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tage IUT\analyse scrap\"/>
    </mc:Choice>
  </mc:AlternateContent>
  <xr:revisionPtr revIDLastSave="0" documentId="13_ncr:1_{62BA41EC-AB58-46F8-BD0C-752285FBA731}" xr6:coauthVersionLast="45" xr6:coauthVersionMax="47" xr10:uidLastSave="{00000000-0000-0000-0000-000000000000}"/>
  <bookViews>
    <workbookView xWindow="-25320" yWindow="255" windowWidth="25440" windowHeight="15390" tabRatio="769" activeTab="2" xr2:uid="{A35BD943-8A78-49EE-ABEF-99F199FF2861}"/>
  </bookViews>
  <sheets>
    <sheet name="total Scrap" sheetId="1" r:id="rId1"/>
    <sheet name="récurrence" sheetId="7" r:id="rId2"/>
    <sheet name="traitement UNIQUE" sheetId="8" r:id="rId3"/>
    <sheet name="SYNTHESE" sheetId="6" r:id="rId4"/>
  </sheets>
  <definedNames>
    <definedName name="_xlnm._FilterDatabase" localSheetId="1" hidden="1">récurrence!$D$1:$D$410</definedName>
    <definedName name="_xlnm._FilterDatabase" localSheetId="3" hidden="1">SYNTHESE!$A$1:$M$437</definedName>
    <definedName name="_xlnm._FilterDatabase" localSheetId="0" hidden="1">'total Scrap'!$A$1:$M$437</definedName>
    <definedName name="_xlnm._FilterDatabase" localSheetId="2" hidden="1">'traitement UNIQUE'!$I$2:$T$80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81" i="8" l="1" a="1"/>
  <c r="K81" i="8" s="1"/>
  <c r="I439" i="1"/>
  <c r="J439" i="1"/>
  <c r="I438" i="1"/>
  <c r="J438" i="1"/>
  <c r="D3" i="8" a="1"/>
  <c r="D3" i="8" s="1"/>
  <c r="E3" i="8" a="1"/>
  <c r="E3" i="8" s="1"/>
  <c r="W4" i="8"/>
  <c r="X4" i="8"/>
  <c r="Y4" i="8"/>
  <c r="Z4" i="8"/>
  <c r="AA4" i="8"/>
  <c r="AB4" i="8"/>
  <c r="AC4" i="8"/>
  <c r="W5" i="8"/>
  <c r="X5" i="8"/>
  <c r="Y5" i="8"/>
  <c r="Z5" i="8"/>
  <c r="AA5" i="8"/>
  <c r="AB5" i="8"/>
  <c r="AC5" i="8"/>
  <c r="W6" i="8"/>
  <c r="X6" i="8"/>
  <c r="Y6" i="8"/>
  <c r="Z6" i="8"/>
  <c r="AA6" i="8"/>
  <c r="AB6" i="8"/>
  <c r="AC6" i="8"/>
  <c r="W7" i="8"/>
  <c r="X7" i="8"/>
  <c r="Y7" i="8"/>
  <c r="Z7" i="8"/>
  <c r="AA7" i="8"/>
  <c r="AB7" i="8"/>
  <c r="AC7" i="8"/>
  <c r="W8" i="8"/>
  <c r="X8" i="8"/>
  <c r="Y8" i="8"/>
  <c r="Z8" i="8"/>
  <c r="AA8" i="8"/>
  <c r="AB8" i="8"/>
  <c r="AC8" i="8"/>
  <c r="W9" i="8"/>
  <c r="X9" i="8"/>
  <c r="Y9" i="8"/>
  <c r="Z9" i="8"/>
  <c r="AA9" i="8"/>
  <c r="AB9" i="8"/>
  <c r="AC9" i="8"/>
  <c r="Z11" i="8"/>
  <c r="AA11" i="8"/>
  <c r="AB11" i="8"/>
  <c r="AC11" i="8"/>
  <c r="X12" i="8"/>
  <c r="Y12" i="8"/>
  <c r="Z12" i="8"/>
  <c r="AA12" i="8"/>
  <c r="AB12" i="8"/>
  <c r="AC12" i="8"/>
  <c r="X13" i="8"/>
  <c r="Y13" i="8"/>
  <c r="Z13" i="8"/>
  <c r="AA13" i="8"/>
  <c r="AB13" i="8"/>
  <c r="AC13" i="8"/>
  <c r="X14" i="8"/>
  <c r="Y14" i="8"/>
  <c r="Z14" i="8"/>
  <c r="AA14" i="8"/>
  <c r="AB14" i="8"/>
  <c r="AC14" i="8"/>
  <c r="W15" i="8"/>
  <c r="X15" i="8"/>
  <c r="Y15" i="8"/>
  <c r="Z15" i="8"/>
  <c r="AA15" i="8"/>
  <c r="AB15" i="8"/>
  <c r="AC15" i="8"/>
  <c r="X16" i="8"/>
  <c r="Y16" i="8"/>
  <c r="Z16" i="8"/>
  <c r="AA16" i="8"/>
  <c r="AB16" i="8"/>
  <c r="AC16" i="8"/>
  <c r="W17" i="8"/>
  <c r="X17" i="8"/>
  <c r="Y17" i="8"/>
  <c r="Z17" i="8"/>
  <c r="AA17" i="8"/>
  <c r="AB17" i="8"/>
  <c r="AC17" i="8"/>
  <c r="W18" i="8"/>
  <c r="X18" i="8"/>
  <c r="Y18" i="8"/>
  <c r="Z18" i="8"/>
  <c r="AA18" i="8"/>
  <c r="AB18" i="8"/>
  <c r="AC18" i="8"/>
  <c r="Z19" i="8"/>
  <c r="AA19" i="8"/>
  <c r="AB19" i="8"/>
  <c r="AC19" i="8"/>
  <c r="AA20" i="8"/>
  <c r="AB20" i="8"/>
  <c r="AC20" i="8"/>
  <c r="Z21" i="8"/>
  <c r="AA21" i="8"/>
  <c r="AB21" i="8"/>
  <c r="AC21" i="8"/>
  <c r="W22" i="8"/>
  <c r="X22" i="8"/>
  <c r="Y22" i="8"/>
  <c r="Z22" i="8"/>
  <c r="AA22" i="8"/>
  <c r="AB22" i="8"/>
  <c r="AC22" i="8"/>
  <c r="X23" i="8"/>
  <c r="Y23" i="8"/>
  <c r="Z23" i="8"/>
  <c r="AA23" i="8"/>
  <c r="AB23" i="8"/>
  <c r="AC23" i="8"/>
  <c r="X24" i="8"/>
  <c r="Y24" i="8"/>
  <c r="Z24" i="8"/>
  <c r="AA24" i="8"/>
  <c r="AB24" i="8"/>
  <c r="AC24" i="8"/>
  <c r="Z25" i="8"/>
  <c r="AA25" i="8"/>
  <c r="AB25" i="8"/>
  <c r="AC25" i="8"/>
  <c r="X26" i="8"/>
  <c r="Y26" i="8"/>
  <c r="Z26" i="8"/>
  <c r="AA26" i="8"/>
  <c r="AB26" i="8"/>
  <c r="AC26" i="8"/>
  <c r="W27" i="8"/>
  <c r="X27" i="8"/>
  <c r="Y27" i="8"/>
  <c r="Z27" i="8"/>
  <c r="AA27" i="8"/>
  <c r="AB27" i="8"/>
  <c r="AC27" i="8"/>
  <c r="W29" i="8"/>
  <c r="X29" i="8"/>
  <c r="Y29" i="8"/>
  <c r="Z29" i="8"/>
  <c r="AA29" i="8"/>
  <c r="AB29" i="8"/>
  <c r="AC29" i="8"/>
  <c r="X30" i="8"/>
  <c r="Y30" i="8"/>
  <c r="Z30" i="8"/>
  <c r="AA30" i="8"/>
  <c r="AB30" i="8"/>
  <c r="AC30" i="8"/>
  <c r="X31" i="8"/>
  <c r="Y31" i="8"/>
  <c r="Z31" i="8"/>
  <c r="AA31" i="8"/>
  <c r="AB31" i="8"/>
  <c r="AC31" i="8"/>
  <c r="W32" i="8"/>
  <c r="X32" i="8"/>
  <c r="Y32" i="8"/>
  <c r="Z32" i="8"/>
  <c r="AA32" i="8"/>
  <c r="AB32" i="8"/>
  <c r="AC32" i="8"/>
  <c r="Y33" i="8"/>
  <c r="Z33" i="8"/>
  <c r="AA33" i="8"/>
  <c r="AB33" i="8"/>
  <c r="AC33" i="8"/>
  <c r="Y34" i="8"/>
  <c r="Z34" i="8"/>
  <c r="AA34" i="8"/>
  <c r="AB34" i="8"/>
  <c r="AC34" i="8"/>
  <c r="W35" i="8"/>
  <c r="X35" i="8"/>
  <c r="Y35" i="8"/>
  <c r="Z35" i="8"/>
  <c r="AA35" i="8"/>
  <c r="AB35" i="8"/>
  <c r="AC35" i="8"/>
  <c r="AC36" i="8"/>
  <c r="X37" i="8"/>
  <c r="Y37" i="8"/>
  <c r="Z37" i="8"/>
  <c r="AA37" i="8"/>
  <c r="AB37" i="8"/>
  <c r="AC37" i="8"/>
  <c r="AB38" i="8"/>
  <c r="AC38" i="8"/>
  <c r="W39" i="8"/>
  <c r="X39" i="8"/>
  <c r="Y39" i="8"/>
  <c r="Z39" i="8"/>
  <c r="AA39" i="8"/>
  <c r="AB39" i="8"/>
  <c r="AC39" i="8"/>
  <c r="Z40" i="8"/>
  <c r="AA40" i="8"/>
  <c r="AB40" i="8"/>
  <c r="AC40" i="8"/>
  <c r="W41" i="8"/>
  <c r="X41" i="8"/>
  <c r="Y41" i="8"/>
  <c r="Z41" i="8"/>
  <c r="AA41" i="8"/>
  <c r="AB41" i="8"/>
  <c r="AC41" i="8"/>
  <c r="X42" i="8"/>
  <c r="Y42" i="8"/>
  <c r="Z42" i="8"/>
  <c r="AA42" i="8"/>
  <c r="AB42" i="8"/>
  <c r="AC42" i="8"/>
  <c r="W43" i="8"/>
  <c r="X43" i="8"/>
  <c r="Y43" i="8"/>
  <c r="Z43" i="8"/>
  <c r="AA43" i="8"/>
  <c r="AB43" i="8"/>
  <c r="AC43" i="8"/>
  <c r="AA44" i="8"/>
  <c r="AB44" i="8"/>
  <c r="AC44" i="8"/>
  <c r="X45" i="8"/>
  <c r="Y45" i="8"/>
  <c r="Z45" i="8"/>
  <c r="AA45" i="8"/>
  <c r="AB45" i="8"/>
  <c r="AC45" i="8"/>
  <c r="AB46" i="8"/>
  <c r="AC46" i="8"/>
  <c r="Y47" i="8"/>
  <c r="Z47" i="8"/>
  <c r="AA47" i="8"/>
  <c r="AB47" i="8"/>
  <c r="AC47" i="8"/>
  <c r="Y48" i="8"/>
  <c r="Z48" i="8"/>
  <c r="AA48" i="8"/>
  <c r="AB48" i="8"/>
  <c r="AC48" i="8"/>
  <c r="X49" i="8"/>
  <c r="Y49" i="8"/>
  <c r="Z49" i="8"/>
  <c r="AA49" i="8"/>
  <c r="AB49" i="8"/>
  <c r="AC49" i="8"/>
  <c r="W50" i="8"/>
  <c r="X50" i="8"/>
  <c r="Y50" i="8"/>
  <c r="Z50" i="8"/>
  <c r="AA50" i="8"/>
  <c r="AB50" i="8"/>
  <c r="AC50" i="8"/>
  <c r="X51" i="8"/>
  <c r="Y51" i="8"/>
  <c r="Z51" i="8"/>
  <c r="AA51" i="8"/>
  <c r="AB51" i="8"/>
  <c r="AC51" i="8"/>
  <c r="X52" i="8"/>
  <c r="Y52" i="8"/>
  <c r="Z52" i="8"/>
  <c r="AA52" i="8"/>
  <c r="AB52" i="8"/>
  <c r="AC52" i="8"/>
  <c r="Y53" i="8"/>
  <c r="Z53" i="8"/>
  <c r="AA53" i="8"/>
  <c r="AB53" i="8"/>
  <c r="AC53" i="8"/>
  <c r="W54" i="8"/>
  <c r="X54" i="8"/>
  <c r="Y54" i="8"/>
  <c r="Z54" i="8"/>
  <c r="AA54" i="8"/>
  <c r="AB54" i="8"/>
  <c r="AC54" i="8"/>
  <c r="Y55" i="8"/>
  <c r="Z55" i="8"/>
  <c r="AA55" i="8"/>
  <c r="AB55" i="8"/>
  <c r="AC55" i="8"/>
  <c r="X56" i="8"/>
  <c r="Y56" i="8"/>
  <c r="Z56" i="8"/>
  <c r="AA56" i="8"/>
  <c r="AB56" i="8"/>
  <c r="AC56" i="8"/>
  <c r="X57" i="8"/>
  <c r="Y57" i="8"/>
  <c r="Z57" i="8"/>
  <c r="AA57" i="8"/>
  <c r="AB57" i="8"/>
  <c r="AC57" i="8"/>
  <c r="X58" i="8"/>
  <c r="Y58" i="8"/>
  <c r="Z58" i="8"/>
  <c r="AA58" i="8"/>
  <c r="AB58" i="8"/>
  <c r="AC58" i="8"/>
  <c r="W59" i="8"/>
  <c r="X59" i="8"/>
  <c r="Y59" i="8"/>
  <c r="Z59" i="8"/>
  <c r="AA59" i="8"/>
  <c r="AB59" i="8"/>
  <c r="AC59" i="8"/>
  <c r="X60" i="8"/>
  <c r="Y60" i="8"/>
  <c r="Z60" i="8"/>
  <c r="AA60" i="8"/>
  <c r="AB60" i="8"/>
  <c r="AC60" i="8"/>
  <c r="W61" i="8"/>
  <c r="X61" i="8"/>
  <c r="Y61" i="8"/>
  <c r="Z61" i="8"/>
  <c r="AA61" i="8"/>
  <c r="AB61" i="8"/>
  <c r="AC61" i="8"/>
  <c r="Y62" i="8"/>
  <c r="Z62" i="8"/>
  <c r="AA62" i="8"/>
  <c r="AB62" i="8"/>
  <c r="AC62" i="8"/>
  <c r="W63" i="8"/>
  <c r="X63" i="8"/>
  <c r="Y63" i="8"/>
  <c r="Z63" i="8"/>
  <c r="AA63" i="8"/>
  <c r="AB63" i="8"/>
  <c r="AC63" i="8"/>
  <c r="W64" i="8"/>
  <c r="X64" i="8"/>
  <c r="Y64" i="8"/>
  <c r="Z64" i="8"/>
  <c r="AA64" i="8"/>
  <c r="AB64" i="8"/>
  <c r="AC64" i="8"/>
  <c r="X65" i="8"/>
  <c r="Y65" i="8"/>
  <c r="Z65" i="8"/>
  <c r="AA65" i="8"/>
  <c r="AB65" i="8"/>
  <c r="AC65" i="8"/>
  <c r="W66" i="8"/>
  <c r="X66" i="8"/>
  <c r="Y66" i="8"/>
  <c r="Z66" i="8"/>
  <c r="AA66" i="8"/>
  <c r="AB66" i="8"/>
  <c r="AC66" i="8"/>
  <c r="Z67" i="8"/>
  <c r="AA67" i="8"/>
  <c r="AB67" i="8"/>
  <c r="AC67" i="8"/>
  <c r="AC68" i="8"/>
  <c r="W69" i="8"/>
  <c r="X69" i="8"/>
  <c r="Y69" i="8"/>
  <c r="Z69" i="8"/>
  <c r="AA69" i="8"/>
  <c r="AB69" i="8"/>
  <c r="AC69" i="8"/>
  <c r="W70" i="8"/>
  <c r="X70" i="8"/>
  <c r="Y70" i="8"/>
  <c r="Z70" i="8"/>
  <c r="AA70" i="8"/>
  <c r="AB70" i="8"/>
  <c r="AC70" i="8"/>
  <c r="Z71" i="8"/>
  <c r="AA71" i="8"/>
  <c r="AB71" i="8"/>
  <c r="AC71" i="8"/>
  <c r="W72" i="8"/>
  <c r="X72" i="8"/>
  <c r="Y72" i="8"/>
  <c r="Z72" i="8"/>
  <c r="AA72" i="8"/>
  <c r="AB72" i="8"/>
  <c r="AC72" i="8"/>
  <c r="Y73" i="8"/>
  <c r="Z73" i="8"/>
  <c r="AA73" i="8"/>
  <c r="AB73" i="8"/>
  <c r="AC73" i="8"/>
  <c r="AA74" i="8"/>
  <c r="AB74" i="8"/>
  <c r="AC74" i="8"/>
  <c r="W75" i="8"/>
  <c r="X75" i="8"/>
  <c r="Y75" i="8"/>
  <c r="Z75" i="8"/>
  <c r="AA75" i="8"/>
  <c r="AB75" i="8"/>
  <c r="AC75" i="8"/>
  <c r="W76" i="8"/>
  <c r="X76" i="8"/>
  <c r="Y76" i="8"/>
  <c r="Z76" i="8"/>
  <c r="AA76" i="8"/>
  <c r="AB76" i="8"/>
  <c r="AC76" i="8"/>
  <c r="W77" i="8"/>
  <c r="X77" i="8"/>
  <c r="Y77" i="8"/>
  <c r="Z77" i="8"/>
  <c r="AA77" i="8"/>
  <c r="AB77" i="8"/>
  <c r="AC77" i="8"/>
  <c r="W78" i="8"/>
  <c r="X78" i="8"/>
  <c r="Y78" i="8"/>
  <c r="Z78" i="8"/>
  <c r="AA78" i="8"/>
  <c r="AB78" i="8"/>
  <c r="AC78" i="8"/>
  <c r="W79" i="8"/>
  <c r="X79" i="8"/>
  <c r="Y79" i="8"/>
  <c r="Z79" i="8"/>
  <c r="AA79" i="8"/>
  <c r="AB79" i="8"/>
  <c r="AC79" i="8"/>
  <c r="W80" i="8"/>
  <c r="X80" i="8"/>
  <c r="Y80" i="8"/>
  <c r="Z80" i="8"/>
  <c r="AA80" i="8"/>
  <c r="AB80" i="8"/>
  <c r="AC80" i="8"/>
  <c r="W3" i="8"/>
  <c r="X3" i="8"/>
  <c r="Y3" i="8"/>
  <c r="Z3" i="8"/>
  <c r="AA3" i="8"/>
  <c r="AB3" i="8"/>
  <c r="AC3" i="8"/>
  <c r="C1" i="8" l="1"/>
  <c r="G3" i="8" a="1"/>
  <c r="G3" i="8" s="1"/>
  <c r="I3" i="8" l="1" a="1"/>
  <c r="P2" i="7"/>
  <c r="P3" i="7"/>
  <c r="P4" i="7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P78" i="7"/>
  <c r="P79" i="7"/>
  <c r="P80" i="7"/>
  <c r="P81" i="7"/>
  <c r="P82" i="7"/>
  <c r="P83" i="7"/>
  <c r="P84" i="7"/>
  <c r="P85" i="7"/>
  <c r="P86" i="7"/>
  <c r="P87" i="7"/>
  <c r="P88" i="7"/>
  <c r="P89" i="7"/>
  <c r="P90" i="7"/>
  <c r="P91" i="7"/>
  <c r="P92" i="7"/>
  <c r="P93" i="7"/>
  <c r="P94" i="7"/>
  <c r="P95" i="7"/>
  <c r="P96" i="7"/>
  <c r="P97" i="7"/>
  <c r="P98" i="7"/>
  <c r="P99" i="7"/>
  <c r="P100" i="7"/>
  <c r="P101" i="7"/>
  <c r="P102" i="7"/>
  <c r="P103" i="7"/>
  <c r="P104" i="7"/>
  <c r="P105" i="7"/>
  <c r="P106" i="7"/>
  <c r="P107" i="7"/>
  <c r="P108" i="7"/>
  <c r="P109" i="7"/>
  <c r="P110" i="7"/>
  <c r="P111" i="7"/>
  <c r="P112" i="7"/>
  <c r="P113" i="7"/>
  <c r="P114" i="7"/>
  <c r="P115" i="7"/>
  <c r="P116" i="7"/>
  <c r="P117" i="7"/>
  <c r="P118" i="7"/>
  <c r="P119" i="7"/>
  <c r="P120" i="7"/>
  <c r="P121" i="7"/>
  <c r="P122" i="7"/>
  <c r="P123" i="7"/>
  <c r="P124" i="7"/>
  <c r="P125" i="7"/>
  <c r="P126" i="7"/>
  <c r="P127" i="7"/>
  <c r="P128" i="7"/>
  <c r="P129" i="7"/>
  <c r="P130" i="7"/>
  <c r="P131" i="7"/>
  <c r="P132" i="7"/>
  <c r="P133" i="7"/>
  <c r="P134" i="7"/>
  <c r="P135" i="7"/>
  <c r="P136" i="7"/>
  <c r="P137" i="7"/>
  <c r="P138" i="7"/>
  <c r="P139" i="7"/>
  <c r="P140" i="7"/>
  <c r="P141" i="7"/>
  <c r="P142" i="7"/>
  <c r="P143" i="7"/>
  <c r="P144" i="7"/>
  <c r="P145" i="7"/>
  <c r="P146" i="7"/>
  <c r="P147" i="7"/>
  <c r="P148" i="7"/>
  <c r="P149" i="7"/>
  <c r="P150" i="7"/>
  <c r="P151" i="7"/>
  <c r="P152" i="7"/>
  <c r="P153" i="7"/>
  <c r="P154" i="7"/>
  <c r="P155" i="7"/>
  <c r="P156" i="7"/>
  <c r="P157" i="7"/>
  <c r="P158" i="7"/>
  <c r="P159" i="7"/>
  <c r="P160" i="7"/>
  <c r="P161" i="7"/>
  <c r="P162" i="7"/>
  <c r="P163" i="7"/>
  <c r="P164" i="7"/>
  <c r="P165" i="7"/>
  <c r="P166" i="7"/>
  <c r="P167" i="7"/>
  <c r="P168" i="7"/>
  <c r="P169" i="7"/>
  <c r="P170" i="7"/>
  <c r="P171" i="7"/>
  <c r="P172" i="7"/>
  <c r="P173" i="7"/>
  <c r="P174" i="7"/>
  <c r="P175" i="7"/>
  <c r="P176" i="7"/>
  <c r="P177" i="7"/>
  <c r="P178" i="7"/>
  <c r="P179" i="7"/>
  <c r="P180" i="7"/>
  <c r="P181" i="7"/>
  <c r="P182" i="7"/>
  <c r="P183" i="7"/>
  <c r="P184" i="7"/>
  <c r="P185" i="7"/>
  <c r="P186" i="7"/>
  <c r="P187" i="7"/>
  <c r="P188" i="7"/>
  <c r="P189" i="7"/>
  <c r="P190" i="7"/>
  <c r="P191" i="7"/>
  <c r="P192" i="7"/>
  <c r="P193" i="7"/>
  <c r="P194" i="7"/>
  <c r="P195" i="7"/>
  <c r="P196" i="7"/>
  <c r="P197" i="7"/>
  <c r="P198" i="7"/>
  <c r="P199" i="7"/>
  <c r="P200" i="7"/>
  <c r="P201" i="7"/>
  <c r="P202" i="7"/>
  <c r="P203" i="7"/>
  <c r="P204" i="7"/>
  <c r="P205" i="7"/>
  <c r="P206" i="7"/>
  <c r="P207" i="7"/>
  <c r="P208" i="7"/>
  <c r="P209" i="7"/>
  <c r="P210" i="7"/>
  <c r="P211" i="7"/>
  <c r="P212" i="7"/>
  <c r="P213" i="7"/>
  <c r="P214" i="7"/>
  <c r="P215" i="7"/>
  <c r="P216" i="7"/>
  <c r="P217" i="7"/>
  <c r="P218" i="7"/>
  <c r="P219" i="7"/>
  <c r="P220" i="7"/>
  <c r="P221" i="7"/>
  <c r="P222" i="7"/>
  <c r="P223" i="7"/>
  <c r="P224" i="7"/>
  <c r="P225" i="7"/>
  <c r="P226" i="7"/>
  <c r="P227" i="7"/>
  <c r="P228" i="7"/>
  <c r="P229" i="7"/>
  <c r="P230" i="7"/>
  <c r="P231" i="7"/>
  <c r="P232" i="7"/>
  <c r="P233" i="7"/>
  <c r="P234" i="7"/>
  <c r="P235" i="7"/>
  <c r="P236" i="7"/>
  <c r="P237" i="7"/>
  <c r="P238" i="7"/>
  <c r="P239" i="7"/>
  <c r="P240" i="7"/>
  <c r="P241" i="7"/>
  <c r="P242" i="7"/>
  <c r="P243" i="7"/>
  <c r="P244" i="7"/>
  <c r="P245" i="7"/>
  <c r="P246" i="7"/>
  <c r="P247" i="7"/>
  <c r="P248" i="7"/>
  <c r="P249" i="7"/>
  <c r="P250" i="7"/>
  <c r="P251" i="7"/>
  <c r="T251" i="7"/>
  <c r="I3" i="8" l="1"/>
  <c r="K18" i="8" a="1"/>
  <c r="K22" i="8" a="1"/>
  <c r="K26" i="8" a="1"/>
  <c r="K30" i="8" a="1"/>
  <c r="K34" i="8" a="1"/>
  <c r="K38" i="8" a="1"/>
  <c r="K42" i="8" a="1"/>
  <c r="K46" i="8" a="1"/>
  <c r="K50" i="8" a="1"/>
  <c r="K54" i="8" a="1"/>
  <c r="K58" i="8" a="1"/>
  <c r="K62" i="8" a="1"/>
  <c r="K66" i="8" a="1"/>
  <c r="K70" i="8" a="1"/>
  <c r="K74" i="8" a="1"/>
  <c r="K78" i="8" a="1"/>
  <c r="K9" i="8" a="1"/>
  <c r="K13" i="8" a="1"/>
  <c r="K17" i="8" a="1"/>
  <c r="K7" i="8" a="1"/>
  <c r="K32" i="8" a="1"/>
  <c r="K36" i="8" a="1"/>
  <c r="K44" i="8" a="1"/>
  <c r="K48" i="8" a="1"/>
  <c r="K56" i="8" a="1"/>
  <c r="K60" i="8" a="1"/>
  <c r="K68" i="8" a="1"/>
  <c r="K76" i="8" a="1"/>
  <c r="K5" i="8" a="1"/>
  <c r="K25" i="8" a="1"/>
  <c r="K33" i="8" a="1"/>
  <c r="K41" i="8" a="1"/>
  <c r="K49" i="8" a="1"/>
  <c r="K57" i="8" a="1"/>
  <c r="K65" i="8" a="1"/>
  <c r="K73" i="8" a="1"/>
  <c r="K8" i="8" a="1"/>
  <c r="K16" i="8" a="1"/>
  <c r="K19" i="8" a="1"/>
  <c r="K23" i="8" a="1"/>
  <c r="K27" i="8" a="1"/>
  <c r="K31" i="8" a="1"/>
  <c r="K35" i="8" a="1"/>
  <c r="K39" i="8" a="1"/>
  <c r="K43" i="8" a="1"/>
  <c r="K47" i="8" a="1"/>
  <c r="K51" i="8" a="1"/>
  <c r="K55" i="8" a="1"/>
  <c r="K59" i="8" a="1"/>
  <c r="K63" i="8" a="1"/>
  <c r="K67" i="8" a="1"/>
  <c r="K71" i="8" a="1"/>
  <c r="K75" i="8" a="1"/>
  <c r="K79" i="8" a="1"/>
  <c r="K10" i="8" a="1"/>
  <c r="K14" i="8" a="1"/>
  <c r="K4" i="8" a="1"/>
  <c r="K20" i="8" a="1"/>
  <c r="K24" i="8" a="1"/>
  <c r="K28" i="8" a="1"/>
  <c r="K40" i="8" a="1"/>
  <c r="K52" i="8" a="1"/>
  <c r="K64" i="8" a="1"/>
  <c r="K72" i="8" a="1"/>
  <c r="K80" i="8" a="1"/>
  <c r="K15" i="8" a="1"/>
  <c r="K11" i="8" a="1"/>
  <c r="K21" i="8" a="1"/>
  <c r="K29" i="8" a="1"/>
  <c r="K37" i="8" a="1"/>
  <c r="K45" i="8" a="1"/>
  <c r="K53" i="8" a="1"/>
  <c r="K61" i="8" a="1"/>
  <c r="K69" i="8" a="1"/>
  <c r="K77" i="8" a="1"/>
  <c r="K12" i="8" a="1"/>
  <c r="K6" i="8" a="1"/>
  <c r="I437" i="1"/>
  <c r="J437" i="1" s="1"/>
  <c r="I436" i="1"/>
  <c r="J436" i="1" s="1"/>
  <c r="I435" i="1"/>
  <c r="J435" i="1" s="1"/>
  <c r="I434" i="1"/>
  <c r="J434" i="1" s="1"/>
  <c r="I433" i="1"/>
  <c r="J433" i="1" s="1"/>
  <c r="I432" i="1"/>
  <c r="J432" i="1" s="1"/>
  <c r="I431" i="1"/>
  <c r="J431" i="1" s="1"/>
  <c r="I430" i="1"/>
  <c r="J430" i="1" s="1"/>
  <c r="I429" i="1"/>
  <c r="J429" i="1" s="1"/>
  <c r="I428" i="1"/>
  <c r="J428" i="1" s="1"/>
  <c r="I427" i="1"/>
  <c r="J427" i="1" s="1"/>
  <c r="I426" i="1"/>
  <c r="J426" i="1" s="1"/>
  <c r="I425" i="1"/>
  <c r="J425" i="1" s="1"/>
  <c r="I424" i="1"/>
  <c r="J424" i="1" s="1"/>
  <c r="I423" i="1"/>
  <c r="J423" i="1" s="1"/>
  <c r="I422" i="1"/>
  <c r="J422" i="1" s="1"/>
  <c r="I421" i="1"/>
  <c r="J421" i="1" s="1"/>
  <c r="I420" i="1"/>
  <c r="J420" i="1" s="1"/>
  <c r="I419" i="1"/>
  <c r="J419" i="1" s="1"/>
  <c r="I418" i="1"/>
  <c r="J418" i="1" s="1"/>
  <c r="I417" i="1"/>
  <c r="J417" i="1" s="1"/>
  <c r="I416" i="1"/>
  <c r="J416" i="1" s="1"/>
  <c r="I415" i="1"/>
  <c r="J415" i="1" s="1"/>
  <c r="I414" i="1"/>
  <c r="J414" i="1" s="1"/>
  <c r="I413" i="1"/>
  <c r="J413" i="1" s="1"/>
  <c r="I412" i="1"/>
  <c r="J412" i="1" s="1"/>
  <c r="I411" i="1"/>
  <c r="J411" i="1" s="1"/>
  <c r="I410" i="1"/>
  <c r="J410" i="1" s="1"/>
  <c r="I409" i="1"/>
  <c r="J409" i="1" s="1"/>
  <c r="I408" i="1"/>
  <c r="J408" i="1" s="1"/>
  <c r="I407" i="1"/>
  <c r="J407" i="1" s="1"/>
  <c r="I406" i="1"/>
  <c r="J406" i="1" s="1"/>
  <c r="I405" i="1"/>
  <c r="J405" i="1" s="1"/>
  <c r="I404" i="1"/>
  <c r="J404" i="1" s="1"/>
  <c r="I403" i="1"/>
  <c r="J403" i="1" s="1"/>
  <c r="I402" i="1"/>
  <c r="J402" i="1" s="1"/>
  <c r="I401" i="1"/>
  <c r="J401" i="1" s="1"/>
  <c r="I400" i="1"/>
  <c r="J400" i="1" s="1"/>
  <c r="I399" i="1"/>
  <c r="J399" i="1" s="1"/>
  <c r="I398" i="1"/>
  <c r="J398" i="1" s="1"/>
  <c r="I397" i="1"/>
  <c r="J397" i="1" s="1"/>
  <c r="I396" i="1"/>
  <c r="J396" i="1" s="1"/>
  <c r="I395" i="1"/>
  <c r="J395" i="1" s="1"/>
  <c r="I394" i="1"/>
  <c r="J394" i="1" s="1"/>
  <c r="I393" i="1"/>
  <c r="J393" i="1" s="1"/>
  <c r="I392" i="1"/>
  <c r="J392" i="1" s="1"/>
  <c r="I391" i="1"/>
  <c r="J391" i="1" s="1"/>
  <c r="K6" i="8" l="1"/>
  <c r="U6" i="8" s="1"/>
  <c r="V6" i="8"/>
  <c r="K77" i="8"/>
  <c r="U77" i="8" s="1"/>
  <c r="V77" i="8"/>
  <c r="K45" i="8"/>
  <c r="U45" i="8" s="1"/>
  <c r="V45" i="8"/>
  <c r="W45" i="8"/>
  <c r="K11" i="8"/>
  <c r="U11" i="8" s="1"/>
  <c r="X11" i="8"/>
  <c r="Y11" i="8"/>
  <c r="V11" i="8"/>
  <c r="W11" i="8"/>
  <c r="K64" i="8"/>
  <c r="U64" i="8" s="1"/>
  <c r="V64" i="8"/>
  <c r="K24" i="8"/>
  <c r="U24" i="8" s="1"/>
  <c r="W24" i="8"/>
  <c r="V24" i="8"/>
  <c r="K10" i="8"/>
  <c r="U10" i="8" s="1"/>
  <c r="Y10" i="8"/>
  <c r="AC10" i="8"/>
  <c r="V10" i="8"/>
  <c r="Z10" i="8"/>
  <c r="W10" i="8"/>
  <c r="AA10" i="8"/>
  <c r="X10" i="8"/>
  <c r="AB10" i="8"/>
  <c r="K67" i="8"/>
  <c r="U67" i="8" s="1"/>
  <c r="X67" i="8"/>
  <c r="Y67" i="8"/>
  <c r="V67" i="8"/>
  <c r="W67" i="8"/>
  <c r="K51" i="8"/>
  <c r="U51" i="8" s="1"/>
  <c r="V51" i="8"/>
  <c r="W51" i="8"/>
  <c r="K35" i="8"/>
  <c r="U35" i="8" s="1"/>
  <c r="V35" i="8"/>
  <c r="K19" i="8"/>
  <c r="U19" i="8" s="1"/>
  <c r="X19" i="8"/>
  <c r="Y19" i="8"/>
  <c r="V19" i="8"/>
  <c r="W19" i="8"/>
  <c r="K65" i="8"/>
  <c r="U65" i="8" s="1"/>
  <c r="V65" i="8"/>
  <c r="W65" i="8"/>
  <c r="K33" i="8"/>
  <c r="V33" i="8"/>
  <c r="W33" i="8"/>
  <c r="X33" i="8"/>
  <c r="U33" i="8"/>
  <c r="K68" i="8"/>
  <c r="U68" i="8" s="1"/>
  <c r="W68" i="8"/>
  <c r="AA68" i="8"/>
  <c r="X68" i="8"/>
  <c r="AB68" i="8"/>
  <c r="Y68" i="8"/>
  <c r="V68" i="8"/>
  <c r="Z68" i="8"/>
  <c r="K44" i="8"/>
  <c r="U44" i="8" s="1"/>
  <c r="W44" i="8"/>
  <c r="X44" i="8"/>
  <c r="Y44" i="8"/>
  <c r="V44" i="8"/>
  <c r="Z44" i="8"/>
  <c r="K17" i="8"/>
  <c r="U17" i="8" s="1"/>
  <c r="V17" i="8"/>
  <c r="K74" i="8"/>
  <c r="U74" i="8" s="1"/>
  <c r="Y74" i="8"/>
  <c r="V74" i="8"/>
  <c r="Z74" i="8"/>
  <c r="X74" i="8"/>
  <c r="W74" i="8"/>
  <c r="K58" i="8"/>
  <c r="U58" i="8" s="1"/>
  <c r="V58" i="8"/>
  <c r="W58" i="8"/>
  <c r="K42" i="8"/>
  <c r="U42" i="8" s="1"/>
  <c r="V42" i="8"/>
  <c r="W42" i="8"/>
  <c r="K26" i="8"/>
  <c r="U26" i="8" s="1"/>
  <c r="V26" i="8"/>
  <c r="W26" i="8"/>
  <c r="K37" i="8"/>
  <c r="U37" i="8" s="1"/>
  <c r="V37" i="8"/>
  <c r="W37" i="8"/>
  <c r="K15" i="8"/>
  <c r="U15" i="8" s="1"/>
  <c r="V15" i="8"/>
  <c r="K52" i="8"/>
  <c r="U52" i="8" s="1"/>
  <c r="W52" i="8"/>
  <c r="V52" i="8"/>
  <c r="K20" i="8"/>
  <c r="U20" i="8" s="1"/>
  <c r="W20" i="8"/>
  <c r="X20" i="8"/>
  <c r="Y20" i="8"/>
  <c r="V20" i="8"/>
  <c r="Z20" i="8"/>
  <c r="K79" i="8"/>
  <c r="U79" i="8" s="1"/>
  <c r="V79" i="8"/>
  <c r="K63" i="8"/>
  <c r="U63" i="8" s="1"/>
  <c r="V63" i="8"/>
  <c r="K47" i="8"/>
  <c r="U47" i="8" s="1"/>
  <c r="X47" i="8"/>
  <c r="V47" i="8"/>
  <c r="W47" i="8"/>
  <c r="K31" i="8"/>
  <c r="U31" i="8" s="1"/>
  <c r="V31" i="8"/>
  <c r="W31" i="8"/>
  <c r="K16" i="8"/>
  <c r="U16" i="8" s="1"/>
  <c r="W16" i="8"/>
  <c r="V16" i="8"/>
  <c r="K57" i="8"/>
  <c r="U57" i="8" s="1"/>
  <c r="V57" i="8"/>
  <c r="W57" i="8"/>
  <c r="K25" i="8"/>
  <c r="U25" i="8" s="1"/>
  <c r="V25" i="8"/>
  <c r="W25" i="8"/>
  <c r="X25" i="8"/>
  <c r="Y25" i="8"/>
  <c r="K60" i="8"/>
  <c r="U60" i="8" s="1"/>
  <c r="W60" i="8"/>
  <c r="V60" i="8"/>
  <c r="K36" i="8"/>
  <c r="U36" i="8" s="1"/>
  <c r="W36" i="8"/>
  <c r="AA36" i="8"/>
  <c r="X36" i="8"/>
  <c r="AB36" i="8"/>
  <c r="Y36" i="8"/>
  <c r="Z36" i="8"/>
  <c r="V36" i="8"/>
  <c r="K13" i="8"/>
  <c r="U13" i="8" s="1"/>
  <c r="V13" i="8"/>
  <c r="W13" i="8"/>
  <c r="K70" i="8"/>
  <c r="U70" i="8" s="1"/>
  <c r="V70" i="8"/>
  <c r="K54" i="8"/>
  <c r="U54" i="8" s="1"/>
  <c r="V54" i="8"/>
  <c r="K38" i="8"/>
  <c r="U38" i="8" s="1"/>
  <c r="Y38" i="8"/>
  <c r="V38" i="8"/>
  <c r="Z38" i="8"/>
  <c r="W38" i="8"/>
  <c r="AA38" i="8"/>
  <c r="X38" i="8"/>
  <c r="K22" i="8"/>
  <c r="U22" i="8" s="1"/>
  <c r="V22" i="8"/>
  <c r="K61" i="8"/>
  <c r="U61" i="8" s="1"/>
  <c r="V61" i="8"/>
  <c r="K29" i="8"/>
  <c r="U29" i="8" s="1"/>
  <c r="V29" i="8"/>
  <c r="K80" i="8"/>
  <c r="U80" i="8" s="1"/>
  <c r="V80" i="8"/>
  <c r="K40" i="8"/>
  <c r="U40" i="8" s="1"/>
  <c r="W40" i="8"/>
  <c r="X40" i="8"/>
  <c r="Y40" i="8"/>
  <c r="V40" i="8"/>
  <c r="K4" i="8"/>
  <c r="U4" i="8" s="1"/>
  <c r="V4" i="8"/>
  <c r="K75" i="8"/>
  <c r="U75" i="8" s="1"/>
  <c r="V75" i="8"/>
  <c r="K59" i="8"/>
  <c r="U59" i="8" s="1"/>
  <c r="V59" i="8"/>
  <c r="K43" i="8"/>
  <c r="U43" i="8" s="1"/>
  <c r="V43" i="8"/>
  <c r="K27" i="8"/>
  <c r="U27" i="8" s="1"/>
  <c r="V27" i="8"/>
  <c r="K8" i="8"/>
  <c r="U8" i="8" s="1"/>
  <c r="V8" i="8"/>
  <c r="K49" i="8"/>
  <c r="U49" i="8" s="1"/>
  <c r="V49" i="8"/>
  <c r="W49" i="8"/>
  <c r="K5" i="8"/>
  <c r="U5" i="8" s="1"/>
  <c r="V5" i="8"/>
  <c r="K56" i="8"/>
  <c r="U56" i="8" s="1"/>
  <c r="W56" i="8"/>
  <c r="V56" i="8"/>
  <c r="K32" i="8"/>
  <c r="U32" i="8" s="1"/>
  <c r="V32" i="8"/>
  <c r="K9" i="8"/>
  <c r="U9" i="8" s="1"/>
  <c r="V9" i="8"/>
  <c r="K66" i="8"/>
  <c r="U66" i="8" s="1"/>
  <c r="V66" i="8"/>
  <c r="K50" i="8"/>
  <c r="U50" i="8" s="1"/>
  <c r="V50" i="8"/>
  <c r="K34" i="8"/>
  <c r="U34" i="8" s="1"/>
  <c r="V34" i="8"/>
  <c r="W34" i="8"/>
  <c r="X34" i="8"/>
  <c r="K18" i="8"/>
  <c r="U18" i="8" s="1"/>
  <c r="V18" i="8"/>
  <c r="K69" i="8"/>
  <c r="U69" i="8" s="1"/>
  <c r="V69" i="8"/>
  <c r="K12" i="8"/>
  <c r="U12" i="8" s="1"/>
  <c r="W12" i="8"/>
  <c r="V12" i="8"/>
  <c r="K53" i="8"/>
  <c r="V53" i="8"/>
  <c r="W53" i="8"/>
  <c r="X53" i="8"/>
  <c r="U53" i="8"/>
  <c r="K21" i="8"/>
  <c r="U21" i="8" s="1"/>
  <c r="V21" i="8"/>
  <c r="W21" i="8"/>
  <c r="X21" i="8"/>
  <c r="Y21" i="8"/>
  <c r="K72" i="8"/>
  <c r="U72" i="8" s="1"/>
  <c r="V72" i="8"/>
  <c r="K28" i="8"/>
  <c r="U28" i="8" s="1"/>
  <c r="W28" i="8"/>
  <c r="AA28" i="8"/>
  <c r="X28" i="8"/>
  <c r="AB28" i="8"/>
  <c r="Y28" i="8"/>
  <c r="AC28" i="8"/>
  <c r="V28" i="8"/>
  <c r="Z28" i="8"/>
  <c r="K14" i="8"/>
  <c r="U14" i="8" s="1"/>
  <c r="V14" i="8"/>
  <c r="W14" i="8"/>
  <c r="K71" i="8"/>
  <c r="U71" i="8" s="1"/>
  <c r="X71" i="8"/>
  <c r="Y71" i="8"/>
  <c r="V71" i="8"/>
  <c r="W71" i="8"/>
  <c r="K55" i="8"/>
  <c r="U55" i="8" s="1"/>
  <c r="X55" i="8"/>
  <c r="V55" i="8"/>
  <c r="W55" i="8"/>
  <c r="K39" i="8"/>
  <c r="U39" i="8" s="1"/>
  <c r="V39" i="8"/>
  <c r="K23" i="8"/>
  <c r="U23" i="8" s="1"/>
  <c r="V23" i="8"/>
  <c r="W23" i="8"/>
  <c r="K73" i="8"/>
  <c r="U73" i="8" s="1"/>
  <c r="V73" i="8"/>
  <c r="W73" i="8"/>
  <c r="X73" i="8"/>
  <c r="K41" i="8"/>
  <c r="U41" i="8" s="1"/>
  <c r="V41" i="8"/>
  <c r="K76" i="8"/>
  <c r="U76" i="8" s="1"/>
  <c r="V76" i="8"/>
  <c r="K48" i="8"/>
  <c r="U48" i="8" s="1"/>
  <c r="W48" i="8"/>
  <c r="X48" i="8"/>
  <c r="V48" i="8"/>
  <c r="K7" i="8"/>
  <c r="U7" i="8" s="1"/>
  <c r="V7" i="8"/>
  <c r="K78" i="8"/>
  <c r="U78" i="8" s="1"/>
  <c r="V78" i="8"/>
  <c r="K62" i="8"/>
  <c r="U62" i="8" s="1"/>
  <c r="V62" i="8"/>
  <c r="W62" i="8"/>
  <c r="X62" i="8"/>
  <c r="K46" i="8"/>
  <c r="U46" i="8" s="1"/>
  <c r="Y46" i="8"/>
  <c r="V46" i="8"/>
  <c r="Z46" i="8"/>
  <c r="W46" i="8"/>
  <c r="AA46" i="8"/>
  <c r="X46" i="8"/>
  <c r="K30" i="8"/>
  <c r="U30" i="8" s="1"/>
  <c r="V30" i="8"/>
  <c r="W30" i="8"/>
  <c r="K3" i="8" a="1"/>
  <c r="J3" i="8" a="1"/>
  <c r="J3" i="8" s="1"/>
  <c r="S1" i="6"/>
  <c r="P4" i="6"/>
  <c r="P5" i="6"/>
  <c r="P6" i="6"/>
  <c r="P7" i="6"/>
  <c r="P8" i="6"/>
  <c r="P9" i="6"/>
  <c r="P10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P53" i="6"/>
  <c r="P54" i="6"/>
  <c r="P55" i="6"/>
  <c r="P56" i="6"/>
  <c r="P57" i="6"/>
  <c r="P58" i="6"/>
  <c r="P59" i="6"/>
  <c r="P60" i="6"/>
  <c r="P61" i="6"/>
  <c r="P62" i="6"/>
  <c r="P63" i="6"/>
  <c r="P64" i="6"/>
  <c r="P65" i="6"/>
  <c r="P66" i="6"/>
  <c r="P67" i="6"/>
  <c r="P68" i="6"/>
  <c r="P69" i="6"/>
  <c r="P70" i="6"/>
  <c r="P71" i="6"/>
  <c r="P72" i="6"/>
  <c r="P73" i="6"/>
  <c r="P74" i="6"/>
  <c r="P75" i="6"/>
  <c r="P76" i="6"/>
  <c r="P77" i="6"/>
  <c r="P78" i="6"/>
  <c r="P79" i="6"/>
  <c r="P80" i="6"/>
  <c r="P81" i="6"/>
  <c r="P82" i="6"/>
  <c r="P83" i="6"/>
  <c r="P84" i="6"/>
  <c r="P85" i="6"/>
  <c r="P86" i="6"/>
  <c r="P87" i="6"/>
  <c r="P88" i="6"/>
  <c r="P89" i="6"/>
  <c r="P90" i="6"/>
  <c r="P91" i="6"/>
  <c r="P92" i="6"/>
  <c r="P93" i="6"/>
  <c r="P94" i="6"/>
  <c r="P95" i="6"/>
  <c r="P96" i="6"/>
  <c r="P97" i="6"/>
  <c r="P98" i="6"/>
  <c r="P99" i="6"/>
  <c r="P100" i="6"/>
  <c r="P101" i="6"/>
  <c r="P102" i="6"/>
  <c r="P103" i="6"/>
  <c r="P104" i="6"/>
  <c r="P105" i="6"/>
  <c r="P106" i="6"/>
  <c r="P107" i="6"/>
  <c r="P108" i="6"/>
  <c r="P109" i="6"/>
  <c r="P110" i="6"/>
  <c r="P111" i="6"/>
  <c r="P112" i="6"/>
  <c r="P113" i="6"/>
  <c r="P114" i="6"/>
  <c r="P115" i="6"/>
  <c r="P116" i="6"/>
  <c r="P117" i="6"/>
  <c r="P118" i="6"/>
  <c r="P119" i="6"/>
  <c r="P120" i="6"/>
  <c r="P121" i="6"/>
  <c r="P122" i="6"/>
  <c r="P123" i="6"/>
  <c r="P124" i="6"/>
  <c r="P125" i="6"/>
  <c r="P126" i="6"/>
  <c r="P127" i="6"/>
  <c r="P128" i="6"/>
  <c r="P129" i="6"/>
  <c r="P130" i="6"/>
  <c r="P131" i="6"/>
  <c r="P132" i="6"/>
  <c r="P133" i="6"/>
  <c r="P134" i="6"/>
  <c r="P135" i="6"/>
  <c r="P136" i="6"/>
  <c r="P137" i="6"/>
  <c r="P138" i="6"/>
  <c r="P139" i="6"/>
  <c r="P140" i="6"/>
  <c r="P141" i="6"/>
  <c r="P142" i="6"/>
  <c r="P143" i="6"/>
  <c r="P144" i="6"/>
  <c r="P145" i="6"/>
  <c r="P146" i="6"/>
  <c r="P147" i="6"/>
  <c r="P148" i="6"/>
  <c r="P149" i="6"/>
  <c r="P150" i="6"/>
  <c r="P151" i="6"/>
  <c r="P152" i="6"/>
  <c r="P153" i="6"/>
  <c r="P154" i="6"/>
  <c r="P155" i="6"/>
  <c r="P156" i="6"/>
  <c r="P157" i="6"/>
  <c r="P158" i="6"/>
  <c r="P159" i="6"/>
  <c r="P160" i="6"/>
  <c r="P161" i="6"/>
  <c r="P162" i="6"/>
  <c r="P163" i="6"/>
  <c r="P164" i="6"/>
  <c r="P165" i="6"/>
  <c r="P166" i="6"/>
  <c r="P167" i="6"/>
  <c r="P168" i="6"/>
  <c r="P169" i="6"/>
  <c r="P170" i="6"/>
  <c r="P171" i="6"/>
  <c r="P172" i="6"/>
  <c r="P173" i="6"/>
  <c r="P174" i="6"/>
  <c r="P175" i="6"/>
  <c r="P176" i="6"/>
  <c r="P177" i="6"/>
  <c r="P178" i="6"/>
  <c r="P179" i="6"/>
  <c r="P180" i="6"/>
  <c r="P181" i="6"/>
  <c r="P182" i="6"/>
  <c r="P183" i="6"/>
  <c r="P184" i="6"/>
  <c r="P185" i="6"/>
  <c r="P186" i="6"/>
  <c r="P187" i="6"/>
  <c r="P188" i="6"/>
  <c r="P189" i="6"/>
  <c r="P190" i="6"/>
  <c r="P191" i="6"/>
  <c r="P192" i="6"/>
  <c r="P193" i="6"/>
  <c r="P194" i="6"/>
  <c r="P195" i="6"/>
  <c r="P196" i="6"/>
  <c r="P197" i="6"/>
  <c r="P198" i="6"/>
  <c r="P199" i="6"/>
  <c r="P200" i="6"/>
  <c r="P201" i="6"/>
  <c r="P202" i="6"/>
  <c r="P203" i="6"/>
  <c r="P204" i="6"/>
  <c r="P205" i="6"/>
  <c r="P206" i="6"/>
  <c r="P207" i="6"/>
  <c r="P208" i="6"/>
  <c r="P209" i="6"/>
  <c r="P210" i="6"/>
  <c r="P211" i="6"/>
  <c r="P212" i="6"/>
  <c r="P213" i="6"/>
  <c r="P214" i="6"/>
  <c r="P215" i="6"/>
  <c r="P216" i="6"/>
  <c r="P217" i="6"/>
  <c r="P218" i="6"/>
  <c r="P219" i="6"/>
  <c r="P220" i="6"/>
  <c r="P221" i="6"/>
  <c r="P222" i="6"/>
  <c r="P223" i="6"/>
  <c r="P224" i="6"/>
  <c r="P225" i="6"/>
  <c r="P226" i="6"/>
  <c r="P227" i="6"/>
  <c r="P228" i="6"/>
  <c r="P229" i="6"/>
  <c r="P230" i="6"/>
  <c r="P231" i="6"/>
  <c r="P232" i="6"/>
  <c r="P233" i="6"/>
  <c r="P234" i="6"/>
  <c r="P235" i="6"/>
  <c r="P236" i="6"/>
  <c r="P237" i="6"/>
  <c r="P238" i="6"/>
  <c r="P239" i="6"/>
  <c r="P240" i="6"/>
  <c r="P241" i="6"/>
  <c r="P242" i="6"/>
  <c r="P243" i="6"/>
  <c r="P244" i="6"/>
  <c r="P245" i="6"/>
  <c r="P246" i="6"/>
  <c r="P247" i="6"/>
  <c r="P248" i="6"/>
  <c r="P249" i="6"/>
  <c r="P250" i="6"/>
  <c r="P251" i="6"/>
  <c r="P252" i="6"/>
  <c r="P253" i="6"/>
  <c r="P254" i="6"/>
  <c r="P255" i="6"/>
  <c r="P256" i="6"/>
  <c r="P257" i="6"/>
  <c r="P258" i="6"/>
  <c r="P259" i="6"/>
  <c r="P260" i="6"/>
  <c r="P261" i="6"/>
  <c r="P262" i="6"/>
  <c r="P263" i="6"/>
  <c r="P264" i="6"/>
  <c r="P265" i="6"/>
  <c r="P266" i="6"/>
  <c r="P267" i="6"/>
  <c r="P268" i="6"/>
  <c r="P269" i="6"/>
  <c r="P270" i="6"/>
  <c r="P271" i="6"/>
  <c r="P272" i="6"/>
  <c r="P273" i="6"/>
  <c r="P274" i="6"/>
  <c r="P275" i="6"/>
  <c r="P276" i="6"/>
  <c r="P277" i="6"/>
  <c r="P278" i="6"/>
  <c r="P279" i="6"/>
  <c r="P280" i="6"/>
  <c r="P281" i="6"/>
  <c r="P282" i="6"/>
  <c r="P283" i="6"/>
  <c r="P284" i="6"/>
  <c r="P285" i="6"/>
  <c r="P286" i="6"/>
  <c r="P287" i="6"/>
  <c r="P288" i="6"/>
  <c r="P289" i="6"/>
  <c r="P290" i="6"/>
  <c r="P291" i="6"/>
  <c r="P292" i="6"/>
  <c r="P293" i="6"/>
  <c r="P294" i="6"/>
  <c r="P295" i="6"/>
  <c r="P296" i="6"/>
  <c r="P297" i="6"/>
  <c r="P298" i="6"/>
  <c r="P299" i="6"/>
  <c r="P300" i="6"/>
  <c r="P301" i="6"/>
  <c r="P302" i="6"/>
  <c r="P303" i="6"/>
  <c r="P304" i="6"/>
  <c r="P305" i="6"/>
  <c r="P306" i="6"/>
  <c r="P307" i="6"/>
  <c r="P308" i="6"/>
  <c r="P309" i="6"/>
  <c r="P310" i="6"/>
  <c r="P311" i="6"/>
  <c r="P312" i="6"/>
  <c r="P313" i="6"/>
  <c r="P314" i="6"/>
  <c r="P315" i="6"/>
  <c r="P316" i="6"/>
  <c r="P317" i="6"/>
  <c r="P318" i="6"/>
  <c r="P319" i="6"/>
  <c r="P320" i="6"/>
  <c r="P321" i="6"/>
  <c r="P322" i="6"/>
  <c r="P323" i="6"/>
  <c r="P324" i="6"/>
  <c r="P325" i="6"/>
  <c r="P326" i="6"/>
  <c r="P327" i="6"/>
  <c r="P328" i="6"/>
  <c r="P329" i="6"/>
  <c r="P330" i="6"/>
  <c r="P331" i="6"/>
  <c r="P332" i="6"/>
  <c r="P333" i="6"/>
  <c r="P334" i="6"/>
  <c r="P335" i="6"/>
  <c r="P336" i="6"/>
  <c r="P337" i="6"/>
  <c r="P338" i="6"/>
  <c r="P339" i="6"/>
  <c r="P340" i="6"/>
  <c r="P341" i="6"/>
  <c r="P342" i="6"/>
  <c r="P343" i="6"/>
  <c r="P344" i="6"/>
  <c r="P345" i="6"/>
  <c r="P346" i="6"/>
  <c r="P347" i="6"/>
  <c r="P348" i="6"/>
  <c r="P349" i="6"/>
  <c r="P350" i="6"/>
  <c r="P351" i="6"/>
  <c r="P352" i="6"/>
  <c r="P353" i="6"/>
  <c r="P354" i="6"/>
  <c r="P355" i="6"/>
  <c r="P356" i="6"/>
  <c r="P357" i="6"/>
  <c r="P358" i="6"/>
  <c r="P359" i="6"/>
  <c r="P360" i="6"/>
  <c r="P361" i="6"/>
  <c r="P362" i="6"/>
  <c r="P363" i="6"/>
  <c r="P364" i="6"/>
  <c r="P365" i="6"/>
  <c r="P366" i="6"/>
  <c r="P367" i="6"/>
  <c r="P368" i="6"/>
  <c r="P369" i="6"/>
  <c r="P370" i="6"/>
  <c r="P371" i="6"/>
  <c r="P372" i="6"/>
  <c r="P373" i="6"/>
  <c r="P374" i="6"/>
  <c r="P375" i="6"/>
  <c r="P376" i="6"/>
  <c r="P377" i="6"/>
  <c r="P378" i="6"/>
  <c r="P379" i="6"/>
  <c r="P380" i="6"/>
  <c r="P381" i="6"/>
  <c r="P382" i="6"/>
  <c r="P383" i="6"/>
  <c r="P384" i="6"/>
  <c r="P385" i="6"/>
  <c r="P386" i="6"/>
  <c r="P387" i="6"/>
  <c r="P388" i="6"/>
  <c r="P389" i="6"/>
  <c r="P390" i="6"/>
  <c r="P391" i="6"/>
  <c r="P392" i="6"/>
  <c r="P393" i="6"/>
  <c r="P394" i="6"/>
  <c r="P395" i="6"/>
  <c r="P396" i="6"/>
  <c r="P397" i="6"/>
  <c r="P398" i="6"/>
  <c r="P399" i="6"/>
  <c r="P400" i="6"/>
  <c r="P401" i="6"/>
  <c r="P402" i="6"/>
  <c r="P403" i="6"/>
  <c r="P404" i="6"/>
  <c r="P405" i="6"/>
  <c r="P406" i="6"/>
  <c r="P407" i="6"/>
  <c r="P408" i="6"/>
  <c r="P409" i="6"/>
  <c r="P410" i="6"/>
  <c r="P411" i="6"/>
  <c r="P412" i="6"/>
  <c r="P413" i="6"/>
  <c r="P414" i="6"/>
  <c r="P415" i="6"/>
  <c r="P416" i="6"/>
  <c r="P417" i="6"/>
  <c r="P418" i="6"/>
  <c r="P419" i="6"/>
  <c r="P420" i="6"/>
  <c r="P421" i="6"/>
  <c r="P422" i="6"/>
  <c r="P423" i="6"/>
  <c r="P424" i="6"/>
  <c r="P425" i="6"/>
  <c r="P426" i="6"/>
  <c r="P427" i="6"/>
  <c r="P428" i="6"/>
  <c r="P429" i="6"/>
  <c r="P430" i="6"/>
  <c r="P431" i="6"/>
  <c r="P432" i="6"/>
  <c r="P433" i="6"/>
  <c r="P434" i="6"/>
  <c r="P435" i="6"/>
  <c r="P436" i="6"/>
  <c r="P437" i="6"/>
  <c r="P3" i="6"/>
  <c r="P2" i="6"/>
  <c r="AE76" i="8" l="1"/>
  <c r="AE27" i="8"/>
  <c r="AE13" i="8"/>
  <c r="AE79" i="8"/>
  <c r="AE68" i="8"/>
  <c r="AE55" i="8"/>
  <c r="AE50" i="8"/>
  <c r="AE59" i="8"/>
  <c r="AE80" i="8"/>
  <c r="AE22" i="8"/>
  <c r="AE70" i="8"/>
  <c r="AE42" i="8"/>
  <c r="AE17" i="8"/>
  <c r="AE10" i="8"/>
  <c r="AE62" i="8"/>
  <c r="AE5" i="8"/>
  <c r="AE38" i="8"/>
  <c r="AE60" i="8"/>
  <c r="AE15" i="8"/>
  <c r="AE58" i="8"/>
  <c r="AE35" i="8"/>
  <c r="AE67" i="8"/>
  <c r="AE77" i="8"/>
  <c r="AE7" i="8"/>
  <c r="AE41" i="8"/>
  <c r="AE23" i="8"/>
  <c r="AE14" i="8"/>
  <c r="AE18" i="8"/>
  <c r="AE4" i="8"/>
  <c r="AE52" i="8"/>
  <c r="AE26" i="8"/>
  <c r="AE19" i="8"/>
  <c r="AE28" i="8"/>
  <c r="AE49" i="8"/>
  <c r="AE40" i="8"/>
  <c r="AE37" i="8"/>
  <c r="AE51" i="8"/>
  <c r="AE48" i="8"/>
  <c r="AE39" i="8"/>
  <c r="AE72" i="8"/>
  <c r="AE53" i="8"/>
  <c r="AE66" i="8"/>
  <c r="AE8" i="8"/>
  <c r="AE75" i="8"/>
  <c r="AE54" i="8"/>
  <c r="AE36" i="8"/>
  <c r="AE57" i="8"/>
  <c r="AE65" i="8"/>
  <c r="AE69" i="8"/>
  <c r="AE56" i="8"/>
  <c r="AE61" i="8"/>
  <c r="AE16" i="8"/>
  <c r="K3" i="8"/>
  <c r="U3" i="8" s="1"/>
  <c r="AE3" i="8" s="1"/>
  <c r="V3" i="8"/>
  <c r="AE30" i="8"/>
  <c r="AE46" i="8"/>
  <c r="AE78" i="8"/>
  <c r="AE73" i="8"/>
  <c r="AE71" i="8"/>
  <c r="AE21" i="8"/>
  <c r="AE12" i="8"/>
  <c r="AE34" i="8"/>
  <c r="AE9" i="8"/>
  <c r="AE32" i="8"/>
  <c r="AE43" i="8"/>
  <c r="AE29" i="8"/>
  <c r="AE25" i="8"/>
  <c r="AE31" i="8"/>
  <c r="AE47" i="8"/>
  <c r="AE63" i="8"/>
  <c r="AE20" i="8"/>
  <c r="AE74" i="8"/>
  <c r="AE44" i="8"/>
  <c r="AE24" i="8"/>
  <c r="AE64" i="8"/>
  <c r="AE45" i="8"/>
  <c r="AE6" i="8"/>
  <c r="AE33" i="8"/>
  <c r="AE11" i="8"/>
  <c r="K437" i="6"/>
  <c r="J437" i="6"/>
  <c r="I437" i="6"/>
  <c r="H437" i="6"/>
  <c r="G437" i="6"/>
  <c r="F437" i="6"/>
  <c r="E437" i="6"/>
  <c r="D437" i="6"/>
  <c r="C437" i="6"/>
  <c r="B437" i="6"/>
  <c r="A437" i="6"/>
  <c r="K436" i="6"/>
  <c r="J436" i="6"/>
  <c r="I436" i="6"/>
  <c r="H436" i="6"/>
  <c r="G436" i="6"/>
  <c r="F436" i="6"/>
  <c r="E436" i="6"/>
  <c r="D436" i="6"/>
  <c r="C436" i="6"/>
  <c r="B436" i="6"/>
  <c r="A436" i="6"/>
  <c r="K435" i="6"/>
  <c r="J435" i="6"/>
  <c r="I435" i="6"/>
  <c r="H435" i="6"/>
  <c r="G435" i="6"/>
  <c r="F435" i="6"/>
  <c r="E435" i="6"/>
  <c r="D435" i="6"/>
  <c r="C435" i="6"/>
  <c r="B435" i="6"/>
  <c r="A435" i="6"/>
  <c r="K434" i="6"/>
  <c r="J434" i="6"/>
  <c r="I434" i="6"/>
  <c r="H434" i="6"/>
  <c r="G434" i="6"/>
  <c r="F434" i="6"/>
  <c r="E434" i="6"/>
  <c r="D434" i="6"/>
  <c r="C434" i="6"/>
  <c r="B434" i="6"/>
  <c r="A434" i="6"/>
  <c r="K433" i="6"/>
  <c r="J433" i="6"/>
  <c r="I433" i="6"/>
  <c r="H433" i="6"/>
  <c r="G433" i="6"/>
  <c r="F433" i="6"/>
  <c r="E433" i="6"/>
  <c r="D433" i="6"/>
  <c r="C433" i="6"/>
  <c r="B433" i="6"/>
  <c r="A433" i="6"/>
  <c r="K432" i="6"/>
  <c r="J432" i="6"/>
  <c r="I432" i="6"/>
  <c r="H432" i="6"/>
  <c r="G432" i="6"/>
  <c r="F432" i="6"/>
  <c r="E432" i="6"/>
  <c r="D432" i="6"/>
  <c r="C432" i="6"/>
  <c r="B432" i="6"/>
  <c r="A432" i="6"/>
  <c r="K431" i="6"/>
  <c r="J431" i="6"/>
  <c r="I431" i="6"/>
  <c r="H431" i="6"/>
  <c r="G431" i="6"/>
  <c r="F431" i="6"/>
  <c r="E431" i="6"/>
  <c r="D431" i="6"/>
  <c r="C431" i="6"/>
  <c r="B431" i="6"/>
  <c r="A431" i="6"/>
  <c r="K430" i="6"/>
  <c r="J430" i="6"/>
  <c r="I430" i="6"/>
  <c r="H430" i="6"/>
  <c r="G430" i="6"/>
  <c r="F430" i="6"/>
  <c r="E430" i="6"/>
  <c r="D430" i="6"/>
  <c r="C430" i="6"/>
  <c r="B430" i="6"/>
  <c r="A430" i="6"/>
  <c r="K429" i="6"/>
  <c r="J429" i="6"/>
  <c r="I429" i="6"/>
  <c r="H429" i="6"/>
  <c r="G429" i="6"/>
  <c r="F429" i="6"/>
  <c r="E429" i="6"/>
  <c r="D429" i="6"/>
  <c r="C429" i="6"/>
  <c r="B429" i="6"/>
  <c r="A429" i="6"/>
  <c r="K428" i="6"/>
  <c r="J428" i="6"/>
  <c r="I428" i="6"/>
  <c r="H428" i="6"/>
  <c r="G428" i="6"/>
  <c r="F428" i="6"/>
  <c r="E428" i="6"/>
  <c r="D428" i="6"/>
  <c r="C428" i="6"/>
  <c r="B428" i="6"/>
  <c r="A428" i="6"/>
  <c r="K427" i="6"/>
  <c r="J427" i="6"/>
  <c r="I427" i="6"/>
  <c r="H427" i="6"/>
  <c r="G427" i="6"/>
  <c r="F427" i="6"/>
  <c r="E427" i="6"/>
  <c r="D427" i="6"/>
  <c r="C427" i="6"/>
  <c r="B427" i="6"/>
  <c r="A427" i="6"/>
  <c r="K426" i="6"/>
  <c r="J426" i="6"/>
  <c r="I426" i="6"/>
  <c r="H426" i="6"/>
  <c r="G426" i="6"/>
  <c r="F426" i="6"/>
  <c r="E426" i="6"/>
  <c r="D426" i="6"/>
  <c r="C426" i="6"/>
  <c r="B426" i="6"/>
  <c r="A426" i="6"/>
  <c r="K425" i="6"/>
  <c r="J425" i="6"/>
  <c r="I425" i="6"/>
  <c r="H425" i="6"/>
  <c r="G425" i="6"/>
  <c r="F425" i="6"/>
  <c r="E425" i="6"/>
  <c r="D425" i="6"/>
  <c r="C425" i="6"/>
  <c r="B425" i="6"/>
  <c r="A425" i="6"/>
  <c r="K424" i="6"/>
  <c r="J424" i="6"/>
  <c r="I424" i="6"/>
  <c r="H424" i="6"/>
  <c r="G424" i="6"/>
  <c r="F424" i="6"/>
  <c r="E424" i="6"/>
  <c r="D424" i="6"/>
  <c r="C424" i="6"/>
  <c r="B424" i="6"/>
  <c r="A424" i="6"/>
  <c r="K423" i="6"/>
  <c r="J423" i="6"/>
  <c r="I423" i="6"/>
  <c r="H423" i="6"/>
  <c r="G423" i="6"/>
  <c r="F423" i="6"/>
  <c r="E423" i="6"/>
  <c r="D423" i="6"/>
  <c r="C423" i="6"/>
  <c r="B423" i="6"/>
  <c r="A423" i="6"/>
  <c r="K422" i="6"/>
  <c r="J422" i="6"/>
  <c r="I422" i="6"/>
  <c r="H422" i="6"/>
  <c r="G422" i="6"/>
  <c r="F422" i="6"/>
  <c r="E422" i="6"/>
  <c r="D422" i="6"/>
  <c r="C422" i="6"/>
  <c r="B422" i="6"/>
  <c r="A422" i="6"/>
  <c r="K421" i="6"/>
  <c r="J421" i="6"/>
  <c r="I421" i="6"/>
  <c r="H421" i="6"/>
  <c r="G421" i="6"/>
  <c r="F421" i="6"/>
  <c r="E421" i="6"/>
  <c r="D421" i="6"/>
  <c r="C421" i="6"/>
  <c r="B421" i="6"/>
  <c r="A421" i="6"/>
  <c r="K420" i="6"/>
  <c r="J420" i="6"/>
  <c r="I420" i="6"/>
  <c r="H420" i="6"/>
  <c r="G420" i="6"/>
  <c r="F420" i="6"/>
  <c r="E420" i="6"/>
  <c r="D420" i="6"/>
  <c r="C420" i="6"/>
  <c r="B420" i="6"/>
  <c r="A420" i="6"/>
  <c r="K419" i="6"/>
  <c r="J419" i="6"/>
  <c r="I419" i="6"/>
  <c r="H419" i="6"/>
  <c r="G419" i="6"/>
  <c r="F419" i="6"/>
  <c r="E419" i="6"/>
  <c r="D419" i="6"/>
  <c r="C419" i="6"/>
  <c r="B419" i="6"/>
  <c r="A419" i="6"/>
  <c r="K418" i="6"/>
  <c r="J418" i="6"/>
  <c r="I418" i="6"/>
  <c r="H418" i="6"/>
  <c r="G418" i="6"/>
  <c r="F418" i="6"/>
  <c r="E418" i="6"/>
  <c r="D418" i="6"/>
  <c r="C418" i="6"/>
  <c r="B418" i="6"/>
  <c r="A418" i="6"/>
  <c r="K417" i="6"/>
  <c r="J417" i="6"/>
  <c r="I417" i="6"/>
  <c r="H417" i="6"/>
  <c r="G417" i="6"/>
  <c r="F417" i="6"/>
  <c r="E417" i="6"/>
  <c r="D417" i="6"/>
  <c r="C417" i="6"/>
  <c r="B417" i="6"/>
  <c r="A417" i="6"/>
  <c r="K416" i="6"/>
  <c r="J416" i="6"/>
  <c r="I416" i="6"/>
  <c r="H416" i="6"/>
  <c r="G416" i="6"/>
  <c r="F416" i="6"/>
  <c r="E416" i="6"/>
  <c r="D416" i="6"/>
  <c r="C416" i="6"/>
  <c r="B416" i="6"/>
  <c r="A416" i="6"/>
  <c r="K415" i="6"/>
  <c r="J415" i="6"/>
  <c r="I415" i="6"/>
  <c r="H415" i="6"/>
  <c r="G415" i="6"/>
  <c r="F415" i="6"/>
  <c r="E415" i="6"/>
  <c r="D415" i="6"/>
  <c r="C415" i="6"/>
  <c r="B415" i="6"/>
  <c r="A415" i="6"/>
  <c r="K414" i="6"/>
  <c r="J414" i="6"/>
  <c r="I414" i="6"/>
  <c r="H414" i="6"/>
  <c r="G414" i="6"/>
  <c r="F414" i="6"/>
  <c r="E414" i="6"/>
  <c r="D414" i="6"/>
  <c r="C414" i="6"/>
  <c r="B414" i="6"/>
  <c r="A414" i="6"/>
  <c r="K413" i="6"/>
  <c r="J413" i="6"/>
  <c r="I413" i="6"/>
  <c r="H413" i="6"/>
  <c r="G413" i="6"/>
  <c r="F413" i="6"/>
  <c r="E413" i="6"/>
  <c r="D413" i="6"/>
  <c r="C413" i="6"/>
  <c r="B413" i="6"/>
  <c r="A413" i="6"/>
  <c r="K412" i="6"/>
  <c r="J412" i="6"/>
  <c r="I412" i="6"/>
  <c r="H412" i="6"/>
  <c r="G412" i="6"/>
  <c r="F412" i="6"/>
  <c r="E412" i="6"/>
  <c r="D412" i="6"/>
  <c r="C412" i="6"/>
  <c r="B412" i="6"/>
  <c r="A412" i="6"/>
  <c r="K411" i="6"/>
  <c r="J411" i="6"/>
  <c r="I411" i="6"/>
  <c r="H411" i="6"/>
  <c r="G411" i="6"/>
  <c r="F411" i="6"/>
  <c r="E411" i="6"/>
  <c r="D411" i="6"/>
  <c r="C411" i="6"/>
  <c r="B411" i="6"/>
  <c r="A411" i="6"/>
  <c r="K410" i="6"/>
  <c r="J410" i="6"/>
  <c r="I410" i="6"/>
  <c r="H410" i="6"/>
  <c r="G410" i="6"/>
  <c r="F410" i="6"/>
  <c r="E410" i="6"/>
  <c r="D410" i="6"/>
  <c r="C410" i="6"/>
  <c r="B410" i="6"/>
  <c r="A410" i="6"/>
  <c r="K409" i="6"/>
  <c r="J409" i="6"/>
  <c r="I409" i="6"/>
  <c r="H409" i="6"/>
  <c r="G409" i="6"/>
  <c r="F409" i="6"/>
  <c r="E409" i="6"/>
  <c r="D409" i="6"/>
  <c r="C409" i="6"/>
  <c r="B409" i="6"/>
  <c r="A409" i="6"/>
  <c r="K408" i="6"/>
  <c r="J408" i="6"/>
  <c r="I408" i="6"/>
  <c r="H408" i="6"/>
  <c r="G408" i="6"/>
  <c r="F408" i="6"/>
  <c r="E408" i="6"/>
  <c r="D408" i="6"/>
  <c r="C408" i="6"/>
  <c r="B408" i="6"/>
  <c r="A408" i="6"/>
  <c r="K407" i="6"/>
  <c r="J407" i="6"/>
  <c r="I407" i="6"/>
  <c r="H407" i="6"/>
  <c r="G407" i="6"/>
  <c r="F407" i="6"/>
  <c r="E407" i="6"/>
  <c r="D407" i="6"/>
  <c r="C407" i="6"/>
  <c r="B407" i="6"/>
  <c r="A407" i="6"/>
  <c r="K406" i="6"/>
  <c r="J406" i="6"/>
  <c r="I406" i="6"/>
  <c r="H406" i="6"/>
  <c r="G406" i="6"/>
  <c r="F406" i="6"/>
  <c r="E406" i="6"/>
  <c r="D406" i="6"/>
  <c r="C406" i="6"/>
  <c r="B406" i="6"/>
  <c r="A406" i="6"/>
  <c r="K405" i="6"/>
  <c r="J405" i="6"/>
  <c r="I405" i="6"/>
  <c r="H405" i="6"/>
  <c r="G405" i="6"/>
  <c r="F405" i="6"/>
  <c r="E405" i="6"/>
  <c r="D405" i="6"/>
  <c r="C405" i="6"/>
  <c r="B405" i="6"/>
  <c r="A405" i="6"/>
  <c r="K404" i="6"/>
  <c r="J404" i="6"/>
  <c r="I404" i="6"/>
  <c r="H404" i="6"/>
  <c r="G404" i="6"/>
  <c r="F404" i="6"/>
  <c r="E404" i="6"/>
  <c r="D404" i="6"/>
  <c r="C404" i="6"/>
  <c r="B404" i="6"/>
  <c r="A404" i="6"/>
  <c r="K403" i="6"/>
  <c r="J403" i="6"/>
  <c r="I403" i="6"/>
  <c r="H403" i="6"/>
  <c r="G403" i="6"/>
  <c r="F403" i="6"/>
  <c r="E403" i="6"/>
  <c r="D403" i="6"/>
  <c r="C403" i="6"/>
  <c r="B403" i="6"/>
  <c r="A403" i="6"/>
  <c r="K402" i="6"/>
  <c r="J402" i="6"/>
  <c r="I402" i="6"/>
  <c r="H402" i="6"/>
  <c r="G402" i="6"/>
  <c r="F402" i="6"/>
  <c r="E402" i="6"/>
  <c r="D402" i="6"/>
  <c r="C402" i="6"/>
  <c r="B402" i="6"/>
  <c r="A402" i="6"/>
  <c r="K401" i="6"/>
  <c r="J401" i="6"/>
  <c r="I401" i="6"/>
  <c r="H401" i="6"/>
  <c r="G401" i="6"/>
  <c r="F401" i="6"/>
  <c r="E401" i="6"/>
  <c r="D401" i="6"/>
  <c r="C401" i="6"/>
  <c r="B401" i="6"/>
  <c r="A401" i="6"/>
  <c r="K400" i="6"/>
  <c r="J400" i="6"/>
  <c r="I400" i="6"/>
  <c r="H400" i="6"/>
  <c r="G400" i="6"/>
  <c r="F400" i="6"/>
  <c r="E400" i="6"/>
  <c r="D400" i="6"/>
  <c r="C400" i="6"/>
  <c r="B400" i="6"/>
  <c r="A400" i="6"/>
  <c r="K399" i="6"/>
  <c r="J399" i="6"/>
  <c r="I399" i="6"/>
  <c r="H399" i="6"/>
  <c r="G399" i="6"/>
  <c r="F399" i="6"/>
  <c r="E399" i="6"/>
  <c r="D399" i="6"/>
  <c r="C399" i="6"/>
  <c r="B399" i="6"/>
  <c r="A399" i="6"/>
  <c r="K398" i="6"/>
  <c r="J398" i="6"/>
  <c r="I398" i="6"/>
  <c r="H398" i="6"/>
  <c r="G398" i="6"/>
  <c r="F398" i="6"/>
  <c r="E398" i="6"/>
  <c r="D398" i="6"/>
  <c r="C398" i="6"/>
  <c r="B398" i="6"/>
  <c r="A398" i="6"/>
  <c r="K397" i="6"/>
  <c r="J397" i="6"/>
  <c r="I397" i="6"/>
  <c r="H397" i="6"/>
  <c r="G397" i="6"/>
  <c r="F397" i="6"/>
  <c r="E397" i="6"/>
  <c r="D397" i="6"/>
  <c r="C397" i="6"/>
  <c r="B397" i="6"/>
  <c r="A397" i="6"/>
  <c r="K396" i="6"/>
  <c r="J396" i="6"/>
  <c r="I396" i="6"/>
  <c r="H396" i="6"/>
  <c r="G396" i="6"/>
  <c r="F396" i="6"/>
  <c r="E396" i="6"/>
  <c r="D396" i="6"/>
  <c r="C396" i="6"/>
  <c r="B396" i="6"/>
  <c r="A396" i="6"/>
  <c r="K395" i="6"/>
  <c r="J395" i="6"/>
  <c r="I395" i="6"/>
  <c r="H395" i="6"/>
  <c r="G395" i="6"/>
  <c r="F395" i="6"/>
  <c r="E395" i="6"/>
  <c r="D395" i="6"/>
  <c r="C395" i="6"/>
  <c r="B395" i="6"/>
  <c r="A395" i="6"/>
  <c r="K394" i="6"/>
  <c r="J394" i="6"/>
  <c r="I394" i="6"/>
  <c r="H394" i="6"/>
  <c r="G394" i="6"/>
  <c r="F394" i="6"/>
  <c r="E394" i="6"/>
  <c r="D394" i="6"/>
  <c r="C394" i="6"/>
  <c r="B394" i="6"/>
  <c r="A394" i="6"/>
  <c r="K393" i="6"/>
  <c r="J393" i="6"/>
  <c r="I393" i="6"/>
  <c r="H393" i="6"/>
  <c r="G393" i="6"/>
  <c r="F393" i="6"/>
  <c r="E393" i="6"/>
  <c r="D393" i="6"/>
  <c r="C393" i="6"/>
  <c r="B393" i="6"/>
  <c r="A393" i="6"/>
  <c r="K392" i="6"/>
  <c r="J392" i="6"/>
  <c r="I392" i="6"/>
  <c r="H392" i="6"/>
  <c r="G392" i="6"/>
  <c r="F392" i="6"/>
  <c r="E392" i="6"/>
  <c r="D392" i="6"/>
  <c r="C392" i="6"/>
  <c r="B392" i="6"/>
  <c r="A392" i="6"/>
  <c r="K391" i="6"/>
  <c r="J391" i="6"/>
  <c r="I391" i="6"/>
  <c r="H391" i="6"/>
  <c r="G391" i="6"/>
  <c r="F391" i="6"/>
  <c r="E391" i="6"/>
  <c r="D391" i="6"/>
  <c r="C391" i="6"/>
  <c r="B391" i="6"/>
  <c r="A391" i="6"/>
  <c r="K390" i="6"/>
  <c r="H390" i="6"/>
  <c r="G390" i="6"/>
  <c r="F390" i="6"/>
  <c r="E390" i="6"/>
  <c r="D390" i="6"/>
  <c r="B390" i="6"/>
  <c r="A390" i="6"/>
  <c r="K389" i="6"/>
  <c r="H389" i="6"/>
  <c r="G389" i="6"/>
  <c r="F389" i="6"/>
  <c r="E389" i="6"/>
  <c r="D389" i="6"/>
  <c r="B389" i="6"/>
  <c r="A389" i="6"/>
  <c r="K388" i="6"/>
  <c r="H388" i="6"/>
  <c r="G388" i="6"/>
  <c r="F388" i="6"/>
  <c r="E388" i="6"/>
  <c r="D388" i="6"/>
  <c r="B388" i="6"/>
  <c r="A388" i="6"/>
  <c r="K387" i="6"/>
  <c r="H387" i="6"/>
  <c r="G387" i="6"/>
  <c r="F387" i="6"/>
  <c r="E387" i="6"/>
  <c r="D387" i="6"/>
  <c r="B387" i="6"/>
  <c r="A387" i="6"/>
  <c r="K386" i="6"/>
  <c r="H386" i="6"/>
  <c r="G386" i="6"/>
  <c r="F386" i="6"/>
  <c r="E386" i="6"/>
  <c r="D386" i="6"/>
  <c r="B386" i="6"/>
  <c r="A386" i="6"/>
  <c r="K385" i="6"/>
  <c r="H385" i="6"/>
  <c r="G385" i="6"/>
  <c r="F385" i="6"/>
  <c r="E385" i="6"/>
  <c r="D385" i="6"/>
  <c r="B385" i="6"/>
  <c r="A385" i="6"/>
  <c r="K384" i="6"/>
  <c r="H384" i="6"/>
  <c r="G384" i="6"/>
  <c r="F384" i="6"/>
  <c r="E384" i="6"/>
  <c r="D384" i="6"/>
  <c r="B384" i="6"/>
  <c r="A384" i="6"/>
  <c r="K383" i="6"/>
  <c r="H383" i="6"/>
  <c r="G383" i="6"/>
  <c r="F383" i="6"/>
  <c r="E383" i="6"/>
  <c r="D383" i="6"/>
  <c r="B383" i="6"/>
  <c r="A383" i="6"/>
  <c r="K382" i="6"/>
  <c r="H382" i="6"/>
  <c r="G382" i="6"/>
  <c r="F382" i="6"/>
  <c r="E382" i="6"/>
  <c r="D382" i="6"/>
  <c r="B382" i="6"/>
  <c r="A382" i="6"/>
  <c r="K381" i="6"/>
  <c r="H381" i="6"/>
  <c r="G381" i="6"/>
  <c r="F381" i="6"/>
  <c r="E381" i="6"/>
  <c r="D381" i="6"/>
  <c r="B381" i="6"/>
  <c r="A381" i="6"/>
  <c r="K380" i="6"/>
  <c r="H380" i="6"/>
  <c r="G380" i="6"/>
  <c r="F380" i="6"/>
  <c r="E380" i="6"/>
  <c r="D380" i="6"/>
  <c r="B380" i="6"/>
  <c r="A380" i="6"/>
  <c r="K379" i="6"/>
  <c r="H379" i="6"/>
  <c r="G379" i="6"/>
  <c r="F379" i="6"/>
  <c r="E379" i="6"/>
  <c r="D379" i="6"/>
  <c r="B379" i="6"/>
  <c r="A379" i="6"/>
  <c r="K378" i="6"/>
  <c r="H378" i="6"/>
  <c r="G378" i="6"/>
  <c r="F378" i="6"/>
  <c r="E378" i="6"/>
  <c r="D378" i="6"/>
  <c r="B378" i="6"/>
  <c r="A378" i="6"/>
  <c r="K377" i="6"/>
  <c r="H377" i="6"/>
  <c r="G377" i="6"/>
  <c r="F377" i="6"/>
  <c r="E377" i="6"/>
  <c r="D377" i="6"/>
  <c r="B377" i="6"/>
  <c r="A377" i="6"/>
  <c r="K376" i="6"/>
  <c r="H376" i="6"/>
  <c r="G376" i="6"/>
  <c r="F376" i="6"/>
  <c r="E376" i="6"/>
  <c r="D376" i="6"/>
  <c r="B376" i="6"/>
  <c r="A376" i="6"/>
  <c r="K375" i="6"/>
  <c r="H375" i="6"/>
  <c r="G375" i="6"/>
  <c r="F375" i="6"/>
  <c r="E375" i="6"/>
  <c r="D375" i="6"/>
  <c r="B375" i="6"/>
  <c r="A375" i="6"/>
  <c r="K374" i="6"/>
  <c r="H374" i="6"/>
  <c r="G374" i="6"/>
  <c r="F374" i="6"/>
  <c r="E374" i="6"/>
  <c r="D374" i="6"/>
  <c r="B374" i="6"/>
  <c r="A374" i="6"/>
  <c r="K373" i="6"/>
  <c r="H373" i="6"/>
  <c r="G373" i="6"/>
  <c r="F373" i="6"/>
  <c r="E373" i="6"/>
  <c r="D373" i="6"/>
  <c r="B373" i="6"/>
  <c r="A373" i="6"/>
  <c r="K372" i="6"/>
  <c r="H372" i="6"/>
  <c r="G372" i="6"/>
  <c r="F372" i="6"/>
  <c r="E372" i="6"/>
  <c r="D372" i="6"/>
  <c r="B372" i="6"/>
  <c r="A372" i="6"/>
  <c r="K371" i="6"/>
  <c r="H371" i="6"/>
  <c r="G371" i="6"/>
  <c r="F371" i="6"/>
  <c r="E371" i="6"/>
  <c r="D371" i="6"/>
  <c r="B371" i="6"/>
  <c r="A371" i="6"/>
  <c r="K370" i="6"/>
  <c r="H370" i="6"/>
  <c r="G370" i="6"/>
  <c r="F370" i="6"/>
  <c r="E370" i="6"/>
  <c r="D370" i="6"/>
  <c r="B370" i="6"/>
  <c r="A370" i="6"/>
  <c r="K369" i="6"/>
  <c r="H369" i="6"/>
  <c r="G369" i="6"/>
  <c r="F369" i="6"/>
  <c r="E369" i="6"/>
  <c r="D369" i="6"/>
  <c r="B369" i="6"/>
  <c r="A369" i="6"/>
  <c r="K368" i="6"/>
  <c r="H368" i="6"/>
  <c r="G368" i="6"/>
  <c r="F368" i="6"/>
  <c r="E368" i="6"/>
  <c r="D368" i="6"/>
  <c r="B368" i="6"/>
  <c r="A368" i="6"/>
  <c r="K367" i="6"/>
  <c r="H367" i="6"/>
  <c r="G367" i="6"/>
  <c r="F367" i="6"/>
  <c r="E367" i="6"/>
  <c r="D367" i="6"/>
  <c r="B367" i="6"/>
  <c r="A367" i="6"/>
  <c r="K366" i="6"/>
  <c r="H366" i="6"/>
  <c r="G366" i="6"/>
  <c r="F366" i="6"/>
  <c r="E366" i="6"/>
  <c r="D366" i="6"/>
  <c r="B366" i="6"/>
  <c r="A366" i="6"/>
  <c r="K365" i="6"/>
  <c r="H365" i="6"/>
  <c r="G365" i="6"/>
  <c r="F365" i="6"/>
  <c r="E365" i="6"/>
  <c r="D365" i="6"/>
  <c r="B365" i="6"/>
  <c r="A365" i="6"/>
  <c r="K364" i="6"/>
  <c r="H364" i="6"/>
  <c r="G364" i="6"/>
  <c r="F364" i="6"/>
  <c r="E364" i="6"/>
  <c r="D364" i="6"/>
  <c r="B364" i="6"/>
  <c r="A364" i="6"/>
  <c r="K363" i="6"/>
  <c r="H363" i="6"/>
  <c r="G363" i="6"/>
  <c r="F363" i="6"/>
  <c r="E363" i="6"/>
  <c r="D363" i="6"/>
  <c r="B363" i="6"/>
  <c r="A363" i="6"/>
  <c r="K362" i="6"/>
  <c r="H362" i="6"/>
  <c r="G362" i="6"/>
  <c r="F362" i="6"/>
  <c r="E362" i="6"/>
  <c r="D362" i="6"/>
  <c r="B362" i="6"/>
  <c r="A362" i="6"/>
  <c r="K361" i="6"/>
  <c r="H361" i="6"/>
  <c r="G361" i="6"/>
  <c r="F361" i="6"/>
  <c r="E361" i="6"/>
  <c r="D361" i="6"/>
  <c r="B361" i="6"/>
  <c r="A361" i="6"/>
  <c r="K360" i="6"/>
  <c r="H360" i="6"/>
  <c r="G360" i="6"/>
  <c r="F360" i="6"/>
  <c r="E360" i="6"/>
  <c r="D360" i="6"/>
  <c r="B360" i="6"/>
  <c r="A360" i="6"/>
  <c r="K359" i="6"/>
  <c r="H359" i="6"/>
  <c r="G359" i="6"/>
  <c r="F359" i="6"/>
  <c r="E359" i="6"/>
  <c r="D359" i="6"/>
  <c r="B359" i="6"/>
  <c r="A359" i="6"/>
  <c r="K358" i="6"/>
  <c r="H358" i="6"/>
  <c r="G358" i="6"/>
  <c r="F358" i="6"/>
  <c r="E358" i="6"/>
  <c r="D358" i="6"/>
  <c r="B358" i="6"/>
  <c r="A358" i="6"/>
  <c r="K357" i="6"/>
  <c r="H357" i="6"/>
  <c r="G357" i="6"/>
  <c r="F357" i="6"/>
  <c r="E357" i="6"/>
  <c r="D357" i="6"/>
  <c r="B357" i="6"/>
  <c r="A357" i="6"/>
  <c r="K356" i="6"/>
  <c r="H356" i="6"/>
  <c r="G356" i="6"/>
  <c r="F356" i="6"/>
  <c r="E356" i="6"/>
  <c r="D356" i="6"/>
  <c r="B356" i="6"/>
  <c r="A356" i="6"/>
  <c r="K355" i="6"/>
  <c r="H355" i="6"/>
  <c r="G355" i="6"/>
  <c r="F355" i="6"/>
  <c r="E355" i="6"/>
  <c r="D355" i="6"/>
  <c r="B355" i="6"/>
  <c r="A355" i="6"/>
  <c r="K354" i="6"/>
  <c r="H354" i="6"/>
  <c r="G354" i="6"/>
  <c r="F354" i="6"/>
  <c r="E354" i="6"/>
  <c r="D354" i="6"/>
  <c r="B354" i="6"/>
  <c r="A354" i="6"/>
  <c r="K353" i="6"/>
  <c r="H353" i="6"/>
  <c r="G353" i="6"/>
  <c r="F353" i="6"/>
  <c r="E353" i="6"/>
  <c r="D353" i="6"/>
  <c r="B353" i="6"/>
  <c r="A353" i="6"/>
  <c r="K352" i="6"/>
  <c r="H352" i="6"/>
  <c r="G352" i="6"/>
  <c r="F352" i="6"/>
  <c r="E352" i="6"/>
  <c r="D352" i="6"/>
  <c r="B352" i="6"/>
  <c r="A352" i="6"/>
  <c r="K351" i="6"/>
  <c r="H351" i="6"/>
  <c r="G351" i="6"/>
  <c r="F351" i="6"/>
  <c r="E351" i="6"/>
  <c r="D351" i="6"/>
  <c r="B351" i="6"/>
  <c r="A351" i="6"/>
  <c r="K350" i="6"/>
  <c r="H350" i="6"/>
  <c r="G350" i="6"/>
  <c r="F350" i="6"/>
  <c r="E350" i="6"/>
  <c r="D350" i="6"/>
  <c r="B350" i="6"/>
  <c r="A350" i="6"/>
  <c r="K349" i="6"/>
  <c r="H349" i="6"/>
  <c r="G349" i="6"/>
  <c r="F349" i="6"/>
  <c r="E349" i="6"/>
  <c r="D349" i="6"/>
  <c r="B349" i="6"/>
  <c r="A349" i="6"/>
  <c r="K348" i="6"/>
  <c r="H348" i="6"/>
  <c r="G348" i="6"/>
  <c r="F348" i="6"/>
  <c r="E348" i="6"/>
  <c r="D348" i="6"/>
  <c r="B348" i="6"/>
  <c r="A348" i="6"/>
  <c r="K347" i="6"/>
  <c r="H347" i="6"/>
  <c r="G347" i="6"/>
  <c r="F347" i="6"/>
  <c r="E347" i="6"/>
  <c r="D347" i="6"/>
  <c r="B347" i="6"/>
  <c r="A347" i="6"/>
  <c r="K346" i="6"/>
  <c r="H346" i="6"/>
  <c r="G346" i="6"/>
  <c r="F346" i="6"/>
  <c r="E346" i="6"/>
  <c r="D346" i="6"/>
  <c r="B346" i="6"/>
  <c r="A346" i="6"/>
  <c r="K345" i="6"/>
  <c r="H345" i="6"/>
  <c r="G345" i="6"/>
  <c r="F345" i="6"/>
  <c r="E345" i="6"/>
  <c r="D345" i="6"/>
  <c r="B345" i="6"/>
  <c r="A345" i="6"/>
  <c r="K344" i="6"/>
  <c r="H344" i="6"/>
  <c r="G344" i="6"/>
  <c r="F344" i="6"/>
  <c r="E344" i="6"/>
  <c r="D344" i="6"/>
  <c r="B344" i="6"/>
  <c r="A344" i="6"/>
  <c r="K343" i="6"/>
  <c r="H343" i="6"/>
  <c r="G343" i="6"/>
  <c r="F343" i="6"/>
  <c r="E343" i="6"/>
  <c r="D343" i="6"/>
  <c r="B343" i="6"/>
  <c r="A343" i="6"/>
  <c r="K342" i="6"/>
  <c r="H342" i="6"/>
  <c r="G342" i="6"/>
  <c r="F342" i="6"/>
  <c r="E342" i="6"/>
  <c r="D342" i="6"/>
  <c r="B342" i="6"/>
  <c r="A342" i="6"/>
  <c r="K341" i="6"/>
  <c r="H341" i="6"/>
  <c r="G341" i="6"/>
  <c r="F341" i="6"/>
  <c r="E341" i="6"/>
  <c r="D341" i="6"/>
  <c r="B341" i="6"/>
  <c r="A341" i="6"/>
  <c r="K340" i="6"/>
  <c r="H340" i="6"/>
  <c r="G340" i="6"/>
  <c r="F340" i="6"/>
  <c r="E340" i="6"/>
  <c r="D340" i="6"/>
  <c r="B340" i="6"/>
  <c r="A340" i="6"/>
  <c r="K339" i="6"/>
  <c r="H339" i="6"/>
  <c r="G339" i="6"/>
  <c r="F339" i="6"/>
  <c r="E339" i="6"/>
  <c r="D339" i="6"/>
  <c r="B339" i="6"/>
  <c r="A339" i="6"/>
  <c r="K338" i="6"/>
  <c r="H338" i="6"/>
  <c r="G338" i="6"/>
  <c r="F338" i="6"/>
  <c r="E338" i="6"/>
  <c r="D338" i="6"/>
  <c r="B338" i="6"/>
  <c r="A338" i="6"/>
  <c r="K337" i="6"/>
  <c r="H337" i="6"/>
  <c r="G337" i="6"/>
  <c r="F337" i="6"/>
  <c r="E337" i="6"/>
  <c r="D337" i="6"/>
  <c r="B337" i="6"/>
  <c r="A337" i="6"/>
  <c r="K336" i="6"/>
  <c r="H336" i="6"/>
  <c r="G336" i="6"/>
  <c r="F336" i="6"/>
  <c r="E336" i="6"/>
  <c r="D336" i="6"/>
  <c r="B336" i="6"/>
  <c r="A336" i="6"/>
  <c r="K335" i="6"/>
  <c r="H335" i="6"/>
  <c r="G335" i="6"/>
  <c r="F335" i="6"/>
  <c r="E335" i="6"/>
  <c r="D335" i="6"/>
  <c r="B335" i="6"/>
  <c r="A335" i="6"/>
  <c r="K334" i="6"/>
  <c r="H334" i="6"/>
  <c r="G334" i="6"/>
  <c r="F334" i="6"/>
  <c r="E334" i="6"/>
  <c r="D334" i="6"/>
  <c r="B334" i="6"/>
  <c r="A334" i="6"/>
  <c r="K333" i="6"/>
  <c r="H333" i="6"/>
  <c r="G333" i="6"/>
  <c r="F333" i="6"/>
  <c r="E333" i="6"/>
  <c r="D333" i="6"/>
  <c r="B333" i="6"/>
  <c r="A333" i="6"/>
  <c r="K332" i="6"/>
  <c r="H332" i="6"/>
  <c r="G332" i="6"/>
  <c r="F332" i="6"/>
  <c r="E332" i="6"/>
  <c r="D332" i="6"/>
  <c r="B332" i="6"/>
  <c r="A332" i="6"/>
  <c r="K331" i="6"/>
  <c r="H331" i="6"/>
  <c r="G331" i="6"/>
  <c r="F331" i="6"/>
  <c r="E331" i="6"/>
  <c r="D331" i="6"/>
  <c r="B331" i="6"/>
  <c r="A331" i="6"/>
  <c r="K330" i="6"/>
  <c r="H330" i="6"/>
  <c r="G330" i="6"/>
  <c r="F330" i="6"/>
  <c r="E330" i="6"/>
  <c r="D330" i="6"/>
  <c r="B330" i="6"/>
  <c r="A330" i="6"/>
  <c r="K329" i="6"/>
  <c r="H329" i="6"/>
  <c r="G329" i="6"/>
  <c r="F329" i="6"/>
  <c r="E329" i="6"/>
  <c r="D329" i="6"/>
  <c r="B329" i="6"/>
  <c r="A329" i="6"/>
  <c r="K328" i="6"/>
  <c r="H328" i="6"/>
  <c r="G328" i="6"/>
  <c r="F328" i="6"/>
  <c r="E328" i="6"/>
  <c r="D328" i="6"/>
  <c r="B328" i="6"/>
  <c r="A328" i="6"/>
  <c r="K327" i="6"/>
  <c r="H327" i="6"/>
  <c r="G327" i="6"/>
  <c r="F327" i="6"/>
  <c r="E327" i="6"/>
  <c r="D327" i="6"/>
  <c r="B327" i="6"/>
  <c r="A327" i="6"/>
  <c r="K326" i="6"/>
  <c r="H326" i="6"/>
  <c r="G326" i="6"/>
  <c r="F326" i="6"/>
  <c r="E326" i="6"/>
  <c r="D326" i="6"/>
  <c r="B326" i="6"/>
  <c r="A326" i="6"/>
  <c r="K325" i="6"/>
  <c r="H325" i="6"/>
  <c r="G325" i="6"/>
  <c r="F325" i="6"/>
  <c r="E325" i="6"/>
  <c r="D325" i="6"/>
  <c r="B325" i="6"/>
  <c r="A325" i="6"/>
  <c r="K324" i="6"/>
  <c r="H324" i="6"/>
  <c r="G324" i="6"/>
  <c r="F324" i="6"/>
  <c r="E324" i="6"/>
  <c r="D324" i="6"/>
  <c r="B324" i="6"/>
  <c r="A324" i="6"/>
  <c r="K323" i="6"/>
  <c r="H323" i="6"/>
  <c r="G323" i="6"/>
  <c r="F323" i="6"/>
  <c r="E323" i="6"/>
  <c r="D323" i="6"/>
  <c r="B323" i="6"/>
  <c r="A323" i="6"/>
  <c r="K322" i="6"/>
  <c r="H322" i="6"/>
  <c r="G322" i="6"/>
  <c r="F322" i="6"/>
  <c r="E322" i="6"/>
  <c r="D322" i="6"/>
  <c r="B322" i="6"/>
  <c r="A322" i="6"/>
  <c r="K321" i="6"/>
  <c r="H321" i="6"/>
  <c r="G321" i="6"/>
  <c r="F321" i="6"/>
  <c r="E321" i="6"/>
  <c r="D321" i="6"/>
  <c r="B321" i="6"/>
  <c r="A321" i="6"/>
  <c r="K320" i="6"/>
  <c r="H320" i="6"/>
  <c r="G320" i="6"/>
  <c r="F320" i="6"/>
  <c r="E320" i="6"/>
  <c r="D320" i="6"/>
  <c r="B320" i="6"/>
  <c r="A320" i="6"/>
  <c r="K319" i="6"/>
  <c r="H319" i="6"/>
  <c r="G319" i="6"/>
  <c r="F319" i="6"/>
  <c r="E319" i="6"/>
  <c r="D319" i="6"/>
  <c r="B319" i="6"/>
  <c r="A319" i="6"/>
  <c r="K318" i="6"/>
  <c r="H318" i="6"/>
  <c r="G318" i="6"/>
  <c r="F318" i="6"/>
  <c r="E318" i="6"/>
  <c r="D318" i="6"/>
  <c r="B318" i="6"/>
  <c r="A318" i="6"/>
  <c r="K317" i="6"/>
  <c r="H317" i="6"/>
  <c r="G317" i="6"/>
  <c r="F317" i="6"/>
  <c r="E317" i="6"/>
  <c r="D317" i="6"/>
  <c r="B317" i="6"/>
  <c r="A317" i="6"/>
  <c r="K316" i="6"/>
  <c r="H316" i="6"/>
  <c r="G316" i="6"/>
  <c r="F316" i="6"/>
  <c r="E316" i="6"/>
  <c r="D316" i="6"/>
  <c r="B316" i="6"/>
  <c r="A316" i="6"/>
  <c r="K315" i="6"/>
  <c r="H315" i="6"/>
  <c r="G315" i="6"/>
  <c r="F315" i="6"/>
  <c r="E315" i="6"/>
  <c r="D315" i="6"/>
  <c r="B315" i="6"/>
  <c r="A315" i="6"/>
  <c r="K314" i="6"/>
  <c r="H314" i="6"/>
  <c r="G314" i="6"/>
  <c r="F314" i="6"/>
  <c r="E314" i="6"/>
  <c r="D314" i="6"/>
  <c r="B314" i="6"/>
  <c r="A314" i="6"/>
  <c r="K313" i="6"/>
  <c r="H313" i="6"/>
  <c r="G313" i="6"/>
  <c r="F313" i="6"/>
  <c r="E313" i="6"/>
  <c r="D313" i="6"/>
  <c r="B313" i="6"/>
  <c r="A313" i="6"/>
  <c r="K312" i="6"/>
  <c r="H312" i="6"/>
  <c r="G312" i="6"/>
  <c r="F312" i="6"/>
  <c r="E312" i="6"/>
  <c r="D312" i="6"/>
  <c r="B312" i="6"/>
  <c r="A312" i="6"/>
  <c r="K311" i="6"/>
  <c r="H311" i="6"/>
  <c r="G311" i="6"/>
  <c r="F311" i="6"/>
  <c r="E311" i="6"/>
  <c r="D311" i="6"/>
  <c r="B311" i="6"/>
  <c r="A311" i="6"/>
  <c r="K310" i="6"/>
  <c r="H310" i="6"/>
  <c r="G310" i="6"/>
  <c r="F310" i="6"/>
  <c r="E310" i="6"/>
  <c r="D310" i="6"/>
  <c r="B310" i="6"/>
  <c r="A310" i="6"/>
  <c r="K309" i="6"/>
  <c r="H309" i="6"/>
  <c r="G309" i="6"/>
  <c r="F309" i="6"/>
  <c r="E309" i="6"/>
  <c r="D309" i="6"/>
  <c r="B309" i="6"/>
  <c r="A309" i="6"/>
  <c r="K308" i="6"/>
  <c r="H308" i="6"/>
  <c r="G308" i="6"/>
  <c r="F308" i="6"/>
  <c r="E308" i="6"/>
  <c r="D308" i="6"/>
  <c r="B308" i="6"/>
  <c r="A308" i="6"/>
  <c r="K307" i="6"/>
  <c r="H307" i="6"/>
  <c r="G307" i="6"/>
  <c r="F307" i="6"/>
  <c r="E307" i="6"/>
  <c r="D307" i="6"/>
  <c r="B307" i="6"/>
  <c r="A307" i="6"/>
  <c r="K306" i="6"/>
  <c r="H306" i="6"/>
  <c r="G306" i="6"/>
  <c r="F306" i="6"/>
  <c r="E306" i="6"/>
  <c r="D306" i="6"/>
  <c r="B306" i="6"/>
  <c r="A306" i="6"/>
  <c r="K305" i="6"/>
  <c r="H305" i="6"/>
  <c r="G305" i="6"/>
  <c r="F305" i="6"/>
  <c r="E305" i="6"/>
  <c r="D305" i="6"/>
  <c r="B305" i="6"/>
  <c r="A305" i="6"/>
  <c r="K304" i="6"/>
  <c r="H304" i="6"/>
  <c r="G304" i="6"/>
  <c r="F304" i="6"/>
  <c r="E304" i="6"/>
  <c r="D304" i="6"/>
  <c r="B304" i="6"/>
  <c r="A304" i="6"/>
  <c r="K303" i="6"/>
  <c r="H303" i="6"/>
  <c r="G303" i="6"/>
  <c r="F303" i="6"/>
  <c r="E303" i="6"/>
  <c r="D303" i="6"/>
  <c r="B303" i="6"/>
  <c r="A303" i="6"/>
  <c r="K302" i="6"/>
  <c r="H302" i="6"/>
  <c r="G302" i="6"/>
  <c r="F302" i="6"/>
  <c r="E302" i="6"/>
  <c r="D302" i="6"/>
  <c r="B302" i="6"/>
  <c r="A302" i="6"/>
  <c r="K301" i="6"/>
  <c r="H301" i="6"/>
  <c r="G301" i="6"/>
  <c r="F301" i="6"/>
  <c r="E301" i="6"/>
  <c r="D301" i="6"/>
  <c r="B301" i="6"/>
  <c r="A301" i="6"/>
  <c r="K300" i="6"/>
  <c r="H300" i="6"/>
  <c r="G300" i="6"/>
  <c r="F300" i="6"/>
  <c r="E300" i="6"/>
  <c r="D300" i="6"/>
  <c r="B300" i="6"/>
  <c r="A300" i="6"/>
  <c r="K299" i="6"/>
  <c r="H299" i="6"/>
  <c r="G299" i="6"/>
  <c r="F299" i="6"/>
  <c r="E299" i="6"/>
  <c r="D299" i="6"/>
  <c r="B299" i="6"/>
  <c r="A299" i="6"/>
  <c r="K298" i="6"/>
  <c r="G298" i="6"/>
  <c r="F298" i="6"/>
  <c r="E298" i="6"/>
  <c r="D298" i="6"/>
  <c r="B298" i="6"/>
  <c r="A298" i="6"/>
  <c r="K297" i="6"/>
  <c r="H297" i="6"/>
  <c r="G297" i="6"/>
  <c r="F297" i="6"/>
  <c r="E297" i="6"/>
  <c r="D297" i="6"/>
  <c r="B297" i="6"/>
  <c r="A297" i="6"/>
  <c r="K296" i="6"/>
  <c r="H296" i="6"/>
  <c r="G296" i="6"/>
  <c r="F296" i="6"/>
  <c r="E296" i="6"/>
  <c r="D296" i="6"/>
  <c r="B296" i="6"/>
  <c r="A296" i="6"/>
  <c r="K295" i="6"/>
  <c r="H295" i="6"/>
  <c r="G295" i="6"/>
  <c r="F295" i="6"/>
  <c r="E295" i="6"/>
  <c r="D295" i="6"/>
  <c r="B295" i="6"/>
  <c r="A295" i="6"/>
  <c r="K294" i="6"/>
  <c r="H294" i="6"/>
  <c r="G294" i="6"/>
  <c r="F294" i="6"/>
  <c r="E294" i="6"/>
  <c r="D294" i="6"/>
  <c r="B294" i="6"/>
  <c r="A294" i="6"/>
  <c r="K293" i="6"/>
  <c r="H293" i="6"/>
  <c r="G293" i="6"/>
  <c r="F293" i="6"/>
  <c r="E293" i="6"/>
  <c r="D293" i="6"/>
  <c r="B293" i="6"/>
  <c r="A293" i="6"/>
  <c r="K292" i="6"/>
  <c r="H292" i="6"/>
  <c r="G292" i="6"/>
  <c r="F292" i="6"/>
  <c r="E292" i="6"/>
  <c r="D292" i="6"/>
  <c r="B292" i="6"/>
  <c r="A292" i="6"/>
  <c r="K291" i="6"/>
  <c r="H291" i="6"/>
  <c r="G291" i="6"/>
  <c r="F291" i="6"/>
  <c r="E291" i="6"/>
  <c r="D291" i="6"/>
  <c r="B291" i="6"/>
  <c r="A291" i="6"/>
  <c r="K290" i="6"/>
  <c r="H290" i="6"/>
  <c r="G290" i="6"/>
  <c r="F290" i="6"/>
  <c r="E290" i="6"/>
  <c r="D290" i="6"/>
  <c r="B290" i="6"/>
  <c r="A290" i="6"/>
  <c r="K289" i="6"/>
  <c r="H289" i="6"/>
  <c r="G289" i="6"/>
  <c r="F289" i="6"/>
  <c r="E289" i="6"/>
  <c r="D289" i="6"/>
  <c r="B289" i="6"/>
  <c r="A289" i="6"/>
  <c r="K288" i="6"/>
  <c r="H288" i="6"/>
  <c r="G288" i="6"/>
  <c r="F288" i="6"/>
  <c r="E288" i="6"/>
  <c r="D288" i="6"/>
  <c r="B288" i="6"/>
  <c r="A288" i="6"/>
  <c r="K287" i="6"/>
  <c r="H287" i="6"/>
  <c r="G287" i="6"/>
  <c r="F287" i="6"/>
  <c r="E287" i="6"/>
  <c r="D287" i="6"/>
  <c r="B287" i="6"/>
  <c r="A287" i="6"/>
  <c r="K286" i="6"/>
  <c r="H286" i="6"/>
  <c r="G286" i="6"/>
  <c r="F286" i="6"/>
  <c r="E286" i="6"/>
  <c r="D286" i="6"/>
  <c r="B286" i="6"/>
  <c r="A286" i="6"/>
  <c r="K285" i="6"/>
  <c r="H285" i="6"/>
  <c r="G285" i="6"/>
  <c r="F285" i="6"/>
  <c r="E285" i="6"/>
  <c r="D285" i="6"/>
  <c r="B285" i="6"/>
  <c r="A285" i="6"/>
  <c r="K284" i="6"/>
  <c r="H284" i="6"/>
  <c r="G284" i="6"/>
  <c r="F284" i="6"/>
  <c r="E284" i="6"/>
  <c r="D284" i="6"/>
  <c r="B284" i="6"/>
  <c r="A284" i="6"/>
  <c r="K283" i="6"/>
  <c r="H283" i="6"/>
  <c r="G283" i="6"/>
  <c r="F283" i="6"/>
  <c r="E283" i="6"/>
  <c r="D283" i="6"/>
  <c r="B283" i="6"/>
  <c r="A283" i="6"/>
  <c r="K282" i="6"/>
  <c r="H282" i="6"/>
  <c r="G282" i="6"/>
  <c r="F282" i="6"/>
  <c r="E282" i="6"/>
  <c r="D282" i="6"/>
  <c r="B282" i="6"/>
  <c r="A282" i="6"/>
  <c r="K281" i="6"/>
  <c r="H281" i="6"/>
  <c r="G281" i="6"/>
  <c r="F281" i="6"/>
  <c r="E281" i="6"/>
  <c r="D281" i="6"/>
  <c r="B281" i="6"/>
  <c r="A281" i="6"/>
  <c r="K280" i="6"/>
  <c r="H280" i="6"/>
  <c r="G280" i="6"/>
  <c r="F280" i="6"/>
  <c r="E280" i="6"/>
  <c r="D280" i="6"/>
  <c r="B280" i="6"/>
  <c r="A280" i="6"/>
  <c r="K279" i="6"/>
  <c r="H279" i="6"/>
  <c r="G279" i="6"/>
  <c r="F279" i="6"/>
  <c r="E279" i="6"/>
  <c r="D279" i="6"/>
  <c r="B279" i="6"/>
  <c r="A279" i="6"/>
  <c r="K278" i="6"/>
  <c r="H278" i="6"/>
  <c r="G278" i="6"/>
  <c r="F278" i="6"/>
  <c r="E278" i="6"/>
  <c r="D278" i="6"/>
  <c r="B278" i="6"/>
  <c r="A278" i="6"/>
  <c r="K277" i="6"/>
  <c r="H277" i="6"/>
  <c r="G277" i="6"/>
  <c r="F277" i="6"/>
  <c r="E277" i="6"/>
  <c r="D277" i="6"/>
  <c r="B277" i="6"/>
  <c r="A277" i="6"/>
  <c r="K276" i="6"/>
  <c r="H276" i="6"/>
  <c r="G276" i="6"/>
  <c r="F276" i="6"/>
  <c r="E276" i="6"/>
  <c r="D276" i="6"/>
  <c r="B276" i="6"/>
  <c r="A276" i="6"/>
  <c r="K275" i="6"/>
  <c r="H275" i="6"/>
  <c r="G275" i="6"/>
  <c r="F275" i="6"/>
  <c r="E275" i="6"/>
  <c r="D275" i="6"/>
  <c r="B275" i="6"/>
  <c r="A275" i="6"/>
  <c r="K274" i="6"/>
  <c r="H274" i="6"/>
  <c r="G274" i="6"/>
  <c r="F274" i="6"/>
  <c r="E274" i="6"/>
  <c r="D274" i="6"/>
  <c r="B274" i="6"/>
  <c r="A274" i="6"/>
  <c r="K273" i="6"/>
  <c r="H273" i="6"/>
  <c r="G273" i="6"/>
  <c r="F273" i="6"/>
  <c r="E273" i="6"/>
  <c r="D273" i="6"/>
  <c r="B273" i="6"/>
  <c r="A273" i="6"/>
  <c r="K272" i="6"/>
  <c r="H272" i="6"/>
  <c r="G272" i="6"/>
  <c r="F272" i="6"/>
  <c r="E272" i="6"/>
  <c r="D272" i="6"/>
  <c r="B272" i="6"/>
  <c r="A272" i="6"/>
  <c r="K271" i="6"/>
  <c r="H271" i="6"/>
  <c r="G271" i="6"/>
  <c r="F271" i="6"/>
  <c r="E271" i="6"/>
  <c r="D271" i="6"/>
  <c r="B271" i="6"/>
  <c r="A271" i="6"/>
  <c r="K270" i="6"/>
  <c r="H270" i="6"/>
  <c r="G270" i="6"/>
  <c r="F270" i="6"/>
  <c r="E270" i="6"/>
  <c r="D270" i="6"/>
  <c r="B270" i="6"/>
  <c r="A270" i="6"/>
  <c r="K269" i="6"/>
  <c r="H269" i="6"/>
  <c r="G269" i="6"/>
  <c r="F269" i="6"/>
  <c r="E269" i="6"/>
  <c r="D269" i="6"/>
  <c r="B269" i="6"/>
  <c r="A269" i="6"/>
  <c r="K268" i="6"/>
  <c r="H268" i="6"/>
  <c r="G268" i="6"/>
  <c r="F268" i="6"/>
  <c r="E268" i="6"/>
  <c r="D268" i="6"/>
  <c r="B268" i="6"/>
  <c r="A268" i="6"/>
  <c r="K267" i="6"/>
  <c r="H267" i="6"/>
  <c r="G267" i="6"/>
  <c r="F267" i="6"/>
  <c r="E267" i="6"/>
  <c r="D267" i="6"/>
  <c r="B267" i="6"/>
  <c r="A267" i="6"/>
  <c r="K266" i="6"/>
  <c r="H266" i="6"/>
  <c r="G266" i="6"/>
  <c r="F266" i="6"/>
  <c r="E266" i="6"/>
  <c r="D266" i="6"/>
  <c r="B266" i="6"/>
  <c r="A266" i="6"/>
  <c r="K265" i="6"/>
  <c r="H265" i="6"/>
  <c r="G265" i="6"/>
  <c r="F265" i="6"/>
  <c r="E265" i="6"/>
  <c r="D265" i="6"/>
  <c r="B265" i="6"/>
  <c r="A265" i="6"/>
  <c r="K264" i="6"/>
  <c r="H264" i="6"/>
  <c r="G264" i="6"/>
  <c r="F264" i="6"/>
  <c r="E264" i="6"/>
  <c r="D264" i="6"/>
  <c r="B264" i="6"/>
  <c r="A264" i="6"/>
  <c r="K263" i="6"/>
  <c r="H263" i="6"/>
  <c r="G263" i="6"/>
  <c r="F263" i="6"/>
  <c r="E263" i="6"/>
  <c r="D263" i="6"/>
  <c r="B263" i="6"/>
  <c r="A263" i="6"/>
  <c r="K262" i="6"/>
  <c r="H262" i="6"/>
  <c r="G262" i="6"/>
  <c r="F262" i="6"/>
  <c r="E262" i="6"/>
  <c r="D262" i="6"/>
  <c r="B262" i="6"/>
  <c r="A262" i="6"/>
  <c r="K261" i="6"/>
  <c r="H261" i="6"/>
  <c r="G261" i="6"/>
  <c r="F261" i="6"/>
  <c r="E261" i="6"/>
  <c r="D261" i="6"/>
  <c r="B261" i="6"/>
  <c r="A261" i="6"/>
  <c r="K260" i="6"/>
  <c r="H260" i="6"/>
  <c r="G260" i="6"/>
  <c r="F260" i="6"/>
  <c r="E260" i="6"/>
  <c r="D260" i="6"/>
  <c r="B260" i="6"/>
  <c r="A260" i="6"/>
  <c r="K259" i="6"/>
  <c r="H259" i="6"/>
  <c r="G259" i="6"/>
  <c r="F259" i="6"/>
  <c r="E259" i="6"/>
  <c r="D259" i="6"/>
  <c r="B259" i="6"/>
  <c r="A259" i="6"/>
  <c r="K258" i="6"/>
  <c r="H258" i="6"/>
  <c r="G258" i="6"/>
  <c r="F258" i="6"/>
  <c r="E258" i="6"/>
  <c r="D258" i="6"/>
  <c r="B258" i="6"/>
  <c r="A258" i="6"/>
  <c r="K257" i="6"/>
  <c r="H257" i="6"/>
  <c r="G257" i="6"/>
  <c r="F257" i="6"/>
  <c r="E257" i="6"/>
  <c r="D257" i="6"/>
  <c r="B257" i="6"/>
  <c r="A257" i="6"/>
  <c r="K256" i="6"/>
  <c r="H256" i="6"/>
  <c r="G256" i="6"/>
  <c r="F256" i="6"/>
  <c r="E256" i="6"/>
  <c r="D256" i="6"/>
  <c r="B256" i="6"/>
  <c r="A256" i="6"/>
  <c r="K255" i="6"/>
  <c r="H255" i="6"/>
  <c r="G255" i="6"/>
  <c r="F255" i="6"/>
  <c r="E255" i="6"/>
  <c r="D255" i="6"/>
  <c r="B255" i="6"/>
  <c r="A255" i="6"/>
  <c r="K254" i="6"/>
  <c r="H254" i="6"/>
  <c r="G254" i="6"/>
  <c r="F254" i="6"/>
  <c r="E254" i="6"/>
  <c r="D254" i="6"/>
  <c r="B254" i="6"/>
  <c r="A254" i="6"/>
  <c r="K253" i="6"/>
  <c r="H253" i="6"/>
  <c r="G253" i="6"/>
  <c r="F253" i="6"/>
  <c r="E253" i="6"/>
  <c r="D253" i="6"/>
  <c r="B253" i="6"/>
  <c r="A253" i="6"/>
  <c r="K252" i="6"/>
  <c r="H252" i="6"/>
  <c r="G252" i="6"/>
  <c r="F252" i="6"/>
  <c r="E252" i="6"/>
  <c r="D252" i="6"/>
  <c r="B252" i="6"/>
  <c r="A252" i="6"/>
  <c r="K251" i="6"/>
  <c r="H251" i="6"/>
  <c r="G251" i="6"/>
  <c r="F251" i="6"/>
  <c r="E251" i="6"/>
  <c r="D251" i="6"/>
  <c r="B251" i="6"/>
  <c r="A251" i="6"/>
  <c r="K250" i="6"/>
  <c r="H250" i="6"/>
  <c r="G250" i="6"/>
  <c r="F250" i="6"/>
  <c r="E250" i="6"/>
  <c r="D250" i="6"/>
  <c r="B250" i="6"/>
  <c r="A250" i="6"/>
  <c r="K249" i="6"/>
  <c r="H249" i="6"/>
  <c r="G249" i="6"/>
  <c r="F249" i="6"/>
  <c r="E249" i="6"/>
  <c r="D249" i="6"/>
  <c r="B249" i="6"/>
  <c r="A249" i="6"/>
  <c r="K248" i="6"/>
  <c r="H248" i="6"/>
  <c r="G248" i="6"/>
  <c r="F248" i="6"/>
  <c r="E248" i="6"/>
  <c r="D248" i="6"/>
  <c r="B248" i="6"/>
  <c r="A248" i="6"/>
  <c r="K247" i="6"/>
  <c r="H247" i="6"/>
  <c r="G247" i="6"/>
  <c r="F247" i="6"/>
  <c r="E247" i="6"/>
  <c r="D247" i="6"/>
  <c r="B247" i="6"/>
  <c r="A247" i="6"/>
  <c r="K246" i="6"/>
  <c r="H246" i="6"/>
  <c r="G246" i="6"/>
  <c r="F246" i="6"/>
  <c r="E246" i="6"/>
  <c r="D246" i="6"/>
  <c r="B246" i="6"/>
  <c r="A246" i="6"/>
  <c r="K245" i="6"/>
  <c r="H245" i="6"/>
  <c r="G245" i="6"/>
  <c r="F245" i="6"/>
  <c r="E245" i="6"/>
  <c r="D245" i="6"/>
  <c r="B245" i="6"/>
  <c r="A245" i="6"/>
  <c r="K244" i="6"/>
  <c r="H244" i="6"/>
  <c r="G244" i="6"/>
  <c r="F244" i="6"/>
  <c r="E244" i="6"/>
  <c r="D244" i="6"/>
  <c r="B244" i="6"/>
  <c r="A244" i="6"/>
  <c r="K243" i="6"/>
  <c r="H243" i="6"/>
  <c r="G243" i="6"/>
  <c r="F243" i="6"/>
  <c r="E243" i="6"/>
  <c r="D243" i="6"/>
  <c r="B243" i="6"/>
  <c r="A243" i="6"/>
  <c r="K242" i="6"/>
  <c r="H242" i="6"/>
  <c r="G242" i="6"/>
  <c r="F242" i="6"/>
  <c r="E242" i="6"/>
  <c r="D242" i="6"/>
  <c r="B242" i="6"/>
  <c r="A242" i="6"/>
  <c r="K241" i="6"/>
  <c r="H241" i="6"/>
  <c r="G241" i="6"/>
  <c r="F241" i="6"/>
  <c r="E241" i="6"/>
  <c r="D241" i="6"/>
  <c r="B241" i="6"/>
  <c r="A241" i="6"/>
  <c r="K240" i="6"/>
  <c r="H240" i="6"/>
  <c r="G240" i="6"/>
  <c r="F240" i="6"/>
  <c r="E240" i="6"/>
  <c r="D240" i="6"/>
  <c r="B240" i="6"/>
  <c r="A240" i="6"/>
  <c r="K239" i="6"/>
  <c r="H239" i="6"/>
  <c r="G239" i="6"/>
  <c r="F239" i="6"/>
  <c r="E239" i="6"/>
  <c r="D239" i="6"/>
  <c r="B239" i="6"/>
  <c r="A239" i="6"/>
  <c r="K238" i="6"/>
  <c r="H238" i="6"/>
  <c r="G238" i="6"/>
  <c r="F238" i="6"/>
  <c r="E238" i="6"/>
  <c r="D238" i="6"/>
  <c r="B238" i="6"/>
  <c r="A238" i="6"/>
  <c r="K237" i="6"/>
  <c r="H237" i="6"/>
  <c r="G237" i="6"/>
  <c r="F237" i="6"/>
  <c r="E237" i="6"/>
  <c r="D237" i="6"/>
  <c r="B237" i="6"/>
  <c r="A237" i="6"/>
  <c r="K236" i="6"/>
  <c r="H236" i="6"/>
  <c r="G236" i="6"/>
  <c r="F236" i="6"/>
  <c r="E236" i="6"/>
  <c r="D236" i="6"/>
  <c r="B236" i="6"/>
  <c r="A236" i="6"/>
  <c r="K235" i="6"/>
  <c r="H235" i="6"/>
  <c r="G235" i="6"/>
  <c r="F235" i="6"/>
  <c r="E235" i="6"/>
  <c r="D235" i="6"/>
  <c r="B235" i="6"/>
  <c r="A235" i="6"/>
  <c r="K234" i="6"/>
  <c r="H234" i="6"/>
  <c r="G234" i="6"/>
  <c r="F234" i="6"/>
  <c r="E234" i="6"/>
  <c r="D234" i="6"/>
  <c r="B234" i="6"/>
  <c r="A234" i="6"/>
  <c r="K233" i="6"/>
  <c r="H233" i="6"/>
  <c r="G233" i="6"/>
  <c r="F233" i="6"/>
  <c r="E233" i="6"/>
  <c r="D233" i="6"/>
  <c r="B233" i="6"/>
  <c r="A233" i="6"/>
  <c r="K232" i="6"/>
  <c r="H232" i="6"/>
  <c r="G232" i="6"/>
  <c r="F232" i="6"/>
  <c r="E232" i="6"/>
  <c r="D232" i="6"/>
  <c r="B232" i="6"/>
  <c r="A232" i="6"/>
  <c r="K231" i="6"/>
  <c r="H231" i="6"/>
  <c r="G231" i="6"/>
  <c r="F231" i="6"/>
  <c r="E231" i="6"/>
  <c r="D231" i="6"/>
  <c r="B231" i="6"/>
  <c r="A231" i="6"/>
  <c r="K230" i="6"/>
  <c r="H230" i="6"/>
  <c r="G230" i="6"/>
  <c r="F230" i="6"/>
  <c r="E230" i="6"/>
  <c r="D230" i="6"/>
  <c r="B230" i="6"/>
  <c r="A230" i="6"/>
  <c r="K229" i="6"/>
  <c r="H229" i="6"/>
  <c r="G229" i="6"/>
  <c r="F229" i="6"/>
  <c r="E229" i="6"/>
  <c r="D229" i="6"/>
  <c r="B229" i="6"/>
  <c r="A229" i="6"/>
  <c r="K228" i="6"/>
  <c r="H228" i="6"/>
  <c r="G228" i="6"/>
  <c r="F228" i="6"/>
  <c r="E228" i="6"/>
  <c r="D228" i="6"/>
  <c r="B228" i="6"/>
  <c r="A228" i="6"/>
  <c r="K227" i="6"/>
  <c r="H227" i="6"/>
  <c r="G227" i="6"/>
  <c r="F227" i="6"/>
  <c r="E227" i="6"/>
  <c r="D227" i="6"/>
  <c r="B227" i="6"/>
  <c r="A227" i="6"/>
  <c r="K226" i="6"/>
  <c r="H226" i="6"/>
  <c r="G226" i="6"/>
  <c r="F226" i="6"/>
  <c r="E226" i="6"/>
  <c r="D226" i="6"/>
  <c r="B226" i="6"/>
  <c r="A226" i="6"/>
  <c r="K225" i="6"/>
  <c r="H225" i="6"/>
  <c r="G225" i="6"/>
  <c r="F225" i="6"/>
  <c r="E225" i="6"/>
  <c r="D225" i="6"/>
  <c r="B225" i="6"/>
  <c r="A225" i="6"/>
  <c r="K224" i="6"/>
  <c r="H224" i="6"/>
  <c r="G224" i="6"/>
  <c r="F224" i="6"/>
  <c r="E224" i="6"/>
  <c r="D224" i="6"/>
  <c r="B224" i="6"/>
  <c r="A224" i="6"/>
  <c r="K223" i="6"/>
  <c r="H223" i="6"/>
  <c r="G223" i="6"/>
  <c r="F223" i="6"/>
  <c r="E223" i="6"/>
  <c r="D223" i="6"/>
  <c r="B223" i="6"/>
  <c r="A223" i="6"/>
  <c r="K222" i="6"/>
  <c r="H222" i="6"/>
  <c r="G222" i="6"/>
  <c r="F222" i="6"/>
  <c r="E222" i="6"/>
  <c r="D222" i="6"/>
  <c r="B222" i="6"/>
  <c r="A222" i="6"/>
  <c r="K221" i="6"/>
  <c r="H221" i="6"/>
  <c r="G221" i="6"/>
  <c r="F221" i="6"/>
  <c r="E221" i="6"/>
  <c r="D221" i="6"/>
  <c r="B221" i="6"/>
  <c r="A221" i="6"/>
  <c r="K220" i="6"/>
  <c r="H220" i="6"/>
  <c r="G220" i="6"/>
  <c r="F220" i="6"/>
  <c r="E220" i="6"/>
  <c r="D220" i="6"/>
  <c r="B220" i="6"/>
  <c r="A220" i="6"/>
  <c r="K219" i="6"/>
  <c r="H219" i="6"/>
  <c r="G219" i="6"/>
  <c r="F219" i="6"/>
  <c r="E219" i="6"/>
  <c r="D219" i="6"/>
  <c r="B219" i="6"/>
  <c r="A219" i="6"/>
  <c r="K218" i="6"/>
  <c r="H218" i="6"/>
  <c r="G218" i="6"/>
  <c r="F218" i="6"/>
  <c r="E218" i="6"/>
  <c r="D218" i="6"/>
  <c r="B218" i="6"/>
  <c r="A218" i="6"/>
  <c r="K217" i="6"/>
  <c r="H217" i="6"/>
  <c r="G217" i="6"/>
  <c r="F217" i="6"/>
  <c r="E217" i="6"/>
  <c r="D217" i="6"/>
  <c r="B217" i="6"/>
  <c r="A217" i="6"/>
  <c r="K216" i="6"/>
  <c r="H216" i="6"/>
  <c r="G216" i="6"/>
  <c r="F216" i="6"/>
  <c r="E216" i="6"/>
  <c r="D216" i="6"/>
  <c r="B216" i="6"/>
  <c r="A216" i="6"/>
  <c r="K215" i="6"/>
  <c r="H215" i="6"/>
  <c r="G215" i="6"/>
  <c r="F215" i="6"/>
  <c r="E215" i="6"/>
  <c r="D215" i="6"/>
  <c r="B215" i="6"/>
  <c r="A215" i="6"/>
  <c r="K214" i="6"/>
  <c r="H214" i="6"/>
  <c r="G214" i="6"/>
  <c r="F214" i="6"/>
  <c r="E214" i="6"/>
  <c r="D214" i="6"/>
  <c r="B214" i="6"/>
  <c r="A214" i="6"/>
  <c r="K213" i="6"/>
  <c r="H213" i="6"/>
  <c r="G213" i="6"/>
  <c r="F213" i="6"/>
  <c r="E213" i="6"/>
  <c r="D213" i="6"/>
  <c r="B213" i="6"/>
  <c r="A213" i="6"/>
  <c r="K212" i="6"/>
  <c r="H212" i="6"/>
  <c r="G212" i="6"/>
  <c r="F212" i="6"/>
  <c r="E212" i="6"/>
  <c r="D212" i="6"/>
  <c r="B212" i="6"/>
  <c r="A212" i="6"/>
  <c r="K211" i="6"/>
  <c r="H211" i="6"/>
  <c r="G211" i="6"/>
  <c r="F211" i="6"/>
  <c r="E211" i="6"/>
  <c r="D211" i="6"/>
  <c r="B211" i="6"/>
  <c r="A211" i="6"/>
  <c r="K210" i="6"/>
  <c r="H210" i="6"/>
  <c r="G210" i="6"/>
  <c r="F210" i="6"/>
  <c r="E210" i="6"/>
  <c r="D210" i="6"/>
  <c r="B210" i="6"/>
  <c r="A210" i="6"/>
  <c r="K209" i="6"/>
  <c r="H209" i="6"/>
  <c r="G209" i="6"/>
  <c r="F209" i="6"/>
  <c r="E209" i="6"/>
  <c r="D209" i="6"/>
  <c r="B209" i="6"/>
  <c r="A209" i="6"/>
  <c r="K208" i="6"/>
  <c r="H208" i="6"/>
  <c r="G208" i="6"/>
  <c r="F208" i="6"/>
  <c r="E208" i="6"/>
  <c r="D208" i="6"/>
  <c r="B208" i="6"/>
  <c r="A208" i="6"/>
  <c r="K207" i="6"/>
  <c r="H207" i="6"/>
  <c r="G207" i="6"/>
  <c r="F207" i="6"/>
  <c r="E207" i="6"/>
  <c r="D207" i="6"/>
  <c r="B207" i="6"/>
  <c r="A207" i="6"/>
  <c r="K206" i="6"/>
  <c r="H206" i="6"/>
  <c r="G206" i="6"/>
  <c r="F206" i="6"/>
  <c r="E206" i="6"/>
  <c r="D206" i="6"/>
  <c r="B206" i="6"/>
  <c r="A206" i="6"/>
  <c r="K205" i="6"/>
  <c r="H205" i="6"/>
  <c r="G205" i="6"/>
  <c r="F205" i="6"/>
  <c r="E205" i="6"/>
  <c r="D205" i="6"/>
  <c r="B205" i="6"/>
  <c r="A205" i="6"/>
  <c r="K204" i="6"/>
  <c r="H204" i="6"/>
  <c r="G204" i="6"/>
  <c r="F204" i="6"/>
  <c r="E204" i="6"/>
  <c r="D204" i="6"/>
  <c r="B204" i="6"/>
  <c r="A204" i="6"/>
  <c r="K203" i="6"/>
  <c r="H203" i="6"/>
  <c r="G203" i="6"/>
  <c r="F203" i="6"/>
  <c r="E203" i="6"/>
  <c r="D203" i="6"/>
  <c r="B203" i="6"/>
  <c r="A203" i="6"/>
  <c r="K202" i="6"/>
  <c r="H202" i="6"/>
  <c r="G202" i="6"/>
  <c r="F202" i="6"/>
  <c r="E202" i="6"/>
  <c r="D202" i="6"/>
  <c r="B202" i="6"/>
  <c r="A202" i="6"/>
  <c r="K201" i="6"/>
  <c r="H201" i="6"/>
  <c r="G201" i="6"/>
  <c r="F201" i="6"/>
  <c r="E201" i="6"/>
  <c r="D201" i="6"/>
  <c r="B201" i="6"/>
  <c r="A201" i="6"/>
  <c r="K200" i="6"/>
  <c r="H200" i="6"/>
  <c r="G200" i="6"/>
  <c r="F200" i="6"/>
  <c r="E200" i="6"/>
  <c r="D200" i="6"/>
  <c r="B200" i="6"/>
  <c r="A200" i="6"/>
  <c r="K199" i="6"/>
  <c r="H199" i="6"/>
  <c r="G199" i="6"/>
  <c r="F199" i="6"/>
  <c r="E199" i="6"/>
  <c r="D199" i="6"/>
  <c r="B199" i="6"/>
  <c r="A199" i="6"/>
  <c r="K198" i="6"/>
  <c r="H198" i="6"/>
  <c r="G198" i="6"/>
  <c r="F198" i="6"/>
  <c r="E198" i="6"/>
  <c r="D198" i="6"/>
  <c r="B198" i="6"/>
  <c r="A198" i="6"/>
  <c r="K197" i="6"/>
  <c r="H197" i="6"/>
  <c r="G197" i="6"/>
  <c r="F197" i="6"/>
  <c r="E197" i="6"/>
  <c r="D197" i="6"/>
  <c r="B197" i="6"/>
  <c r="A197" i="6"/>
  <c r="K196" i="6"/>
  <c r="H196" i="6"/>
  <c r="G196" i="6"/>
  <c r="F196" i="6"/>
  <c r="E196" i="6"/>
  <c r="D196" i="6"/>
  <c r="B196" i="6"/>
  <c r="A196" i="6"/>
  <c r="K195" i="6"/>
  <c r="H195" i="6"/>
  <c r="G195" i="6"/>
  <c r="F195" i="6"/>
  <c r="E195" i="6"/>
  <c r="D195" i="6"/>
  <c r="B195" i="6"/>
  <c r="A195" i="6"/>
  <c r="K194" i="6"/>
  <c r="H194" i="6"/>
  <c r="G194" i="6"/>
  <c r="F194" i="6"/>
  <c r="E194" i="6"/>
  <c r="D194" i="6"/>
  <c r="B194" i="6"/>
  <c r="A194" i="6"/>
  <c r="K193" i="6"/>
  <c r="H193" i="6"/>
  <c r="G193" i="6"/>
  <c r="F193" i="6"/>
  <c r="E193" i="6"/>
  <c r="D193" i="6"/>
  <c r="B193" i="6"/>
  <c r="A193" i="6"/>
  <c r="K192" i="6"/>
  <c r="H192" i="6"/>
  <c r="G192" i="6"/>
  <c r="F192" i="6"/>
  <c r="E192" i="6"/>
  <c r="D192" i="6"/>
  <c r="B192" i="6"/>
  <c r="A192" i="6"/>
  <c r="K191" i="6"/>
  <c r="H191" i="6"/>
  <c r="G191" i="6"/>
  <c r="F191" i="6"/>
  <c r="E191" i="6"/>
  <c r="D191" i="6"/>
  <c r="B191" i="6"/>
  <c r="A191" i="6"/>
  <c r="K190" i="6"/>
  <c r="H190" i="6"/>
  <c r="G190" i="6"/>
  <c r="F190" i="6"/>
  <c r="E190" i="6"/>
  <c r="D190" i="6"/>
  <c r="B190" i="6"/>
  <c r="A190" i="6"/>
  <c r="K189" i="6"/>
  <c r="H189" i="6"/>
  <c r="G189" i="6"/>
  <c r="F189" i="6"/>
  <c r="E189" i="6"/>
  <c r="D189" i="6"/>
  <c r="B189" i="6"/>
  <c r="A189" i="6"/>
  <c r="K188" i="6"/>
  <c r="H188" i="6"/>
  <c r="G188" i="6"/>
  <c r="F188" i="6"/>
  <c r="E188" i="6"/>
  <c r="D188" i="6"/>
  <c r="B188" i="6"/>
  <c r="A188" i="6"/>
  <c r="K187" i="6"/>
  <c r="H187" i="6"/>
  <c r="G187" i="6"/>
  <c r="F187" i="6"/>
  <c r="E187" i="6"/>
  <c r="D187" i="6"/>
  <c r="B187" i="6"/>
  <c r="A187" i="6"/>
  <c r="K186" i="6"/>
  <c r="H186" i="6"/>
  <c r="G186" i="6"/>
  <c r="F186" i="6"/>
  <c r="E186" i="6"/>
  <c r="D186" i="6"/>
  <c r="B186" i="6"/>
  <c r="A186" i="6"/>
  <c r="K185" i="6"/>
  <c r="H185" i="6"/>
  <c r="G185" i="6"/>
  <c r="F185" i="6"/>
  <c r="E185" i="6"/>
  <c r="D185" i="6"/>
  <c r="B185" i="6"/>
  <c r="A185" i="6"/>
  <c r="K184" i="6"/>
  <c r="H184" i="6"/>
  <c r="G184" i="6"/>
  <c r="F184" i="6"/>
  <c r="E184" i="6"/>
  <c r="D184" i="6"/>
  <c r="B184" i="6"/>
  <c r="A184" i="6"/>
  <c r="K183" i="6"/>
  <c r="H183" i="6"/>
  <c r="G183" i="6"/>
  <c r="F183" i="6"/>
  <c r="E183" i="6"/>
  <c r="D183" i="6"/>
  <c r="B183" i="6"/>
  <c r="A183" i="6"/>
  <c r="K182" i="6"/>
  <c r="H182" i="6"/>
  <c r="G182" i="6"/>
  <c r="F182" i="6"/>
  <c r="E182" i="6"/>
  <c r="D182" i="6"/>
  <c r="B182" i="6"/>
  <c r="A182" i="6"/>
  <c r="K181" i="6"/>
  <c r="H181" i="6"/>
  <c r="G181" i="6"/>
  <c r="F181" i="6"/>
  <c r="E181" i="6"/>
  <c r="D181" i="6"/>
  <c r="B181" i="6"/>
  <c r="A181" i="6"/>
  <c r="K180" i="6"/>
  <c r="H180" i="6"/>
  <c r="G180" i="6"/>
  <c r="F180" i="6"/>
  <c r="E180" i="6"/>
  <c r="D180" i="6"/>
  <c r="B180" i="6"/>
  <c r="A180" i="6"/>
  <c r="K179" i="6"/>
  <c r="H179" i="6"/>
  <c r="G179" i="6"/>
  <c r="F179" i="6"/>
  <c r="E179" i="6"/>
  <c r="D179" i="6"/>
  <c r="B179" i="6"/>
  <c r="A179" i="6"/>
  <c r="K178" i="6"/>
  <c r="H178" i="6"/>
  <c r="G178" i="6"/>
  <c r="F178" i="6"/>
  <c r="E178" i="6"/>
  <c r="D178" i="6"/>
  <c r="B178" i="6"/>
  <c r="A178" i="6"/>
  <c r="K177" i="6"/>
  <c r="H177" i="6"/>
  <c r="G177" i="6"/>
  <c r="F177" i="6"/>
  <c r="E177" i="6"/>
  <c r="D177" i="6"/>
  <c r="B177" i="6"/>
  <c r="A177" i="6"/>
  <c r="K176" i="6"/>
  <c r="H176" i="6"/>
  <c r="G176" i="6"/>
  <c r="F176" i="6"/>
  <c r="E176" i="6"/>
  <c r="D176" i="6"/>
  <c r="B176" i="6"/>
  <c r="A176" i="6"/>
  <c r="K175" i="6"/>
  <c r="H175" i="6"/>
  <c r="G175" i="6"/>
  <c r="F175" i="6"/>
  <c r="E175" i="6"/>
  <c r="D175" i="6"/>
  <c r="B175" i="6"/>
  <c r="A175" i="6"/>
  <c r="K174" i="6"/>
  <c r="H174" i="6"/>
  <c r="G174" i="6"/>
  <c r="F174" i="6"/>
  <c r="E174" i="6"/>
  <c r="D174" i="6"/>
  <c r="B174" i="6"/>
  <c r="A174" i="6"/>
  <c r="K173" i="6"/>
  <c r="H173" i="6"/>
  <c r="G173" i="6"/>
  <c r="F173" i="6"/>
  <c r="E173" i="6"/>
  <c r="D173" i="6"/>
  <c r="B173" i="6"/>
  <c r="A173" i="6"/>
  <c r="K172" i="6"/>
  <c r="H172" i="6"/>
  <c r="G172" i="6"/>
  <c r="F172" i="6"/>
  <c r="E172" i="6"/>
  <c r="D172" i="6"/>
  <c r="B172" i="6"/>
  <c r="A172" i="6"/>
  <c r="K171" i="6"/>
  <c r="H171" i="6"/>
  <c r="G171" i="6"/>
  <c r="F171" i="6"/>
  <c r="E171" i="6"/>
  <c r="D171" i="6"/>
  <c r="B171" i="6"/>
  <c r="A171" i="6"/>
  <c r="K170" i="6"/>
  <c r="H170" i="6"/>
  <c r="G170" i="6"/>
  <c r="F170" i="6"/>
  <c r="E170" i="6"/>
  <c r="D170" i="6"/>
  <c r="B170" i="6"/>
  <c r="A170" i="6"/>
  <c r="K169" i="6"/>
  <c r="H169" i="6"/>
  <c r="G169" i="6"/>
  <c r="F169" i="6"/>
  <c r="E169" i="6"/>
  <c r="D169" i="6"/>
  <c r="B169" i="6"/>
  <c r="A169" i="6"/>
  <c r="K168" i="6"/>
  <c r="H168" i="6"/>
  <c r="G168" i="6"/>
  <c r="F168" i="6"/>
  <c r="E168" i="6"/>
  <c r="D168" i="6"/>
  <c r="B168" i="6"/>
  <c r="A168" i="6"/>
  <c r="K167" i="6"/>
  <c r="H167" i="6"/>
  <c r="G167" i="6"/>
  <c r="F167" i="6"/>
  <c r="E167" i="6"/>
  <c r="D167" i="6"/>
  <c r="B167" i="6"/>
  <c r="A167" i="6"/>
  <c r="K166" i="6"/>
  <c r="H166" i="6"/>
  <c r="G166" i="6"/>
  <c r="F166" i="6"/>
  <c r="E166" i="6"/>
  <c r="D166" i="6"/>
  <c r="B166" i="6"/>
  <c r="A166" i="6"/>
  <c r="K165" i="6"/>
  <c r="H165" i="6"/>
  <c r="G165" i="6"/>
  <c r="F165" i="6"/>
  <c r="E165" i="6"/>
  <c r="D165" i="6"/>
  <c r="B165" i="6"/>
  <c r="A165" i="6"/>
  <c r="K164" i="6"/>
  <c r="H164" i="6"/>
  <c r="G164" i="6"/>
  <c r="F164" i="6"/>
  <c r="E164" i="6"/>
  <c r="D164" i="6"/>
  <c r="B164" i="6"/>
  <c r="A164" i="6"/>
  <c r="K163" i="6"/>
  <c r="H163" i="6"/>
  <c r="G163" i="6"/>
  <c r="F163" i="6"/>
  <c r="E163" i="6"/>
  <c r="D163" i="6"/>
  <c r="B163" i="6"/>
  <c r="A163" i="6"/>
  <c r="K162" i="6"/>
  <c r="H162" i="6"/>
  <c r="G162" i="6"/>
  <c r="F162" i="6"/>
  <c r="E162" i="6"/>
  <c r="D162" i="6"/>
  <c r="B162" i="6"/>
  <c r="A162" i="6"/>
  <c r="K161" i="6"/>
  <c r="H161" i="6"/>
  <c r="G161" i="6"/>
  <c r="F161" i="6"/>
  <c r="E161" i="6"/>
  <c r="D161" i="6"/>
  <c r="B161" i="6"/>
  <c r="A161" i="6"/>
  <c r="K160" i="6"/>
  <c r="H160" i="6"/>
  <c r="G160" i="6"/>
  <c r="F160" i="6"/>
  <c r="E160" i="6"/>
  <c r="D160" i="6"/>
  <c r="B160" i="6"/>
  <c r="A160" i="6"/>
  <c r="K159" i="6"/>
  <c r="H159" i="6"/>
  <c r="G159" i="6"/>
  <c r="F159" i="6"/>
  <c r="E159" i="6"/>
  <c r="D159" i="6"/>
  <c r="B159" i="6"/>
  <c r="A159" i="6"/>
  <c r="K158" i="6"/>
  <c r="H158" i="6"/>
  <c r="G158" i="6"/>
  <c r="F158" i="6"/>
  <c r="E158" i="6"/>
  <c r="D158" i="6"/>
  <c r="B158" i="6"/>
  <c r="A158" i="6"/>
  <c r="K157" i="6"/>
  <c r="H157" i="6"/>
  <c r="G157" i="6"/>
  <c r="F157" i="6"/>
  <c r="E157" i="6"/>
  <c r="D157" i="6"/>
  <c r="B157" i="6"/>
  <c r="A157" i="6"/>
  <c r="K156" i="6"/>
  <c r="H156" i="6"/>
  <c r="G156" i="6"/>
  <c r="F156" i="6"/>
  <c r="E156" i="6"/>
  <c r="D156" i="6"/>
  <c r="B156" i="6"/>
  <c r="A156" i="6"/>
  <c r="K155" i="6"/>
  <c r="H155" i="6"/>
  <c r="G155" i="6"/>
  <c r="F155" i="6"/>
  <c r="E155" i="6"/>
  <c r="D155" i="6"/>
  <c r="B155" i="6"/>
  <c r="A155" i="6"/>
  <c r="K154" i="6"/>
  <c r="H154" i="6"/>
  <c r="G154" i="6"/>
  <c r="F154" i="6"/>
  <c r="E154" i="6"/>
  <c r="D154" i="6"/>
  <c r="B154" i="6"/>
  <c r="A154" i="6"/>
  <c r="K153" i="6"/>
  <c r="H153" i="6"/>
  <c r="G153" i="6"/>
  <c r="F153" i="6"/>
  <c r="E153" i="6"/>
  <c r="D153" i="6"/>
  <c r="B153" i="6"/>
  <c r="A153" i="6"/>
  <c r="K152" i="6"/>
  <c r="H152" i="6"/>
  <c r="G152" i="6"/>
  <c r="F152" i="6"/>
  <c r="E152" i="6"/>
  <c r="D152" i="6"/>
  <c r="B152" i="6"/>
  <c r="A152" i="6"/>
  <c r="K151" i="6"/>
  <c r="H151" i="6"/>
  <c r="G151" i="6"/>
  <c r="F151" i="6"/>
  <c r="E151" i="6"/>
  <c r="D151" i="6"/>
  <c r="B151" i="6"/>
  <c r="A151" i="6"/>
  <c r="K150" i="6"/>
  <c r="H150" i="6"/>
  <c r="G150" i="6"/>
  <c r="F150" i="6"/>
  <c r="E150" i="6"/>
  <c r="D150" i="6"/>
  <c r="B150" i="6"/>
  <c r="A150" i="6"/>
  <c r="K149" i="6"/>
  <c r="H149" i="6"/>
  <c r="G149" i="6"/>
  <c r="F149" i="6"/>
  <c r="E149" i="6"/>
  <c r="D149" i="6"/>
  <c r="B149" i="6"/>
  <c r="A149" i="6"/>
  <c r="K148" i="6"/>
  <c r="H148" i="6"/>
  <c r="G148" i="6"/>
  <c r="F148" i="6"/>
  <c r="E148" i="6"/>
  <c r="D148" i="6"/>
  <c r="B148" i="6"/>
  <c r="A148" i="6"/>
  <c r="K147" i="6"/>
  <c r="H147" i="6"/>
  <c r="G147" i="6"/>
  <c r="F147" i="6"/>
  <c r="E147" i="6"/>
  <c r="D147" i="6"/>
  <c r="B147" i="6"/>
  <c r="A147" i="6"/>
  <c r="K146" i="6"/>
  <c r="H146" i="6"/>
  <c r="G146" i="6"/>
  <c r="F146" i="6"/>
  <c r="E146" i="6"/>
  <c r="D146" i="6"/>
  <c r="B146" i="6"/>
  <c r="A146" i="6"/>
  <c r="K145" i="6"/>
  <c r="H145" i="6"/>
  <c r="G145" i="6"/>
  <c r="F145" i="6"/>
  <c r="E145" i="6"/>
  <c r="D145" i="6"/>
  <c r="B145" i="6"/>
  <c r="A145" i="6"/>
  <c r="K144" i="6"/>
  <c r="H144" i="6"/>
  <c r="G144" i="6"/>
  <c r="F144" i="6"/>
  <c r="E144" i="6"/>
  <c r="D144" i="6"/>
  <c r="B144" i="6"/>
  <c r="A144" i="6"/>
  <c r="K143" i="6"/>
  <c r="H143" i="6"/>
  <c r="G143" i="6"/>
  <c r="F143" i="6"/>
  <c r="E143" i="6"/>
  <c r="D143" i="6"/>
  <c r="B143" i="6"/>
  <c r="A143" i="6"/>
  <c r="K142" i="6"/>
  <c r="H142" i="6"/>
  <c r="G142" i="6"/>
  <c r="F142" i="6"/>
  <c r="E142" i="6"/>
  <c r="D142" i="6"/>
  <c r="B142" i="6"/>
  <c r="A142" i="6"/>
  <c r="K141" i="6"/>
  <c r="H141" i="6"/>
  <c r="G141" i="6"/>
  <c r="F141" i="6"/>
  <c r="E141" i="6"/>
  <c r="D141" i="6"/>
  <c r="B141" i="6"/>
  <c r="A141" i="6"/>
  <c r="K140" i="6"/>
  <c r="H140" i="6"/>
  <c r="G140" i="6"/>
  <c r="F140" i="6"/>
  <c r="E140" i="6"/>
  <c r="D140" i="6"/>
  <c r="B140" i="6"/>
  <c r="A140" i="6"/>
  <c r="K139" i="6"/>
  <c r="H139" i="6"/>
  <c r="G139" i="6"/>
  <c r="F139" i="6"/>
  <c r="E139" i="6"/>
  <c r="D139" i="6"/>
  <c r="B139" i="6"/>
  <c r="A139" i="6"/>
  <c r="K138" i="6"/>
  <c r="H138" i="6"/>
  <c r="G138" i="6"/>
  <c r="F138" i="6"/>
  <c r="E138" i="6"/>
  <c r="D138" i="6"/>
  <c r="B138" i="6"/>
  <c r="A138" i="6"/>
  <c r="K137" i="6"/>
  <c r="H137" i="6"/>
  <c r="G137" i="6"/>
  <c r="F137" i="6"/>
  <c r="E137" i="6"/>
  <c r="D137" i="6"/>
  <c r="B137" i="6"/>
  <c r="A137" i="6"/>
  <c r="K136" i="6"/>
  <c r="H136" i="6"/>
  <c r="G136" i="6"/>
  <c r="F136" i="6"/>
  <c r="E136" i="6"/>
  <c r="D136" i="6"/>
  <c r="B136" i="6"/>
  <c r="A136" i="6"/>
  <c r="K135" i="6"/>
  <c r="H135" i="6"/>
  <c r="G135" i="6"/>
  <c r="F135" i="6"/>
  <c r="E135" i="6"/>
  <c r="D135" i="6"/>
  <c r="B135" i="6"/>
  <c r="A135" i="6"/>
  <c r="K134" i="6"/>
  <c r="H134" i="6"/>
  <c r="G134" i="6"/>
  <c r="F134" i="6"/>
  <c r="E134" i="6"/>
  <c r="D134" i="6"/>
  <c r="B134" i="6"/>
  <c r="A134" i="6"/>
  <c r="K133" i="6"/>
  <c r="H133" i="6"/>
  <c r="G133" i="6"/>
  <c r="F133" i="6"/>
  <c r="E133" i="6"/>
  <c r="D133" i="6"/>
  <c r="B133" i="6"/>
  <c r="A133" i="6"/>
  <c r="K132" i="6"/>
  <c r="H132" i="6"/>
  <c r="G132" i="6"/>
  <c r="F132" i="6"/>
  <c r="E132" i="6"/>
  <c r="D132" i="6"/>
  <c r="B132" i="6"/>
  <c r="A132" i="6"/>
  <c r="K131" i="6"/>
  <c r="H131" i="6"/>
  <c r="G131" i="6"/>
  <c r="F131" i="6"/>
  <c r="E131" i="6"/>
  <c r="D131" i="6"/>
  <c r="B131" i="6"/>
  <c r="A131" i="6"/>
  <c r="K130" i="6"/>
  <c r="H130" i="6"/>
  <c r="G130" i="6"/>
  <c r="F130" i="6"/>
  <c r="E130" i="6"/>
  <c r="D130" i="6"/>
  <c r="B130" i="6"/>
  <c r="A130" i="6"/>
  <c r="K129" i="6"/>
  <c r="H129" i="6"/>
  <c r="G129" i="6"/>
  <c r="F129" i="6"/>
  <c r="E129" i="6"/>
  <c r="D129" i="6"/>
  <c r="B129" i="6"/>
  <c r="A129" i="6"/>
  <c r="K128" i="6"/>
  <c r="H128" i="6"/>
  <c r="G128" i="6"/>
  <c r="F128" i="6"/>
  <c r="E128" i="6"/>
  <c r="D128" i="6"/>
  <c r="B128" i="6"/>
  <c r="A128" i="6"/>
  <c r="K127" i="6"/>
  <c r="H127" i="6"/>
  <c r="G127" i="6"/>
  <c r="F127" i="6"/>
  <c r="E127" i="6"/>
  <c r="D127" i="6"/>
  <c r="B127" i="6"/>
  <c r="A127" i="6"/>
  <c r="K126" i="6"/>
  <c r="H126" i="6"/>
  <c r="G126" i="6"/>
  <c r="F126" i="6"/>
  <c r="E126" i="6"/>
  <c r="D126" i="6"/>
  <c r="B126" i="6"/>
  <c r="A126" i="6"/>
  <c r="K125" i="6"/>
  <c r="H125" i="6"/>
  <c r="G125" i="6"/>
  <c r="F125" i="6"/>
  <c r="E125" i="6"/>
  <c r="D125" i="6"/>
  <c r="B125" i="6"/>
  <c r="A125" i="6"/>
  <c r="K124" i="6"/>
  <c r="H124" i="6"/>
  <c r="G124" i="6"/>
  <c r="F124" i="6"/>
  <c r="E124" i="6"/>
  <c r="D124" i="6"/>
  <c r="B124" i="6"/>
  <c r="A124" i="6"/>
  <c r="K123" i="6"/>
  <c r="H123" i="6"/>
  <c r="G123" i="6"/>
  <c r="F123" i="6"/>
  <c r="E123" i="6"/>
  <c r="D123" i="6"/>
  <c r="B123" i="6"/>
  <c r="A123" i="6"/>
  <c r="K122" i="6"/>
  <c r="H122" i="6"/>
  <c r="G122" i="6"/>
  <c r="F122" i="6"/>
  <c r="E122" i="6"/>
  <c r="D122" i="6"/>
  <c r="B122" i="6"/>
  <c r="A122" i="6"/>
  <c r="K121" i="6"/>
  <c r="H121" i="6"/>
  <c r="G121" i="6"/>
  <c r="F121" i="6"/>
  <c r="E121" i="6"/>
  <c r="D121" i="6"/>
  <c r="B121" i="6"/>
  <c r="A121" i="6"/>
  <c r="K120" i="6"/>
  <c r="H120" i="6"/>
  <c r="G120" i="6"/>
  <c r="F120" i="6"/>
  <c r="E120" i="6"/>
  <c r="D120" i="6"/>
  <c r="B120" i="6"/>
  <c r="A120" i="6"/>
  <c r="K119" i="6"/>
  <c r="H119" i="6"/>
  <c r="G119" i="6"/>
  <c r="F119" i="6"/>
  <c r="E119" i="6"/>
  <c r="D119" i="6"/>
  <c r="B119" i="6"/>
  <c r="A119" i="6"/>
  <c r="K118" i="6"/>
  <c r="H118" i="6"/>
  <c r="G118" i="6"/>
  <c r="F118" i="6"/>
  <c r="E118" i="6"/>
  <c r="D118" i="6"/>
  <c r="B118" i="6"/>
  <c r="A118" i="6"/>
  <c r="K117" i="6"/>
  <c r="H117" i="6"/>
  <c r="G117" i="6"/>
  <c r="F117" i="6"/>
  <c r="E117" i="6"/>
  <c r="D117" i="6"/>
  <c r="B117" i="6"/>
  <c r="A117" i="6"/>
  <c r="K116" i="6"/>
  <c r="H116" i="6"/>
  <c r="G116" i="6"/>
  <c r="F116" i="6"/>
  <c r="E116" i="6"/>
  <c r="D116" i="6"/>
  <c r="B116" i="6"/>
  <c r="A116" i="6"/>
  <c r="K115" i="6"/>
  <c r="H115" i="6"/>
  <c r="G115" i="6"/>
  <c r="F115" i="6"/>
  <c r="E115" i="6"/>
  <c r="D115" i="6"/>
  <c r="B115" i="6"/>
  <c r="A115" i="6"/>
  <c r="K114" i="6"/>
  <c r="H114" i="6"/>
  <c r="G114" i="6"/>
  <c r="F114" i="6"/>
  <c r="E114" i="6"/>
  <c r="D114" i="6"/>
  <c r="B114" i="6"/>
  <c r="A114" i="6"/>
  <c r="K113" i="6"/>
  <c r="H113" i="6"/>
  <c r="G113" i="6"/>
  <c r="F113" i="6"/>
  <c r="E113" i="6"/>
  <c r="D113" i="6"/>
  <c r="B113" i="6"/>
  <c r="A113" i="6"/>
  <c r="K112" i="6"/>
  <c r="H112" i="6"/>
  <c r="G112" i="6"/>
  <c r="F112" i="6"/>
  <c r="E112" i="6"/>
  <c r="D112" i="6"/>
  <c r="B112" i="6"/>
  <c r="A112" i="6"/>
  <c r="K111" i="6"/>
  <c r="H111" i="6"/>
  <c r="G111" i="6"/>
  <c r="F111" i="6"/>
  <c r="E111" i="6"/>
  <c r="D111" i="6"/>
  <c r="B111" i="6"/>
  <c r="A111" i="6"/>
  <c r="K110" i="6"/>
  <c r="H110" i="6"/>
  <c r="G110" i="6"/>
  <c r="F110" i="6"/>
  <c r="E110" i="6"/>
  <c r="D110" i="6"/>
  <c r="B110" i="6"/>
  <c r="A110" i="6"/>
  <c r="K109" i="6"/>
  <c r="H109" i="6"/>
  <c r="G109" i="6"/>
  <c r="F109" i="6"/>
  <c r="E109" i="6"/>
  <c r="D109" i="6"/>
  <c r="B109" i="6"/>
  <c r="A109" i="6"/>
  <c r="K108" i="6"/>
  <c r="H108" i="6"/>
  <c r="G108" i="6"/>
  <c r="F108" i="6"/>
  <c r="E108" i="6"/>
  <c r="D108" i="6"/>
  <c r="B108" i="6"/>
  <c r="A108" i="6"/>
  <c r="K107" i="6"/>
  <c r="H107" i="6"/>
  <c r="G107" i="6"/>
  <c r="F107" i="6"/>
  <c r="E107" i="6"/>
  <c r="D107" i="6"/>
  <c r="B107" i="6"/>
  <c r="A107" i="6"/>
  <c r="K106" i="6"/>
  <c r="H106" i="6"/>
  <c r="G106" i="6"/>
  <c r="F106" i="6"/>
  <c r="E106" i="6"/>
  <c r="D106" i="6"/>
  <c r="B106" i="6"/>
  <c r="A106" i="6"/>
  <c r="K105" i="6"/>
  <c r="H105" i="6"/>
  <c r="G105" i="6"/>
  <c r="F105" i="6"/>
  <c r="E105" i="6"/>
  <c r="D105" i="6"/>
  <c r="B105" i="6"/>
  <c r="A105" i="6"/>
  <c r="K104" i="6"/>
  <c r="H104" i="6"/>
  <c r="G104" i="6"/>
  <c r="F104" i="6"/>
  <c r="E104" i="6"/>
  <c r="D104" i="6"/>
  <c r="B104" i="6"/>
  <c r="A104" i="6"/>
  <c r="K103" i="6"/>
  <c r="H103" i="6"/>
  <c r="G103" i="6"/>
  <c r="F103" i="6"/>
  <c r="E103" i="6"/>
  <c r="D103" i="6"/>
  <c r="B103" i="6"/>
  <c r="A103" i="6"/>
  <c r="K102" i="6"/>
  <c r="H102" i="6"/>
  <c r="G102" i="6"/>
  <c r="F102" i="6"/>
  <c r="E102" i="6"/>
  <c r="D102" i="6"/>
  <c r="B102" i="6"/>
  <c r="A102" i="6"/>
  <c r="K101" i="6"/>
  <c r="H101" i="6"/>
  <c r="G101" i="6"/>
  <c r="F101" i="6"/>
  <c r="E101" i="6"/>
  <c r="D101" i="6"/>
  <c r="B101" i="6"/>
  <c r="A101" i="6"/>
  <c r="K100" i="6"/>
  <c r="H100" i="6"/>
  <c r="G100" i="6"/>
  <c r="F100" i="6"/>
  <c r="E100" i="6"/>
  <c r="D100" i="6"/>
  <c r="B100" i="6"/>
  <c r="A100" i="6"/>
  <c r="K99" i="6"/>
  <c r="H99" i="6"/>
  <c r="G99" i="6"/>
  <c r="F99" i="6"/>
  <c r="E99" i="6"/>
  <c r="D99" i="6"/>
  <c r="B99" i="6"/>
  <c r="A99" i="6"/>
  <c r="K98" i="6"/>
  <c r="H98" i="6"/>
  <c r="G98" i="6"/>
  <c r="F98" i="6"/>
  <c r="E98" i="6"/>
  <c r="D98" i="6"/>
  <c r="B98" i="6"/>
  <c r="A98" i="6"/>
  <c r="K97" i="6"/>
  <c r="H97" i="6"/>
  <c r="G97" i="6"/>
  <c r="F97" i="6"/>
  <c r="E97" i="6"/>
  <c r="D97" i="6"/>
  <c r="B97" i="6"/>
  <c r="A97" i="6"/>
  <c r="K96" i="6"/>
  <c r="H96" i="6"/>
  <c r="G96" i="6"/>
  <c r="F96" i="6"/>
  <c r="E96" i="6"/>
  <c r="D96" i="6"/>
  <c r="B96" i="6"/>
  <c r="A96" i="6"/>
  <c r="K95" i="6"/>
  <c r="H95" i="6"/>
  <c r="G95" i="6"/>
  <c r="F95" i="6"/>
  <c r="E95" i="6"/>
  <c r="D95" i="6"/>
  <c r="B95" i="6"/>
  <c r="A95" i="6"/>
  <c r="K94" i="6"/>
  <c r="H94" i="6"/>
  <c r="G94" i="6"/>
  <c r="F94" i="6"/>
  <c r="E94" i="6"/>
  <c r="D94" i="6"/>
  <c r="B94" i="6"/>
  <c r="A94" i="6"/>
  <c r="K93" i="6"/>
  <c r="H93" i="6"/>
  <c r="G93" i="6"/>
  <c r="F93" i="6"/>
  <c r="E93" i="6"/>
  <c r="D93" i="6"/>
  <c r="B93" i="6"/>
  <c r="A93" i="6"/>
  <c r="K92" i="6"/>
  <c r="H92" i="6"/>
  <c r="G92" i="6"/>
  <c r="F92" i="6"/>
  <c r="E92" i="6"/>
  <c r="D92" i="6"/>
  <c r="B92" i="6"/>
  <c r="A92" i="6"/>
  <c r="K91" i="6"/>
  <c r="H91" i="6"/>
  <c r="G91" i="6"/>
  <c r="F91" i="6"/>
  <c r="E91" i="6"/>
  <c r="D91" i="6"/>
  <c r="B91" i="6"/>
  <c r="A91" i="6"/>
  <c r="K90" i="6"/>
  <c r="H90" i="6"/>
  <c r="G90" i="6"/>
  <c r="F90" i="6"/>
  <c r="E90" i="6"/>
  <c r="D90" i="6"/>
  <c r="B90" i="6"/>
  <c r="A90" i="6"/>
  <c r="K89" i="6"/>
  <c r="H89" i="6"/>
  <c r="G89" i="6"/>
  <c r="F89" i="6"/>
  <c r="E89" i="6"/>
  <c r="D89" i="6"/>
  <c r="B89" i="6"/>
  <c r="A89" i="6"/>
  <c r="K88" i="6"/>
  <c r="H88" i="6"/>
  <c r="G88" i="6"/>
  <c r="F88" i="6"/>
  <c r="E88" i="6"/>
  <c r="D88" i="6"/>
  <c r="B88" i="6"/>
  <c r="A88" i="6"/>
  <c r="K87" i="6"/>
  <c r="H87" i="6"/>
  <c r="G87" i="6"/>
  <c r="F87" i="6"/>
  <c r="E87" i="6"/>
  <c r="D87" i="6"/>
  <c r="B87" i="6"/>
  <c r="A87" i="6"/>
  <c r="K86" i="6"/>
  <c r="H86" i="6"/>
  <c r="G86" i="6"/>
  <c r="F86" i="6"/>
  <c r="E86" i="6"/>
  <c r="D86" i="6"/>
  <c r="B86" i="6"/>
  <c r="A86" i="6"/>
  <c r="K85" i="6"/>
  <c r="H85" i="6"/>
  <c r="G85" i="6"/>
  <c r="F85" i="6"/>
  <c r="E85" i="6"/>
  <c r="D85" i="6"/>
  <c r="B85" i="6"/>
  <c r="A85" i="6"/>
  <c r="K84" i="6"/>
  <c r="H84" i="6"/>
  <c r="G84" i="6"/>
  <c r="F84" i="6"/>
  <c r="E84" i="6"/>
  <c r="D84" i="6"/>
  <c r="B84" i="6"/>
  <c r="A84" i="6"/>
  <c r="K83" i="6"/>
  <c r="H83" i="6"/>
  <c r="G83" i="6"/>
  <c r="F83" i="6"/>
  <c r="E83" i="6"/>
  <c r="D83" i="6"/>
  <c r="B83" i="6"/>
  <c r="A83" i="6"/>
  <c r="K82" i="6"/>
  <c r="H82" i="6"/>
  <c r="G82" i="6"/>
  <c r="F82" i="6"/>
  <c r="E82" i="6"/>
  <c r="D82" i="6"/>
  <c r="B82" i="6"/>
  <c r="A82" i="6"/>
  <c r="K81" i="6"/>
  <c r="H81" i="6"/>
  <c r="G81" i="6"/>
  <c r="F81" i="6"/>
  <c r="E81" i="6"/>
  <c r="D81" i="6"/>
  <c r="B81" i="6"/>
  <c r="A81" i="6"/>
  <c r="K80" i="6"/>
  <c r="H80" i="6"/>
  <c r="G80" i="6"/>
  <c r="F80" i="6"/>
  <c r="E80" i="6"/>
  <c r="D80" i="6"/>
  <c r="B80" i="6"/>
  <c r="A80" i="6"/>
  <c r="K79" i="6"/>
  <c r="H79" i="6"/>
  <c r="G79" i="6"/>
  <c r="F79" i="6"/>
  <c r="E79" i="6"/>
  <c r="D79" i="6"/>
  <c r="B79" i="6"/>
  <c r="A79" i="6"/>
  <c r="K78" i="6"/>
  <c r="H78" i="6"/>
  <c r="G78" i="6"/>
  <c r="F78" i="6"/>
  <c r="E78" i="6"/>
  <c r="D78" i="6"/>
  <c r="B78" i="6"/>
  <c r="A78" i="6"/>
  <c r="K77" i="6"/>
  <c r="H77" i="6"/>
  <c r="G77" i="6"/>
  <c r="F77" i="6"/>
  <c r="E77" i="6"/>
  <c r="D77" i="6"/>
  <c r="B77" i="6"/>
  <c r="A77" i="6"/>
  <c r="K76" i="6"/>
  <c r="H76" i="6"/>
  <c r="G76" i="6"/>
  <c r="F76" i="6"/>
  <c r="E76" i="6"/>
  <c r="D76" i="6"/>
  <c r="B76" i="6"/>
  <c r="A76" i="6"/>
  <c r="K75" i="6"/>
  <c r="H75" i="6"/>
  <c r="G75" i="6"/>
  <c r="F75" i="6"/>
  <c r="E75" i="6"/>
  <c r="D75" i="6"/>
  <c r="B75" i="6"/>
  <c r="A75" i="6"/>
  <c r="K74" i="6"/>
  <c r="H74" i="6"/>
  <c r="G74" i="6"/>
  <c r="F74" i="6"/>
  <c r="E74" i="6"/>
  <c r="D74" i="6"/>
  <c r="B74" i="6"/>
  <c r="A74" i="6"/>
  <c r="K73" i="6"/>
  <c r="H73" i="6"/>
  <c r="G73" i="6"/>
  <c r="F73" i="6"/>
  <c r="E73" i="6"/>
  <c r="D73" i="6"/>
  <c r="B73" i="6"/>
  <c r="A73" i="6"/>
  <c r="K72" i="6"/>
  <c r="H72" i="6"/>
  <c r="G72" i="6"/>
  <c r="F72" i="6"/>
  <c r="E72" i="6"/>
  <c r="D72" i="6"/>
  <c r="B72" i="6"/>
  <c r="A72" i="6"/>
  <c r="K71" i="6"/>
  <c r="H71" i="6"/>
  <c r="G71" i="6"/>
  <c r="F71" i="6"/>
  <c r="E71" i="6"/>
  <c r="D71" i="6"/>
  <c r="B71" i="6"/>
  <c r="A71" i="6"/>
  <c r="K70" i="6"/>
  <c r="H70" i="6"/>
  <c r="G70" i="6"/>
  <c r="F70" i="6"/>
  <c r="E70" i="6"/>
  <c r="D70" i="6"/>
  <c r="B70" i="6"/>
  <c r="A70" i="6"/>
  <c r="K69" i="6"/>
  <c r="H69" i="6"/>
  <c r="G69" i="6"/>
  <c r="F69" i="6"/>
  <c r="E69" i="6"/>
  <c r="D69" i="6"/>
  <c r="B69" i="6"/>
  <c r="A69" i="6"/>
  <c r="K68" i="6"/>
  <c r="H68" i="6"/>
  <c r="G68" i="6"/>
  <c r="F68" i="6"/>
  <c r="E68" i="6"/>
  <c r="D68" i="6"/>
  <c r="B68" i="6"/>
  <c r="A68" i="6"/>
  <c r="K67" i="6"/>
  <c r="H67" i="6"/>
  <c r="G67" i="6"/>
  <c r="F67" i="6"/>
  <c r="E67" i="6"/>
  <c r="D67" i="6"/>
  <c r="B67" i="6"/>
  <c r="A67" i="6"/>
  <c r="K66" i="6"/>
  <c r="H66" i="6"/>
  <c r="G66" i="6"/>
  <c r="F66" i="6"/>
  <c r="E66" i="6"/>
  <c r="D66" i="6"/>
  <c r="B66" i="6"/>
  <c r="A66" i="6"/>
  <c r="K65" i="6"/>
  <c r="H65" i="6"/>
  <c r="G65" i="6"/>
  <c r="F65" i="6"/>
  <c r="E65" i="6"/>
  <c r="D65" i="6"/>
  <c r="B65" i="6"/>
  <c r="A65" i="6"/>
  <c r="K64" i="6"/>
  <c r="H64" i="6"/>
  <c r="G64" i="6"/>
  <c r="F64" i="6"/>
  <c r="E64" i="6"/>
  <c r="D64" i="6"/>
  <c r="B64" i="6"/>
  <c r="A64" i="6"/>
  <c r="K63" i="6"/>
  <c r="H63" i="6"/>
  <c r="G63" i="6"/>
  <c r="F63" i="6"/>
  <c r="E63" i="6"/>
  <c r="D63" i="6"/>
  <c r="B63" i="6"/>
  <c r="A63" i="6"/>
  <c r="K62" i="6"/>
  <c r="H62" i="6"/>
  <c r="G62" i="6"/>
  <c r="F62" i="6"/>
  <c r="E62" i="6"/>
  <c r="D62" i="6"/>
  <c r="B62" i="6"/>
  <c r="A62" i="6"/>
  <c r="K61" i="6"/>
  <c r="H61" i="6"/>
  <c r="G61" i="6"/>
  <c r="F61" i="6"/>
  <c r="E61" i="6"/>
  <c r="D61" i="6"/>
  <c r="B61" i="6"/>
  <c r="A61" i="6"/>
  <c r="K60" i="6"/>
  <c r="H60" i="6"/>
  <c r="G60" i="6"/>
  <c r="F60" i="6"/>
  <c r="E60" i="6"/>
  <c r="D60" i="6"/>
  <c r="B60" i="6"/>
  <c r="A60" i="6"/>
  <c r="K59" i="6"/>
  <c r="H59" i="6"/>
  <c r="G59" i="6"/>
  <c r="F59" i="6"/>
  <c r="E59" i="6"/>
  <c r="D59" i="6"/>
  <c r="B59" i="6"/>
  <c r="A59" i="6"/>
  <c r="K58" i="6"/>
  <c r="H58" i="6"/>
  <c r="G58" i="6"/>
  <c r="F58" i="6"/>
  <c r="E58" i="6"/>
  <c r="D58" i="6"/>
  <c r="B58" i="6"/>
  <c r="A58" i="6"/>
  <c r="K57" i="6"/>
  <c r="H57" i="6"/>
  <c r="G57" i="6"/>
  <c r="F57" i="6"/>
  <c r="E57" i="6"/>
  <c r="D57" i="6"/>
  <c r="B57" i="6"/>
  <c r="A57" i="6"/>
  <c r="K56" i="6"/>
  <c r="H56" i="6"/>
  <c r="G56" i="6"/>
  <c r="F56" i="6"/>
  <c r="E56" i="6"/>
  <c r="D56" i="6"/>
  <c r="B56" i="6"/>
  <c r="A56" i="6"/>
  <c r="K55" i="6"/>
  <c r="H55" i="6"/>
  <c r="G55" i="6"/>
  <c r="F55" i="6"/>
  <c r="E55" i="6"/>
  <c r="D55" i="6"/>
  <c r="B55" i="6"/>
  <c r="A55" i="6"/>
  <c r="K54" i="6"/>
  <c r="H54" i="6"/>
  <c r="G54" i="6"/>
  <c r="F54" i="6"/>
  <c r="E54" i="6"/>
  <c r="D54" i="6"/>
  <c r="B54" i="6"/>
  <c r="A54" i="6"/>
  <c r="K53" i="6"/>
  <c r="H53" i="6"/>
  <c r="G53" i="6"/>
  <c r="F53" i="6"/>
  <c r="E53" i="6"/>
  <c r="D53" i="6"/>
  <c r="B53" i="6"/>
  <c r="A53" i="6"/>
  <c r="K52" i="6"/>
  <c r="H52" i="6"/>
  <c r="G52" i="6"/>
  <c r="F52" i="6"/>
  <c r="E52" i="6"/>
  <c r="D52" i="6"/>
  <c r="B52" i="6"/>
  <c r="A52" i="6"/>
  <c r="K51" i="6"/>
  <c r="H51" i="6"/>
  <c r="G51" i="6"/>
  <c r="F51" i="6"/>
  <c r="E51" i="6"/>
  <c r="D51" i="6"/>
  <c r="B51" i="6"/>
  <c r="A51" i="6"/>
  <c r="K50" i="6"/>
  <c r="H50" i="6"/>
  <c r="G50" i="6"/>
  <c r="F50" i="6"/>
  <c r="E50" i="6"/>
  <c r="D50" i="6"/>
  <c r="B50" i="6"/>
  <c r="A50" i="6"/>
  <c r="K49" i="6"/>
  <c r="H49" i="6"/>
  <c r="G49" i="6"/>
  <c r="F49" i="6"/>
  <c r="E49" i="6"/>
  <c r="D49" i="6"/>
  <c r="B49" i="6"/>
  <c r="A49" i="6"/>
  <c r="K48" i="6"/>
  <c r="H48" i="6"/>
  <c r="G48" i="6"/>
  <c r="F48" i="6"/>
  <c r="E48" i="6"/>
  <c r="D48" i="6"/>
  <c r="B48" i="6"/>
  <c r="A48" i="6"/>
  <c r="K47" i="6"/>
  <c r="H47" i="6"/>
  <c r="G47" i="6"/>
  <c r="F47" i="6"/>
  <c r="E47" i="6"/>
  <c r="D47" i="6"/>
  <c r="B47" i="6"/>
  <c r="A47" i="6"/>
  <c r="K46" i="6"/>
  <c r="H46" i="6"/>
  <c r="G46" i="6"/>
  <c r="F46" i="6"/>
  <c r="E46" i="6"/>
  <c r="D46" i="6"/>
  <c r="B46" i="6"/>
  <c r="A46" i="6"/>
  <c r="K45" i="6"/>
  <c r="H45" i="6"/>
  <c r="G45" i="6"/>
  <c r="F45" i="6"/>
  <c r="E45" i="6"/>
  <c r="D45" i="6"/>
  <c r="B45" i="6"/>
  <c r="A45" i="6"/>
  <c r="K44" i="6"/>
  <c r="H44" i="6"/>
  <c r="G44" i="6"/>
  <c r="F44" i="6"/>
  <c r="E44" i="6"/>
  <c r="D44" i="6"/>
  <c r="B44" i="6"/>
  <c r="A44" i="6"/>
  <c r="K43" i="6"/>
  <c r="H43" i="6"/>
  <c r="G43" i="6"/>
  <c r="F43" i="6"/>
  <c r="E43" i="6"/>
  <c r="D43" i="6"/>
  <c r="B43" i="6"/>
  <c r="A43" i="6"/>
  <c r="K42" i="6"/>
  <c r="H42" i="6"/>
  <c r="G42" i="6"/>
  <c r="F42" i="6"/>
  <c r="E42" i="6"/>
  <c r="D42" i="6"/>
  <c r="B42" i="6"/>
  <c r="A42" i="6"/>
  <c r="K41" i="6"/>
  <c r="H41" i="6"/>
  <c r="G41" i="6"/>
  <c r="F41" i="6"/>
  <c r="E41" i="6"/>
  <c r="D41" i="6"/>
  <c r="B41" i="6"/>
  <c r="A41" i="6"/>
  <c r="K40" i="6"/>
  <c r="H40" i="6"/>
  <c r="G40" i="6"/>
  <c r="F40" i="6"/>
  <c r="E40" i="6"/>
  <c r="D40" i="6"/>
  <c r="B40" i="6"/>
  <c r="A40" i="6"/>
  <c r="K39" i="6"/>
  <c r="H39" i="6"/>
  <c r="G39" i="6"/>
  <c r="F39" i="6"/>
  <c r="E39" i="6"/>
  <c r="D39" i="6"/>
  <c r="B39" i="6"/>
  <c r="A39" i="6"/>
  <c r="K38" i="6"/>
  <c r="H38" i="6"/>
  <c r="G38" i="6"/>
  <c r="F38" i="6"/>
  <c r="E38" i="6"/>
  <c r="D38" i="6"/>
  <c r="B38" i="6"/>
  <c r="A38" i="6"/>
  <c r="K37" i="6"/>
  <c r="H37" i="6"/>
  <c r="G37" i="6"/>
  <c r="F37" i="6"/>
  <c r="E37" i="6"/>
  <c r="D37" i="6"/>
  <c r="B37" i="6"/>
  <c r="A37" i="6"/>
  <c r="K36" i="6"/>
  <c r="H36" i="6"/>
  <c r="G36" i="6"/>
  <c r="F36" i="6"/>
  <c r="E36" i="6"/>
  <c r="D36" i="6"/>
  <c r="B36" i="6"/>
  <c r="A36" i="6"/>
  <c r="K35" i="6"/>
  <c r="H35" i="6"/>
  <c r="G35" i="6"/>
  <c r="F35" i="6"/>
  <c r="E35" i="6"/>
  <c r="D35" i="6"/>
  <c r="B35" i="6"/>
  <c r="A35" i="6"/>
  <c r="K34" i="6"/>
  <c r="H34" i="6"/>
  <c r="G34" i="6"/>
  <c r="F34" i="6"/>
  <c r="E34" i="6"/>
  <c r="D34" i="6"/>
  <c r="B34" i="6"/>
  <c r="A34" i="6"/>
  <c r="K33" i="6"/>
  <c r="H33" i="6"/>
  <c r="G33" i="6"/>
  <c r="F33" i="6"/>
  <c r="E33" i="6"/>
  <c r="D33" i="6"/>
  <c r="B33" i="6"/>
  <c r="A33" i="6"/>
  <c r="K32" i="6"/>
  <c r="H32" i="6"/>
  <c r="G32" i="6"/>
  <c r="F32" i="6"/>
  <c r="E32" i="6"/>
  <c r="D32" i="6"/>
  <c r="B32" i="6"/>
  <c r="A32" i="6"/>
  <c r="K31" i="6"/>
  <c r="H31" i="6"/>
  <c r="G31" i="6"/>
  <c r="F31" i="6"/>
  <c r="E31" i="6"/>
  <c r="D31" i="6"/>
  <c r="B31" i="6"/>
  <c r="A31" i="6"/>
  <c r="K30" i="6"/>
  <c r="H30" i="6"/>
  <c r="G30" i="6"/>
  <c r="F30" i="6"/>
  <c r="E30" i="6"/>
  <c r="D30" i="6"/>
  <c r="B30" i="6"/>
  <c r="A30" i="6"/>
  <c r="K29" i="6"/>
  <c r="H29" i="6"/>
  <c r="G29" i="6"/>
  <c r="F29" i="6"/>
  <c r="E29" i="6"/>
  <c r="D29" i="6"/>
  <c r="B29" i="6"/>
  <c r="A29" i="6"/>
  <c r="K28" i="6"/>
  <c r="H28" i="6"/>
  <c r="G28" i="6"/>
  <c r="F28" i="6"/>
  <c r="E28" i="6"/>
  <c r="D28" i="6"/>
  <c r="B28" i="6"/>
  <c r="A28" i="6"/>
  <c r="K27" i="6"/>
  <c r="H27" i="6"/>
  <c r="G27" i="6"/>
  <c r="F27" i="6"/>
  <c r="E27" i="6"/>
  <c r="D27" i="6"/>
  <c r="B27" i="6"/>
  <c r="A27" i="6"/>
  <c r="K26" i="6"/>
  <c r="H26" i="6"/>
  <c r="G26" i="6"/>
  <c r="F26" i="6"/>
  <c r="E26" i="6"/>
  <c r="D26" i="6"/>
  <c r="B26" i="6"/>
  <c r="A26" i="6"/>
  <c r="K25" i="6"/>
  <c r="H25" i="6"/>
  <c r="G25" i="6"/>
  <c r="F25" i="6"/>
  <c r="E25" i="6"/>
  <c r="D25" i="6"/>
  <c r="B25" i="6"/>
  <c r="A25" i="6"/>
  <c r="K24" i="6"/>
  <c r="H24" i="6"/>
  <c r="G24" i="6"/>
  <c r="F24" i="6"/>
  <c r="E24" i="6"/>
  <c r="D24" i="6"/>
  <c r="B24" i="6"/>
  <c r="A24" i="6"/>
  <c r="K23" i="6"/>
  <c r="H23" i="6"/>
  <c r="G23" i="6"/>
  <c r="F23" i="6"/>
  <c r="E23" i="6"/>
  <c r="D23" i="6"/>
  <c r="B23" i="6"/>
  <c r="A23" i="6"/>
  <c r="K22" i="6"/>
  <c r="H22" i="6"/>
  <c r="G22" i="6"/>
  <c r="F22" i="6"/>
  <c r="E22" i="6"/>
  <c r="D22" i="6"/>
  <c r="B22" i="6"/>
  <c r="A22" i="6"/>
  <c r="K21" i="6"/>
  <c r="H21" i="6"/>
  <c r="G21" i="6"/>
  <c r="F21" i="6"/>
  <c r="E21" i="6"/>
  <c r="D21" i="6"/>
  <c r="B21" i="6"/>
  <c r="A21" i="6"/>
  <c r="K20" i="6"/>
  <c r="H20" i="6"/>
  <c r="G20" i="6"/>
  <c r="F20" i="6"/>
  <c r="E20" i="6"/>
  <c r="D20" i="6"/>
  <c r="B20" i="6"/>
  <c r="A20" i="6"/>
  <c r="K19" i="6"/>
  <c r="H19" i="6"/>
  <c r="G19" i="6"/>
  <c r="F19" i="6"/>
  <c r="E19" i="6"/>
  <c r="D19" i="6"/>
  <c r="B19" i="6"/>
  <c r="A19" i="6"/>
  <c r="K18" i="6"/>
  <c r="H18" i="6"/>
  <c r="G18" i="6"/>
  <c r="F18" i="6"/>
  <c r="E18" i="6"/>
  <c r="D18" i="6"/>
  <c r="B18" i="6"/>
  <c r="A18" i="6"/>
  <c r="K17" i="6"/>
  <c r="H17" i="6"/>
  <c r="G17" i="6"/>
  <c r="F17" i="6"/>
  <c r="E17" i="6"/>
  <c r="D17" i="6"/>
  <c r="B17" i="6"/>
  <c r="A17" i="6"/>
  <c r="K16" i="6"/>
  <c r="H16" i="6"/>
  <c r="G16" i="6"/>
  <c r="F16" i="6"/>
  <c r="E16" i="6"/>
  <c r="D16" i="6"/>
  <c r="B16" i="6"/>
  <c r="A16" i="6"/>
  <c r="K15" i="6"/>
  <c r="H15" i="6"/>
  <c r="G15" i="6"/>
  <c r="F15" i="6"/>
  <c r="E15" i="6"/>
  <c r="D15" i="6"/>
  <c r="B15" i="6"/>
  <c r="A15" i="6"/>
  <c r="K14" i="6"/>
  <c r="H14" i="6"/>
  <c r="G14" i="6"/>
  <c r="F14" i="6"/>
  <c r="E14" i="6"/>
  <c r="D14" i="6"/>
  <c r="B14" i="6"/>
  <c r="A14" i="6"/>
  <c r="K13" i="6"/>
  <c r="H13" i="6"/>
  <c r="G13" i="6"/>
  <c r="F13" i="6"/>
  <c r="E13" i="6"/>
  <c r="D13" i="6"/>
  <c r="B13" i="6"/>
  <c r="A13" i="6"/>
  <c r="K12" i="6"/>
  <c r="H12" i="6"/>
  <c r="G12" i="6"/>
  <c r="F12" i="6"/>
  <c r="E12" i="6"/>
  <c r="D12" i="6"/>
  <c r="B12" i="6"/>
  <c r="A12" i="6"/>
  <c r="K11" i="6"/>
  <c r="H11" i="6"/>
  <c r="G11" i="6"/>
  <c r="F11" i="6"/>
  <c r="E11" i="6"/>
  <c r="D11" i="6"/>
  <c r="B11" i="6"/>
  <c r="A11" i="6"/>
  <c r="K10" i="6"/>
  <c r="H10" i="6"/>
  <c r="G10" i="6"/>
  <c r="F10" i="6"/>
  <c r="E10" i="6"/>
  <c r="D10" i="6"/>
  <c r="B10" i="6"/>
  <c r="A10" i="6"/>
  <c r="K9" i="6"/>
  <c r="H9" i="6"/>
  <c r="G9" i="6"/>
  <c r="F9" i="6"/>
  <c r="E9" i="6"/>
  <c r="D9" i="6"/>
  <c r="B9" i="6"/>
  <c r="A9" i="6"/>
  <c r="K8" i="6"/>
  <c r="H8" i="6"/>
  <c r="G8" i="6"/>
  <c r="F8" i="6"/>
  <c r="E8" i="6"/>
  <c r="D8" i="6"/>
  <c r="B8" i="6"/>
  <c r="A8" i="6"/>
  <c r="K7" i="6"/>
  <c r="H7" i="6"/>
  <c r="G7" i="6"/>
  <c r="F7" i="6"/>
  <c r="E7" i="6"/>
  <c r="D7" i="6"/>
  <c r="B7" i="6"/>
  <c r="A7" i="6"/>
  <c r="K6" i="6"/>
  <c r="H6" i="6"/>
  <c r="G6" i="6"/>
  <c r="F6" i="6"/>
  <c r="E6" i="6"/>
  <c r="D6" i="6"/>
  <c r="B6" i="6"/>
  <c r="A6" i="6"/>
  <c r="K5" i="6"/>
  <c r="H5" i="6"/>
  <c r="G5" i="6"/>
  <c r="F5" i="6"/>
  <c r="E5" i="6"/>
  <c r="D5" i="6"/>
  <c r="B5" i="6"/>
  <c r="A5" i="6"/>
  <c r="K4" i="6"/>
  <c r="H4" i="6"/>
  <c r="G4" i="6"/>
  <c r="F4" i="6"/>
  <c r="E4" i="6"/>
  <c r="D4" i="6"/>
  <c r="B4" i="6"/>
  <c r="A4" i="6"/>
  <c r="K3" i="6"/>
  <c r="H3" i="6"/>
  <c r="G3" i="6"/>
  <c r="F3" i="6"/>
  <c r="E3" i="6"/>
  <c r="D3" i="6"/>
  <c r="B3" i="6"/>
  <c r="A3" i="6"/>
  <c r="K2" i="6"/>
  <c r="G2" i="6"/>
  <c r="F2" i="6"/>
  <c r="E2" i="6"/>
  <c r="D2" i="6"/>
  <c r="B2" i="6"/>
  <c r="A2" i="6"/>
  <c r="C410" i="7"/>
  <c r="B410" i="7"/>
  <c r="A410" i="7"/>
  <c r="C409" i="7"/>
  <c r="B409" i="7"/>
  <c r="A409" i="7"/>
  <c r="C408" i="7"/>
  <c r="B408" i="7"/>
  <c r="A408" i="7"/>
  <c r="C407" i="7"/>
  <c r="B407" i="7"/>
  <c r="A407" i="7"/>
  <c r="C406" i="7"/>
  <c r="B406" i="7"/>
  <c r="A406" i="7"/>
  <c r="C405" i="7"/>
  <c r="B405" i="7"/>
  <c r="A405" i="7"/>
  <c r="C404" i="7"/>
  <c r="B404" i="7"/>
  <c r="A404" i="7"/>
  <c r="C403" i="7"/>
  <c r="B403" i="7"/>
  <c r="A403" i="7"/>
  <c r="C402" i="7"/>
  <c r="B402" i="7"/>
  <c r="A402" i="7"/>
  <c r="C401" i="7"/>
  <c r="B401" i="7"/>
  <c r="A401" i="7"/>
  <c r="C400" i="7"/>
  <c r="B400" i="7"/>
  <c r="A400" i="7"/>
  <c r="C399" i="7"/>
  <c r="B399" i="7"/>
  <c r="A399" i="7"/>
  <c r="C398" i="7"/>
  <c r="B398" i="7"/>
  <c r="A398" i="7"/>
  <c r="C397" i="7"/>
  <c r="B397" i="7"/>
  <c r="A397" i="7"/>
  <c r="C396" i="7"/>
  <c r="B396" i="7"/>
  <c r="A396" i="7"/>
  <c r="C395" i="7"/>
  <c r="B395" i="7"/>
  <c r="A395" i="7"/>
  <c r="C394" i="7"/>
  <c r="B394" i="7"/>
  <c r="A394" i="7"/>
  <c r="C393" i="7"/>
  <c r="B393" i="7"/>
  <c r="A393" i="7"/>
  <c r="C392" i="7"/>
  <c r="B392" i="7"/>
  <c r="A392" i="7"/>
  <c r="C391" i="7"/>
  <c r="B391" i="7"/>
  <c r="A391" i="7"/>
  <c r="C390" i="7"/>
  <c r="B390" i="7"/>
  <c r="A390" i="7"/>
  <c r="C389" i="7"/>
  <c r="B389" i="7"/>
  <c r="A389" i="7"/>
  <c r="C388" i="7"/>
  <c r="B388" i="7"/>
  <c r="A388" i="7"/>
  <c r="C387" i="7"/>
  <c r="B387" i="7"/>
  <c r="A387" i="7"/>
  <c r="C386" i="7"/>
  <c r="B386" i="7"/>
  <c r="A386" i="7"/>
  <c r="C385" i="7"/>
  <c r="B385" i="7"/>
  <c r="A385" i="7"/>
  <c r="C384" i="7"/>
  <c r="B384" i="7"/>
  <c r="A384" i="7"/>
  <c r="C383" i="7"/>
  <c r="B383" i="7"/>
  <c r="A383" i="7"/>
  <c r="C382" i="7"/>
  <c r="B382" i="7"/>
  <c r="A382" i="7"/>
  <c r="C381" i="7"/>
  <c r="B381" i="7"/>
  <c r="A381" i="7"/>
  <c r="C380" i="7"/>
  <c r="B380" i="7"/>
  <c r="A380" i="7"/>
  <c r="C379" i="7"/>
  <c r="B379" i="7"/>
  <c r="A379" i="7"/>
  <c r="C378" i="7"/>
  <c r="B378" i="7"/>
  <c r="A378" i="7"/>
  <c r="C377" i="7"/>
  <c r="B377" i="7"/>
  <c r="A377" i="7"/>
  <c r="C376" i="7"/>
  <c r="B376" i="7"/>
  <c r="A376" i="7"/>
  <c r="C375" i="7"/>
  <c r="B375" i="7"/>
  <c r="A375" i="7"/>
  <c r="C374" i="7"/>
  <c r="B374" i="7"/>
  <c r="A374" i="7"/>
  <c r="C373" i="7"/>
  <c r="B373" i="7"/>
  <c r="A373" i="7"/>
  <c r="C372" i="7"/>
  <c r="B372" i="7"/>
  <c r="A372" i="7"/>
  <c r="C371" i="7"/>
  <c r="B371" i="7"/>
  <c r="A371" i="7"/>
  <c r="C370" i="7"/>
  <c r="B370" i="7"/>
  <c r="A370" i="7"/>
  <c r="C369" i="7"/>
  <c r="B369" i="7"/>
  <c r="A369" i="7"/>
  <c r="C368" i="7"/>
  <c r="B368" i="7"/>
  <c r="A368" i="7"/>
  <c r="C367" i="7"/>
  <c r="B367" i="7"/>
  <c r="A367" i="7"/>
  <c r="C366" i="7"/>
  <c r="B366" i="7"/>
  <c r="A366" i="7"/>
  <c r="C365" i="7"/>
  <c r="B365" i="7"/>
  <c r="A365" i="7"/>
  <c r="C364" i="7"/>
  <c r="B364" i="7"/>
  <c r="A364" i="7"/>
  <c r="C363" i="7"/>
  <c r="B363" i="7"/>
  <c r="A363" i="7"/>
  <c r="C362" i="7"/>
  <c r="B362" i="7"/>
  <c r="A362" i="7"/>
  <c r="C361" i="7"/>
  <c r="B361" i="7"/>
  <c r="A361" i="7"/>
  <c r="C360" i="7"/>
  <c r="B360" i="7"/>
  <c r="A360" i="7"/>
  <c r="C359" i="7"/>
  <c r="B359" i="7"/>
  <c r="A359" i="7"/>
  <c r="C358" i="7"/>
  <c r="B358" i="7"/>
  <c r="A358" i="7"/>
  <c r="C357" i="7"/>
  <c r="B357" i="7"/>
  <c r="A357" i="7"/>
  <c r="C356" i="7"/>
  <c r="B356" i="7"/>
  <c r="A356" i="7"/>
  <c r="C355" i="7"/>
  <c r="B355" i="7"/>
  <c r="A355" i="7"/>
  <c r="C354" i="7"/>
  <c r="B354" i="7"/>
  <c r="A354" i="7"/>
  <c r="C353" i="7"/>
  <c r="B353" i="7"/>
  <c r="A353" i="7"/>
  <c r="C352" i="7"/>
  <c r="B352" i="7"/>
  <c r="A352" i="7"/>
  <c r="C351" i="7"/>
  <c r="B351" i="7"/>
  <c r="A351" i="7"/>
  <c r="C350" i="7"/>
  <c r="B350" i="7"/>
  <c r="A350" i="7"/>
  <c r="C349" i="7"/>
  <c r="B349" i="7"/>
  <c r="A349" i="7"/>
  <c r="C348" i="7"/>
  <c r="B348" i="7"/>
  <c r="A348" i="7"/>
  <c r="C347" i="7"/>
  <c r="B347" i="7"/>
  <c r="A347" i="7"/>
  <c r="C346" i="7"/>
  <c r="B346" i="7"/>
  <c r="A346" i="7"/>
  <c r="C345" i="7"/>
  <c r="B345" i="7"/>
  <c r="A345" i="7"/>
  <c r="C344" i="7"/>
  <c r="B344" i="7"/>
  <c r="A344" i="7"/>
  <c r="C343" i="7"/>
  <c r="B343" i="7"/>
  <c r="A343" i="7"/>
  <c r="C342" i="7"/>
  <c r="B342" i="7"/>
  <c r="A342" i="7"/>
  <c r="C341" i="7"/>
  <c r="B341" i="7"/>
  <c r="A341" i="7"/>
  <c r="C340" i="7"/>
  <c r="B340" i="7"/>
  <c r="A340" i="7"/>
  <c r="C339" i="7"/>
  <c r="B339" i="7"/>
  <c r="A339" i="7"/>
  <c r="C338" i="7"/>
  <c r="B338" i="7"/>
  <c r="A338" i="7"/>
  <c r="C337" i="7"/>
  <c r="B337" i="7"/>
  <c r="A337" i="7"/>
  <c r="C336" i="7"/>
  <c r="B336" i="7"/>
  <c r="A336" i="7"/>
  <c r="C335" i="7"/>
  <c r="B335" i="7"/>
  <c r="A335" i="7"/>
  <c r="C334" i="7"/>
  <c r="B334" i="7"/>
  <c r="A334" i="7"/>
  <c r="C333" i="7"/>
  <c r="B333" i="7"/>
  <c r="A333" i="7"/>
  <c r="C332" i="7"/>
  <c r="B332" i="7"/>
  <c r="A332" i="7"/>
  <c r="C331" i="7"/>
  <c r="B331" i="7"/>
  <c r="A331" i="7"/>
  <c r="C330" i="7"/>
  <c r="B330" i="7"/>
  <c r="A330" i="7"/>
  <c r="C329" i="7"/>
  <c r="B329" i="7"/>
  <c r="A329" i="7"/>
  <c r="C328" i="7"/>
  <c r="B328" i="7"/>
  <c r="A328" i="7"/>
  <c r="C327" i="7"/>
  <c r="B327" i="7"/>
  <c r="A327" i="7"/>
  <c r="C326" i="7"/>
  <c r="B326" i="7"/>
  <c r="A326" i="7"/>
  <c r="C325" i="7"/>
  <c r="B325" i="7"/>
  <c r="A325" i="7"/>
  <c r="C324" i="7"/>
  <c r="B324" i="7"/>
  <c r="A324" i="7"/>
  <c r="C323" i="7"/>
  <c r="B323" i="7"/>
  <c r="A323" i="7"/>
  <c r="C322" i="7"/>
  <c r="B322" i="7"/>
  <c r="A322" i="7"/>
  <c r="C321" i="7"/>
  <c r="B321" i="7"/>
  <c r="A321" i="7"/>
  <c r="C320" i="7"/>
  <c r="B320" i="7"/>
  <c r="A320" i="7"/>
  <c r="C319" i="7"/>
  <c r="B319" i="7"/>
  <c r="A319" i="7"/>
  <c r="C318" i="7"/>
  <c r="B318" i="7"/>
  <c r="A318" i="7"/>
  <c r="C317" i="7"/>
  <c r="B317" i="7"/>
  <c r="A317" i="7"/>
  <c r="C316" i="7"/>
  <c r="B316" i="7"/>
  <c r="A316" i="7"/>
  <c r="C315" i="7"/>
  <c r="B315" i="7"/>
  <c r="A315" i="7"/>
  <c r="C314" i="7"/>
  <c r="B314" i="7"/>
  <c r="A314" i="7"/>
  <c r="C313" i="7"/>
  <c r="B313" i="7"/>
  <c r="A313" i="7"/>
  <c r="C312" i="7"/>
  <c r="B312" i="7"/>
  <c r="A312" i="7"/>
  <c r="C311" i="7"/>
  <c r="B311" i="7"/>
  <c r="A311" i="7"/>
  <c r="C310" i="7"/>
  <c r="B310" i="7"/>
  <c r="A310" i="7"/>
  <c r="C309" i="7"/>
  <c r="B309" i="7"/>
  <c r="A309" i="7"/>
  <c r="C308" i="7"/>
  <c r="B308" i="7"/>
  <c r="A308" i="7"/>
  <c r="C307" i="7"/>
  <c r="B307" i="7"/>
  <c r="A307" i="7"/>
  <c r="C306" i="7"/>
  <c r="B306" i="7"/>
  <c r="A306" i="7"/>
  <c r="C305" i="7"/>
  <c r="B305" i="7"/>
  <c r="A305" i="7"/>
  <c r="C304" i="7"/>
  <c r="B304" i="7"/>
  <c r="A304" i="7"/>
  <c r="C303" i="7"/>
  <c r="B303" i="7"/>
  <c r="A303" i="7"/>
  <c r="C302" i="7"/>
  <c r="B302" i="7"/>
  <c r="A302" i="7"/>
  <c r="C301" i="7"/>
  <c r="B301" i="7"/>
  <c r="A301" i="7"/>
  <c r="C300" i="7"/>
  <c r="B300" i="7"/>
  <c r="A300" i="7"/>
  <c r="C299" i="7"/>
  <c r="B299" i="7"/>
  <c r="A299" i="7"/>
  <c r="C298" i="7"/>
  <c r="B298" i="7"/>
  <c r="A298" i="7"/>
  <c r="C297" i="7"/>
  <c r="B297" i="7"/>
  <c r="A297" i="7"/>
  <c r="C296" i="7"/>
  <c r="B296" i="7"/>
  <c r="A296" i="7"/>
  <c r="C295" i="7"/>
  <c r="B295" i="7"/>
  <c r="A295" i="7"/>
  <c r="C294" i="7"/>
  <c r="B294" i="7"/>
  <c r="A294" i="7"/>
  <c r="C293" i="7"/>
  <c r="B293" i="7"/>
  <c r="A293" i="7"/>
  <c r="C292" i="7"/>
  <c r="B292" i="7"/>
  <c r="A292" i="7"/>
  <c r="C291" i="7"/>
  <c r="B291" i="7"/>
  <c r="A291" i="7"/>
  <c r="C290" i="7"/>
  <c r="B290" i="7"/>
  <c r="A290" i="7"/>
  <c r="C289" i="7"/>
  <c r="B289" i="7"/>
  <c r="A289" i="7"/>
  <c r="C288" i="7"/>
  <c r="B288" i="7"/>
  <c r="A288" i="7"/>
  <c r="C287" i="7"/>
  <c r="B287" i="7"/>
  <c r="A287" i="7"/>
  <c r="C286" i="7"/>
  <c r="B286" i="7"/>
  <c r="A286" i="7"/>
  <c r="C285" i="7"/>
  <c r="B285" i="7"/>
  <c r="A285" i="7"/>
  <c r="C284" i="7"/>
  <c r="B284" i="7"/>
  <c r="A284" i="7"/>
  <c r="C283" i="7"/>
  <c r="B283" i="7"/>
  <c r="A283" i="7"/>
  <c r="C282" i="7"/>
  <c r="B282" i="7"/>
  <c r="A282" i="7"/>
  <c r="C281" i="7"/>
  <c r="B281" i="7"/>
  <c r="A281" i="7"/>
  <c r="C280" i="7"/>
  <c r="B280" i="7"/>
  <c r="A280" i="7"/>
  <c r="C279" i="7"/>
  <c r="B279" i="7"/>
  <c r="A279" i="7"/>
  <c r="C278" i="7"/>
  <c r="B278" i="7"/>
  <c r="A278" i="7"/>
  <c r="C277" i="7"/>
  <c r="B277" i="7"/>
  <c r="A277" i="7"/>
  <c r="C276" i="7"/>
  <c r="B276" i="7"/>
  <c r="A276" i="7"/>
  <c r="C275" i="7"/>
  <c r="B275" i="7"/>
  <c r="A275" i="7"/>
  <c r="C274" i="7"/>
  <c r="B274" i="7"/>
  <c r="A274" i="7"/>
  <c r="C273" i="7"/>
  <c r="B273" i="7"/>
  <c r="A273" i="7"/>
  <c r="C272" i="7"/>
  <c r="B272" i="7"/>
  <c r="A272" i="7"/>
  <c r="C271" i="7"/>
  <c r="B271" i="7"/>
  <c r="A271" i="7"/>
  <c r="C270" i="7"/>
  <c r="B270" i="7"/>
  <c r="A270" i="7"/>
  <c r="C269" i="7"/>
  <c r="B269" i="7"/>
  <c r="A269" i="7"/>
  <c r="C268" i="7"/>
  <c r="B268" i="7"/>
  <c r="A268" i="7"/>
  <c r="C267" i="7"/>
  <c r="B267" i="7"/>
  <c r="A267" i="7"/>
  <c r="C266" i="7"/>
  <c r="B266" i="7"/>
  <c r="A266" i="7"/>
  <c r="C265" i="7"/>
  <c r="B265" i="7"/>
  <c r="A265" i="7"/>
  <c r="C264" i="7"/>
  <c r="B264" i="7"/>
  <c r="A264" i="7"/>
  <c r="C263" i="7"/>
  <c r="B263" i="7"/>
  <c r="A263" i="7"/>
  <c r="C262" i="7"/>
  <c r="B262" i="7"/>
  <c r="A262" i="7"/>
  <c r="C261" i="7"/>
  <c r="B261" i="7"/>
  <c r="A261" i="7"/>
  <c r="C260" i="7"/>
  <c r="B260" i="7"/>
  <c r="A260" i="7"/>
  <c r="C259" i="7"/>
  <c r="B259" i="7"/>
  <c r="A259" i="7"/>
  <c r="C258" i="7"/>
  <c r="B258" i="7"/>
  <c r="A258" i="7"/>
  <c r="C257" i="7"/>
  <c r="B257" i="7"/>
  <c r="A257" i="7"/>
  <c r="C256" i="7"/>
  <c r="B256" i="7"/>
  <c r="A256" i="7"/>
  <c r="C255" i="7"/>
  <c r="B255" i="7"/>
  <c r="A255" i="7"/>
  <c r="C254" i="7"/>
  <c r="B254" i="7"/>
  <c r="A254" i="7"/>
  <c r="C253" i="7"/>
  <c r="B253" i="7"/>
  <c r="A253" i="7"/>
  <c r="C252" i="7"/>
  <c r="B252" i="7"/>
  <c r="A252" i="7"/>
  <c r="S251" i="7"/>
  <c r="C251" i="7"/>
  <c r="B251" i="7"/>
  <c r="A251" i="7"/>
  <c r="C250" i="7"/>
  <c r="B250" i="7"/>
  <c r="A250" i="7"/>
  <c r="C249" i="7"/>
  <c r="B249" i="7"/>
  <c r="A249" i="7"/>
  <c r="C248" i="7"/>
  <c r="B248" i="7"/>
  <c r="A248" i="7"/>
  <c r="C247" i="7"/>
  <c r="B247" i="7"/>
  <c r="A247" i="7"/>
  <c r="C246" i="7"/>
  <c r="B246" i="7"/>
  <c r="A246" i="7"/>
  <c r="C245" i="7"/>
  <c r="B245" i="7"/>
  <c r="A245" i="7"/>
  <c r="C244" i="7"/>
  <c r="B244" i="7"/>
  <c r="A244" i="7"/>
  <c r="C243" i="7"/>
  <c r="B243" i="7"/>
  <c r="A243" i="7"/>
  <c r="C242" i="7"/>
  <c r="B242" i="7"/>
  <c r="A242" i="7"/>
  <c r="C241" i="7"/>
  <c r="B241" i="7"/>
  <c r="A241" i="7"/>
  <c r="C240" i="7"/>
  <c r="B240" i="7"/>
  <c r="A240" i="7"/>
  <c r="C239" i="7"/>
  <c r="B239" i="7"/>
  <c r="A239" i="7"/>
  <c r="C238" i="7"/>
  <c r="B238" i="7"/>
  <c r="A238" i="7"/>
  <c r="C237" i="7"/>
  <c r="B237" i="7"/>
  <c r="A237" i="7"/>
  <c r="C236" i="7"/>
  <c r="B236" i="7"/>
  <c r="A236" i="7"/>
  <c r="C235" i="7"/>
  <c r="B235" i="7"/>
  <c r="A235" i="7"/>
  <c r="C234" i="7"/>
  <c r="B234" i="7"/>
  <c r="A234" i="7"/>
  <c r="C233" i="7"/>
  <c r="B233" i="7"/>
  <c r="A233" i="7"/>
  <c r="C232" i="7"/>
  <c r="B232" i="7"/>
  <c r="A232" i="7"/>
  <c r="C231" i="7"/>
  <c r="B231" i="7"/>
  <c r="A231" i="7"/>
  <c r="C230" i="7"/>
  <c r="B230" i="7"/>
  <c r="A230" i="7"/>
  <c r="C229" i="7"/>
  <c r="B229" i="7"/>
  <c r="A229" i="7"/>
  <c r="C228" i="7"/>
  <c r="B228" i="7"/>
  <c r="A228" i="7"/>
  <c r="C227" i="7"/>
  <c r="B227" i="7"/>
  <c r="A227" i="7"/>
  <c r="C226" i="7"/>
  <c r="B226" i="7"/>
  <c r="A226" i="7"/>
  <c r="C225" i="7"/>
  <c r="B225" i="7"/>
  <c r="A225" i="7"/>
  <c r="C224" i="7"/>
  <c r="B224" i="7"/>
  <c r="A224" i="7"/>
  <c r="C223" i="7"/>
  <c r="B223" i="7"/>
  <c r="A223" i="7"/>
  <c r="C222" i="7"/>
  <c r="B222" i="7"/>
  <c r="A222" i="7"/>
  <c r="C221" i="7"/>
  <c r="B221" i="7"/>
  <c r="A221" i="7"/>
  <c r="C220" i="7"/>
  <c r="B220" i="7"/>
  <c r="A220" i="7"/>
  <c r="C219" i="7"/>
  <c r="B219" i="7"/>
  <c r="A219" i="7"/>
  <c r="C218" i="7"/>
  <c r="B218" i="7"/>
  <c r="A218" i="7"/>
  <c r="C217" i="7"/>
  <c r="B217" i="7"/>
  <c r="A217" i="7"/>
  <c r="C216" i="7"/>
  <c r="B216" i="7"/>
  <c r="A216" i="7"/>
  <c r="C215" i="7"/>
  <c r="B215" i="7"/>
  <c r="A215" i="7"/>
  <c r="C214" i="7"/>
  <c r="B214" i="7"/>
  <c r="A214" i="7"/>
  <c r="C213" i="7"/>
  <c r="B213" i="7"/>
  <c r="A213" i="7"/>
  <c r="C212" i="7"/>
  <c r="B212" i="7"/>
  <c r="A212" i="7"/>
  <c r="C211" i="7"/>
  <c r="B211" i="7"/>
  <c r="A211" i="7"/>
  <c r="C210" i="7"/>
  <c r="B210" i="7"/>
  <c r="A210" i="7"/>
  <c r="C209" i="7"/>
  <c r="B209" i="7"/>
  <c r="A209" i="7"/>
  <c r="C208" i="7"/>
  <c r="B208" i="7"/>
  <c r="A208" i="7"/>
  <c r="C207" i="7"/>
  <c r="B207" i="7"/>
  <c r="A207" i="7"/>
  <c r="C206" i="7"/>
  <c r="B206" i="7"/>
  <c r="A206" i="7"/>
  <c r="C205" i="7"/>
  <c r="B205" i="7"/>
  <c r="A205" i="7"/>
  <c r="C204" i="7"/>
  <c r="B204" i="7"/>
  <c r="A204" i="7"/>
  <c r="C203" i="7"/>
  <c r="B203" i="7"/>
  <c r="A203" i="7"/>
  <c r="C202" i="7"/>
  <c r="B202" i="7"/>
  <c r="A202" i="7"/>
  <c r="C201" i="7"/>
  <c r="B201" i="7"/>
  <c r="A201" i="7"/>
  <c r="C200" i="7"/>
  <c r="B200" i="7"/>
  <c r="A200" i="7"/>
  <c r="C199" i="7"/>
  <c r="B199" i="7"/>
  <c r="A199" i="7"/>
  <c r="C198" i="7"/>
  <c r="B198" i="7"/>
  <c r="A198" i="7"/>
  <c r="C197" i="7"/>
  <c r="B197" i="7"/>
  <c r="A197" i="7"/>
  <c r="C196" i="7"/>
  <c r="B196" i="7"/>
  <c r="A196" i="7"/>
  <c r="C195" i="7"/>
  <c r="B195" i="7"/>
  <c r="A195" i="7"/>
  <c r="C194" i="7"/>
  <c r="B194" i="7"/>
  <c r="A194" i="7"/>
  <c r="C193" i="7"/>
  <c r="B193" i="7"/>
  <c r="A193" i="7"/>
  <c r="C192" i="7"/>
  <c r="B192" i="7"/>
  <c r="A192" i="7"/>
  <c r="C191" i="7"/>
  <c r="B191" i="7"/>
  <c r="A191" i="7"/>
  <c r="C190" i="7"/>
  <c r="B190" i="7"/>
  <c r="A190" i="7"/>
  <c r="C189" i="7"/>
  <c r="B189" i="7"/>
  <c r="A189" i="7"/>
  <c r="C188" i="7"/>
  <c r="B188" i="7"/>
  <c r="A188" i="7"/>
  <c r="C187" i="7"/>
  <c r="B187" i="7"/>
  <c r="A187" i="7"/>
  <c r="C186" i="7"/>
  <c r="B186" i="7"/>
  <c r="A186" i="7"/>
  <c r="C185" i="7"/>
  <c r="B185" i="7"/>
  <c r="A185" i="7"/>
  <c r="C184" i="7"/>
  <c r="B184" i="7"/>
  <c r="A184" i="7"/>
  <c r="C183" i="7"/>
  <c r="B183" i="7"/>
  <c r="A183" i="7"/>
  <c r="C182" i="7"/>
  <c r="B182" i="7"/>
  <c r="A182" i="7"/>
  <c r="C181" i="7"/>
  <c r="B181" i="7"/>
  <c r="A181" i="7"/>
  <c r="C180" i="7"/>
  <c r="B180" i="7"/>
  <c r="A180" i="7"/>
  <c r="C179" i="7"/>
  <c r="B179" i="7"/>
  <c r="A179" i="7"/>
  <c r="C178" i="7"/>
  <c r="B178" i="7"/>
  <c r="A178" i="7"/>
  <c r="C177" i="7"/>
  <c r="B177" i="7"/>
  <c r="A177" i="7"/>
  <c r="C176" i="7"/>
  <c r="B176" i="7"/>
  <c r="A176" i="7"/>
  <c r="C175" i="7"/>
  <c r="B175" i="7"/>
  <c r="A175" i="7"/>
  <c r="C174" i="7"/>
  <c r="B174" i="7"/>
  <c r="A174" i="7"/>
  <c r="C173" i="7"/>
  <c r="B173" i="7"/>
  <c r="A173" i="7"/>
  <c r="C172" i="7"/>
  <c r="B172" i="7"/>
  <c r="A172" i="7"/>
  <c r="C171" i="7"/>
  <c r="B171" i="7"/>
  <c r="A171" i="7"/>
  <c r="C170" i="7"/>
  <c r="B170" i="7"/>
  <c r="A170" i="7"/>
  <c r="C169" i="7"/>
  <c r="B169" i="7"/>
  <c r="A169" i="7"/>
  <c r="C168" i="7"/>
  <c r="B168" i="7"/>
  <c r="A168" i="7"/>
  <c r="C167" i="7"/>
  <c r="B167" i="7"/>
  <c r="A167" i="7"/>
  <c r="C166" i="7"/>
  <c r="B166" i="7"/>
  <c r="A166" i="7"/>
  <c r="C165" i="7"/>
  <c r="B165" i="7"/>
  <c r="A165" i="7"/>
  <c r="C164" i="7"/>
  <c r="B164" i="7"/>
  <c r="A164" i="7"/>
  <c r="C163" i="7"/>
  <c r="B163" i="7"/>
  <c r="A163" i="7"/>
  <c r="C162" i="7"/>
  <c r="B162" i="7"/>
  <c r="A162" i="7"/>
  <c r="C161" i="7"/>
  <c r="B161" i="7"/>
  <c r="A161" i="7"/>
  <c r="C160" i="7"/>
  <c r="B160" i="7"/>
  <c r="A160" i="7"/>
  <c r="C159" i="7"/>
  <c r="B159" i="7"/>
  <c r="A159" i="7"/>
  <c r="C158" i="7"/>
  <c r="B158" i="7"/>
  <c r="A158" i="7"/>
  <c r="C157" i="7"/>
  <c r="B157" i="7"/>
  <c r="A157" i="7"/>
  <c r="C156" i="7"/>
  <c r="B156" i="7"/>
  <c r="A156" i="7"/>
  <c r="C155" i="7"/>
  <c r="B155" i="7"/>
  <c r="A155" i="7"/>
  <c r="C154" i="7"/>
  <c r="B154" i="7"/>
  <c r="A154" i="7"/>
  <c r="C153" i="7"/>
  <c r="B153" i="7"/>
  <c r="A153" i="7"/>
  <c r="C152" i="7"/>
  <c r="B152" i="7"/>
  <c r="A152" i="7"/>
  <c r="C151" i="7"/>
  <c r="B151" i="7"/>
  <c r="A151" i="7"/>
  <c r="C150" i="7"/>
  <c r="B150" i="7"/>
  <c r="A150" i="7"/>
  <c r="C149" i="7"/>
  <c r="B149" i="7"/>
  <c r="A149" i="7"/>
  <c r="C148" i="7"/>
  <c r="B148" i="7"/>
  <c r="A148" i="7"/>
  <c r="C147" i="7"/>
  <c r="B147" i="7"/>
  <c r="A147" i="7"/>
  <c r="C146" i="7"/>
  <c r="B146" i="7"/>
  <c r="A146" i="7"/>
  <c r="C145" i="7"/>
  <c r="B145" i="7"/>
  <c r="A145" i="7"/>
  <c r="C144" i="7"/>
  <c r="B144" i="7"/>
  <c r="A144" i="7"/>
  <c r="C143" i="7"/>
  <c r="B143" i="7"/>
  <c r="A143" i="7"/>
  <c r="C142" i="7"/>
  <c r="B142" i="7"/>
  <c r="A142" i="7"/>
  <c r="C141" i="7"/>
  <c r="B141" i="7"/>
  <c r="A141" i="7"/>
  <c r="C140" i="7"/>
  <c r="B140" i="7"/>
  <c r="A140" i="7"/>
  <c r="C139" i="7"/>
  <c r="B139" i="7"/>
  <c r="A139" i="7"/>
  <c r="C138" i="7"/>
  <c r="B138" i="7"/>
  <c r="A138" i="7"/>
  <c r="C137" i="7"/>
  <c r="B137" i="7"/>
  <c r="A137" i="7"/>
  <c r="C136" i="7"/>
  <c r="B136" i="7"/>
  <c r="A136" i="7"/>
  <c r="C135" i="7"/>
  <c r="B135" i="7"/>
  <c r="A135" i="7"/>
  <c r="C134" i="7"/>
  <c r="B134" i="7"/>
  <c r="A134" i="7"/>
  <c r="C133" i="7"/>
  <c r="B133" i="7"/>
  <c r="A133" i="7"/>
  <c r="C132" i="7"/>
  <c r="B132" i="7"/>
  <c r="A132" i="7"/>
  <c r="C131" i="7"/>
  <c r="B131" i="7"/>
  <c r="A131" i="7"/>
  <c r="C130" i="7"/>
  <c r="B130" i="7"/>
  <c r="A130" i="7"/>
  <c r="C129" i="7"/>
  <c r="B129" i="7"/>
  <c r="A129" i="7"/>
  <c r="C128" i="7"/>
  <c r="B128" i="7"/>
  <c r="A128" i="7"/>
  <c r="C127" i="7"/>
  <c r="B127" i="7"/>
  <c r="A127" i="7"/>
  <c r="C126" i="7"/>
  <c r="B126" i="7"/>
  <c r="A126" i="7"/>
  <c r="C125" i="7"/>
  <c r="B125" i="7"/>
  <c r="A125" i="7"/>
  <c r="C124" i="7"/>
  <c r="B124" i="7"/>
  <c r="A124" i="7"/>
  <c r="C123" i="7"/>
  <c r="B123" i="7"/>
  <c r="A123" i="7"/>
  <c r="C122" i="7"/>
  <c r="B122" i="7"/>
  <c r="A122" i="7"/>
  <c r="C121" i="7"/>
  <c r="B121" i="7"/>
  <c r="A121" i="7"/>
  <c r="C120" i="7"/>
  <c r="B120" i="7"/>
  <c r="A120" i="7"/>
  <c r="C119" i="7"/>
  <c r="B119" i="7"/>
  <c r="A119" i="7"/>
  <c r="C118" i="7"/>
  <c r="B118" i="7"/>
  <c r="A118" i="7"/>
  <c r="C117" i="7"/>
  <c r="B117" i="7"/>
  <c r="A117" i="7"/>
  <c r="C116" i="7"/>
  <c r="B116" i="7"/>
  <c r="A116" i="7"/>
  <c r="C115" i="7"/>
  <c r="B115" i="7"/>
  <c r="A115" i="7"/>
  <c r="C114" i="7"/>
  <c r="B114" i="7"/>
  <c r="A114" i="7"/>
  <c r="C113" i="7"/>
  <c r="B113" i="7"/>
  <c r="A113" i="7"/>
  <c r="C112" i="7"/>
  <c r="B112" i="7"/>
  <c r="A112" i="7"/>
  <c r="C111" i="7"/>
  <c r="B111" i="7"/>
  <c r="A111" i="7"/>
  <c r="C110" i="7"/>
  <c r="B110" i="7"/>
  <c r="A110" i="7"/>
  <c r="C109" i="7"/>
  <c r="B109" i="7"/>
  <c r="A109" i="7"/>
  <c r="C108" i="7"/>
  <c r="B108" i="7"/>
  <c r="A108" i="7"/>
  <c r="C107" i="7"/>
  <c r="B107" i="7"/>
  <c r="A107" i="7"/>
  <c r="C106" i="7"/>
  <c r="B106" i="7"/>
  <c r="A106" i="7"/>
  <c r="C105" i="7"/>
  <c r="B105" i="7"/>
  <c r="A105" i="7"/>
  <c r="C104" i="7"/>
  <c r="B104" i="7"/>
  <c r="A104" i="7"/>
  <c r="C103" i="7"/>
  <c r="B103" i="7"/>
  <c r="A103" i="7"/>
  <c r="C102" i="7"/>
  <c r="B102" i="7"/>
  <c r="A102" i="7"/>
  <c r="C101" i="7"/>
  <c r="B101" i="7"/>
  <c r="A101" i="7"/>
  <c r="C100" i="7"/>
  <c r="B100" i="7"/>
  <c r="A100" i="7"/>
  <c r="C99" i="7"/>
  <c r="B99" i="7"/>
  <c r="A99" i="7"/>
  <c r="C98" i="7"/>
  <c r="B98" i="7"/>
  <c r="A98" i="7"/>
  <c r="C97" i="7"/>
  <c r="B97" i="7"/>
  <c r="A97" i="7"/>
  <c r="C96" i="7"/>
  <c r="B96" i="7"/>
  <c r="A96" i="7"/>
  <c r="C95" i="7"/>
  <c r="B95" i="7"/>
  <c r="A95" i="7"/>
  <c r="C94" i="7"/>
  <c r="B94" i="7"/>
  <c r="A94" i="7"/>
  <c r="C93" i="7"/>
  <c r="B93" i="7"/>
  <c r="A93" i="7"/>
  <c r="C92" i="7"/>
  <c r="B92" i="7"/>
  <c r="A92" i="7"/>
  <c r="C91" i="7"/>
  <c r="B91" i="7"/>
  <c r="A91" i="7"/>
  <c r="C90" i="7"/>
  <c r="B90" i="7"/>
  <c r="A90" i="7"/>
  <c r="C89" i="7"/>
  <c r="B89" i="7"/>
  <c r="A89" i="7"/>
  <c r="C88" i="7"/>
  <c r="B88" i="7"/>
  <c r="A88" i="7"/>
  <c r="C87" i="7"/>
  <c r="B87" i="7"/>
  <c r="A87" i="7"/>
  <c r="C86" i="7"/>
  <c r="B86" i="7"/>
  <c r="A86" i="7"/>
  <c r="C85" i="7"/>
  <c r="B85" i="7"/>
  <c r="A85" i="7"/>
  <c r="C84" i="7"/>
  <c r="B84" i="7"/>
  <c r="A84" i="7"/>
  <c r="C83" i="7"/>
  <c r="B83" i="7"/>
  <c r="A83" i="7"/>
  <c r="C82" i="7"/>
  <c r="B82" i="7"/>
  <c r="A82" i="7"/>
  <c r="C81" i="7"/>
  <c r="B81" i="7"/>
  <c r="A81" i="7"/>
  <c r="C80" i="7"/>
  <c r="B80" i="7"/>
  <c r="A80" i="7"/>
  <c r="C79" i="7"/>
  <c r="B79" i="7"/>
  <c r="A79" i="7"/>
  <c r="C78" i="7"/>
  <c r="B78" i="7"/>
  <c r="A78" i="7"/>
  <c r="C77" i="7"/>
  <c r="B77" i="7"/>
  <c r="A77" i="7"/>
  <c r="C76" i="7"/>
  <c r="B76" i="7"/>
  <c r="A76" i="7"/>
  <c r="C75" i="7"/>
  <c r="B75" i="7"/>
  <c r="A75" i="7"/>
  <c r="C74" i="7"/>
  <c r="B74" i="7"/>
  <c r="A74" i="7"/>
  <c r="C73" i="7"/>
  <c r="B73" i="7"/>
  <c r="A73" i="7"/>
  <c r="C72" i="7"/>
  <c r="B72" i="7"/>
  <c r="A72" i="7"/>
  <c r="C71" i="7"/>
  <c r="B71" i="7"/>
  <c r="A71" i="7"/>
  <c r="C70" i="7"/>
  <c r="B70" i="7"/>
  <c r="A70" i="7"/>
  <c r="C69" i="7"/>
  <c r="B69" i="7"/>
  <c r="A69" i="7"/>
  <c r="C68" i="7"/>
  <c r="B68" i="7"/>
  <c r="A68" i="7"/>
  <c r="C67" i="7"/>
  <c r="B67" i="7"/>
  <c r="A67" i="7"/>
  <c r="C66" i="7"/>
  <c r="B66" i="7"/>
  <c r="A66" i="7"/>
  <c r="C65" i="7"/>
  <c r="B65" i="7"/>
  <c r="A65" i="7"/>
  <c r="C64" i="7"/>
  <c r="B64" i="7"/>
  <c r="A64" i="7"/>
  <c r="C63" i="7"/>
  <c r="B63" i="7"/>
  <c r="A63" i="7"/>
  <c r="C62" i="7"/>
  <c r="B62" i="7"/>
  <c r="A62" i="7"/>
  <c r="C61" i="7"/>
  <c r="B61" i="7"/>
  <c r="A61" i="7"/>
  <c r="C60" i="7"/>
  <c r="B60" i="7"/>
  <c r="A60" i="7"/>
  <c r="C59" i="7"/>
  <c r="B59" i="7"/>
  <c r="A59" i="7"/>
  <c r="C58" i="7"/>
  <c r="B58" i="7"/>
  <c r="A58" i="7"/>
  <c r="C57" i="7"/>
  <c r="B57" i="7"/>
  <c r="A57" i="7"/>
  <c r="C56" i="7"/>
  <c r="B56" i="7"/>
  <c r="A56" i="7"/>
  <c r="C55" i="7"/>
  <c r="B55" i="7"/>
  <c r="A55" i="7"/>
  <c r="C54" i="7"/>
  <c r="B54" i="7"/>
  <c r="A54" i="7"/>
  <c r="C53" i="7"/>
  <c r="B53" i="7"/>
  <c r="A53" i="7"/>
  <c r="C52" i="7"/>
  <c r="B52" i="7"/>
  <c r="A52" i="7"/>
  <c r="C51" i="7"/>
  <c r="B51" i="7"/>
  <c r="A51" i="7"/>
  <c r="C50" i="7"/>
  <c r="B50" i="7"/>
  <c r="A50" i="7"/>
  <c r="C49" i="7"/>
  <c r="B49" i="7"/>
  <c r="A49" i="7"/>
  <c r="C48" i="7"/>
  <c r="B48" i="7"/>
  <c r="A48" i="7"/>
  <c r="C47" i="7"/>
  <c r="B47" i="7"/>
  <c r="A47" i="7"/>
  <c r="C46" i="7"/>
  <c r="B46" i="7"/>
  <c r="A46" i="7"/>
  <c r="C45" i="7"/>
  <c r="B45" i="7"/>
  <c r="A45" i="7"/>
  <c r="C44" i="7"/>
  <c r="B44" i="7"/>
  <c r="A44" i="7"/>
  <c r="C43" i="7"/>
  <c r="B43" i="7"/>
  <c r="A43" i="7"/>
  <c r="C42" i="7"/>
  <c r="B42" i="7"/>
  <c r="A42" i="7"/>
  <c r="C41" i="7"/>
  <c r="B41" i="7"/>
  <c r="A41" i="7"/>
  <c r="C40" i="7"/>
  <c r="B40" i="7"/>
  <c r="A40" i="7"/>
  <c r="C39" i="7"/>
  <c r="B39" i="7"/>
  <c r="A39" i="7"/>
  <c r="C38" i="7"/>
  <c r="B38" i="7"/>
  <c r="A38" i="7"/>
  <c r="C37" i="7"/>
  <c r="B37" i="7"/>
  <c r="A37" i="7"/>
  <c r="C36" i="7"/>
  <c r="B36" i="7"/>
  <c r="A36" i="7"/>
  <c r="C35" i="7"/>
  <c r="B35" i="7"/>
  <c r="A35" i="7"/>
  <c r="C34" i="7"/>
  <c r="B34" i="7"/>
  <c r="A34" i="7"/>
  <c r="C33" i="7"/>
  <c r="B33" i="7"/>
  <c r="A33" i="7"/>
  <c r="C32" i="7"/>
  <c r="B32" i="7"/>
  <c r="A32" i="7"/>
  <c r="C31" i="7"/>
  <c r="B31" i="7"/>
  <c r="A31" i="7"/>
  <c r="C30" i="7"/>
  <c r="B30" i="7"/>
  <c r="A30" i="7"/>
  <c r="C29" i="7"/>
  <c r="B29" i="7"/>
  <c r="A29" i="7"/>
  <c r="C28" i="7"/>
  <c r="B28" i="7"/>
  <c r="A28" i="7"/>
  <c r="C27" i="7"/>
  <c r="B27" i="7"/>
  <c r="A27" i="7"/>
  <c r="C26" i="7"/>
  <c r="B26" i="7"/>
  <c r="A26" i="7"/>
  <c r="C25" i="7"/>
  <c r="B25" i="7"/>
  <c r="A25" i="7"/>
  <c r="C24" i="7"/>
  <c r="B24" i="7"/>
  <c r="A24" i="7"/>
  <c r="C23" i="7"/>
  <c r="B23" i="7"/>
  <c r="A23" i="7"/>
  <c r="C22" i="7"/>
  <c r="B22" i="7"/>
  <c r="A22" i="7"/>
  <c r="C21" i="7"/>
  <c r="B21" i="7"/>
  <c r="A21" i="7"/>
  <c r="C20" i="7"/>
  <c r="B20" i="7"/>
  <c r="A20" i="7"/>
  <c r="C19" i="7"/>
  <c r="B19" i="7"/>
  <c r="A19" i="7"/>
  <c r="C18" i="7"/>
  <c r="B18" i="7"/>
  <c r="A18" i="7"/>
  <c r="C17" i="7"/>
  <c r="B17" i="7"/>
  <c r="A17" i="7"/>
  <c r="C16" i="7"/>
  <c r="B16" i="7"/>
  <c r="A16" i="7"/>
  <c r="C15" i="7"/>
  <c r="B15" i="7"/>
  <c r="A15" i="7"/>
  <c r="C14" i="7"/>
  <c r="B14" i="7"/>
  <c r="A14" i="7"/>
  <c r="C13" i="7"/>
  <c r="B13" i="7"/>
  <c r="A13" i="7"/>
  <c r="C12" i="7"/>
  <c r="B12" i="7"/>
  <c r="A12" i="7"/>
  <c r="C11" i="7"/>
  <c r="B11" i="7"/>
  <c r="A11" i="7"/>
  <c r="C10" i="7"/>
  <c r="B10" i="7"/>
  <c r="A10" i="7"/>
  <c r="C9" i="7"/>
  <c r="B9" i="7"/>
  <c r="A9" i="7"/>
  <c r="C8" i="7"/>
  <c r="B8" i="7"/>
  <c r="A8" i="7"/>
  <c r="C7" i="7"/>
  <c r="B7" i="7"/>
  <c r="A7" i="7"/>
  <c r="C6" i="7"/>
  <c r="B6" i="7"/>
  <c r="A6" i="7"/>
  <c r="C5" i="7"/>
  <c r="B5" i="7"/>
  <c r="A5" i="7"/>
  <c r="C4" i="7"/>
  <c r="B4" i="7"/>
  <c r="A4" i="7"/>
  <c r="C3" i="7"/>
  <c r="B3" i="7"/>
  <c r="A3" i="7"/>
  <c r="C2" i="7"/>
  <c r="B2" i="7"/>
  <c r="A2" i="7"/>
  <c r="I390" i="1"/>
  <c r="I390" i="6" s="1"/>
  <c r="C390" i="6"/>
  <c r="I389" i="1"/>
  <c r="I389" i="6" s="1"/>
  <c r="C389" i="6"/>
  <c r="I388" i="1"/>
  <c r="I388" i="6" s="1"/>
  <c r="C388" i="6"/>
  <c r="I387" i="1"/>
  <c r="I387" i="6" s="1"/>
  <c r="C387" i="6"/>
  <c r="I386" i="1"/>
  <c r="I386" i="6" s="1"/>
  <c r="C386" i="6"/>
  <c r="I385" i="1"/>
  <c r="I385" i="6" s="1"/>
  <c r="C385" i="6"/>
  <c r="I384" i="1"/>
  <c r="I384" i="6" s="1"/>
  <c r="C384" i="6"/>
  <c r="I383" i="1"/>
  <c r="I383" i="6" s="1"/>
  <c r="C383" i="6"/>
  <c r="I382" i="1"/>
  <c r="I382" i="6" s="1"/>
  <c r="C382" i="6"/>
  <c r="I381" i="1"/>
  <c r="I381" i="6" s="1"/>
  <c r="C381" i="6"/>
  <c r="I380" i="1"/>
  <c r="I380" i="6" s="1"/>
  <c r="C380" i="6"/>
  <c r="I379" i="1"/>
  <c r="I379" i="6" s="1"/>
  <c r="C379" i="6"/>
  <c r="I378" i="1"/>
  <c r="I378" i="6" s="1"/>
  <c r="C378" i="6"/>
  <c r="I377" i="1"/>
  <c r="C377" i="6"/>
  <c r="I376" i="1"/>
  <c r="I376" i="6" s="1"/>
  <c r="C376" i="6"/>
  <c r="I375" i="1"/>
  <c r="I375" i="6" s="1"/>
  <c r="C375" i="6"/>
  <c r="I374" i="1"/>
  <c r="I374" i="6" s="1"/>
  <c r="C374" i="6"/>
  <c r="I373" i="1"/>
  <c r="I373" i="6" s="1"/>
  <c r="C373" i="6"/>
  <c r="I372" i="1"/>
  <c r="I372" i="6" s="1"/>
  <c r="C372" i="6"/>
  <c r="I371" i="1"/>
  <c r="I371" i="6" s="1"/>
  <c r="C371" i="6"/>
  <c r="I370" i="1"/>
  <c r="I370" i="6" s="1"/>
  <c r="C370" i="6"/>
  <c r="I369" i="1"/>
  <c r="I369" i="6" s="1"/>
  <c r="C369" i="6"/>
  <c r="I368" i="1"/>
  <c r="I368" i="6" s="1"/>
  <c r="C368" i="6"/>
  <c r="I367" i="1"/>
  <c r="I367" i="6" s="1"/>
  <c r="C367" i="6"/>
  <c r="I366" i="1"/>
  <c r="I366" i="6" s="1"/>
  <c r="C366" i="6"/>
  <c r="I365" i="1"/>
  <c r="I365" i="6" s="1"/>
  <c r="C365" i="6"/>
  <c r="I364" i="1"/>
  <c r="I364" i="6" s="1"/>
  <c r="C364" i="6"/>
  <c r="I363" i="1"/>
  <c r="I363" i="6" s="1"/>
  <c r="C363" i="6"/>
  <c r="I362" i="1"/>
  <c r="I362" i="6" s="1"/>
  <c r="C362" i="6"/>
  <c r="I361" i="1"/>
  <c r="C361" i="6"/>
  <c r="I360" i="1"/>
  <c r="I360" i="6" s="1"/>
  <c r="C360" i="6"/>
  <c r="I359" i="1"/>
  <c r="I359" i="6" s="1"/>
  <c r="C359" i="6"/>
  <c r="I358" i="1"/>
  <c r="I358" i="6" s="1"/>
  <c r="C358" i="6"/>
  <c r="I357" i="1"/>
  <c r="I357" i="6" s="1"/>
  <c r="C357" i="6"/>
  <c r="I356" i="1"/>
  <c r="I356" i="6" s="1"/>
  <c r="C356" i="6"/>
  <c r="I355" i="1"/>
  <c r="I355" i="6" s="1"/>
  <c r="C355" i="6"/>
  <c r="I354" i="1"/>
  <c r="I354" i="6" s="1"/>
  <c r="C354" i="6"/>
  <c r="I353" i="1"/>
  <c r="I353" i="6" s="1"/>
  <c r="C353" i="6"/>
  <c r="I352" i="1"/>
  <c r="I352" i="6" s="1"/>
  <c r="C352" i="6"/>
  <c r="I351" i="1"/>
  <c r="I351" i="6" s="1"/>
  <c r="C351" i="6"/>
  <c r="I350" i="1"/>
  <c r="I350" i="6" s="1"/>
  <c r="C350" i="6"/>
  <c r="I349" i="1"/>
  <c r="I349" i="6" s="1"/>
  <c r="C349" i="6"/>
  <c r="I348" i="1"/>
  <c r="I348" i="6" s="1"/>
  <c r="C348" i="6"/>
  <c r="I347" i="1"/>
  <c r="I347" i="6" s="1"/>
  <c r="C347" i="6"/>
  <c r="I346" i="1"/>
  <c r="I346" i="6" s="1"/>
  <c r="C346" i="6"/>
  <c r="I345" i="1"/>
  <c r="I277" i="6" s="1"/>
  <c r="C277" i="6"/>
  <c r="I344" i="1"/>
  <c r="I276" i="6" s="1"/>
  <c r="C276" i="6"/>
  <c r="I343" i="1"/>
  <c r="I343" i="6" s="1"/>
  <c r="C343" i="6"/>
  <c r="I342" i="1"/>
  <c r="C342" i="6"/>
  <c r="I341" i="1"/>
  <c r="I341" i="6" s="1"/>
  <c r="C341" i="6"/>
  <c r="I340" i="1"/>
  <c r="I340" i="6" s="1"/>
  <c r="C340" i="6"/>
  <c r="I339" i="1"/>
  <c r="I339" i="6" s="1"/>
  <c r="C339" i="6"/>
  <c r="I338" i="1"/>
  <c r="I338" i="6" s="1"/>
  <c r="C338" i="6"/>
  <c r="I337" i="1"/>
  <c r="I337" i="6" s="1"/>
  <c r="C337" i="6"/>
  <c r="I336" i="1"/>
  <c r="I336" i="6" s="1"/>
  <c r="C336" i="6"/>
  <c r="I335" i="1"/>
  <c r="I335" i="6" s="1"/>
  <c r="C335" i="6"/>
  <c r="I334" i="1"/>
  <c r="I334" i="6" s="1"/>
  <c r="C334" i="6"/>
  <c r="I333" i="1"/>
  <c r="I333" i="6" s="1"/>
  <c r="C333" i="6"/>
  <c r="I332" i="1"/>
  <c r="I332" i="6" s="1"/>
  <c r="C332" i="6"/>
  <c r="I331" i="1"/>
  <c r="I331" i="6" s="1"/>
  <c r="C331" i="6"/>
  <c r="I330" i="1"/>
  <c r="I330" i="6" s="1"/>
  <c r="C330" i="6"/>
  <c r="I329" i="1"/>
  <c r="I329" i="6" s="1"/>
  <c r="C329" i="6"/>
  <c r="I328" i="1"/>
  <c r="I128" i="6" s="1"/>
  <c r="C128" i="6"/>
  <c r="I327" i="1"/>
  <c r="I327" i="6" s="1"/>
  <c r="C327" i="6"/>
  <c r="I326" i="1"/>
  <c r="I326" i="6" s="1"/>
  <c r="C326" i="6"/>
  <c r="I325" i="1"/>
  <c r="C325" i="6"/>
  <c r="I324" i="1"/>
  <c r="I324" i="6" s="1"/>
  <c r="C324" i="6"/>
  <c r="I323" i="1"/>
  <c r="I323" i="6" s="1"/>
  <c r="C323" i="6"/>
  <c r="I322" i="1"/>
  <c r="I322" i="6" s="1"/>
  <c r="C322" i="6"/>
  <c r="I321" i="1"/>
  <c r="I321" i="6" s="1"/>
  <c r="C321" i="6"/>
  <c r="I320" i="1"/>
  <c r="I320" i="6" s="1"/>
  <c r="C320" i="6"/>
  <c r="I319" i="1"/>
  <c r="I319" i="6" s="1"/>
  <c r="C319" i="6"/>
  <c r="I318" i="1"/>
  <c r="I318" i="6" s="1"/>
  <c r="C318" i="6"/>
  <c r="I317" i="1"/>
  <c r="I317" i="6" s="1"/>
  <c r="C317" i="6"/>
  <c r="I316" i="1"/>
  <c r="I316" i="6" s="1"/>
  <c r="C316" i="6"/>
  <c r="I315" i="1"/>
  <c r="I315" i="6" s="1"/>
  <c r="C315" i="6"/>
  <c r="I314" i="1"/>
  <c r="I314" i="6" s="1"/>
  <c r="C314" i="6"/>
  <c r="I313" i="1"/>
  <c r="I313" i="6" s="1"/>
  <c r="C313" i="6"/>
  <c r="I312" i="1"/>
  <c r="I312" i="6" s="1"/>
  <c r="C312" i="6"/>
  <c r="I311" i="1"/>
  <c r="I311" i="6" s="1"/>
  <c r="C311" i="6"/>
  <c r="I310" i="1"/>
  <c r="I310" i="6" s="1"/>
  <c r="C310" i="6"/>
  <c r="I309" i="1"/>
  <c r="C309" i="6"/>
  <c r="I308" i="1"/>
  <c r="I308" i="6" s="1"/>
  <c r="C308" i="6"/>
  <c r="I307" i="1"/>
  <c r="I307" i="6" s="1"/>
  <c r="C307" i="6"/>
  <c r="I306" i="1"/>
  <c r="I306" i="6" s="1"/>
  <c r="C306" i="6"/>
  <c r="I305" i="1"/>
  <c r="I305" i="6" s="1"/>
  <c r="C305" i="6"/>
  <c r="I304" i="1"/>
  <c r="I275" i="6" s="1"/>
  <c r="C275" i="6"/>
  <c r="I303" i="1"/>
  <c r="I303" i="6" s="1"/>
  <c r="C303" i="6"/>
  <c r="I302" i="1"/>
  <c r="I302" i="6" s="1"/>
  <c r="C302" i="6"/>
  <c r="I301" i="1"/>
  <c r="I301" i="6" s="1"/>
  <c r="C301" i="6"/>
  <c r="I300" i="1"/>
  <c r="I300" i="6" s="1"/>
  <c r="C300" i="6"/>
  <c r="I299" i="1"/>
  <c r="I299" i="6" s="1"/>
  <c r="C299" i="6"/>
  <c r="H298" i="1"/>
  <c r="C298" i="6"/>
  <c r="I297" i="1"/>
  <c r="I297" i="6" s="1"/>
  <c r="C297" i="6"/>
  <c r="I296" i="1"/>
  <c r="I296" i="6" s="1"/>
  <c r="C296" i="6"/>
  <c r="I295" i="1"/>
  <c r="I295" i="6" s="1"/>
  <c r="C295" i="6"/>
  <c r="I294" i="1"/>
  <c r="I294" i="6" s="1"/>
  <c r="C294" i="6"/>
  <c r="I293" i="1"/>
  <c r="I293" i="6" s="1"/>
  <c r="C293" i="6"/>
  <c r="I292" i="1"/>
  <c r="I292" i="6" s="1"/>
  <c r="C292" i="6"/>
  <c r="I291" i="1"/>
  <c r="I291" i="6" s="1"/>
  <c r="C291" i="6"/>
  <c r="I290" i="1"/>
  <c r="I290" i="6" s="1"/>
  <c r="C290" i="6"/>
  <c r="I289" i="1"/>
  <c r="I289" i="6" s="1"/>
  <c r="C289" i="6"/>
  <c r="I288" i="1"/>
  <c r="I288" i="6" s="1"/>
  <c r="C288" i="6"/>
  <c r="I287" i="1"/>
  <c r="I287" i="6" s="1"/>
  <c r="C287" i="6"/>
  <c r="I286" i="1"/>
  <c r="I286" i="6" s="1"/>
  <c r="C286" i="6"/>
  <c r="I285" i="1"/>
  <c r="I285" i="6" s="1"/>
  <c r="C285" i="6"/>
  <c r="I284" i="1"/>
  <c r="C284" i="6"/>
  <c r="I283" i="1"/>
  <c r="I283" i="6" s="1"/>
  <c r="C283" i="6"/>
  <c r="I282" i="1"/>
  <c r="I282" i="6" s="1"/>
  <c r="C282" i="6"/>
  <c r="I281" i="1"/>
  <c r="I281" i="6" s="1"/>
  <c r="C281" i="6"/>
  <c r="I280" i="1"/>
  <c r="I280" i="6" s="1"/>
  <c r="C280" i="6"/>
  <c r="I279" i="1"/>
  <c r="I279" i="6" s="1"/>
  <c r="C279" i="6"/>
  <c r="I278" i="1"/>
  <c r="I278" i="6" s="1"/>
  <c r="C278" i="6"/>
  <c r="I277" i="1"/>
  <c r="I121" i="6" s="1"/>
  <c r="C121" i="6"/>
  <c r="I276" i="1"/>
  <c r="I114" i="6" s="1"/>
  <c r="C114" i="6"/>
  <c r="I275" i="1"/>
  <c r="I90" i="6" s="1"/>
  <c r="C90" i="6"/>
  <c r="I274" i="1"/>
  <c r="I274" i="6" s="1"/>
  <c r="C274" i="6"/>
  <c r="I273" i="1"/>
  <c r="I273" i="6" s="1"/>
  <c r="C273" i="6"/>
  <c r="I272" i="1"/>
  <c r="I272" i="6" s="1"/>
  <c r="C272" i="6"/>
  <c r="I271" i="1"/>
  <c r="I271" i="6" s="1"/>
  <c r="C271" i="6"/>
  <c r="I270" i="1"/>
  <c r="I270" i="6" s="1"/>
  <c r="C270" i="6"/>
  <c r="I269" i="1"/>
  <c r="I269" i="6" s="1"/>
  <c r="C269" i="6"/>
  <c r="I268" i="1"/>
  <c r="C268" i="6"/>
  <c r="I267" i="1"/>
  <c r="I267" i="6" s="1"/>
  <c r="C267" i="6"/>
  <c r="I266" i="1"/>
  <c r="I266" i="6" s="1"/>
  <c r="C266" i="6"/>
  <c r="I265" i="1"/>
  <c r="I265" i="6" s="1"/>
  <c r="C265" i="6"/>
  <c r="I264" i="1"/>
  <c r="I264" i="6" s="1"/>
  <c r="C264" i="6"/>
  <c r="I263" i="1"/>
  <c r="I263" i="6" s="1"/>
  <c r="C263" i="6"/>
  <c r="I262" i="1"/>
  <c r="I262" i="6" s="1"/>
  <c r="C262" i="6"/>
  <c r="I261" i="1"/>
  <c r="I261" i="6" s="1"/>
  <c r="C261" i="6"/>
  <c r="I260" i="1"/>
  <c r="I260" i="6" s="1"/>
  <c r="C260" i="6"/>
  <c r="I259" i="1"/>
  <c r="I259" i="6" s="1"/>
  <c r="C259" i="6"/>
  <c r="I258" i="1"/>
  <c r="I258" i="6" s="1"/>
  <c r="C258" i="6"/>
  <c r="I257" i="1"/>
  <c r="I257" i="6" s="1"/>
  <c r="C257" i="6"/>
  <c r="I256" i="1"/>
  <c r="I256" i="6" s="1"/>
  <c r="C256" i="6"/>
  <c r="I255" i="1"/>
  <c r="I255" i="6" s="1"/>
  <c r="C255" i="6"/>
  <c r="I254" i="1"/>
  <c r="I254" i="6" s="1"/>
  <c r="C254" i="6"/>
  <c r="I253" i="1"/>
  <c r="I253" i="6" s="1"/>
  <c r="C253" i="6"/>
  <c r="I252" i="1"/>
  <c r="C252" i="6"/>
  <c r="I251" i="1"/>
  <c r="I251" i="6" s="1"/>
  <c r="C251" i="6"/>
  <c r="I250" i="1"/>
  <c r="I250" i="6" s="1"/>
  <c r="C250" i="6"/>
  <c r="I249" i="1"/>
  <c r="I249" i="6" s="1"/>
  <c r="C249" i="6"/>
  <c r="I248" i="1"/>
  <c r="I248" i="6" s="1"/>
  <c r="C248" i="6"/>
  <c r="I247" i="1"/>
  <c r="I247" i="6" s="1"/>
  <c r="C247" i="6"/>
  <c r="I246" i="1"/>
  <c r="I246" i="6" s="1"/>
  <c r="C246" i="6"/>
  <c r="I245" i="1"/>
  <c r="I245" i="6" s="1"/>
  <c r="C245" i="6"/>
  <c r="I244" i="1"/>
  <c r="I244" i="6" s="1"/>
  <c r="C244" i="6"/>
  <c r="I243" i="1"/>
  <c r="I243" i="6" s="1"/>
  <c r="C243" i="6"/>
  <c r="I242" i="1"/>
  <c r="I242" i="6" s="1"/>
  <c r="C242" i="6"/>
  <c r="I241" i="1"/>
  <c r="I241" i="6" s="1"/>
  <c r="C241" i="6"/>
  <c r="I240" i="1"/>
  <c r="I240" i="6" s="1"/>
  <c r="C240" i="6"/>
  <c r="I239" i="1"/>
  <c r="I239" i="6" s="1"/>
  <c r="C239" i="6"/>
  <c r="I238" i="1"/>
  <c r="I238" i="6" s="1"/>
  <c r="C238" i="6"/>
  <c r="I237" i="1"/>
  <c r="I237" i="6" s="1"/>
  <c r="C237" i="6"/>
  <c r="I236" i="1"/>
  <c r="C236" i="6"/>
  <c r="I235" i="1"/>
  <c r="I235" i="6" s="1"/>
  <c r="C235" i="6"/>
  <c r="I234" i="1"/>
  <c r="I234" i="6" s="1"/>
  <c r="C234" i="6"/>
  <c r="I233" i="1"/>
  <c r="I233" i="6" s="1"/>
  <c r="C233" i="6"/>
  <c r="I232" i="1"/>
  <c r="I232" i="6" s="1"/>
  <c r="C232" i="6"/>
  <c r="I231" i="1"/>
  <c r="I231" i="6" s="1"/>
  <c r="C231" i="6"/>
  <c r="I230" i="1"/>
  <c r="I230" i="6" s="1"/>
  <c r="C230" i="6"/>
  <c r="I229" i="1"/>
  <c r="I229" i="6" s="1"/>
  <c r="C229" i="6"/>
  <c r="I228" i="1"/>
  <c r="I228" i="6" s="1"/>
  <c r="C228" i="6"/>
  <c r="I227" i="1"/>
  <c r="I227" i="6" s="1"/>
  <c r="C227" i="6"/>
  <c r="I226" i="1"/>
  <c r="I226" i="6" s="1"/>
  <c r="C226" i="6"/>
  <c r="I225" i="1"/>
  <c r="I225" i="6" s="1"/>
  <c r="C225" i="6"/>
  <c r="I224" i="1"/>
  <c r="I224" i="6" s="1"/>
  <c r="C224" i="6"/>
  <c r="I223" i="1"/>
  <c r="I223" i="6" s="1"/>
  <c r="C223" i="6"/>
  <c r="I222" i="1"/>
  <c r="I222" i="6" s="1"/>
  <c r="C222" i="6"/>
  <c r="I221" i="1"/>
  <c r="I221" i="6" s="1"/>
  <c r="C221" i="6"/>
  <c r="I220" i="1"/>
  <c r="C220" i="6"/>
  <c r="I219" i="1"/>
  <c r="I219" i="6" s="1"/>
  <c r="C219" i="6"/>
  <c r="I218" i="1"/>
  <c r="I218" i="6" s="1"/>
  <c r="C218" i="6"/>
  <c r="I217" i="1"/>
  <c r="I217" i="6" s="1"/>
  <c r="C217" i="6"/>
  <c r="I216" i="1"/>
  <c r="I216" i="6" s="1"/>
  <c r="C216" i="6"/>
  <c r="I215" i="1"/>
  <c r="I59" i="6" s="1"/>
  <c r="C59" i="6"/>
  <c r="I214" i="1"/>
  <c r="I214" i="6" s="1"/>
  <c r="C214" i="6"/>
  <c r="I213" i="1"/>
  <c r="I213" i="6" s="1"/>
  <c r="C213" i="6"/>
  <c r="I212" i="1"/>
  <c r="I212" i="6" s="1"/>
  <c r="C212" i="6"/>
  <c r="I211" i="1"/>
  <c r="I211" i="6" s="1"/>
  <c r="C211" i="6"/>
  <c r="I210" i="1"/>
  <c r="I210" i="6" s="1"/>
  <c r="C210" i="6"/>
  <c r="I209" i="1"/>
  <c r="I345" i="6" s="1"/>
  <c r="C345" i="6"/>
  <c r="I208" i="1"/>
  <c r="I208" i="6" s="1"/>
  <c r="C208" i="6"/>
  <c r="I207" i="1"/>
  <c r="I207" i="6" s="1"/>
  <c r="C207" i="6"/>
  <c r="I206" i="1"/>
  <c r="I206" i="6" s="1"/>
  <c r="C206" i="6"/>
  <c r="I205" i="1"/>
  <c r="I205" i="6" s="1"/>
  <c r="C205" i="6"/>
  <c r="I204" i="1"/>
  <c r="C204" i="6"/>
  <c r="I203" i="1"/>
  <c r="I203" i="6" s="1"/>
  <c r="C203" i="6"/>
  <c r="I202" i="1"/>
  <c r="I202" i="6" s="1"/>
  <c r="C202" i="6"/>
  <c r="I201" i="1"/>
  <c r="I201" i="6" s="1"/>
  <c r="C201" i="6"/>
  <c r="I200" i="1"/>
  <c r="I200" i="6" s="1"/>
  <c r="C200" i="6"/>
  <c r="I199" i="1"/>
  <c r="I199" i="6" s="1"/>
  <c r="C199" i="6"/>
  <c r="I198" i="1"/>
  <c r="I198" i="6" s="1"/>
  <c r="C198" i="6"/>
  <c r="I197" i="1"/>
  <c r="I197" i="6" s="1"/>
  <c r="C197" i="6"/>
  <c r="I196" i="1"/>
  <c r="I196" i="6" s="1"/>
  <c r="C196" i="6"/>
  <c r="I195" i="1"/>
  <c r="I195" i="6" s="1"/>
  <c r="C195" i="6"/>
  <c r="I194" i="1"/>
  <c r="I194" i="6" s="1"/>
  <c r="C194" i="6"/>
  <c r="I193" i="1"/>
  <c r="I193" i="6" s="1"/>
  <c r="C193" i="6"/>
  <c r="I192" i="1"/>
  <c r="I192" i="6" s="1"/>
  <c r="C192" i="6"/>
  <c r="I191" i="1"/>
  <c r="I191" i="6" s="1"/>
  <c r="C191" i="6"/>
  <c r="I190" i="1"/>
  <c r="I190" i="6" s="1"/>
  <c r="C190" i="6"/>
  <c r="I189" i="1"/>
  <c r="I189" i="6" s="1"/>
  <c r="C189" i="6"/>
  <c r="I188" i="1"/>
  <c r="C188" i="6"/>
  <c r="I187" i="1"/>
  <c r="I187" i="6" s="1"/>
  <c r="C187" i="6"/>
  <c r="I186" i="1"/>
  <c r="I186" i="6" s="1"/>
  <c r="C186" i="6"/>
  <c r="I185" i="1"/>
  <c r="I185" i="6" s="1"/>
  <c r="C185" i="6"/>
  <c r="I184" i="1"/>
  <c r="I184" i="6" s="1"/>
  <c r="C184" i="6"/>
  <c r="I183" i="1"/>
  <c r="I183" i="6" s="1"/>
  <c r="C183" i="6"/>
  <c r="I182" i="1"/>
  <c r="I182" i="6" s="1"/>
  <c r="C182" i="6"/>
  <c r="I181" i="1"/>
  <c r="I181" i="6" s="1"/>
  <c r="C181" i="6"/>
  <c r="I180" i="1"/>
  <c r="I58" i="6" s="1"/>
  <c r="C58" i="6"/>
  <c r="I179" i="1"/>
  <c r="I179" i="6" s="1"/>
  <c r="C179" i="6"/>
  <c r="I178" i="1"/>
  <c r="I178" i="6" s="1"/>
  <c r="C178" i="6"/>
  <c r="I177" i="1"/>
  <c r="I177" i="6" s="1"/>
  <c r="C177" i="6"/>
  <c r="I176" i="1"/>
  <c r="I176" i="6" s="1"/>
  <c r="C176" i="6"/>
  <c r="I175" i="1"/>
  <c r="I175" i="6" s="1"/>
  <c r="C175" i="6"/>
  <c r="I174" i="1"/>
  <c r="I174" i="6" s="1"/>
  <c r="C174" i="6"/>
  <c r="I173" i="1"/>
  <c r="I344" i="6" s="1"/>
  <c r="C344" i="6"/>
  <c r="I172" i="1"/>
  <c r="C172" i="6"/>
  <c r="I171" i="1"/>
  <c r="I171" i="6" s="1"/>
  <c r="C171" i="6"/>
  <c r="I170" i="1"/>
  <c r="I328" i="6" s="1"/>
  <c r="C328" i="6"/>
  <c r="I169" i="1"/>
  <c r="I169" i="6" s="1"/>
  <c r="C169" i="6"/>
  <c r="I168" i="1"/>
  <c r="I168" i="6" s="1"/>
  <c r="C168" i="6"/>
  <c r="I167" i="1"/>
  <c r="I167" i="6" s="1"/>
  <c r="C167" i="6"/>
  <c r="I166" i="1"/>
  <c r="I166" i="6" s="1"/>
  <c r="C166" i="6"/>
  <c r="I165" i="1"/>
  <c r="I165" i="6" s="1"/>
  <c r="C165" i="6"/>
  <c r="I164" i="1"/>
  <c r="I164" i="6" s="1"/>
  <c r="C164" i="6"/>
  <c r="I163" i="1"/>
  <c r="I163" i="6" s="1"/>
  <c r="C163" i="6"/>
  <c r="I162" i="1"/>
  <c r="I162" i="6" s="1"/>
  <c r="C162" i="6"/>
  <c r="I161" i="1"/>
  <c r="I161" i="6" s="1"/>
  <c r="C161" i="6"/>
  <c r="I160" i="1"/>
  <c r="I160" i="6" s="1"/>
  <c r="C160" i="6"/>
  <c r="I159" i="1"/>
  <c r="I159" i="6" s="1"/>
  <c r="C159" i="6"/>
  <c r="I158" i="1"/>
  <c r="I158" i="6" s="1"/>
  <c r="C158" i="6"/>
  <c r="I157" i="1"/>
  <c r="I157" i="6" s="1"/>
  <c r="C157" i="6"/>
  <c r="I156" i="1"/>
  <c r="C156" i="6"/>
  <c r="I155" i="1"/>
  <c r="I155" i="6" s="1"/>
  <c r="C155" i="6"/>
  <c r="I154" i="1"/>
  <c r="I154" i="6" s="1"/>
  <c r="C154" i="6"/>
  <c r="I153" i="1"/>
  <c r="I153" i="6" s="1"/>
  <c r="C153" i="6"/>
  <c r="I152" i="1"/>
  <c r="I152" i="6" s="1"/>
  <c r="C152" i="6"/>
  <c r="I151" i="1"/>
  <c r="I151" i="6" s="1"/>
  <c r="C151" i="6"/>
  <c r="I150" i="1"/>
  <c r="I150" i="6" s="1"/>
  <c r="C150" i="6"/>
  <c r="I149" i="1"/>
  <c r="I149" i="6" s="1"/>
  <c r="C149" i="6"/>
  <c r="I148" i="1"/>
  <c r="I148" i="6" s="1"/>
  <c r="C148" i="6"/>
  <c r="I147" i="1"/>
  <c r="I147" i="6" s="1"/>
  <c r="C147" i="6"/>
  <c r="I146" i="1"/>
  <c r="I146" i="6" s="1"/>
  <c r="C146" i="6"/>
  <c r="I145" i="1"/>
  <c r="I145" i="6" s="1"/>
  <c r="C145" i="6"/>
  <c r="I144" i="1"/>
  <c r="I144" i="6" s="1"/>
  <c r="C144" i="6"/>
  <c r="I143" i="1"/>
  <c r="I143" i="6" s="1"/>
  <c r="C143" i="6"/>
  <c r="I142" i="1"/>
  <c r="I142" i="6" s="1"/>
  <c r="C142" i="6"/>
  <c r="I141" i="1"/>
  <c r="I141" i="6" s="1"/>
  <c r="C141" i="6"/>
  <c r="I140" i="1"/>
  <c r="C140" i="6"/>
  <c r="I139" i="1"/>
  <c r="I139" i="6" s="1"/>
  <c r="C139" i="6"/>
  <c r="I138" i="1"/>
  <c r="I138" i="6" s="1"/>
  <c r="C138" i="6"/>
  <c r="I137" i="1"/>
  <c r="I137" i="6" s="1"/>
  <c r="C137" i="6"/>
  <c r="I136" i="1"/>
  <c r="I136" i="6" s="1"/>
  <c r="C136" i="6"/>
  <c r="I135" i="1"/>
  <c r="I135" i="6" s="1"/>
  <c r="C135" i="6"/>
  <c r="I134" i="1"/>
  <c r="I134" i="6" s="1"/>
  <c r="C134" i="6"/>
  <c r="I133" i="1"/>
  <c r="I133" i="6" s="1"/>
  <c r="C133" i="6"/>
  <c r="I132" i="1"/>
  <c r="I132" i="6" s="1"/>
  <c r="C132" i="6"/>
  <c r="I131" i="1"/>
  <c r="I131" i="6" s="1"/>
  <c r="C131" i="6"/>
  <c r="I130" i="1"/>
  <c r="I130" i="6" s="1"/>
  <c r="C130" i="6"/>
  <c r="I129" i="1"/>
  <c r="I129" i="6" s="1"/>
  <c r="C129" i="6"/>
  <c r="I128" i="1"/>
  <c r="I209" i="6" s="1"/>
  <c r="C209" i="6"/>
  <c r="I127" i="1"/>
  <c r="I127" i="6" s="1"/>
  <c r="C127" i="6"/>
  <c r="I126" i="1"/>
  <c r="I126" i="6" s="1"/>
  <c r="C126" i="6"/>
  <c r="I125" i="1"/>
  <c r="I125" i="6" s="1"/>
  <c r="C125" i="6"/>
  <c r="I124" i="1"/>
  <c r="C124" i="6"/>
  <c r="I123" i="1"/>
  <c r="I123" i="6" s="1"/>
  <c r="C123" i="6"/>
  <c r="I122" i="1"/>
  <c r="I122" i="6" s="1"/>
  <c r="C122" i="6"/>
  <c r="I121" i="1"/>
  <c r="I304" i="6" s="1"/>
  <c r="C304" i="6"/>
  <c r="I120" i="1"/>
  <c r="I120" i="6" s="1"/>
  <c r="C120" i="6"/>
  <c r="I119" i="1"/>
  <c r="I119" i="6" s="1"/>
  <c r="C119" i="6"/>
  <c r="I118" i="1"/>
  <c r="I118" i="6" s="1"/>
  <c r="C118" i="6"/>
  <c r="I117" i="1"/>
  <c r="I117" i="6" s="1"/>
  <c r="C117" i="6"/>
  <c r="I116" i="1"/>
  <c r="I116" i="6" s="1"/>
  <c r="C116" i="6"/>
  <c r="I115" i="1"/>
  <c r="I115" i="6" s="1"/>
  <c r="C115" i="6"/>
  <c r="I114" i="1"/>
  <c r="I215" i="6" s="1"/>
  <c r="C215" i="6"/>
  <c r="I113" i="1"/>
  <c r="I113" i="6" s="1"/>
  <c r="C113" i="6"/>
  <c r="I112" i="1"/>
  <c r="I112" i="6" s="1"/>
  <c r="C112" i="6"/>
  <c r="I111" i="1"/>
  <c r="I111" i="6" s="1"/>
  <c r="C111" i="6"/>
  <c r="I110" i="1"/>
  <c r="I110" i="6" s="1"/>
  <c r="C110" i="6"/>
  <c r="I109" i="1"/>
  <c r="I109" i="6" s="1"/>
  <c r="C109" i="6"/>
  <c r="I108" i="1"/>
  <c r="C108" i="6"/>
  <c r="I107" i="1"/>
  <c r="I107" i="6" s="1"/>
  <c r="C107" i="6"/>
  <c r="I106" i="1"/>
  <c r="I106" i="6" s="1"/>
  <c r="C106" i="6"/>
  <c r="I105" i="1"/>
  <c r="I105" i="6" s="1"/>
  <c r="C105" i="6"/>
  <c r="I104" i="1"/>
  <c r="I104" i="6" s="1"/>
  <c r="C104" i="6"/>
  <c r="I103" i="1"/>
  <c r="I103" i="6" s="1"/>
  <c r="C103" i="6"/>
  <c r="I102" i="1"/>
  <c r="I102" i="6" s="1"/>
  <c r="C102" i="6"/>
  <c r="I101" i="1"/>
  <c r="I101" i="6" s="1"/>
  <c r="C101" i="6"/>
  <c r="I100" i="1"/>
  <c r="I100" i="6" s="1"/>
  <c r="C100" i="6"/>
  <c r="I99" i="1"/>
  <c r="I99" i="6" s="1"/>
  <c r="C99" i="6"/>
  <c r="I98" i="1"/>
  <c r="I98" i="6" s="1"/>
  <c r="C98" i="6"/>
  <c r="I97" i="1"/>
  <c r="I97" i="6" s="1"/>
  <c r="C97" i="6"/>
  <c r="I96" i="1"/>
  <c r="I96" i="6" s="1"/>
  <c r="C96" i="6"/>
  <c r="I95" i="1"/>
  <c r="I95" i="6" s="1"/>
  <c r="C95" i="6"/>
  <c r="I94" i="1"/>
  <c r="I94" i="6" s="1"/>
  <c r="C94" i="6"/>
  <c r="I93" i="1"/>
  <c r="I93" i="6" s="1"/>
  <c r="C93" i="6"/>
  <c r="I92" i="1"/>
  <c r="C92" i="6"/>
  <c r="I91" i="1"/>
  <c r="I91" i="6" s="1"/>
  <c r="C91" i="6"/>
  <c r="I90" i="1"/>
  <c r="I180" i="6" s="1"/>
  <c r="C180" i="6"/>
  <c r="I89" i="1"/>
  <c r="I89" i="6" s="1"/>
  <c r="C89" i="6"/>
  <c r="I88" i="1"/>
  <c r="I88" i="6" s="1"/>
  <c r="C88" i="6"/>
  <c r="I87" i="1"/>
  <c r="I87" i="6" s="1"/>
  <c r="C87" i="6"/>
  <c r="I86" i="1"/>
  <c r="I86" i="6" s="1"/>
  <c r="C86" i="6"/>
  <c r="I85" i="1"/>
  <c r="I85" i="6" s="1"/>
  <c r="C85" i="6"/>
  <c r="I84" i="1"/>
  <c r="I84" i="6" s="1"/>
  <c r="C84" i="6"/>
  <c r="I83" i="1"/>
  <c r="I83" i="6" s="1"/>
  <c r="C83" i="6"/>
  <c r="I82" i="1"/>
  <c r="I82" i="6" s="1"/>
  <c r="C82" i="6"/>
  <c r="I81" i="1"/>
  <c r="I81" i="6" s="1"/>
  <c r="C81" i="6"/>
  <c r="I80" i="1"/>
  <c r="I80" i="6" s="1"/>
  <c r="C80" i="6"/>
  <c r="I79" i="1"/>
  <c r="I79" i="6" s="1"/>
  <c r="C79" i="6"/>
  <c r="I78" i="1"/>
  <c r="I78" i="6" s="1"/>
  <c r="C78" i="6"/>
  <c r="I77" i="1"/>
  <c r="I77" i="6" s="1"/>
  <c r="C77" i="6"/>
  <c r="I76" i="1"/>
  <c r="C76" i="6"/>
  <c r="I75" i="1"/>
  <c r="I75" i="6" s="1"/>
  <c r="C75" i="6"/>
  <c r="I74" i="1"/>
  <c r="I74" i="6" s="1"/>
  <c r="C74" i="6"/>
  <c r="I73" i="1"/>
  <c r="I73" i="6" s="1"/>
  <c r="C73" i="6"/>
  <c r="I72" i="1"/>
  <c r="I72" i="6" s="1"/>
  <c r="C72" i="6"/>
  <c r="I71" i="1"/>
  <c r="I71" i="6" s="1"/>
  <c r="C71" i="6"/>
  <c r="I70" i="1"/>
  <c r="I70" i="6" s="1"/>
  <c r="C70" i="6"/>
  <c r="I69" i="1"/>
  <c r="I69" i="6" s="1"/>
  <c r="C69" i="6"/>
  <c r="I68" i="1"/>
  <c r="I68" i="6" s="1"/>
  <c r="C68" i="6"/>
  <c r="I67" i="1"/>
  <c r="I67" i="6" s="1"/>
  <c r="C67" i="6"/>
  <c r="I66" i="1"/>
  <c r="I66" i="6" s="1"/>
  <c r="C66" i="6"/>
  <c r="I65" i="1"/>
  <c r="I65" i="6" s="1"/>
  <c r="C65" i="6"/>
  <c r="I64" i="1"/>
  <c r="I64" i="6" s="1"/>
  <c r="C64" i="6"/>
  <c r="I63" i="1"/>
  <c r="I63" i="6" s="1"/>
  <c r="C63" i="6"/>
  <c r="I62" i="1"/>
  <c r="I62" i="6" s="1"/>
  <c r="C62" i="6"/>
  <c r="I61" i="1"/>
  <c r="I61" i="6" s="1"/>
  <c r="C61" i="6"/>
  <c r="I60" i="1"/>
  <c r="C60" i="6"/>
  <c r="I59" i="1"/>
  <c r="I49" i="6" s="1"/>
  <c r="C49" i="6"/>
  <c r="I58" i="1"/>
  <c r="I48" i="6" s="1"/>
  <c r="C48" i="6"/>
  <c r="I57" i="1"/>
  <c r="I57" i="6" s="1"/>
  <c r="C57" i="6"/>
  <c r="I56" i="1"/>
  <c r="I56" i="6" s="1"/>
  <c r="C56" i="6"/>
  <c r="I55" i="1"/>
  <c r="I55" i="6" s="1"/>
  <c r="C55" i="6"/>
  <c r="I54" i="1"/>
  <c r="I54" i="6" s="1"/>
  <c r="C54" i="6"/>
  <c r="I53" i="1"/>
  <c r="I53" i="6" s="1"/>
  <c r="C53" i="6"/>
  <c r="I52" i="1"/>
  <c r="I52" i="6" s="1"/>
  <c r="C52" i="6"/>
  <c r="I51" i="1"/>
  <c r="I51" i="6" s="1"/>
  <c r="C51" i="6"/>
  <c r="I50" i="1"/>
  <c r="I50" i="6" s="1"/>
  <c r="C50" i="6"/>
  <c r="I49" i="1"/>
  <c r="I173" i="6" s="1"/>
  <c r="C173" i="6"/>
  <c r="I48" i="1"/>
  <c r="I170" i="6" s="1"/>
  <c r="C170" i="6"/>
  <c r="I47" i="1"/>
  <c r="I47" i="6" s="1"/>
  <c r="C47" i="6"/>
  <c r="I46" i="1"/>
  <c r="I46" i="6" s="1"/>
  <c r="C46" i="6"/>
  <c r="I45" i="1"/>
  <c r="I45" i="6" s="1"/>
  <c r="C45" i="6"/>
  <c r="I44" i="1"/>
  <c r="C44" i="6"/>
  <c r="I43" i="1"/>
  <c r="I43" i="6" s="1"/>
  <c r="C43" i="6"/>
  <c r="I42" i="1"/>
  <c r="I42" i="6" s="1"/>
  <c r="C42" i="6"/>
  <c r="I41" i="1"/>
  <c r="I41" i="6" s="1"/>
  <c r="C41" i="6"/>
  <c r="I40" i="1"/>
  <c r="I40" i="6" s="1"/>
  <c r="C40" i="6"/>
  <c r="I39" i="1"/>
  <c r="I39" i="6" s="1"/>
  <c r="C39" i="6"/>
  <c r="I38" i="1"/>
  <c r="I38" i="6" s="1"/>
  <c r="C38" i="6"/>
  <c r="I37" i="1"/>
  <c r="I37" i="6" s="1"/>
  <c r="C37" i="6"/>
  <c r="I36" i="1"/>
  <c r="I36" i="6" s="1"/>
  <c r="C36" i="6"/>
  <c r="I35" i="1"/>
  <c r="I35" i="6" s="1"/>
  <c r="C35" i="6"/>
  <c r="I34" i="1"/>
  <c r="I34" i="6" s="1"/>
  <c r="C34" i="6"/>
  <c r="I33" i="1"/>
  <c r="I33" i="6" s="1"/>
  <c r="C33" i="6"/>
  <c r="I32" i="1"/>
  <c r="I32" i="6" s="1"/>
  <c r="C32" i="6"/>
  <c r="I31" i="1"/>
  <c r="I31" i="6" s="1"/>
  <c r="C31" i="6"/>
  <c r="I30" i="1"/>
  <c r="I30" i="6" s="1"/>
  <c r="C30" i="6"/>
  <c r="I29" i="1"/>
  <c r="I29" i="6" s="1"/>
  <c r="C29" i="6"/>
  <c r="I28" i="1"/>
  <c r="C28" i="6"/>
  <c r="I27" i="1"/>
  <c r="I27" i="6" s="1"/>
  <c r="C27" i="6"/>
  <c r="I26" i="1"/>
  <c r="I26" i="6" s="1"/>
  <c r="C26" i="6"/>
  <c r="I25" i="1"/>
  <c r="I25" i="6" s="1"/>
  <c r="C25" i="6"/>
  <c r="I24" i="1"/>
  <c r="I24" i="6" s="1"/>
  <c r="C24" i="6"/>
  <c r="I23" i="1"/>
  <c r="I23" i="6" s="1"/>
  <c r="C23" i="6"/>
  <c r="I22" i="1"/>
  <c r="I22" i="6" s="1"/>
  <c r="C22" i="6"/>
  <c r="I21" i="1"/>
  <c r="I21" i="6" s="1"/>
  <c r="C21" i="6"/>
  <c r="I20" i="1"/>
  <c r="I20" i="6" s="1"/>
  <c r="C20" i="6"/>
  <c r="I19" i="1"/>
  <c r="I19" i="6" s="1"/>
  <c r="C19" i="6"/>
  <c r="I18" i="1"/>
  <c r="I18" i="6" s="1"/>
  <c r="C18" i="6"/>
  <c r="I17" i="1"/>
  <c r="I17" i="6" s="1"/>
  <c r="C17" i="6"/>
  <c r="I16" i="1"/>
  <c r="I16" i="6" s="1"/>
  <c r="C16" i="6"/>
  <c r="I15" i="1"/>
  <c r="I15" i="6" s="1"/>
  <c r="C15" i="6"/>
  <c r="I14" i="1"/>
  <c r="I14" i="6" s="1"/>
  <c r="C14" i="6"/>
  <c r="I13" i="1"/>
  <c r="I13" i="6" s="1"/>
  <c r="C13" i="6"/>
  <c r="I12" i="1"/>
  <c r="C12" i="6"/>
  <c r="I11" i="1"/>
  <c r="I11" i="6" s="1"/>
  <c r="C11" i="6"/>
  <c r="I10" i="1"/>
  <c r="I10" i="6" s="1"/>
  <c r="C10" i="6"/>
  <c r="I9" i="1"/>
  <c r="I9" i="6" s="1"/>
  <c r="C9" i="6"/>
  <c r="I8" i="1"/>
  <c r="I8" i="6" s="1"/>
  <c r="C8" i="6"/>
  <c r="I7" i="1"/>
  <c r="I7" i="6" s="1"/>
  <c r="C7" i="6"/>
  <c r="I6" i="1"/>
  <c r="I6" i="6" s="1"/>
  <c r="C6" i="6"/>
  <c r="I5" i="1"/>
  <c r="I5" i="6" s="1"/>
  <c r="C5" i="6"/>
  <c r="I4" i="1"/>
  <c r="I4" i="6" s="1"/>
  <c r="C4" i="6"/>
  <c r="I3" i="1"/>
  <c r="I3" i="6" s="1"/>
  <c r="C3" i="6"/>
  <c r="H2" i="1"/>
  <c r="H2" i="6" s="1"/>
  <c r="C2" i="6"/>
  <c r="J292" i="1" l="1"/>
  <c r="J292" i="6" s="1"/>
  <c r="J148" i="1"/>
  <c r="J148" i="6" s="1"/>
  <c r="J264" i="1"/>
  <c r="J264" i="6" s="1"/>
  <c r="J353" i="1"/>
  <c r="J353" i="6" s="1"/>
  <c r="L3" i="6"/>
  <c r="M3" i="6" s="1"/>
  <c r="L4" i="6"/>
  <c r="M4" i="6" s="1"/>
  <c r="L7" i="6"/>
  <c r="M7" i="6" s="1"/>
  <c r="L10" i="6"/>
  <c r="M10" i="6" s="1"/>
  <c r="L13" i="6"/>
  <c r="M13" i="6" s="1"/>
  <c r="L17" i="6"/>
  <c r="M17" i="6" s="1"/>
  <c r="L21" i="6"/>
  <c r="M21" i="6" s="1"/>
  <c r="L23" i="6"/>
  <c r="M23" i="6" s="1"/>
  <c r="L27" i="6"/>
  <c r="M27" i="6" s="1"/>
  <c r="L29" i="6"/>
  <c r="M29" i="6" s="1"/>
  <c r="L33" i="6"/>
  <c r="M33" i="6" s="1"/>
  <c r="L36" i="6"/>
  <c r="M36" i="6" s="1"/>
  <c r="L40" i="6"/>
  <c r="M40" i="6" s="1"/>
  <c r="L44" i="6"/>
  <c r="M44" i="6" s="1"/>
  <c r="L49" i="6"/>
  <c r="M49" i="6" s="1"/>
  <c r="L52" i="6"/>
  <c r="M52" i="6" s="1"/>
  <c r="L58" i="6"/>
  <c r="M58" i="6" s="1"/>
  <c r="L63" i="6"/>
  <c r="M63" i="6" s="1"/>
  <c r="L6" i="6"/>
  <c r="M6" i="6" s="1"/>
  <c r="L8" i="6"/>
  <c r="M8" i="6" s="1"/>
  <c r="L12" i="6"/>
  <c r="M12" i="6" s="1"/>
  <c r="L15" i="6"/>
  <c r="M15" i="6" s="1"/>
  <c r="L18" i="6"/>
  <c r="M18" i="6" s="1"/>
  <c r="L20" i="6"/>
  <c r="M20" i="6" s="1"/>
  <c r="L24" i="6"/>
  <c r="M24" i="6" s="1"/>
  <c r="L26" i="6"/>
  <c r="M26" i="6" s="1"/>
  <c r="L30" i="6"/>
  <c r="M30" i="6" s="1"/>
  <c r="L32" i="6"/>
  <c r="M32" i="6" s="1"/>
  <c r="L35" i="6"/>
  <c r="M35" i="6" s="1"/>
  <c r="L38" i="6"/>
  <c r="M38" i="6" s="1"/>
  <c r="L41" i="6"/>
  <c r="M41" i="6" s="1"/>
  <c r="L43" i="6"/>
  <c r="M43" i="6" s="1"/>
  <c r="L46" i="6"/>
  <c r="M46" i="6" s="1"/>
  <c r="L48" i="6"/>
  <c r="M48" i="6" s="1"/>
  <c r="L51" i="6"/>
  <c r="M51" i="6" s="1"/>
  <c r="L54" i="6"/>
  <c r="M54" i="6" s="1"/>
  <c r="L56" i="6"/>
  <c r="M56" i="6" s="1"/>
  <c r="L59" i="6"/>
  <c r="M59" i="6" s="1"/>
  <c r="L61" i="6"/>
  <c r="M61" i="6" s="1"/>
  <c r="L70" i="6"/>
  <c r="M70" i="6" s="1"/>
  <c r="L5" i="6"/>
  <c r="M5" i="6" s="1"/>
  <c r="L9" i="6"/>
  <c r="M9" i="6" s="1"/>
  <c r="L11" i="6"/>
  <c r="M11" i="6" s="1"/>
  <c r="L14" i="6"/>
  <c r="M14" i="6" s="1"/>
  <c r="L16" i="6"/>
  <c r="M16" i="6" s="1"/>
  <c r="L19" i="6"/>
  <c r="M19" i="6" s="1"/>
  <c r="L22" i="6"/>
  <c r="M22" i="6" s="1"/>
  <c r="L25" i="6"/>
  <c r="M25" i="6" s="1"/>
  <c r="L28" i="6"/>
  <c r="M28" i="6" s="1"/>
  <c r="L31" i="6"/>
  <c r="M31" i="6" s="1"/>
  <c r="L34" i="6"/>
  <c r="M34" i="6" s="1"/>
  <c r="L37" i="6"/>
  <c r="M37" i="6" s="1"/>
  <c r="L39" i="6"/>
  <c r="M39" i="6" s="1"/>
  <c r="L42" i="6"/>
  <c r="M42" i="6" s="1"/>
  <c r="L45" i="6"/>
  <c r="M45" i="6" s="1"/>
  <c r="L47" i="6"/>
  <c r="M47" i="6" s="1"/>
  <c r="L50" i="6"/>
  <c r="M50" i="6" s="1"/>
  <c r="L53" i="6"/>
  <c r="M53" i="6" s="1"/>
  <c r="L55" i="6"/>
  <c r="M55" i="6" s="1"/>
  <c r="L57" i="6"/>
  <c r="M57" i="6" s="1"/>
  <c r="L60" i="6"/>
  <c r="M60" i="6" s="1"/>
  <c r="L62" i="6"/>
  <c r="M62" i="6" s="1"/>
  <c r="L64" i="6"/>
  <c r="M64" i="6" s="1"/>
  <c r="L65" i="6"/>
  <c r="M65" i="6" s="1"/>
  <c r="L66" i="6"/>
  <c r="M66" i="6" s="1"/>
  <c r="L67" i="6"/>
  <c r="M67" i="6" s="1"/>
  <c r="L68" i="6"/>
  <c r="M68" i="6" s="1"/>
  <c r="L69" i="6"/>
  <c r="M69" i="6" s="1"/>
  <c r="L71" i="6"/>
  <c r="M71" i="6" s="1"/>
  <c r="L72" i="6"/>
  <c r="M72" i="6" s="1"/>
  <c r="L73" i="6"/>
  <c r="M73" i="6" s="1"/>
  <c r="L74" i="6"/>
  <c r="M74" i="6" s="1"/>
  <c r="L75" i="6"/>
  <c r="M75" i="6" s="1"/>
  <c r="L76" i="6"/>
  <c r="M76" i="6" s="1"/>
  <c r="L77" i="6"/>
  <c r="M77" i="6" s="1"/>
  <c r="L78" i="6"/>
  <c r="M78" i="6" s="1"/>
  <c r="L79" i="6"/>
  <c r="M79" i="6" s="1"/>
  <c r="L80" i="6"/>
  <c r="M80" i="6" s="1"/>
  <c r="L2" i="6"/>
  <c r="M2" i="6" s="1"/>
  <c r="L394" i="6"/>
  <c r="M394" i="6" s="1"/>
  <c r="L398" i="6"/>
  <c r="M398" i="6" s="1"/>
  <c r="L402" i="6"/>
  <c r="M402" i="6" s="1"/>
  <c r="L406" i="6"/>
  <c r="M406" i="6" s="1"/>
  <c r="L410" i="6"/>
  <c r="M410" i="6" s="1"/>
  <c r="L414" i="6"/>
  <c r="M414" i="6" s="1"/>
  <c r="L418" i="6"/>
  <c r="M418" i="6" s="1"/>
  <c r="L422" i="6"/>
  <c r="M422" i="6" s="1"/>
  <c r="L426" i="6"/>
  <c r="M426" i="6" s="1"/>
  <c r="L430" i="6"/>
  <c r="M430" i="6" s="1"/>
  <c r="L434" i="6"/>
  <c r="M434" i="6" s="1"/>
  <c r="L299" i="6"/>
  <c r="M299" i="6" s="1"/>
  <c r="L300" i="6"/>
  <c r="M300" i="6" s="1"/>
  <c r="L301" i="6"/>
  <c r="M301" i="6" s="1"/>
  <c r="L302" i="6"/>
  <c r="M302" i="6" s="1"/>
  <c r="L303" i="6"/>
  <c r="M303" i="6" s="1"/>
  <c r="L304" i="6"/>
  <c r="M304" i="6" s="1"/>
  <c r="L305" i="6"/>
  <c r="M305" i="6" s="1"/>
  <c r="L306" i="6"/>
  <c r="M306" i="6" s="1"/>
  <c r="L307" i="6"/>
  <c r="M307" i="6" s="1"/>
  <c r="L308" i="6"/>
  <c r="M308" i="6" s="1"/>
  <c r="L309" i="6"/>
  <c r="M309" i="6" s="1"/>
  <c r="L310" i="6"/>
  <c r="M310" i="6" s="1"/>
  <c r="L311" i="6"/>
  <c r="M311" i="6" s="1"/>
  <c r="L312" i="6"/>
  <c r="M312" i="6" s="1"/>
  <c r="L313" i="6"/>
  <c r="M313" i="6" s="1"/>
  <c r="L314" i="6"/>
  <c r="M314" i="6" s="1"/>
  <c r="L315" i="6"/>
  <c r="M315" i="6" s="1"/>
  <c r="L316" i="6"/>
  <c r="M316" i="6" s="1"/>
  <c r="L317" i="6"/>
  <c r="M317" i="6" s="1"/>
  <c r="L81" i="6"/>
  <c r="M81" i="6" s="1"/>
  <c r="L82" i="6"/>
  <c r="M82" i="6" s="1"/>
  <c r="L83" i="6"/>
  <c r="M83" i="6" s="1"/>
  <c r="L84" i="6"/>
  <c r="M84" i="6" s="1"/>
  <c r="L85" i="6"/>
  <c r="M85" i="6" s="1"/>
  <c r="L86" i="6"/>
  <c r="M86" i="6" s="1"/>
  <c r="L87" i="6"/>
  <c r="M87" i="6" s="1"/>
  <c r="L88" i="6"/>
  <c r="M88" i="6" s="1"/>
  <c r="L89" i="6"/>
  <c r="M89" i="6" s="1"/>
  <c r="L90" i="6"/>
  <c r="M90" i="6" s="1"/>
  <c r="L91" i="6"/>
  <c r="M91" i="6" s="1"/>
  <c r="L92" i="6"/>
  <c r="M92" i="6" s="1"/>
  <c r="L93" i="6"/>
  <c r="M93" i="6" s="1"/>
  <c r="L94" i="6"/>
  <c r="M94" i="6" s="1"/>
  <c r="L95" i="6"/>
  <c r="M95" i="6" s="1"/>
  <c r="L96" i="6"/>
  <c r="M96" i="6" s="1"/>
  <c r="L97" i="6"/>
  <c r="M97" i="6" s="1"/>
  <c r="L98" i="6"/>
  <c r="M98" i="6" s="1"/>
  <c r="L99" i="6"/>
  <c r="M99" i="6" s="1"/>
  <c r="L100" i="6"/>
  <c r="M100" i="6" s="1"/>
  <c r="L101" i="6"/>
  <c r="M101" i="6" s="1"/>
  <c r="L102" i="6"/>
  <c r="M102" i="6" s="1"/>
  <c r="L103" i="6"/>
  <c r="M103" i="6" s="1"/>
  <c r="L104" i="6"/>
  <c r="M104" i="6" s="1"/>
  <c r="L105" i="6"/>
  <c r="M105" i="6" s="1"/>
  <c r="L106" i="6"/>
  <c r="M106" i="6" s="1"/>
  <c r="L107" i="6"/>
  <c r="M107" i="6" s="1"/>
  <c r="L108" i="6"/>
  <c r="M108" i="6" s="1"/>
  <c r="L109" i="6"/>
  <c r="M109" i="6" s="1"/>
  <c r="L110" i="6"/>
  <c r="M110" i="6" s="1"/>
  <c r="L111" i="6"/>
  <c r="M111" i="6" s="1"/>
  <c r="L112" i="6"/>
  <c r="M112" i="6" s="1"/>
  <c r="L113" i="6"/>
  <c r="M113" i="6" s="1"/>
  <c r="L114" i="6"/>
  <c r="M114" i="6" s="1"/>
  <c r="L115" i="6"/>
  <c r="M115" i="6" s="1"/>
  <c r="L116" i="6"/>
  <c r="M116" i="6" s="1"/>
  <c r="L117" i="6"/>
  <c r="M117" i="6" s="1"/>
  <c r="L118" i="6"/>
  <c r="M118" i="6" s="1"/>
  <c r="L119" i="6"/>
  <c r="M119" i="6" s="1"/>
  <c r="L120" i="6"/>
  <c r="M120" i="6" s="1"/>
  <c r="L121" i="6"/>
  <c r="M121" i="6" s="1"/>
  <c r="L122" i="6"/>
  <c r="M122" i="6" s="1"/>
  <c r="L123" i="6"/>
  <c r="M123" i="6" s="1"/>
  <c r="L124" i="6"/>
  <c r="M124" i="6" s="1"/>
  <c r="L125" i="6"/>
  <c r="M125" i="6" s="1"/>
  <c r="L126" i="6"/>
  <c r="M126" i="6" s="1"/>
  <c r="L127" i="6"/>
  <c r="M127" i="6" s="1"/>
  <c r="L128" i="6"/>
  <c r="M128" i="6" s="1"/>
  <c r="L129" i="6"/>
  <c r="M129" i="6" s="1"/>
  <c r="L130" i="6"/>
  <c r="M130" i="6" s="1"/>
  <c r="L131" i="6"/>
  <c r="M131" i="6" s="1"/>
  <c r="L132" i="6"/>
  <c r="M132" i="6" s="1"/>
  <c r="L133" i="6"/>
  <c r="M133" i="6" s="1"/>
  <c r="L134" i="6"/>
  <c r="M134" i="6" s="1"/>
  <c r="L135" i="6"/>
  <c r="M135" i="6" s="1"/>
  <c r="L136" i="6"/>
  <c r="M136" i="6" s="1"/>
  <c r="L137" i="6"/>
  <c r="M137" i="6" s="1"/>
  <c r="L138" i="6"/>
  <c r="M138" i="6" s="1"/>
  <c r="L139" i="6"/>
  <c r="M139" i="6" s="1"/>
  <c r="L140" i="6"/>
  <c r="M140" i="6" s="1"/>
  <c r="L141" i="6"/>
  <c r="M141" i="6" s="1"/>
  <c r="L142" i="6"/>
  <c r="M142" i="6" s="1"/>
  <c r="L143" i="6"/>
  <c r="M143" i="6" s="1"/>
  <c r="L144" i="6"/>
  <c r="M144" i="6" s="1"/>
  <c r="L145" i="6"/>
  <c r="M145" i="6" s="1"/>
  <c r="L146" i="6"/>
  <c r="M146" i="6" s="1"/>
  <c r="L147" i="6"/>
  <c r="M147" i="6" s="1"/>
  <c r="L148" i="6"/>
  <c r="M148" i="6" s="1"/>
  <c r="L149" i="6"/>
  <c r="M149" i="6" s="1"/>
  <c r="L150" i="6"/>
  <c r="M150" i="6" s="1"/>
  <c r="L151" i="6"/>
  <c r="M151" i="6" s="1"/>
  <c r="L152" i="6"/>
  <c r="M152" i="6" s="1"/>
  <c r="L153" i="6"/>
  <c r="M153" i="6" s="1"/>
  <c r="L154" i="6"/>
  <c r="M154" i="6" s="1"/>
  <c r="L155" i="6"/>
  <c r="M155" i="6" s="1"/>
  <c r="L156" i="6"/>
  <c r="M156" i="6" s="1"/>
  <c r="L157" i="6"/>
  <c r="M157" i="6" s="1"/>
  <c r="L158" i="6"/>
  <c r="M158" i="6" s="1"/>
  <c r="L159" i="6"/>
  <c r="M159" i="6" s="1"/>
  <c r="L160" i="6"/>
  <c r="M160" i="6" s="1"/>
  <c r="L161" i="6"/>
  <c r="M161" i="6" s="1"/>
  <c r="L162" i="6"/>
  <c r="M162" i="6" s="1"/>
  <c r="L163" i="6"/>
  <c r="M163" i="6" s="1"/>
  <c r="L164" i="6"/>
  <c r="M164" i="6" s="1"/>
  <c r="L165" i="6"/>
  <c r="M165" i="6" s="1"/>
  <c r="L166" i="6"/>
  <c r="M166" i="6" s="1"/>
  <c r="L167" i="6"/>
  <c r="M167" i="6" s="1"/>
  <c r="L168" i="6"/>
  <c r="M168" i="6" s="1"/>
  <c r="L169" i="6"/>
  <c r="M169" i="6" s="1"/>
  <c r="L170" i="6"/>
  <c r="M170" i="6" s="1"/>
  <c r="L171" i="6"/>
  <c r="M171" i="6" s="1"/>
  <c r="L172" i="6"/>
  <c r="M172" i="6" s="1"/>
  <c r="L173" i="6"/>
  <c r="M173" i="6" s="1"/>
  <c r="L174" i="6"/>
  <c r="M174" i="6" s="1"/>
  <c r="L175" i="6"/>
  <c r="M175" i="6" s="1"/>
  <c r="L176" i="6"/>
  <c r="M176" i="6" s="1"/>
  <c r="L177" i="6"/>
  <c r="M177" i="6" s="1"/>
  <c r="L178" i="6"/>
  <c r="M178" i="6" s="1"/>
  <c r="L179" i="6"/>
  <c r="M179" i="6" s="1"/>
  <c r="L180" i="6"/>
  <c r="M180" i="6" s="1"/>
  <c r="L181" i="6"/>
  <c r="M181" i="6" s="1"/>
  <c r="L182" i="6"/>
  <c r="M182" i="6" s="1"/>
  <c r="L183" i="6"/>
  <c r="M183" i="6" s="1"/>
  <c r="L184" i="6"/>
  <c r="M184" i="6" s="1"/>
  <c r="L185" i="6"/>
  <c r="M185" i="6" s="1"/>
  <c r="L186" i="6"/>
  <c r="M186" i="6" s="1"/>
  <c r="L187" i="6"/>
  <c r="M187" i="6" s="1"/>
  <c r="L188" i="6"/>
  <c r="M188" i="6" s="1"/>
  <c r="L189" i="6"/>
  <c r="M189" i="6" s="1"/>
  <c r="L190" i="6"/>
  <c r="M190" i="6" s="1"/>
  <c r="L191" i="6"/>
  <c r="M191" i="6" s="1"/>
  <c r="L192" i="6"/>
  <c r="M192" i="6" s="1"/>
  <c r="L193" i="6"/>
  <c r="M193" i="6" s="1"/>
  <c r="L194" i="6"/>
  <c r="M194" i="6" s="1"/>
  <c r="L195" i="6"/>
  <c r="M195" i="6" s="1"/>
  <c r="L196" i="6"/>
  <c r="M196" i="6" s="1"/>
  <c r="L197" i="6"/>
  <c r="M197" i="6" s="1"/>
  <c r="L198" i="6"/>
  <c r="M198" i="6" s="1"/>
  <c r="L199" i="6"/>
  <c r="M199" i="6" s="1"/>
  <c r="L200" i="6"/>
  <c r="M200" i="6" s="1"/>
  <c r="L201" i="6"/>
  <c r="M201" i="6" s="1"/>
  <c r="L202" i="6"/>
  <c r="M202" i="6" s="1"/>
  <c r="L203" i="6"/>
  <c r="M203" i="6" s="1"/>
  <c r="L204" i="6"/>
  <c r="M204" i="6" s="1"/>
  <c r="L205" i="6"/>
  <c r="M205" i="6" s="1"/>
  <c r="L206" i="6"/>
  <c r="M206" i="6" s="1"/>
  <c r="L207" i="6"/>
  <c r="M207" i="6" s="1"/>
  <c r="L208" i="6"/>
  <c r="M208" i="6" s="1"/>
  <c r="L209" i="6"/>
  <c r="M209" i="6" s="1"/>
  <c r="L210" i="6"/>
  <c r="M210" i="6" s="1"/>
  <c r="L211" i="6"/>
  <c r="M211" i="6" s="1"/>
  <c r="L212" i="6"/>
  <c r="M212" i="6" s="1"/>
  <c r="L213" i="6"/>
  <c r="M213" i="6" s="1"/>
  <c r="L214" i="6"/>
  <c r="M214" i="6" s="1"/>
  <c r="L215" i="6"/>
  <c r="M215" i="6" s="1"/>
  <c r="L216" i="6"/>
  <c r="M216" i="6" s="1"/>
  <c r="L217" i="6"/>
  <c r="M217" i="6" s="1"/>
  <c r="L218" i="6"/>
  <c r="M218" i="6" s="1"/>
  <c r="L219" i="6"/>
  <c r="M219" i="6" s="1"/>
  <c r="L220" i="6"/>
  <c r="M220" i="6" s="1"/>
  <c r="L221" i="6"/>
  <c r="M221" i="6" s="1"/>
  <c r="L222" i="6"/>
  <c r="M222" i="6" s="1"/>
  <c r="L223" i="6"/>
  <c r="M223" i="6" s="1"/>
  <c r="L224" i="6"/>
  <c r="M224" i="6" s="1"/>
  <c r="L225" i="6"/>
  <c r="M225" i="6" s="1"/>
  <c r="L226" i="6"/>
  <c r="M226" i="6" s="1"/>
  <c r="L227" i="6"/>
  <c r="M227" i="6" s="1"/>
  <c r="L228" i="6"/>
  <c r="M228" i="6" s="1"/>
  <c r="L229" i="6"/>
  <c r="M229" i="6" s="1"/>
  <c r="L230" i="6"/>
  <c r="M230" i="6" s="1"/>
  <c r="L231" i="6"/>
  <c r="M231" i="6" s="1"/>
  <c r="L232" i="6"/>
  <c r="M232" i="6" s="1"/>
  <c r="L233" i="6"/>
  <c r="M233" i="6" s="1"/>
  <c r="L234" i="6"/>
  <c r="M234" i="6" s="1"/>
  <c r="L235" i="6"/>
  <c r="M235" i="6" s="1"/>
  <c r="L236" i="6"/>
  <c r="M236" i="6" s="1"/>
  <c r="L237" i="6"/>
  <c r="M237" i="6" s="1"/>
  <c r="L238" i="6"/>
  <c r="M238" i="6" s="1"/>
  <c r="L239" i="6"/>
  <c r="M239" i="6" s="1"/>
  <c r="L240" i="6"/>
  <c r="M240" i="6" s="1"/>
  <c r="L241" i="6"/>
  <c r="M241" i="6" s="1"/>
  <c r="L242" i="6"/>
  <c r="M242" i="6" s="1"/>
  <c r="L243" i="6"/>
  <c r="M243" i="6" s="1"/>
  <c r="L244" i="6"/>
  <c r="M244" i="6" s="1"/>
  <c r="L245" i="6"/>
  <c r="M245" i="6" s="1"/>
  <c r="L246" i="6"/>
  <c r="M246" i="6" s="1"/>
  <c r="L247" i="6"/>
  <c r="M247" i="6" s="1"/>
  <c r="L248" i="6"/>
  <c r="M248" i="6" s="1"/>
  <c r="L249" i="6"/>
  <c r="M249" i="6" s="1"/>
  <c r="L250" i="6"/>
  <c r="M250" i="6" s="1"/>
  <c r="L393" i="6"/>
  <c r="M393" i="6" s="1"/>
  <c r="L397" i="6"/>
  <c r="M397" i="6" s="1"/>
  <c r="L401" i="6"/>
  <c r="M401" i="6" s="1"/>
  <c r="L405" i="6"/>
  <c r="M405" i="6" s="1"/>
  <c r="L409" i="6"/>
  <c r="M409" i="6" s="1"/>
  <c r="L413" i="6"/>
  <c r="M413" i="6" s="1"/>
  <c r="L417" i="6"/>
  <c r="M417" i="6" s="1"/>
  <c r="L421" i="6"/>
  <c r="M421" i="6" s="1"/>
  <c r="L425" i="6"/>
  <c r="M425" i="6" s="1"/>
  <c r="L429" i="6"/>
  <c r="M429" i="6" s="1"/>
  <c r="L433" i="6"/>
  <c r="M433" i="6" s="1"/>
  <c r="L437" i="6"/>
  <c r="M437" i="6" s="1"/>
  <c r="L318" i="6"/>
  <c r="M318" i="6" s="1"/>
  <c r="L319" i="6"/>
  <c r="M319" i="6" s="1"/>
  <c r="L320" i="6"/>
  <c r="M320" i="6" s="1"/>
  <c r="L321" i="6"/>
  <c r="M321" i="6" s="1"/>
  <c r="L322" i="6"/>
  <c r="M322" i="6" s="1"/>
  <c r="L323" i="6"/>
  <c r="M323" i="6" s="1"/>
  <c r="L324" i="6"/>
  <c r="M324" i="6" s="1"/>
  <c r="L325" i="6"/>
  <c r="M325" i="6" s="1"/>
  <c r="L326" i="6"/>
  <c r="M326" i="6" s="1"/>
  <c r="L327" i="6"/>
  <c r="M327" i="6" s="1"/>
  <c r="L328" i="6"/>
  <c r="M328" i="6" s="1"/>
  <c r="L329" i="6"/>
  <c r="M329" i="6" s="1"/>
  <c r="L330" i="6"/>
  <c r="M330" i="6" s="1"/>
  <c r="L331" i="6"/>
  <c r="M331" i="6" s="1"/>
  <c r="L332" i="6"/>
  <c r="M332" i="6" s="1"/>
  <c r="L333" i="6"/>
  <c r="M333" i="6" s="1"/>
  <c r="L334" i="6"/>
  <c r="M334" i="6" s="1"/>
  <c r="L335" i="6"/>
  <c r="M335" i="6" s="1"/>
  <c r="L336" i="6"/>
  <c r="M336" i="6" s="1"/>
  <c r="L337" i="6"/>
  <c r="M337" i="6" s="1"/>
  <c r="L338" i="6"/>
  <c r="M338" i="6" s="1"/>
  <c r="L339" i="6"/>
  <c r="M339" i="6" s="1"/>
  <c r="L340" i="6"/>
  <c r="M340" i="6" s="1"/>
  <c r="L341" i="6"/>
  <c r="M341" i="6" s="1"/>
  <c r="L342" i="6"/>
  <c r="M342" i="6" s="1"/>
  <c r="L343" i="6"/>
  <c r="M343" i="6" s="1"/>
  <c r="L344" i="6"/>
  <c r="M344" i="6" s="1"/>
  <c r="L345" i="6"/>
  <c r="M345" i="6" s="1"/>
  <c r="L346" i="6"/>
  <c r="M346" i="6" s="1"/>
  <c r="L347" i="6"/>
  <c r="M347" i="6" s="1"/>
  <c r="L348" i="6"/>
  <c r="M348" i="6" s="1"/>
  <c r="L349" i="6"/>
  <c r="M349" i="6" s="1"/>
  <c r="L350" i="6"/>
  <c r="M350" i="6" s="1"/>
  <c r="L351" i="6"/>
  <c r="M351" i="6" s="1"/>
  <c r="L352" i="6"/>
  <c r="M352" i="6" s="1"/>
  <c r="L353" i="6"/>
  <c r="M353" i="6" s="1"/>
  <c r="L354" i="6"/>
  <c r="M354" i="6" s="1"/>
  <c r="L355" i="6"/>
  <c r="M355" i="6" s="1"/>
  <c r="L356" i="6"/>
  <c r="M356" i="6" s="1"/>
  <c r="L357" i="6"/>
  <c r="M357" i="6" s="1"/>
  <c r="L358" i="6"/>
  <c r="M358" i="6" s="1"/>
  <c r="L359" i="6"/>
  <c r="M359" i="6" s="1"/>
  <c r="L360" i="6"/>
  <c r="M360" i="6" s="1"/>
  <c r="L361" i="6"/>
  <c r="M361" i="6" s="1"/>
  <c r="L362" i="6"/>
  <c r="M362" i="6" s="1"/>
  <c r="L363" i="6"/>
  <c r="M363" i="6" s="1"/>
  <c r="L364" i="6"/>
  <c r="M364" i="6" s="1"/>
  <c r="L365" i="6"/>
  <c r="M365" i="6" s="1"/>
  <c r="L366" i="6"/>
  <c r="M366" i="6" s="1"/>
  <c r="L367" i="6"/>
  <c r="M367" i="6" s="1"/>
  <c r="L368" i="6"/>
  <c r="M368" i="6" s="1"/>
  <c r="L369" i="6"/>
  <c r="M369" i="6" s="1"/>
  <c r="L370" i="6"/>
  <c r="M370" i="6" s="1"/>
  <c r="L371" i="6"/>
  <c r="M371" i="6" s="1"/>
  <c r="L372" i="6"/>
  <c r="M372" i="6" s="1"/>
  <c r="L373" i="6"/>
  <c r="M373" i="6" s="1"/>
  <c r="L374" i="6"/>
  <c r="M374" i="6" s="1"/>
  <c r="L375" i="6"/>
  <c r="M375" i="6" s="1"/>
  <c r="L376" i="6"/>
  <c r="M376" i="6" s="1"/>
  <c r="L377" i="6"/>
  <c r="M377" i="6" s="1"/>
  <c r="L378" i="6"/>
  <c r="M378" i="6" s="1"/>
  <c r="L379" i="6"/>
  <c r="M379" i="6" s="1"/>
  <c r="L380" i="6"/>
  <c r="M380" i="6" s="1"/>
  <c r="L381" i="6"/>
  <c r="M381" i="6" s="1"/>
  <c r="L382" i="6"/>
  <c r="M382" i="6" s="1"/>
  <c r="L383" i="6"/>
  <c r="M383" i="6" s="1"/>
  <c r="L384" i="6"/>
  <c r="M384" i="6" s="1"/>
  <c r="L385" i="6"/>
  <c r="M385" i="6" s="1"/>
  <c r="L386" i="6"/>
  <c r="M386" i="6" s="1"/>
  <c r="L387" i="6"/>
  <c r="M387" i="6" s="1"/>
  <c r="L388" i="6"/>
  <c r="M388" i="6" s="1"/>
  <c r="L389" i="6"/>
  <c r="M389" i="6" s="1"/>
  <c r="L390" i="6"/>
  <c r="M390" i="6" s="1"/>
  <c r="L392" i="6"/>
  <c r="M392" i="6" s="1"/>
  <c r="L396" i="6"/>
  <c r="M396" i="6" s="1"/>
  <c r="L400" i="6"/>
  <c r="M400" i="6" s="1"/>
  <c r="L404" i="6"/>
  <c r="M404" i="6" s="1"/>
  <c r="L408" i="6"/>
  <c r="M408" i="6" s="1"/>
  <c r="L412" i="6"/>
  <c r="M412" i="6" s="1"/>
  <c r="L416" i="6"/>
  <c r="M416" i="6" s="1"/>
  <c r="L420" i="6"/>
  <c r="M420" i="6" s="1"/>
  <c r="L424" i="6"/>
  <c r="M424" i="6" s="1"/>
  <c r="L428" i="6"/>
  <c r="M428" i="6" s="1"/>
  <c r="L432" i="6"/>
  <c r="M432" i="6" s="1"/>
  <c r="L436" i="6"/>
  <c r="M436" i="6" s="1"/>
  <c r="L251" i="6"/>
  <c r="M251" i="6" s="1"/>
  <c r="L252" i="6"/>
  <c r="M252" i="6" s="1"/>
  <c r="L253" i="6"/>
  <c r="M253" i="6" s="1"/>
  <c r="L254" i="6"/>
  <c r="M254" i="6" s="1"/>
  <c r="L255" i="6"/>
  <c r="M255" i="6" s="1"/>
  <c r="L256" i="6"/>
  <c r="M256" i="6" s="1"/>
  <c r="L257" i="6"/>
  <c r="M257" i="6" s="1"/>
  <c r="L258" i="6"/>
  <c r="M258" i="6" s="1"/>
  <c r="L259" i="6"/>
  <c r="M259" i="6" s="1"/>
  <c r="L260" i="6"/>
  <c r="M260" i="6" s="1"/>
  <c r="L261" i="6"/>
  <c r="M261" i="6" s="1"/>
  <c r="L262" i="6"/>
  <c r="M262" i="6" s="1"/>
  <c r="L263" i="6"/>
  <c r="M263" i="6" s="1"/>
  <c r="L264" i="6"/>
  <c r="M264" i="6" s="1"/>
  <c r="L265" i="6"/>
  <c r="M265" i="6" s="1"/>
  <c r="L266" i="6"/>
  <c r="M266" i="6" s="1"/>
  <c r="L267" i="6"/>
  <c r="M267" i="6" s="1"/>
  <c r="L268" i="6"/>
  <c r="M268" i="6" s="1"/>
  <c r="L269" i="6"/>
  <c r="M269" i="6" s="1"/>
  <c r="L270" i="6"/>
  <c r="M270" i="6" s="1"/>
  <c r="L271" i="6"/>
  <c r="M271" i="6" s="1"/>
  <c r="L272" i="6"/>
  <c r="M272" i="6" s="1"/>
  <c r="L273" i="6"/>
  <c r="M273" i="6" s="1"/>
  <c r="L274" i="6"/>
  <c r="M274" i="6" s="1"/>
  <c r="L275" i="6"/>
  <c r="M275" i="6" s="1"/>
  <c r="L276" i="6"/>
  <c r="M276" i="6" s="1"/>
  <c r="L277" i="6"/>
  <c r="M277" i="6" s="1"/>
  <c r="L278" i="6"/>
  <c r="M278" i="6" s="1"/>
  <c r="L279" i="6"/>
  <c r="M279" i="6" s="1"/>
  <c r="L280" i="6"/>
  <c r="M280" i="6" s="1"/>
  <c r="L281" i="6"/>
  <c r="M281" i="6" s="1"/>
  <c r="L282" i="6"/>
  <c r="M282" i="6" s="1"/>
  <c r="L283" i="6"/>
  <c r="M283" i="6" s="1"/>
  <c r="L284" i="6"/>
  <c r="M284" i="6" s="1"/>
  <c r="L285" i="6"/>
  <c r="M285" i="6" s="1"/>
  <c r="L286" i="6"/>
  <c r="M286" i="6" s="1"/>
  <c r="L287" i="6"/>
  <c r="M287" i="6" s="1"/>
  <c r="L288" i="6"/>
  <c r="M288" i="6" s="1"/>
  <c r="L289" i="6"/>
  <c r="M289" i="6" s="1"/>
  <c r="L290" i="6"/>
  <c r="M290" i="6" s="1"/>
  <c r="L291" i="6"/>
  <c r="M291" i="6" s="1"/>
  <c r="L292" i="6"/>
  <c r="M292" i="6" s="1"/>
  <c r="L293" i="6"/>
  <c r="M293" i="6" s="1"/>
  <c r="L294" i="6"/>
  <c r="M294" i="6" s="1"/>
  <c r="L295" i="6"/>
  <c r="M295" i="6" s="1"/>
  <c r="L296" i="6"/>
  <c r="M296" i="6" s="1"/>
  <c r="L297" i="6"/>
  <c r="M297" i="6" s="1"/>
  <c r="L298" i="6"/>
  <c r="M298" i="6" s="1"/>
  <c r="L391" i="6"/>
  <c r="M391" i="6" s="1"/>
  <c r="L395" i="6"/>
  <c r="M395" i="6" s="1"/>
  <c r="L399" i="6"/>
  <c r="M399" i="6" s="1"/>
  <c r="L403" i="6"/>
  <c r="M403" i="6" s="1"/>
  <c r="L407" i="6"/>
  <c r="M407" i="6" s="1"/>
  <c r="L411" i="6"/>
  <c r="M411" i="6" s="1"/>
  <c r="L415" i="6"/>
  <c r="M415" i="6" s="1"/>
  <c r="L419" i="6"/>
  <c r="M419" i="6" s="1"/>
  <c r="L423" i="6"/>
  <c r="M423" i="6" s="1"/>
  <c r="L427" i="6"/>
  <c r="M427" i="6" s="1"/>
  <c r="L431" i="6"/>
  <c r="M431" i="6" s="1"/>
  <c r="L435" i="6"/>
  <c r="M435" i="6" s="1"/>
  <c r="D44" i="7"/>
  <c r="D64" i="7"/>
  <c r="D76" i="7"/>
  <c r="D96" i="7"/>
  <c r="D108" i="7"/>
  <c r="D128" i="7"/>
  <c r="D140" i="7"/>
  <c r="D160" i="7"/>
  <c r="D180" i="7"/>
  <c r="D196" i="7"/>
  <c r="D220" i="7"/>
  <c r="D232" i="7"/>
  <c r="D253" i="7"/>
  <c r="D265" i="7"/>
  <c r="D277" i="7"/>
  <c r="D297" i="7"/>
  <c r="D309" i="7"/>
  <c r="D329" i="7"/>
  <c r="D341" i="7"/>
  <c r="D353" i="7"/>
  <c r="D365" i="7"/>
  <c r="D377" i="7"/>
  <c r="D397" i="7"/>
  <c r="D409" i="7"/>
  <c r="D7" i="7"/>
  <c r="D19" i="7"/>
  <c r="D31" i="7"/>
  <c r="D51" i="7"/>
  <c r="D67" i="7"/>
  <c r="D83" i="7"/>
  <c r="D127" i="7"/>
  <c r="D131" i="7"/>
  <c r="D135" i="7"/>
  <c r="D139" i="7"/>
  <c r="D143" i="7"/>
  <c r="D147" i="7"/>
  <c r="D151" i="7"/>
  <c r="D155" i="7"/>
  <c r="D159" i="7"/>
  <c r="D163" i="7"/>
  <c r="D167" i="7"/>
  <c r="D171" i="7"/>
  <c r="D175" i="7"/>
  <c r="D179" i="7"/>
  <c r="D183" i="7"/>
  <c r="D187" i="7"/>
  <c r="D191" i="7"/>
  <c r="D195" i="7"/>
  <c r="D199" i="7"/>
  <c r="D203" i="7"/>
  <c r="D207" i="7"/>
  <c r="D211" i="7"/>
  <c r="D215" i="7"/>
  <c r="D219" i="7"/>
  <c r="D223" i="7"/>
  <c r="D227" i="7"/>
  <c r="D231" i="7"/>
  <c r="D235" i="7"/>
  <c r="D239" i="7"/>
  <c r="D243" i="7"/>
  <c r="D247" i="7"/>
  <c r="D251" i="7"/>
  <c r="D252" i="7"/>
  <c r="D256" i="7"/>
  <c r="D260" i="7"/>
  <c r="D264" i="7"/>
  <c r="D268" i="7"/>
  <c r="D272" i="7"/>
  <c r="D276" i="7"/>
  <c r="D280" i="7"/>
  <c r="D284" i="7"/>
  <c r="D288" i="7"/>
  <c r="D292" i="7"/>
  <c r="D296" i="7"/>
  <c r="D300" i="7"/>
  <c r="D304" i="7"/>
  <c r="D308" i="7"/>
  <c r="D312" i="7"/>
  <c r="D316" i="7"/>
  <c r="D320" i="7"/>
  <c r="D324" i="7"/>
  <c r="D328" i="7"/>
  <c r="D332" i="7"/>
  <c r="D336" i="7"/>
  <c r="D340" i="7"/>
  <c r="D344" i="7"/>
  <c r="D348" i="7"/>
  <c r="D352" i="7"/>
  <c r="D356" i="7"/>
  <c r="D360" i="7"/>
  <c r="D364" i="7"/>
  <c r="D368" i="7"/>
  <c r="D372" i="7"/>
  <c r="D376" i="7"/>
  <c r="D380" i="7"/>
  <c r="D384" i="7"/>
  <c r="D388" i="7"/>
  <c r="D392" i="7"/>
  <c r="D396" i="7"/>
  <c r="D400" i="7"/>
  <c r="D404" i="7"/>
  <c r="D408" i="7"/>
  <c r="D4" i="7"/>
  <c r="D8" i="7"/>
  <c r="D20" i="7"/>
  <c r="D28" i="7"/>
  <c r="D36" i="7"/>
  <c r="D48" i="7"/>
  <c r="D56" i="7"/>
  <c r="D72" i="7"/>
  <c r="D80" i="7"/>
  <c r="D88" i="7"/>
  <c r="D100" i="7"/>
  <c r="D112" i="7"/>
  <c r="D124" i="7"/>
  <c r="D136" i="7"/>
  <c r="D148" i="7"/>
  <c r="D156" i="7"/>
  <c r="D168" i="7"/>
  <c r="D176" i="7"/>
  <c r="D184" i="7"/>
  <c r="D192" i="7"/>
  <c r="D204" i="7"/>
  <c r="D212" i="7"/>
  <c r="D224" i="7"/>
  <c r="D240" i="7"/>
  <c r="D244" i="7"/>
  <c r="D261" i="7"/>
  <c r="D269" i="7"/>
  <c r="D285" i="7"/>
  <c r="D293" i="7"/>
  <c r="D305" i="7"/>
  <c r="D317" i="7"/>
  <c r="D325" i="7"/>
  <c r="D337" i="7"/>
  <c r="D345" i="7"/>
  <c r="D357" i="7"/>
  <c r="D369" i="7"/>
  <c r="D381" i="7"/>
  <c r="D389" i="7"/>
  <c r="D401" i="7"/>
  <c r="D15" i="7"/>
  <c r="D27" i="7"/>
  <c r="D35" i="7"/>
  <c r="D47" i="7"/>
  <c r="D55" i="7"/>
  <c r="D63" i="7"/>
  <c r="D75" i="7"/>
  <c r="D87" i="7"/>
  <c r="D91" i="7"/>
  <c r="D99" i="7"/>
  <c r="D103" i="7"/>
  <c r="D107" i="7"/>
  <c r="D111" i="7"/>
  <c r="D115" i="7"/>
  <c r="D119" i="7"/>
  <c r="D123" i="7"/>
  <c r="D2" i="7"/>
  <c r="D6" i="7"/>
  <c r="D10" i="7"/>
  <c r="D14" i="7"/>
  <c r="D18" i="7"/>
  <c r="D22" i="7"/>
  <c r="D26" i="7"/>
  <c r="D30" i="7"/>
  <c r="D34" i="7"/>
  <c r="D38" i="7"/>
  <c r="D42" i="7"/>
  <c r="D46" i="7"/>
  <c r="D50" i="7"/>
  <c r="D54" i="7"/>
  <c r="D58" i="7"/>
  <c r="D62" i="7"/>
  <c r="D66" i="7"/>
  <c r="D70" i="7"/>
  <c r="D74" i="7"/>
  <c r="D78" i="7"/>
  <c r="D82" i="7"/>
  <c r="D86" i="7"/>
  <c r="D90" i="7"/>
  <c r="D94" i="7"/>
  <c r="D98" i="7"/>
  <c r="D102" i="7"/>
  <c r="D106" i="7"/>
  <c r="D110" i="7"/>
  <c r="D114" i="7"/>
  <c r="D118" i="7"/>
  <c r="D122" i="7"/>
  <c r="D126" i="7"/>
  <c r="D130" i="7"/>
  <c r="D134" i="7"/>
  <c r="D138" i="7"/>
  <c r="D142" i="7"/>
  <c r="D146" i="7"/>
  <c r="D150" i="7"/>
  <c r="D154" i="7"/>
  <c r="D158" i="7"/>
  <c r="D162" i="7"/>
  <c r="D166" i="7"/>
  <c r="D170" i="7"/>
  <c r="D174" i="7"/>
  <c r="D178" i="7"/>
  <c r="D182" i="7"/>
  <c r="D186" i="7"/>
  <c r="D190" i="7"/>
  <c r="D194" i="7"/>
  <c r="D198" i="7"/>
  <c r="D202" i="7"/>
  <c r="D206" i="7"/>
  <c r="D210" i="7"/>
  <c r="D214" i="7"/>
  <c r="D218" i="7"/>
  <c r="D222" i="7"/>
  <c r="D226" i="7"/>
  <c r="D230" i="7"/>
  <c r="D234" i="7"/>
  <c r="D238" i="7"/>
  <c r="D242" i="7"/>
  <c r="D246" i="7"/>
  <c r="D250" i="7"/>
  <c r="D255" i="7"/>
  <c r="D259" i="7"/>
  <c r="D263" i="7"/>
  <c r="D267" i="7"/>
  <c r="D271" i="7"/>
  <c r="D275" i="7"/>
  <c r="D279" i="7"/>
  <c r="D283" i="7"/>
  <c r="D287" i="7"/>
  <c r="D291" i="7"/>
  <c r="D295" i="7"/>
  <c r="D299" i="7"/>
  <c r="D303" i="7"/>
  <c r="D307" i="7"/>
  <c r="D311" i="7"/>
  <c r="D315" i="7"/>
  <c r="D319" i="7"/>
  <c r="D323" i="7"/>
  <c r="D327" i="7"/>
  <c r="D331" i="7"/>
  <c r="D335" i="7"/>
  <c r="D339" i="7"/>
  <c r="D343" i="7"/>
  <c r="D347" i="7"/>
  <c r="D351" i="7"/>
  <c r="D355" i="7"/>
  <c r="D359" i="7"/>
  <c r="D363" i="7"/>
  <c r="D367" i="7"/>
  <c r="D371" i="7"/>
  <c r="D375" i="7"/>
  <c r="D379" i="7"/>
  <c r="D383" i="7"/>
  <c r="D387" i="7"/>
  <c r="D391" i="7"/>
  <c r="D395" i="7"/>
  <c r="D399" i="7"/>
  <c r="D403" i="7"/>
  <c r="D407" i="7"/>
  <c r="D12" i="7"/>
  <c r="D16" i="7"/>
  <c r="D24" i="7"/>
  <c r="D32" i="7"/>
  <c r="D40" i="7"/>
  <c r="D52" i="7"/>
  <c r="D60" i="7"/>
  <c r="D68" i="7"/>
  <c r="D84" i="7"/>
  <c r="D92" i="7"/>
  <c r="D104" i="7"/>
  <c r="D116" i="7"/>
  <c r="D120" i="7"/>
  <c r="D132" i="7"/>
  <c r="D144" i="7"/>
  <c r="D152" i="7"/>
  <c r="D164" i="7"/>
  <c r="D172" i="7"/>
  <c r="D188" i="7"/>
  <c r="D200" i="7"/>
  <c r="D208" i="7"/>
  <c r="D216" i="7"/>
  <c r="D228" i="7"/>
  <c r="D236" i="7"/>
  <c r="D248" i="7"/>
  <c r="D257" i="7"/>
  <c r="D273" i="7"/>
  <c r="D281" i="7"/>
  <c r="D289" i="7"/>
  <c r="D301" i="7"/>
  <c r="D313" i="7"/>
  <c r="D321" i="7"/>
  <c r="D333" i="7"/>
  <c r="D349" i="7"/>
  <c r="D361" i="7"/>
  <c r="D373" i="7"/>
  <c r="D385" i="7"/>
  <c r="D393" i="7"/>
  <c r="D405" i="7"/>
  <c r="D3" i="7"/>
  <c r="D11" i="7"/>
  <c r="D23" i="7"/>
  <c r="D39" i="7"/>
  <c r="D43" i="7"/>
  <c r="D59" i="7"/>
  <c r="D71" i="7"/>
  <c r="D79" i="7"/>
  <c r="D95" i="7"/>
  <c r="D5" i="7"/>
  <c r="D9" i="7"/>
  <c r="D13" i="7"/>
  <c r="D17" i="7"/>
  <c r="D21" i="7"/>
  <c r="D25" i="7"/>
  <c r="D29" i="7"/>
  <c r="D33" i="7"/>
  <c r="D37" i="7"/>
  <c r="D41" i="7"/>
  <c r="D45" i="7"/>
  <c r="D49" i="7"/>
  <c r="D53" i="7"/>
  <c r="D57" i="7"/>
  <c r="D61" i="7"/>
  <c r="D65" i="7"/>
  <c r="D69" i="7"/>
  <c r="D73" i="7"/>
  <c r="D77" i="7"/>
  <c r="D81" i="7"/>
  <c r="D85" i="7"/>
  <c r="D89" i="7"/>
  <c r="D93" i="7"/>
  <c r="D97" i="7"/>
  <c r="D101" i="7"/>
  <c r="D105" i="7"/>
  <c r="D109" i="7"/>
  <c r="D113" i="7"/>
  <c r="D117" i="7"/>
  <c r="D121" i="7"/>
  <c r="D125" i="7"/>
  <c r="D129" i="7"/>
  <c r="D133" i="7"/>
  <c r="D137" i="7"/>
  <c r="D141" i="7"/>
  <c r="D145" i="7"/>
  <c r="D149" i="7"/>
  <c r="D153" i="7"/>
  <c r="D157" i="7"/>
  <c r="D161" i="7"/>
  <c r="D165" i="7"/>
  <c r="D169" i="7"/>
  <c r="D173" i="7"/>
  <c r="D177" i="7"/>
  <c r="D181" i="7"/>
  <c r="D185" i="7"/>
  <c r="D189" i="7"/>
  <c r="D193" i="7"/>
  <c r="D197" i="7"/>
  <c r="D201" i="7"/>
  <c r="D205" i="7"/>
  <c r="D209" i="7"/>
  <c r="D213" i="7"/>
  <c r="D217" i="7"/>
  <c r="D221" i="7"/>
  <c r="D225" i="7"/>
  <c r="D229" i="7"/>
  <c r="D233" i="7"/>
  <c r="D237" i="7"/>
  <c r="D241" i="7"/>
  <c r="D245" i="7"/>
  <c r="D249" i="7"/>
  <c r="D254" i="7"/>
  <c r="D258" i="7"/>
  <c r="D262" i="7"/>
  <c r="D266" i="7"/>
  <c r="D270" i="7"/>
  <c r="D274" i="7"/>
  <c r="D278" i="7"/>
  <c r="D282" i="7"/>
  <c r="D286" i="7"/>
  <c r="D290" i="7"/>
  <c r="D294" i="7"/>
  <c r="D298" i="7"/>
  <c r="D302" i="7"/>
  <c r="D306" i="7"/>
  <c r="D310" i="7"/>
  <c r="D314" i="7"/>
  <c r="D318" i="7"/>
  <c r="D322" i="7"/>
  <c r="D326" i="7"/>
  <c r="D330" i="7"/>
  <c r="D334" i="7"/>
  <c r="D338" i="7"/>
  <c r="D342" i="7"/>
  <c r="D346" i="7"/>
  <c r="D350" i="7"/>
  <c r="D354" i="7"/>
  <c r="D358" i="7"/>
  <c r="D362" i="7"/>
  <c r="D366" i="7"/>
  <c r="D370" i="7"/>
  <c r="D374" i="7"/>
  <c r="D378" i="7"/>
  <c r="D382" i="7"/>
  <c r="D386" i="7"/>
  <c r="D390" i="7"/>
  <c r="D394" i="7"/>
  <c r="D398" i="7"/>
  <c r="D402" i="7"/>
  <c r="D406" i="7"/>
  <c r="D410" i="7"/>
  <c r="J104" i="1"/>
  <c r="J104" i="6" s="1"/>
  <c r="J333" i="1"/>
  <c r="J333" i="6" s="1"/>
  <c r="J180" i="1"/>
  <c r="J58" i="6" s="1"/>
  <c r="J68" i="1"/>
  <c r="J68" i="6" s="1"/>
  <c r="J228" i="1"/>
  <c r="J228" i="6" s="1"/>
  <c r="J52" i="1"/>
  <c r="J52" i="6" s="1"/>
  <c r="J116" i="1"/>
  <c r="J116" i="6" s="1"/>
  <c r="J200" i="1"/>
  <c r="J200" i="6" s="1"/>
  <c r="J276" i="1"/>
  <c r="J114" i="6" s="1"/>
  <c r="J301" i="1"/>
  <c r="J301" i="6" s="1"/>
  <c r="J338" i="1"/>
  <c r="J100" i="1"/>
  <c r="J100" i="6" s="1"/>
  <c r="J164" i="1"/>
  <c r="J164" i="6" s="1"/>
  <c r="J232" i="1"/>
  <c r="J232" i="6" s="1"/>
  <c r="J72" i="1"/>
  <c r="J72" i="6" s="1"/>
  <c r="J136" i="1"/>
  <c r="J136" i="6" s="1"/>
  <c r="J196" i="1"/>
  <c r="J196" i="6" s="1"/>
  <c r="J244" i="1"/>
  <c r="J244" i="6" s="1"/>
  <c r="J337" i="1"/>
  <c r="J337" i="6" s="1"/>
  <c r="J346" i="1"/>
  <c r="J346" i="6" s="1"/>
  <c r="J357" i="1"/>
  <c r="J357" i="6" s="1"/>
  <c r="J4" i="1"/>
  <c r="J4" i="6" s="1"/>
  <c r="J84" i="1"/>
  <c r="J84" i="6" s="1"/>
  <c r="J132" i="1"/>
  <c r="J132" i="6" s="1"/>
  <c r="J168" i="1"/>
  <c r="J168" i="6" s="1"/>
  <c r="J212" i="1"/>
  <c r="J212" i="6" s="1"/>
  <c r="J260" i="1"/>
  <c r="J260" i="6" s="1"/>
  <c r="J296" i="1"/>
  <c r="J296" i="6" s="1"/>
  <c r="J305" i="1"/>
  <c r="J305" i="6" s="1"/>
  <c r="J389" i="1"/>
  <c r="J389" i="6" s="1"/>
  <c r="J317" i="1"/>
  <c r="J317" i="6" s="1"/>
  <c r="J88" i="1"/>
  <c r="J88" i="6" s="1"/>
  <c r="J120" i="1"/>
  <c r="J120" i="6" s="1"/>
  <c r="J152" i="1"/>
  <c r="J152" i="6" s="1"/>
  <c r="J184" i="1"/>
  <c r="J184" i="6" s="1"/>
  <c r="J216" i="1"/>
  <c r="J216" i="6" s="1"/>
  <c r="J248" i="1"/>
  <c r="J248" i="6" s="1"/>
  <c r="J280" i="1"/>
  <c r="J280" i="6" s="1"/>
  <c r="J321" i="1"/>
  <c r="J321" i="6" s="1"/>
  <c r="J345" i="1"/>
  <c r="J277" i="6" s="1"/>
  <c r="J369" i="1"/>
  <c r="J369" i="6" s="1"/>
  <c r="J385" i="1"/>
  <c r="J385" i="6" s="1"/>
  <c r="J20" i="1"/>
  <c r="J20" i="6" s="1"/>
  <c r="J56" i="1"/>
  <c r="J56" i="6" s="1"/>
  <c r="J24" i="1"/>
  <c r="J24" i="6" s="1"/>
  <c r="J36" i="1"/>
  <c r="J36" i="6" s="1"/>
  <c r="I124" i="6"/>
  <c r="J124" i="1"/>
  <c r="J124" i="6" s="1"/>
  <c r="I188" i="6"/>
  <c r="J188" i="1"/>
  <c r="J188" i="6" s="1"/>
  <c r="I220" i="6"/>
  <c r="J220" i="1"/>
  <c r="J220" i="6" s="1"/>
  <c r="I252" i="6"/>
  <c r="J252" i="1"/>
  <c r="J252" i="6" s="1"/>
  <c r="I284" i="6"/>
  <c r="J284" i="1"/>
  <c r="J284" i="6" s="1"/>
  <c r="I325" i="6"/>
  <c r="J325" i="1"/>
  <c r="J325" i="6" s="1"/>
  <c r="J338" i="6"/>
  <c r="I342" i="6"/>
  <c r="J342" i="1"/>
  <c r="J373" i="1"/>
  <c r="J373" i="6" s="1"/>
  <c r="I377" i="6"/>
  <c r="J377" i="1"/>
  <c r="J377" i="6" s="1"/>
  <c r="I28" i="6"/>
  <c r="J28" i="1"/>
  <c r="J28" i="6" s="1"/>
  <c r="I60" i="6"/>
  <c r="J60" i="1"/>
  <c r="J60" i="6" s="1"/>
  <c r="I92" i="6"/>
  <c r="J92" i="1"/>
  <c r="J92" i="6" s="1"/>
  <c r="I156" i="6"/>
  <c r="J156" i="1"/>
  <c r="J156" i="6" s="1"/>
  <c r="J8" i="1"/>
  <c r="J8" i="6" s="1"/>
  <c r="I12" i="6"/>
  <c r="J12" i="1"/>
  <c r="J12" i="6" s="1"/>
  <c r="J40" i="1"/>
  <c r="J40" i="6" s="1"/>
  <c r="I44" i="6"/>
  <c r="J44" i="1"/>
  <c r="J44" i="6" s="1"/>
  <c r="I76" i="6"/>
  <c r="J76" i="1"/>
  <c r="J76" i="6" s="1"/>
  <c r="I108" i="6"/>
  <c r="J108" i="1"/>
  <c r="J108" i="6" s="1"/>
  <c r="I140" i="6"/>
  <c r="J140" i="1"/>
  <c r="J140" i="6" s="1"/>
  <c r="I172" i="6"/>
  <c r="J172" i="1"/>
  <c r="J172" i="6" s="1"/>
  <c r="I204" i="6"/>
  <c r="J204" i="1"/>
  <c r="J204" i="6" s="1"/>
  <c r="I236" i="6"/>
  <c r="J236" i="1"/>
  <c r="J236" i="6" s="1"/>
  <c r="I268" i="6"/>
  <c r="J268" i="1"/>
  <c r="J268" i="6" s="1"/>
  <c r="H298" i="6"/>
  <c r="I309" i="6"/>
  <c r="J309" i="1"/>
  <c r="I361" i="6"/>
  <c r="J361" i="1"/>
  <c r="J361" i="6" s="1"/>
  <c r="J16" i="1"/>
  <c r="J16" i="6" s="1"/>
  <c r="J32" i="1"/>
  <c r="J32" i="6" s="1"/>
  <c r="J48" i="1"/>
  <c r="J170" i="6" s="1"/>
  <c r="J64" i="1"/>
  <c r="J64" i="6" s="1"/>
  <c r="J80" i="1"/>
  <c r="J80" i="6" s="1"/>
  <c r="J96" i="1"/>
  <c r="J96" i="6" s="1"/>
  <c r="J112" i="1"/>
  <c r="J112" i="6" s="1"/>
  <c r="J128" i="1"/>
  <c r="J209" i="6" s="1"/>
  <c r="J144" i="1"/>
  <c r="J144" i="6" s="1"/>
  <c r="J160" i="1"/>
  <c r="J160" i="6" s="1"/>
  <c r="J176" i="1"/>
  <c r="J176" i="6" s="1"/>
  <c r="J192" i="1"/>
  <c r="J192" i="6" s="1"/>
  <c r="J208" i="1"/>
  <c r="J208" i="6" s="1"/>
  <c r="J224" i="1"/>
  <c r="J224" i="6" s="1"/>
  <c r="J240" i="1"/>
  <c r="J240" i="6" s="1"/>
  <c r="J256" i="1"/>
  <c r="J256" i="6" s="1"/>
  <c r="J272" i="1"/>
  <c r="J272" i="6" s="1"/>
  <c r="J288" i="1"/>
  <c r="J288" i="6" s="1"/>
  <c r="J313" i="1"/>
  <c r="J329" i="1"/>
  <c r="J329" i="6" s="1"/>
  <c r="J341" i="1"/>
  <c r="J341" i="6" s="1"/>
  <c r="J349" i="1"/>
  <c r="J349" i="6" s="1"/>
  <c r="J365" i="1"/>
  <c r="J365" i="6" s="1"/>
  <c r="J381" i="1"/>
  <c r="J381" i="6" s="1"/>
  <c r="J23" i="1"/>
  <c r="J43" i="1"/>
  <c r="J55" i="1"/>
  <c r="J83" i="1"/>
  <c r="J103" i="1"/>
  <c r="J107" i="1"/>
  <c r="J111" i="1"/>
  <c r="J123" i="1"/>
  <c r="J135" i="1"/>
  <c r="J147" i="1"/>
  <c r="J151" i="1"/>
  <c r="J187" i="1"/>
  <c r="J191" i="1"/>
  <c r="J219" i="1"/>
  <c r="J239" i="1"/>
  <c r="J243" i="1"/>
  <c r="J271" i="1"/>
  <c r="J275" i="1"/>
  <c r="J279" i="1"/>
  <c r="J308" i="1"/>
  <c r="J328" i="1"/>
  <c r="J340" i="1"/>
  <c r="J360" i="1"/>
  <c r="J372" i="1"/>
  <c r="J384" i="1"/>
  <c r="I2" i="1"/>
  <c r="J2" i="1" s="1"/>
  <c r="J7" i="1"/>
  <c r="J27" i="1"/>
  <c r="J31" i="1"/>
  <c r="J35" i="1"/>
  <c r="J47" i="1"/>
  <c r="J51" i="1"/>
  <c r="J63" i="1"/>
  <c r="J67" i="1"/>
  <c r="J71" i="1"/>
  <c r="J75" i="1"/>
  <c r="J87" i="1"/>
  <c r="J91" i="1"/>
  <c r="J95" i="1"/>
  <c r="J115" i="1"/>
  <c r="J119" i="1"/>
  <c r="J131" i="1"/>
  <c r="J143" i="1"/>
  <c r="J155" i="1"/>
  <c r="J159" i="1"/>
  <c r="J163" i="1"/>
  <c r="J175" i="1"/>
  <c r="J179" i="1"/>
  <c r="J199" i="1"/>
  <c r="J203" i="1"/>
  <c r="J207" i="1"/>
  <c r="J211" i="1"/>
  <c r="J215" i="1"/>
  <c r="J227" i="1"/>
  <c r="J231" i="1"/>
  <c r="J235" i="1"/>
  <c r="J247" i="1"/>
  <c r="J259" i="1"/>
  <c r="J263" i="1"/>
  <c r="J267" i="1"/>
  <c r="J295" i="1"/>
  <c r="J300" i="1"/>
  <c r="J304" i="1"/>
  <c r="J316" i="1"/>
  <c r="J320" i="1"/>
  <c r="J332" i="1"/>
  <c r="J344" i="1"/>
  <c r="J356" i="1"/>
  <c r="J376" i="1"/>
  <c r="J388" i="1"/>
  <c r="J6" i="1"/>
  <c r="J10" i="1"/>
  <c r="J14" i="1"/>
  <c r="J18" i="1"/>
  <c r="J22" i="1"/>
  <c r="J26" i="1"/>
  <c r="J30" i="1"/>
  <c r="J34" i="1"/>
  <c r="J38" i="1"/>
  <c r="J42" i="1"/>
  <c r="J46" i="1"/>
  <c r="J50" i="1"/>
  <c r="J54" i="1"/>
  <c r="J58" i="1"/>
  <c r="J62" i="1"/>
  <c r="J66" i="1"/>
  <c r="J70" i="1"/>
  <c r="J74" i="1"/>
  <c r="J78" i="1"/>
  <c r="J82" i="1"/>
  <c r="J86" i="1"/>
  <c r="J90" i="1"/>
  <c r="J94" i="1"/>
  <c r="J98" i="1"/>
  <c r="J102" i="1"/>
  <c r="J106" i="1"/>
  <c r="J110" i="1"/>
  <c r="J114" i="1"/>
  <c r="J118" i="1"/>
  <c r="J122" i="1"/>
  <c r="J126" i="1"/>
  <c r="J130" i="1"/>
  <c r="J134" i="1"/>
  <c r="J138" i="1"/>
  <c r="J142" i="1"/>
  <c r="J146" i="1"/>
  <c r="J150" i="1"/>
  <c r="J154" i="1"/>
  <c r="J158" i="1"/>
  <c r="J162" i="1"/>
  <c r="J166" i="1"/>
  <c r="J170" i="1"/>
  <c r="J174" i="1"/>
  <c r="J178" i="1"/>
  <c r="J182" i="1"/>
  <c r="J186" i="1"/>
  <c r="J190" i="1"/>
  <c r="J194" i="1"/>
  <c r="J198" i="1"/>
  <c r="J202" i="1"/>
  <c r="J206" i="1"/>
  <c r="J210" i="1"/>
  <c r="J214" i="1"/>
  <c r="J218" i="1"/>
  <c r="J222" i="1"/>
  <c r="J226" i="1"/>
  <c r="J230" i="1"/>
  <c r="J234" i="1"/>
  <c r="J238" i="1"/>
  <c r="J242" i="1"/>
  <c r="J246" i="1"/>
  <c r="J250" i="1"/>
  <c r="J254" i="1"/>
  <c r="J258" i="1"/>
  <c r="J262" i="1"/>
  <c r="J266" i="1"/>
  <c r="J270" i="1"/>
  <c r="J274" i="1"/>
  <c r="J278" i="1"/>
  <c r="J282" i="1"/>
  <c r="J286" i="1"/>
  <c r="J290" i="1"/>
  <c r="J294" i="1"/>
  <c r="I298" i="1"/>
  <c r="J298" i="1" s="1"/>
  <c r="J299" i="1"/>
  <c r="J303" i="1"/>
  <c r="J307" i="1"/>
  <c r="J311" i="1"/>
  <c r="J315" i="1"/>
  <c r="J319" i="1"/>
  <c r="J323" i="1"/>
  <c r="J327" i="1"/>
  <c r="J331" i="1"/>
  <c r="J335" i="1"/>
  <c r="J339" i="1"/>
  <c r="J343" i="1"/>
  <c r="J347" i="1"/>
  <c r="J351" i="1"/>
  <c r="J355" i="1"/>
  <c r="J359" i="1"/>
  <c r="J363" i="1"/>
  <c r="J367" i="1"/>
  <c r="J371" i="1"/>
  <c r="J375" i="1"/>
  <c r="J379" i="1"/>
  <c r="J383" i="1"/>
  <c r="J387" i="1"/>
  <c r="J3" i="1"/>
  <c r="J11" i="1"/>
  <c r="J15" i="1"/>
  <c r="J19" i="1"/>
  <c r="J39" i="1"/>
  <c r="J59" i="1"/>
  <c r="J79" i="1"/>
  <c r="J99" i="1"/>
  <c r="J127" i="1"/>
  <c r="J139" i="1"/>
  <c r="J167" i="1"/>
  <c r="J171" i="1"/>
  <c r="J183" i="1"/>
  <c r="J195" i="1"/>
  <c r="J223" i="1"/>
  <c r="J251" i="1"/>
  <c r="J255" i="1"/>
  <c r="J283" i="1"/>
  <c r="J287" i="1"/>
  <c r="J291" i="1"/>
  <c r="J312" i="1"/>
  <c r="J324" i="1"/>
  <c r="J336" i="1"/>
  <c r="J348" i="1"/>
  <c r="J352" i="1"/>
  <c r="J364" i="1"/>
  <c r="J368" i="1"/>
  <c r="J380" i="1"/>
  <c r="J5" i="1"/>
  <c r="J9" i="1"/>
  <c r="J13" i="1"/>
  <c r="J17" i="1"/>
  <c r="J21" i="1"/>
  <c r="J25" i="1"/>
  <c r="J29" i="1"/>
  <c r="J33" i="1"/>
  <c r="J37" i="1"/>
  <c r="J41" i="1"/>
  <c r="J45" i="1"/>
  <c r="J49" i="1"/>
  <c r="J53" i="1"/>
  <c r="J57" i="1"/>
  <c r="J61" i="1"/>
  <c r="J65" i="1"/>
  <c r="J69" i="1"/>
  <c r="J73" i="1"/>
  <c r="J77" i="1"/>
  <c r="J81" i="1"/>
  <c r="J85" i="1"/>
  <c r="J89" i="1"/>
  <c r="J93" i="1"/>
  <c r="J97" i="1"/>
  <c r="J101" i="1"/>
  <c r="J105" i="1"/>
  <c r="J109" i="1"/>
  <c r="J113" i="1"/>
  <c r="J117" i="1"/>
  <c r="J121" i="1"/>
  <c r="J125" i="1"/>
  <c r="J129" i="1"/>
  <c r="J133" i="1"/>
  <c r="J137" i="1"/>
  <c r="J141" i="1"/>
  <c r="J145" i="1"/>
  <c r="J149" i="1"/>
  <c r="J153" i="1"/>
  <c r="J157" i="1"/>
  <c r="J161" i="1"/>
  <c r="J165" i="1"/>
  <c r="J169" i="1"/>
  <c r="J173" i="1"/>
  <c r="J177" i="1"/>
  <c r="J181" i="1"/>
  <c r="J185" i="1"/>
  <c r="J189" i="1"/>
  <c r="J193" i="1"/>
  <c r="J197" i="1"/>
  <c r="J201" i="1"/>
  <c r="J205" i="1"/>
  <c r="J209" i="1"/>
  <c r="J213" i="1"/>
  <c r="J217" i="1"/>
  <c r="J221" i="1"/>
  <c r="J225" i="1"/>
  <c r="J229" i="1"/>
  <c r="J233" i="1"/>
  <c r="J237" i="1"/>
  <c r="J241" i="1"/>
  <c r="J245" i="1"/>
  <c r="J249" i="1"/>
  <c r="J253" i="1"/>
  <c r="J257" i="1"/>
  <c r="J261" i="1"/>
  <c r="J265" i="1"/>
  <c r="J269" i="1"/>
  <c r="J273" i="1"/>
  <c r="J277" i="1"/>
  <c r="J281" i="1"/>
  <c r="J285" i="1"/>
  <c r="J289" i="1"/>
  <c r="J293" i="1"/>
  <c r="J297" i="1"/>
  <c r="J302" i="1"/>
  <c r="J306" i="1"/>
  <c r="J310" i="1"/>
  <c r="J314" i="1"/>
  <c r="J318" i="1"/>
  <c r="J322" i="1"/>
  <c r="J326" i="1"/>
  <c r="J330" i="1"/>
  <c r="J334" i="1"/>
  <c r="J350" i="1"/>
  <c r="J354" i="1"/>
  <c r="J358" i="1"/>
  <c r="J362" i="1"/>
  <c r="J366" i="1"/>
  <c r="J370" i="1"/>
  <c r="J374" i="1"/>
  <c r="J378" i="1"/>
  <c r="J382" i="1"/>
  <c r="J386" i="1"/>
  <c r="J390" i="1"/>
  <c r="A1" i="8" l="1" a="1"/>
  <c r="J313" i="6"/>
  <c r="J309" i="6"/>
  <c r="J342" i="6"/>
  <c r="J378" i="6"/>
  <c r="J362" i="6"/>
  <c r="J334" i="6"/>
  <c r="J318" i="6"/>
  <c r="J302" i="6"/>
  <c r="J289" i="6"/>
  <c r="J273" i="6"/>
  <c r="J257" i="6"/>
  <c r="J241" i="6"/>
  <c r="J225" i="6"/>
  <c r="J345" i="6"/>
  <c r="J193" i="6"/>
  <c r="J177" i="6"/>
  <c r="J161" i="6"/>
  <c r="J145" i="6"/>
  <c r="J129" i="6"/>
  <c r="J113" i="6"/>
  <c r="J97" i="6"/>
  <c r="J81" i="6"/>
  <c r="J65" i="6"/>
  <c r="J173" i="6"/>
  <c r="J33" i="6"/>
  <c r="J17" i="6"/>
  <c r="J380" i="6"/>
  <c r="J348" i="6"/>
  <c r="J291" i="6"/>
  <c r="J251" i="6"/>
  <c r="J171" i="6"/>
  <c r="J99" i="6"/>
  <c r="J19" i="6"/>
  <c r="J375" i="6"/>
  <c r="J359" i="6"/>
  <c r="J343" i="6"/>
  <c r="J327" i="6"/>
  <c r="J311" i="6"/>
  <c r="I298" i="6"/>
  <c r="J282" i="6"/>
  <c r="J266" i="6"/>
  <c r="J250" i="6"/>
  <c r="J234" i="6"/>
  <c r="J218" i="6"/>
  <c r="J202" i="6"/>
  <c r="J186" i="6"/>
  <c r="J328" i="6"/>
  <c r="J154" i="6"/>
  <c r="J138" i="6"/>
  <c r="J122" i="6"/>
  <c r="J106" i="6"/>
  <c r="J180" i="6"/>
  <c r="J74" i="6"/>
  <c r="J48" i="6"/>
  <c r="J42" i="6"/>
  <c r="J26" i="6"/>
  <c r="J10" i="6"/>
  <c r="J388" i="6"/>
  <c r="J332" i="6"/>
  <c r="J300" i="6"/>
  <c r="J259" i="6"/>
  <c r="J227" i="6"/>
  <c r="J203" i="6"/>
  <c r="J163" i="6"/>
  <c r="J131" i="6"/>
  <c r="J91" i="6"/>
  <c r="J67" i="6"/>
  <c r="J35" i="6"/>
  <c r="I2" i="6"/>
  <c r="J372" i="6"/>
  <c r="J308" i="6"/>
  <c r="J243" i="6"/>
  <c r="J187" i="6"/>
  <c r="J123" i="6"/>
  <c r="J83" i="6"/>
  <c r="J390" i="6"/>
  <c r="J374" i="6"/>
  <c r="J358" i="6"/>
  <c r="J330" i="6"/>
  <c r="J314" i="6"/>
  <c r="J298" i="6"/>
  <c r="J285" i="6"/>
  <c r="J269" i="6"/>
  <c r="J253" i="6"/>
  <c r="J237" i="6"/>
  <c r="J221" i="6"/>
  <c r="J205" i="6"/>
  <c r="J189" i="6"/>
  <c r="J344" i="6"/>
  <c r="J157" i="6"/>
  <c r="J141" i="6"/>
  <c r="J125" i="6"/>
  <c r="J109" i="6"/>
  <c r="J93" i="6"/>
  <c r="J77" i="6"/>
  <c r="J61" i="6"/>
  <c r="J45" i="6"/>
  <c r="J29" i="6"/>
  <c r="J13" i="6"/>
  <c r="J368" i="6"/>
  <c r="J336" i="6"/>
  <c r="J287" i="6"/>
  <c r="J223" i="6"/>
  <c r="J167" i="6"/>
  <c r="J79" i="6"/>
  <c r="J15" i="6"/>
  <c r="J387" i="6"/>
  <c r="J371" i="6"/>
  <c r="J355" i="6"/>
  <c r="J339" i="6"/>
  <c r="J323" i="6"/>
  <c r="J307" i="6"/>
  <c r="J294" i="6"/>
  <c r="J278" i="6"/>
  <c r="J262" i="6"/>
  <c r="J246" i="6"/>
  <c r="J230" i="6"/>
  <c r="J214" i="6"/>
  <c r="J198" i="6"/>
  <c r="J182" i="6"/>
  <c r="J166" i="6"/>
  <c r="J150" i="6"/>
  <c r="J134" i="6"/>
  <c r="J118" i="6"/>
  <c r="J102" i="6"/>
  <c r="J86" i="6"/>
  <c r="J70" i="6"/>
  <c r="J54" i="6"/>
  <c r="J38" i="6"/>
  <c r="J22" i="6"/>
  <c r="J6" i="6"/>
  <c r="J376" i="6"/>
  <c r="J320" i="6"/>
  <c r="J295" i="6"/>
  <c r="J247" i="6"/>
  <c r="J59" i="6"/>
  <c r="J199" i="6"/>
  <c r="J159" i="6"/>
  <c r="J119" i="6"/>
  <c r="J87" i="6"/>
  <c r="J63" i="6"/>
  <c r="J31" i="6"/>
  <c r="J360" i="6"/>
  <c r="J279" i="6"/>
  <c r="J239" i="6"/>
  <c r="J151" i="6"/>
  <c r="J111" i="6"/>
  <c r="J55" i="6"/>
  <c r="J386" i="6"/>
  <c r="J370" i="6"/>
  <c r="J354" i="6"/>
  <c r="J326" i="6"/>
  <c r="J310" i="6"/>
  <c r="J297" i="6"/>
  <c r="J281" i="6"/>
  <c r="J265" i="6"/>
  <c r="J249" i="6"/>
  <c r="J233" i="6"/>
  <c r="J217" i="6"/>
  <c r="J201" i="6"/>
  <c r="J185" i="6"/>
  <c r="J169" i="6"/>
  <c r="J153" i="6"/>
  <c r="J137" i="6"/>
  <c r="J304" i="6"/>
  <c r="J105" i="6"/>
  <c r="J89" i="6"/>
  <c r="J73" i="6"/>
  <c r="J57" i="6"/>
  <c r="J41" i="6"/>
  <c r="J25" i="6"/>
  <c r="J9" i="6"/>
  <c r="J364" i="6"/>
  <c r="J324" i="6"/>
  <c r="J283" i="6"/>
  <c r="J195" i="6"/>
  <c r="J139" i="6"/>
  <c r="J49" i="6"/>
  <c r="J11" i="6"/>
  <c r="J383" i="6"/>
  <c r="J367" i="6"/>
  <c r="J351" i="6"/>
  <c r="J335" i="6"/>
  <c r="J319" i="6"/>
  <c r="J303" i="6"/>
  <c r="J290" i="6"/>
  <c r="J274" i="6"/>
  <c r="J258" i="6"/>
  <c r="J242" i="6"/>
  <c r="J226" i="6"/>
  <c r="J210" i="6"/>
  <c r="J194" i="6"/>
  <c r="J178" i="6"/>
  <c r="J162" i="6"/>
  <c r="J146" i="6"/>
  <c r="J130" i="6"/>
  <c r="J215" i="6"/>
  <c r="J98" i="6"/>
  <c r="J82" i="6"/>
  <c r="J66" i="6"/>
  <c r="J50" i="6"/>
  <c r="J34" i="6"/>
  <c r="J18" i="6"/>
  <c r="J2" i="6"/>
  <c r="J356" i="6"/>
  <c r="J316" i="6"/>
  <c r="J267" i="6"/>
  <c r="J235" i="6"/>
  <c r="J211" i="6"/>
  <c r="J179" i="6"/>
  <c r="J155" i="6"/>
  <c r="J115" i="6"/>
  <c r="J75" i="6"/>
  <c r="J51" i="6"/>
  <c r="J27" i="6"/>
  <c r="J340" i="6"/>
  <c r="J90" i="6"/>
  <c r="J219" i="6"/>
  <c r="J147" i="6"/>
  <c r="J107" i="6"/>
  <c r="J43" i="6"/>
  <c r="J382" i="6"/>
  <c r="J366" i="6"/>
  <c r="J350" i="6"/>
  <c r="J322" i="6"/>
  <c r="J306" i="6"/>
  <c r="J293" i="6"/>
  <c r="J121" i="6"/>
  <c r="J261" i="6"/>
  <c r="J245" i="6"/>
  <c r="J229" i="6"/>
  <c r="J213" i="6"/>
  <c r="J197" i="6"/>
  <c r="J181" i="6"/>
  <c r="J165" i="6"/>
  <c r="J149" i="6"/>
  <c r="J133" i="6"/>
  <c r="J117" i="6"/>
  <c r="J101" i="6"/>
  <c r="J85" i="6"/>
  <c r="J69" i="6"/>
  <c r="J53" i="6"/>
  <c r="J37" i="6"/>
  <c r="J21" i="6"/>
  <c r="J5" i="6"/>
  <c r="J352" i="6"/>
  <c r="J312" i="6"/>
  <c r="J255" i="6"/>
  <c r="J183" i="6"/>
  <c r="J127" i="6"/>
  <c r="J39" i="6"/>
  <c r="J3" i="6"/>
  <c r="J379" i="6"/>
  <c r="J363" i="6"/>
  <c r="J347" i="6"/>
  <c r="J331" i="6"/>
  <c r="J315" i="6"/>
  <c r="J299" i="6"/>
  <c r="J286" i="6"/>
  <c r="J270" i="6"/>
  <c r="J254" i="6"/>
  <c r="J238" i="6"/>
  <c r="J222" i="6"/>
  <c r="J206" i="6"/>
  <c r="J190" i="6"/>
  <c r="J174" i="6"/>
  <c r="J158" i="6"/>
  <c r="J142" i="6"/>
  <c r="J126" i="6"/>
  <c r="J110" i="6"/>
  <c r="J94" i="6"/>
  <c r="J78" i="6"/>
  <c r="J62" i="6"/>
  <c r="J46" i="6"/>
  <c r="J30" i="6"/>
  <c r="J14" i="6"/>
  <c r="J276" i="6"/>
  <c r="J275" i="6"/>
  <c r="J263" i="6"/>
  <c r="J231" i="6"/>
  <c r="J207" i="6"/>
  <c r="J175" i="6"/>
  <c r="J143" i="6"/>
  <c r="J95" i="6"/>
  <c r="J71" i="6"/>
  <c r="J47" i="6"/>
  <c r="J7" i="6"/>
  <c r="J384" i="6"/>
  <c r="J128" i="6"/>
  <c r="J271" i="6"/>
  <c r="J191" i="6"/>
  <c r="J135" i="6"/>
  <c r="J103" i="6"/>
  <c r="J23" i="6"/>
  <c r="A1" i="8" l="1"/>
  <c r="A4" i="8"/>
  <c r="E4" i="7" s="1"/>
  <c r="A20" i="8"/>
  <c r="A36" i="8"/>
  <c r="E36" i="7" s="1"/>
  <c r="A52" i="8"/>
  <c r="A68" i="8"/>
  <c r="E68" i="7" s="1"/>
  <c r="A84" i="8"/>
  <c r="E84" i="7" s="1"/>
  <c r="A100" i="8"/>
  <c r="E100" i="7" s="1"/>
  <c r="A116" i="8"/>
  <c r="E116" i="7" s="1"/>
  <c r="A132" i="8"/>
  <c r="E132" i="7" s="1"/>
  <c r="A148" i="8"/>
  <c r="E148" i="7" s="1"/>
  <c r="A164" i="8"/>
  <c r="E164" i="7" s="1"/>
  <c r="A180" i="8"/>
  <c r="E180" i="7" s="1"/>
  <c r="A196" i="8"/>
  <c r="E196" i="7" s="1"/>
  <c r="A212" i="8"/>
  <c r="E212" i="7" s="1"/>
  <c r="A228" i="8"/>
  <c r="E228" i="7" s="1"/>
  <c r="A244" i="8"/>
  <c r="A260" i="8"/>
  <c r="A276" i="8"/>
  <c r="E276" i="7" s="1"/>
  <c r="A292" i="8"/>
  <c r="E292" i="7" s="1"/>
  <c r="A308" i="8"/>
  <c r="A324" i="8"/>
  <c r="E324" i="7" s="1"/>
  <c r="A340" i="8"/>
  <c r="E340" i="7" s="1"/>
  <c r="A344" i="8"/>
  <c r="E344" i="7" s="1"/>
  <c r="A348" i="8"/>
  <c r="A352" i="8"/>
  <c r="E352" i="7" s="1"/>
  <c r="A356" i="8"/>
  <c r="E356" i="7" s="1"/>
  <c r="A360" i="8"/>
  <c r="E360" i="7" s="1"/>
  <c r="A364" i="8"/>
  <c r="E364" i="7" s="1"/>
  <c r="A368" i="8"/>
  <c r="E368" i="7" s="1"/>
  <c r="A372" i="8"/>
  <c r="E372" i="7" s="1"/>
  <c r="A376" i="8"/>
  <c r="E376" i="7" s="1"/>
  <c r="A380" i="8"/>
  <c r="A384" i="8"/>
  <c r="E384" i="7" s="1"/>
  <c r="A388" i="8"/>
  <c r="E388" i="7" s="1"/>
  <c r="A392" i="8"/>
  <c r="E392" i="7" s="1"/>
  <c r="A396" i="8"/>
  <c r="A400" i="8"/>
  <c r="E400" i="7" s="1"/>
  <c r="A404" i="8"/>
  <c r="E404" i="7" s="1"/>
  <c r="A408" i="8"/>
  <c r="E408" i="7" s="1"/>
  <c r="A412" i="8"/>
  <c r="A416" i="8"/>
  <c r="A420" i="8"/>
  <c r="A424" i="8"/>
  <c r="A428" i="8"/>
  <c r="A432" i="8"/>
  <c r="A436" i="8"/>
  <c r="A440" i="8"/>
  <c r="A444" i="8"/>
  <c r="A448" i="8"/>
  <c r="A452" i="8"/>
  <c r="A456" i="8"/>
  <c r="A460" i="8"/>
  <c r="A464" i="8"/>
  <c r="A468" i="8"/>
  <c r="A472" i="8"/>
  <c r="A476" i="8"/>
  <c r="A480" i="8"/>
  <c r="A484" i="8"/>
  <c r="A488" i="8"/>
  <c r="A492" i="8"/>
  <c r="A496" i="8"/>
  <c r="A500" i="8"/>
  <c r="A504" i="8"/>
  <c r="A508" i="8"/>
  <c r="A512" i="8"/>
  <c r="A516" i="8"/>
  <c r="A520" i="8"/>
  <c r="A524" i="8"/>
  <c r="A528" i="8"/>
  <c r="A532" i="8"/>
  <c r="A536" i="8"/>
  <c r="A540" i="8"/>
  <c r="A544" i="8"/>
  <c r="A548" i="8"/>
  <c r="A552" i="8"/>
  <c r="A556" i="8"/>
  <c r="A560" i="8"/>
  <c r="A564" i="8"/>
  <c r="A568" i="8"/>
  <c r="A572" i="8"/>
  <c r="A576" i="8"/>
  <c r="A580" i="8"/>
  <c r="A584" i="8"/>
  <c r="A588" i="8"/>
  <c r="A592" i="8"/>
  <c r="A8" i="8"/>
  <c r="E8" i="7" s="1"/>
  <c r="A24" i="8"/>
  <c r="E24" i="7" s="1"/>
  <c r="A40" i="8"/>
  <c r="E40" i="7" s="1"/>
  <c r="A56" i="8"/>
  <c r="E56" i="7" s="1"/>
  <c r="A72" i="8"/>
  <c r="E72" i="7" s="1"/>
  <c r="A88" i="8"/>
  <c r="E88" i="7" s="1"/>
  <c r="A104" i="8"/>
  <c r="A120" i="8"/>
  <c r="E120" i="7" s="1"/>
  <c r="A136" i="8"/>
  <c r="E136" i="7" s="1"/>
  <c r="A152" i="8"/>
  <c r="E152" i="7" s="1"/>
  <c r="A168" i="8"/>
  <c r="A184" i="8"/>
  <c r="E184" i="7" s="1"/>
  <c r="A200" i="8"/>
  <c r="E200" i="7" s="1"/>
  <c r="A216" i="8"/>
  <c r="E216" i="7" s="1"/>
  <c r="A232" i="8"/>
  <c r="A248" i="8"/>
  <c r="A264" i="8"/>
  <c r="E264" i="7" s="1"/>
  <c r="A280" i="8"/>
  <c r="E280" i="7" s="1"/>
  <c r="A296" i="8"/>
  <c r="E296" i="7" s="1"/>
  <c r="A312" i="8"/>
  <c r="A328" i="8"/>
  <c r="E328" i="7" s="1"/>
  <c r="A341" i="8"/>
  <c r="E341" i="7" s="1"/>
  <c r="A345" i="8"/>
  <c r="A349" i="8"/>
  <c r="A353" i="8"/>
  <c r="A357" i="8"/>
  <c r="E357" i="7" s="1"/>
  <c r="A361" i="8"/>
  <c r="E361" i="7" s="1"/>
  <c r="A365" i="8"/>
  <c r="E365" i="7" s="1"/>
  <c r="A369" i="8"/>
  <c r="E369" i="7" s="1"/>
  <c r="A373" i="8"/>
  <c r="E373" i="7" s="1"/>
  <c r="A377" i="8"/>
  <c r="E377" i="7" s="1"/>
  <c r="A381" i="8"/>
  <c r="E381" i="7" s="1"/>
  <c r="A385" i="8"/>
  <c r="E385" i="7" s="1"/>
  <c r="A389" i="8"/>
  <c r="E389" i="7" s="1"/>
  <c r="A393" i="8"/>
  <c r="E393" i="7" s="1"/>
  <c r="A397" i="8"/>
  <c r="E397" i="7" s="1"/>
  <c r="A401" i="8"/>
  <c r="E401" i="7" s="1"/>
  <c r="A405" i="8"/>
  <c r="E405" i="7" s="1"/>
  <c r="A409" i="8"/>
  <c r="E409" i="7" s="1"/>
  <c r="A413" i="8"/>
  <c r="A417" i="8"/>
  <c r="A421" i="8"/>
  <c r="A425" i="8"/>
  <c r="A429" i="8"/>
  <c r="A433" i="8"/>
  <c r="A437" i="8"/>
  <c r="A441" i="8"/>
  <c r="A445" i="8"/>
  <c r="A449" i="8"/>
  <c r="A453" i="8"/>
  <c r="A457" i="8"/>
  <c r="A461" i="8"/>
  <c r="A465" i="8"/>
  <c r="A469" i="8"/>
  <c r="A473" i="8"/>
  <c r="A477" i="8"/>
  <c r="A481" i="8"/>
  <c r="A485" i="8"/>
  <c r="A489" i="8"/>
  <c r="A493" i="8"/>
  <c r="A497" i="8"/>
  <c r="A501" i="8"/>
  <c r="A505" i="8"/>
  <c r="A509" i="8"/>
  <c r="A513" i="8"/>
  <c r="A517" i="8"/>
  <c r="A521" i="8"/>
  <c r="A525" i="8"/>
  <c r="A529" i="8"/>
  <c r="A533" i="8"/>
  <c r="A537" i="8"/>
  <c r="A541" i="8"/>
  <c r="A545" i="8"/>
  <c r="A549" i="8"/>
  <c r="A553" i="8"/>
  <c r="A557" i="8"/>
  <c r="A561" i="8"/>
  <c r="A565" i="8"/>
  <c r="A569" i="8"/>
  <c r="A573" i="8"/>
  <c r="A577" i="8"/>
  <c r="A581" i="8"/>
  <c r="A585" i="8"/>
  <c r="A589" i="8"/>
  <c r="A12" i="8"/>
  <c r="E12" i="7" s="1"/>
  <c r="A16" i="8"/>
  <c r="E16" i="7" s="1"/>
  <c r="A48" i="8"/>
  <c r="E48" i="7" s="1"/>
  <c r="A80" i="8"/>
  <c r="E80" i="7" s="1"/>
  <c r="A112" i="8"/>
  <c r="E112" i="7" s="1"/>
  <c r="A144" i="8"/>
  <c r="E144" i="7" s="1"/>
  <c r="A176" i="8"/>
  <c r="A208" i="8"/>
  <c r="E208" i="7" s="1"/>
  <c r="A240" i="8"/>
  <c r="E240" i="7" s="1"/>
  <c r="A272" i="8"/>
  <c r="E272" i="7" s="1"/>
  <c r="A304" i="8"/>
  <c r="E304" i="7" s="1"/>
  <c r="A336" i="8"/>
  <c r="E336" i="7" s="1"/>
  <c r="A347" i="8"/>
  <c r="E347" i="7" s="1"/>
  <c r="A355" i="8"/>
  <c r="E355" i="7" s="1"/>
  <c r="A363" i="8"/>
  <c r="E363" i="7" s="1"/>
  <c r="A371" i="8"/>
  <c r="E371" i="7" s="1"/>
  <c r="A379" i="8"/>
  <c r="E379" i="7" s="1"/>
  <c r="A387" i="8"/>
  <c r="E387" i="7" s="1"/>
  <c r="A395" i="8"/>
  <c r="A403" i="8"/>
  <c r="E403" i="7" s="1"/>
  <c r="A411" i="8"/>
  <c r="A419" i="8"/>
  <c r="A427" i="8"/>
  <c r="A435" i="8"/>
  <c r="A443" i="8"/>
  <c r="A451" i="8"/>
  <c r="A459" i="8"/>
  <c r="A467" i="8"/>
  <c r="A475" i="8"/>
  <c r="A483" i="8"/>
  <c r="A491" i="8"/>
  <c r="A499" i="8"/>
  <c r="A507" i="8"/>
  <c r="A515" i="8"/>
  <c r="A523" i="8"/>
  <c r="A531" i="8"/>
  <c r="A539" i="8"/>
  <c r="A547" i="8"/>
  <c r="A555" i="8"/>
  <c r="A563" i="8"/>
  <c r="A571" i="8"/>
  <c r="A579" i="8"/>
  <c r="A587" i="8"/>
  <c r="A594" i="8"/>
  <c r="A598" i="8"/>
  <c r="A602" i="8"/>
  <c r="A606" i="8"/>
  <c r="A610" i="8"/>
  <c r="A614" i="8"/>
  <c r="A618" i="8"/>
  <c r="A622" i="8"/>
  <c r="A626" i="8"/>
  <c r="A630" i="8"/>
  <c r="A634" i="8"/>
  <c r="A638" i="8"/>
  <c r="A642" i="8"/>
  <c r="A646" i="8"/>
  <c r="A650" i="8"/>
  <c r="A654" i="8"/>
  <c r="A658" i="8"/>
  <c r="A662" i="8"/>
  <c r="A666" i="8"/>
  <c r="A670" i="8"/>
  <c r="A674" i="8"/>
  <c r="A678" i="8"/>
  <c r="A682" i="8"/>
  <c r="A686" i="8"/>
  <c r="A690" i="8"/>
  <c r="A694" i="8"/>
  <c r="A698" i="8"/>
  <c r="A702" i="8"/>
  <c r="A706" i="8"/>
  <c r="A710" i="8"/>
  <c r="A714" i="8"/>
  <c r="A718" i="8"/>
  <c r="A722" i="8"/>
  <c r="A726" i="8"/>
  <c r="A730" i="8"/>
  <c r="A734" i="8"/>
  <c r="A738" i="8"/>
  <c r="A742" i="8"/>
  <c r="A746" i="8"/>
  <c r="A750" i="8"/>
  <c r="A754" i="8"/>
  <c r="A758" i="8"/>
  <c r="A762" i="8"/>
  <c r="A766" i="8"/>
  <c r="A770" i="8"/>
  <c r="A774" i="8"/>
  <c r="A778" i="8"/>
  <c r="A782" i="8"/>
  <c r="A786" i="8"/>
  <c r="A790" i="8"/>
  <c r="A794" i="8"/>
  <c r="A798" i="8"/>
  <c r="A28" i="8"/>
  <c r="A32" i="8"/>
  <c r="E32" i="7" s="1"/>
  <c r="A64" i="8"/>
  <c r="E64" i="7" s="1"/>
  <c r="A96" i="8"/>
  <c r="A128" i="8"/>
  <c r="E128" i="7" s="1"/>
  <c r="A160" i="8"/>
  <c r="E160" i="7" s="1"/>
  <c r="A192" i="8"/>
  <c r="E192" i="7" s="1"/>
  <c r="A224" i="8"/>
  <c r="E224" i="7" s="1"/>
  <c r="A256" i="8"/>
  <c r="E256" i="7" s="1"/>
  <c r="A288" i="8"/>
  <c r="E288" i="7" s="1"/>
  <c r="A320" i="8"/>
  <c r="E320" i="7" s="1"/>
  <c r="A343" i="8"/>
  <c r="E343" i="7" s="1"/>
  <c r="A351" i="8"/>
  <c r="A359" i="8"/>
  <c r="E359" i="7" s="1"/>
  <c r="A367" i="8"/>
  <c r="E367" i="7" s="1"/>
  <c r="A375" i="8"/>
  <c r="A383" i="8"/>
  <c r="E383" i="7" s="1"/>
  <c r="A391" i="8"/>
  <c r="E391" i="7" s="1"/>
  <c r="A399" i="8"/>
  <c r="E399" i="7" s="1"/>
  <c r="A407" i="8"/>
  <c r="A415" i="8"/>
  <c r="A423" i="8"/>
  <c r="A431" i="8"/>
  <c r="A439" i="8"/>
  <c r="A447" i="8"/>
  <c r="A455" i="8"/>
  <c r="A463" i="8"/>
  <c r="A471" i="8"/>
  <c r="A479" i="8"/>
  <c r="A487" i="8"/>
  <c r="A495" i="8"/>
  <c r="A503" i="8"/>
  <c r="A511" i="8"/>
  <c r="A519" i="8"/>
  <c r="A527" i="8"/>
  <c r="A535" i="8"/>
  <c r="A543" i="8"/>
  <c r="A551" i="8"/>
  <c r="A559" i="8"/>
  <c r="A567" i="8"/>
  <c r="A575" i="8"/>
  <c r="A583" i="8"/>
  <c r="A591" i="8"/>
  <c r="A596" i="8"/>
  <c r="A600" i="8"/>
  <c r="A604" i="8"/>
  <c r="A608" i="8"/>
  <c r="A612" i="8"/>
  <c r="A616" i="8"/>
  <c r="A620" i="8"/>
  <c r="A624" i="8"/>
  <c r="A628" i="8"/>
  <c r="A632" i="8"/>
  <c r="A636" i="8"/>
  <c r="A640" i="8"/>
  <c r="A644" i="8"/>
  <c r="A648" i="8"/>
  <c r="A652" i="8"/>
  <c r="A656" i="8"/>
  <c r="A660" i="8"/>
  <c r="A664" i="8"/>
  <c r="A668" i="8"/>
  <c r="A672" i="8"/>
  <c r="A676" i="8"/>
  <c r="A680" i="8"/>
  <c r="A684" i="8"/>
  <c r="A688" i="8"/>
  <c r="A692" i="8"/>
  <c r="A696" i="8"/>
  <c r="A700" i="8"/>
  <c r="A704" i="8"/>
  <c r="A708" i="8"/>
  <c r="A712" i="8"/>
  <c r="A716" i="8"/>
  <c r="A720" i="8"/>
  <c r="A724" i="8"/>
  <c r="A728" i="8"/>
  <c r="A732" i="8"/>
  <c r="A736" i="8"/>
  <c r="A740" i="8"/>
  <c r="A744" i="8"/>
  <c r="A748" i="8"/>
  <c r="A752" i="8"/>
  <c r="A756" i="8"/>
  <c r="A760" i="8"/>
  <c r="A764" i="8"/>
  <c r="A76" i="8"/>
  <c r="E76" i="7" s="1"/>
  <c r="A140" i="8"/>
  <c r="E140" i="7" s="1"/>
  <c r="A204" i="8"/>
  <c r="A268" i="8"/>
  <c r="E268" i="7" s="1"/>
  <c r="A332" i="8"/>
  <c r="E332" i="7" s="1"/>
  <c r="A354" i="8"/>
  <c r="E354" i="7" s="1"/>
  <c r="A370" i="8"/>
  <c r="E370" i="7" s="1"/>
  <c r="A386" i="8"/>
  <c r="E386" i="7" s="1"/>
  <c r="A402" i="8"/>
  <c r="E402" i="7" s="1"/>
  <c r="A418" i="8"/>
  <c r="A434" i="8"/>
  <c r="A450" i="8"/>
  <c r="A466" i="8"/>
  <c r="A482" i="8"/>
  <c r="A498" i="8"/>
  <c r="A514" i="8"/>
  <c r="A530" i="8"/>
  <c r="A546" i="8"/>
  <c r="A562" i="8"/>
  <c r="A578" i="8"/>
  <c r="A593" i="8"/>
  <c r="A601" i="8"/>
  <c r="A609" i="8"/>
  <c r="A617" i="8"/>
  <c r="A625" i="8"/>
  <c r="A633" i="8"/>
  <c r="A641" i="8"/>
  <c r="A649" i="8"/>
  <c r="A657" i="8"/>
  <c r="A665" i="8"/>
  <c r="A673" i="8"/>
  <c r="A681" i="8"/>
  <c r="A689" i="8"/>
  <c r="A697" i="8"/>
  <c r="A705" i="8"/>
  <c r="A713" i="8"/>
  <c r="A721" i="8"/>
  <c r="A729" i="8"/>
  <c r="A737" i="8"/>
  <c r="A745" i="8"/>
  <c r="A753" i="8"/>
  <c r="A761" i="8"/>
  <c r="A768" i="8"/>
  <c r="A773" i="8"/>
  <c r="A779" i="8"/>
  <c r="A784" i="8"/>
  <c r="A789" i="8"/>
  <c r="A795" i="8"/>
  <c r="A800" i="8"/>
  <c r="A804" i="8"/>
  <c r="A808" i="8"/>
  <c r="A812" i="8"/>
  <c r="A816" i="8"/>
  <c r="A820" i="8"/>
  <c r="A824" i="8"/>
  <c r="A828" i="8"/>
  <c r="A832" i="8"/>
  <c r="A836" i="8"/>
  <c r="A840" i="8"/>
  <c r="A844" i="8"/>
  <c r="A848" i="8"/>
  <c r="A852" i="8"/>
  <c r="A856" i="8"/>
  <c r="A860" i="8"/>
  <c r="A864" i="8"/>
  <c r="A868" i="8"/>
  <c r="A872" i="8"/>
  <c r="A876" i="8"/>
  <c r="A880" i="8"/>
  <c r="A884" i="8"/>
  <c r="A888" i="8"/>
  <c r="A892" i="8"/>
  <c r="A896" i="8"/>
  <c r="A900" i="8"/>
  <c r="A904" i="8"/>
  <c r="A908" i="8"/>
  <c r="A912" i="8"/>
  <c r="A916" i="8"/>
  <c r="A920" i="8"/>
  <c r="A924" i="8"/>
  <c r="A928" i="8"/>
  <c r="A932" i="8"/>
  <c r="A936" i="8"/>
  <c r="A940" i="8"/>
  <c r="A944" i="8"/>
  <c r="A92" i="8"/>
  <c r="E92" i="7" s="1"/>
  <c r="A156" i="8"/>
  <c r="E156" i="7" s="1"/>
  <c r="A220" i="8"/>
  <c r="E220" i="7" s="1"/>
  <c r="A284" i="8"/>
  <c r="E284" i="7" s="1"/>
  <c r="A342" i="8"/>
  <c r="A358" i="8"/>
  <c r="A374" i="8"/>
  <c r="E374" i="7" s="1"/>
  <c r="A390" i="8"/>
  <c r="E390" i="7" s="1"/>
  <c r="A406" i="8"/>
  <c r="E406" i="7" s="1"/>
  <c r="A422" i="8"/>
  <c r="A438" i="8"/>
  <c r="A454" i="8"/>
  <c r="A470" i="8"/>
  <c r="A486" i="8"/>
  <c r="A502" i="8"/>
  <c r="A518" i="8"/>
  <c r="A534" i="8"/>
  <c r="A550" i="8"/>
  <c r="A566" i="8"/>
  <c r="A582" i="8"/>
  <c r="A595" i="8"/>
  <c r="A603" i="8"/>
  <c r="A611" i="8"/>
  <c r="A619" i="8"/>
  <c r="A627" i="8"/>
  <c r="A635" i="8"/>
  <c r="A643" i="8"/>
  <c r="A651" i="8"/>
  <c r="A659" i="8"/>
  <c r="A667" i="8"/>
  <c r="A675" i="8"/>
  <c r="A683" i="8"/>
  <c r="A691" i="8"/>
  <c r="A699" i="8"/>
  <c r="A707" i="8"/>
  <c r="A715" i="8"/>
  <c r="A723" i="8"/>
  <c r="A731" i="8"/>
  <c r="A739" i="8"/>
  <c r="A747" i="8"/>
  <c r="A755" i="8"/>
  <c r="A763" i="8"/>
  <c r="A769" i="8"/>
  <c r="A775" i="8"/>
  <c r="A780" i="8"/>
  <c r="A785" i="8"/>
  <c r="A791" i="8"/>
  <c r="A796" i="8"/>
  <c r="A801" i="8"/>
  <c r="A805" i="8"/>
  <c r="A809" i="8"/>
  <c r="A813" i="8"/>
  <c r="A817" i="8"/>
  <c r="A821" i="8"/>
  <c r="A825" i="8"/>
  <c r="A829" i="8"/>
  <c r="A833" i="8"/>
  <c r="A837" i="8"/>
  <c r="A841" i="8"/>
  <c r="A845" i="8"/>
  <c r="A849" i="8"/>
  <c r="A853" i="8"/>
  <c r="A857" i="8"/>
  <c r="A861" i="8"/>
  <c r="A865" i="8"/>
  <c r="A869" i="8"/>
  <c r="A873" i="8"/>
  <c r="A877" i="8"/>
  <c r="A881" i="8"/>
  <c r="A885" i="8"/>
  <c r="A889" i="8"/>
  <c r="A893" i="8"/>
  <c r="A897" i="8"/>
  <c r="A901" i="8"/>
  <c r="A905" i="8"/>
  <c r="A909" i="8"/>
  <c r="A913" i="8"/>
  <c r="A917" i="8"/>
  <c r="A921" i="8"/>
  <c r="A925" i="8"/>
  <c r="A929" i="8"/>
  <c r="A933" i="8"/>
  <c r="A937" i="8"/>
  <c r="A941" i="8"/>
  <c r="A945" i="8"/>
  <c r="A949" i="8"/>
  <c r="A44" i="8"/>
  <c r="E44" i="7" s="1"/>
  <c r="A172" i="8"/>
  <c r="E172" i="7" s="1"/>
  <c r="A300" i="8"/>
  <c r="E300" i="7" s="1"/>
  <c r="A362" i="8"/>
  <c r="E362" i="7" s="1"/>
  <c r="A394" i="8"/>
  <c r="E394" i="7" s="1"/>
  <c r="A426" i="8"/>
  <c r="A458" i="8"/>
  <c r="A490" i="8"/>
  <c r="A522" i="8"/>
  <c r="A554" i="8"/>
  <c r="A586" i="8"/>
  <c r="A605" i="8"/>
  <c r="A621" i="8"/>
  <c r="A637" i="8"/>
  <c r="A653" i="8"/>
  <c r="A669" i="8"/>
  <c r="A685" i="8"/>
  <c r="A701" i="8"/>
  <c r="A717" i="8"/>
  <c r="A733" i="8"/>
  <c r="A749" i="8"/>
  <c r="A765" i="8"/>
  <c r="A776" i="8"/>
  <c r="A787" i="8"/>
  <c r="A797" i="8"/>
  <c r="A806" i="8"/>
  <c r="A814" i="8"/>
  <c r="A822" i="8"/>
  <c r="A830" i="8"/>
  <c r="A838" i="8"/>
  <c r="A846" i="8"/>
  <c r="A854" i="8"/>
  <c r="A862" i="8"/>
  <c r="A870" i="8"/>
  <c r="A878" i="8"/>
  <c r="A886" i="8"/>
  <c r="A894" i="8"/>
  <c r="A902" i="8"/>
  <c r="A910" i="8"/>
  <c r="A918" i="8"/>
  <c r="A926" i="8"/>
  <c r="A934" i="8"/>
  <c r="A942" i="8"/>
  <c r="A948" i="8"/>
  <c r="A953" i="8"/>
  <c r="A957" i="8"/>
  <c r="A961" i="8"/>
  <c r="A965" i="8"/>
  <c r="A969" i="8"/>
  <c r="A973" i="8"/>
  <c r="A977" i="8"/>
  <c r="A981" i="8"/>
  <c r="A985" i="8"/>
  <c r="A989" i="8"/>
  <c r="A993" i="8"/>
  <c r="A997" i="8"/>
  <c r="A60" i="8"/>
  <c r="E60" i="7" s="1"/>
  <c r="A188" i="8"/>
  <c r="E188" i="7" s="1"/>
  <c r="A316" i="8"/>
  <c r="E316" i="7" s="1"/>
  <c r="A366" i="8"/>
  <c r="E366" i="7" s="1"/>
  <c r="A398" i="8"/>
  <c r="E398" i="7" s="1"/>
  <c r="A430" i="8"/>
  <c r="A462" i="8"/>
  <c r="A494" i="8"/>
  <c r="A526" i="8"/>
  <c r="A558" i="8"/>
  <c r="A590" i="8"/>
  <c r="A607" i="8"/>
  <c r="A623" i="8"/>
  <c r="A639" i="8"/>
  <c r="A655" i="8"/>
  <c r="A671" i="8"/>
  <c r="A687" i="8"/>
  <c r="A703" i="8"/>
  <c r="A719" i="8"/>
  <c r="A735" i="8"/>
  <c r="A751" i="8"/>
  <c r="A767" i="8"/>
  <c r="A777" i="8"/>
  <c r="A788" i="8"/>
  <c r="A799" i="8"/>
  <c r="A807" i="8"/>
  <c r="A815" i="8"/>
  <c r="A823" i="8"/>
  <c r="A831" i="8"/>
  <c r="A839" i="8"/>
  <c r="A847" i="8"/>
  <c r="A855" i="8"/>
  <c r="A863" i="8"/>
  <c r="A871" i="8"/>
  <c r="A879" i="8"/>
  <c r="A887" i="8"/>
  <c r="A895" i="8"/>
  <c r="A903" i="8"/>
  <c r="A911" i="8"/>
  <c r="A919" i="8"/>
  <c r="A927" i="8"/>
  <c r="A935" i="8"/>
  <c r="A943" i="8"/>
  <c r="A950" i="8"/>
  <c r="A954" i="8"/>
  <c r="A958" i="8"/>
  <c r="A962" i="8"/>
  <c r="A966" i="8"/>
  <c r="A970" i="8"/>
  <c r="A974" i="8"/>
  <c r="A978" i="8"/>
  <c r="A982" i="8"/>
  <c r="A986" i="8"/>
  <c r="A990" i="8"/>
  <c r="A994" i="8"/>
  <c r="A998" i="8"/>
  <c r="A108" i="8"/>
  <c r="A236" i="8"/>
  <c r="E236" i="7" s="1"/>
  <c r="A346" i="8"/>
  <c r="E346" i="7" s="1"/>
  <c r="A378" i="8"/>
  <c r="E378" i="7" s="1"/>
  <c r="A410" i="8"/>
  <c r="E410" i="7" s="1"/>
  <c r="A442" i="8"/>
  <c r="A474" i="8"/>
  <c r="A506" i="8"/>
  <c r="A538" i="8"/>
  <c r="A570" i="8"/>
  <c r="A597" i="8"/>
  <c r="A613" i="8"/>
  <c r="A629" i="8"/>
  <c r="A645" i="8"/>
  <c r="A661" i="8"/>
  <c r="A677" i="8"/>
  <c r="A693" i="8"/>
  <c r="A709" i="8"/>
  <c r="A725" i="8"/>
  <c r="A741" i="8"/>
  <c r="A757" i="8"/>
  <c r="A771" i="8"/>
  <c r="A781" i="8"/>
  <c r="A792" i="8"/>
  <c r="A802" i="8"/>
  <c r="A810" i="8"/>
  <c r="A818" i="8"/>
  <c r="A826" i="8"/>
  <c r="A834" i="8"/>
  <c r="A842" i="8"/>
  <c r="A850" i="8"/>
  <c r="A858" i="8"/>
  <c r="A866" i="8"/>
  <c r="A874" i="8"/>
  <c r="A882" i="8"/>
  <c r="A890" i="8"/>
  <c r="A898" i="8"/>
  <c r="A906" i="8"/>
  <c r="A914" i="8"/>
  <c r="A922" i="8"/>
  <c r="A930" i="8"/>
  <c r="A938" i="8"/>
  <c r="A946" i="8"/>
  <c r="A951" i="8"/>
  <c r="A955" i="8"/>
  <c r="A959" i="8"/>
  <c r="A963" i="8"/>
  <c r="A967" i="8"/>
  <c r="A971" i="8"/>
  <c r="A975" i="8"/>
  <c r="A979" i="8"/>
  <c r="A983" i="8"/>
  <c r="A987" i="8"/>
  <c r="A991" i="8"/>
  <c r="A995" i="8"/>
  <c r="A999" i="8"/>
  <c r="A124" i="8"/>
  <c r="E124" i="7" s="1"/>
  <c r="A252" i="8"/>
  <c r="E252" i="7" s="1"/>
  <c r="A350" i="8"/>
  <c r="E350" i="7" s="1"/>
  <c r="A382" i="8"/>
  <c r="E382" i="7" s="1"/>
  <c r="A414" i="8"/>
  <c r="A446" i="8"/>
  <c r="A478" i="8"/>
  <c r="A510" i="8"/>
  <c r="A542" i="8"/>
  <c r="A574" i="8"/>
  <c r="A599" i="8"/>
  <c r="A615" i="8"/>
  <c r="A631" i="8"/>
  <c r="A647" i="8"/>
  <c r="A663" i="8"/>
  <c r="A679" i="8"/>
  <c r="A695" i="8"/>
  <c r="A711" i="8"/>
  <c r="A727" i="8"/>
  <c r="A743" i="8"/>
  <c r="A759" i="8"/>
  <c r="A772" i="8"/>
  <c r="A783" i="8"/>
  <c r="A793" i="8"/>
  <c r="A803" i="8"/>
  <c r="A811" i="8"/>
  <c r="A819" i="8"/>
  <c r="A827" i="8"/>
  <c r="A835" i="8"/>
  <c r="A843" i="8"/>
  <c r="A851" i="8"/>
  <c r="A859" i="8"/>
  <c r="A867" i="8"/>
  <c r="A875" i="8"/>
  <c r="A883" i="8"/>
  <c r="A891" i="8"/>
  <c r="A899" i="8"/>
  <c r="A907" i="8"/>
  <c r="A915" i="8"/>
  <c r="A923" i="8"/>
  <c r="A931" i="8"/>
  <c r="A939" i="8"/>
  <c r="A947" i="8"/>
  <c r="A952" i="8"/>
  <c r="A956" i="8"/>
  <c r="A960" i="8"/>
  <c r="A964" i="8"/>
  <c r="A968" i="8"/>
  <c r="A972" i="8"/>
  <c r="A976" i="8"/>
  <c r="A980" i="8"/>
  <c r="A984" i="8"/>
  <c r="A988" i="8"/>
  <c r="A992" i="8"/>
  <c r="A996" i="8"/>
  <c r="A1000" i="8"/>
  <c r="A339" i="8"/>
  <c r="E339" i="7" s="1"/>
  <c r="A323" i="8"/>
  <c r="E323" i="7" s="1"/>
  <c r="A307" i="8"/>
  <c r="A291" i="8"/>
  <c r="E291" i="7" s="1"/>
  <c r="A275" i="8"/>
  <c r="E275" i="7" s="1"/>
  <c r="A259" i="8"/>
  <c r="E259" i="7" s="1"/>
  <c r="A243" i="8"/>
  <c r="E243" i="7" s="1"/>
  <c r="A227" i="8"/>
  <c r="A211" i="8"/>
  <c r="E211" i="7" s="1"/>
  <c r="A195" i="8"/>
  <c r="E195" i="7" s="1"/>
  <c r="A179" i="8"/>
  <c r="E179" i="7" s="1"/>
  <c r="A163" i="8"/>
  <c r="E163" i="7" s="1"/>
  <c r="A147" i="8"/>
  <c r="E147" i="7" s="1"/>
  <c r="A131" i="8"/>
  <c r="E131" i="7" s="1"/>
  <c r="A115" i="8"/>
  <c r="A99" i="8"/>
  <c r="E99" i="7" s="1"/>
  <c r="A83" i="8"/>
  <c r="E83" i="7" s="1"/>
  <c r="A67" i="8"/>
  <c r="E67" i="7" s="1"/>
  <c r="A51" i="8"/>
  <c r="A35" i="8"/>
  <c r="E35" i="7" s="1"/>
  <c r="A19" i="8"/>
  <c r="E19" i="7" s="1"/>
  <c r="A3" i="8"/>
  <c r="E3" i="7" s="1"/>
  <c r="A326" i="8"/>
  <c r="E326" i="7" s="1"/>
  <c r="A310" i="8"/>
  <c r="E310" i="7" s="1"/>
  <c r="A294" i="8"/>
  <c r="E294" i="7" s="1"/>
  <c r="A278" i="8"/>
  <c r="E278" i="7" s="1"/>
  <c r="A262" i="8"/>
  <c r="E262" i="7" s="1"/>
  <c r="A246" i="8"/>
  <c r="E246" i="7" s="1"/>
  <c r="A230" i="8"/>
  <c r="E230" i="7" s="1"/>
  <c r="A214" i="8"/>
  <c r="E214" i="7" s="1"/>
  <c r="A198" i="8"/>
  <c r="E198" i="7" s="1"/>
  <c r="A182" i="8"/>
  <c r="E182" i="7" s="1"/>
  <c r="A166" i="8"/>
  <c r="E166" i="7" s="1"/>
  <c r="A150" i="8"/>
  <c r="E150" i="7" s="1"/>
  <c r="A134" i="8"/>
  <c r="E134" i="7" s="1"/>
  <c r="A118" i="8"/>
  <c r="E118" i="7" s="1"/>
  <c r="A102" i="8"/>
  <c r="E102" i="7" s="1"/>
  <c r="A86" i="8"/>
  <c r="E86" i="7" s="1"/>
  <c r="A70" i="8"/>
  <c r="E70" i="7" s="1"/>
  <c r="A54" i="8"/>
  <c r="E54" i="7" s="1"/>
  <c r="A38" i="8"/>
  <c r="E38" i="7" s="1"/>
  <c r="A22" i="8"/>
  <c r="E22" i="7" s="1"/>
  <c r="A6" i="8"/>
  <c r="E6" i="7" s="1"/>
  <c r="A329" i="8"/>
  <c r="E329" i="7" s="1"/>
  <c r="A313" i="8"/>
  <c r="E313" i="7" s="1"/>
  <c r="A297" i="8"/>
  <c r="E297" i="7" s="1"/>
  <c r="A281" i="8"/>
  <c r="E281" i="7" s="1"/>
  <c r="A265" i="8"/>
  <c r="E265" i="7" s="1"/>
  <c r="A249" i="8"/>
  <c r="E249" i="7" s="1"/>
  <c r="A233" i="8"/>
  <c r="E233" i="7" s="1"/>
  <c r="A217" i="8"/>
  <c r="E217" i="7" s="1"/>
  <c r="A201" i="8"/>
  <c r="E201" i="7" s="1"/>
  <c r="A185" i="8"/>
  <c r="E185" i="7" s="1"/>
  <c r="A169" i="8"/>
  <c r="E169" i="7" s="1"/>
  <c r="A153" i="8"/>
  <c r="E153" i="7" s="1"/>
  <c r="A137" i="8"/>
  <c r="E137" i="7" s="1"/>
  <c r="A121" i="8"/>
  <c r="E121" i="7" s="1"/>
  <c r="A105" i="8"/>
  <c r="E105" i="7" s="1"/>
  <c r="A89" i="8"/>
  <c r="A73" i="8"/>
  <c r="E73" i="7" s="1"/>
  <c r="A57" i="8"/>
  <c r="E57" i="7" s="1"/>
  <c r="A41" i="8"/>
  <c r="E41" i="7" s="1"/>
  <c r="A25" i="8"/>
  <c r="E25" i="7" s="1"/>
  <c r="A9" i="8"/>
  <c r="E9" i="7" s="1"/>
  <c r="A335" i="8"/>
  <c r="E335" i="7" s="1"/>
  <c r="A319" i="8"/>
  <c r="E319" i="7" s="1"/>
  <c r="A303" i="8"/>
  <c r="E303" i="7" s="1"/>
  <c r="A287" i="8"/>
  <c r="E287" i="7" s="1"/>
  <c r="A271" i="8"/>
  <c r="E271" i="7" s="1"/>
  <c r="A255" i="8"/>
  <c r="E255" i="7" s="1"/>
  <c r="A239" i="8"/>
  <c r="A223" i="8"/>
  <c r="E223" i="7" s="1"/>
  <c r="A207" i="8"/>
  <c r="E207" i="7" s="1"/>
  <c r="A191" i="8"/>
  <c r="E191" i="7" s="1"/>
  <c r="A175" i="8"/>
  <c r="E175" i="7" s="1"/>
  <c r="A159" i="8"/>
  <c r="E159" i="7" s="1"/>
  <c r="A143" i="8"/>
  <c r="E143" i="7" s="1"/>
  <c r="A127" i="8"/>
  <c r="E127" i="7" s="1"/>
  <c r="A111" i="8"/>
  <c r="E111" i="7" s="1"/>
  <c r="A95" i="8"/>
  <c r="E95" i="7" s="1"/>
  <c r="A79" i="8"/>
  <c r="E79" i="7" s="1"/>
  <c r="A63" i="8"/>
  <c r="E63" i="7" s="1"/>
  <c r="A47" i="8"/>
  <c r="E47" i="7" s="1"/>
  <c r="A31" i="8"/>
  <c r="E31" i="7" s="1"/>
  <c r="A15" i="8"/>
  <c r="E15" i="7" s="1"/>
  <c r="A338" i="8"/>
  <c r="E338" i="7" s="1"/>
  <c r="A322" i="8"/>
  <c r="E322" i="7" s="1"/>
  <c r="A306" i="8"/>
  <c r="E306" i="7" s="1"/>
  <c r="A290" i="8"/>
  <c r="E290" i="7" s="1"/>
  <c r="A274" i="8"/>
  <c r="E274" i="7" s="1"/>
  <c r="A258" i="8"/>
  <c r="E258" i="7" s="1"/>
  <c r="A242" i="8"/>
  <c r="E242" i="7" s="1"/>
  <c r="A226" i="8"/>
  <c r="E226" i="7" s="1"/>
  <c r="A210" i="8"/>
  <c r="E210" i="7" s="1"/>
  <c r="A194" i="8"/>
  <c r="E194" i="7" s="1"/>
  <c r="A178" i="8"/>
  <c r="E178" i="7" s="1"/>
  <c r="A162" i="8"/>
  <c r="E162" i="7" s="1"/>
  <c r="A146" i="8"/>
  <c r="E146" i="7" s="1"/>
  <c r="A130" i="8"/>
  <c r="A114" i="8"/>
  <c r="E114" i="7" s="1"/>
  <c r="A98" i="8"/>
  <c r="E98" i="7" s="1"/>
  <c r="A82" i="8"/>
  <c r="E82" i="7" s="1"/>
  <c r="A66" i="8"/>
  <c r="E66" i="7" s="1"/>
  <c r="A50" i="8"/>
  <c r="E50" i="7" s="1"/>
  <c r="A34" i="8"/>
  <c r="E34" i="7" s="1"/>
  <c r="A18" i="8"/>
  <c r="E18" i="7" s="1"/>
  <c r="A2" i="8"/>
  <c r="E2" i="7" s="1"/>
  <c r="A325" i="8"/>
  <c r="A309" i="8"/>
  <c r="E309" i="7" s="1"/>
  <c r="A293" i="8"/>
  <c r="E293" i="7" s="1"/>
  <c r="A277" i="8"/>
  <c r="E277" i="7" s="1"/>
  <c r="A261" i="8"/>
  <c r="E261" i="7" s="1"/>
  <c r="A245" i="8"/>
  <c r="E245" i="7" s="1"/>
  <c r="A229" i="8"/>
  <c r="E229" i="7" s="1"/>
  <c r="A213" i="8"/>
  <c r="E213" i="7" s="1"/>
  <c r="A197" i="8"/>
  <c r="E197" i="7" s="1"/>
  <c r="A181" i="8"/>
  <c r="E181" i="7" s="1"/>
  <c r="A165" i="8"/>
  <c r="E165" i="7" s="1"/>
  <c r="A149" i="8"/>
  <c r="E149" i="7" s="1"/>
  <c r="A133" i="8"/>
  <c r="E133" i="7" s="1"/>
  <c r="A117" i="8"/>
  <c r="E117" i="7" s="1"/>
  <c r="A101" i="8"/>
  <c r="E101" i="7" s="1"/>
  <c r="A85" i="8"/>
  <c r="E85" i="7" s="1"/>
  <c r="A69" i="8"/>
  <c r="E69" i="7" s="1"/>
  <c r="A53" i="8"/>
  <c r="E53" i="7" s="1"/>
  <c r="A37" i="8"/>
  <c r="E37" i="7" s="1"/>
  <c r="A21" i="8"/>
  <c r="E21" i="7" s="1"/>
  <c r="A5" i="8"/>
  <c r="E5" i="7" s="1"/>
  <c r="A331" i="8"/>
  <c r="E331" i="7" s="1"/>
  <c r="A315" i="8"/>
  <c r="E315" i="7" s="1"/>
  <c r="A299" i="8"/>
  <c r="E299" i="7" s="1"/>
  <c r="A283" i="8"/>
  <c r="E283" i="7" s="1"/>
  <c r="A267" i="8"/>
  <c r="E267" i="7" s="1"/>
  <c r="A251" i="8"/>
  <c r="E251" i="7" s="1"/>
  <c r="A235" i="8"/>
  <c r="E235" i="7" s="1"/>
  <c r="A219" i="8"/>
  <c r="E219" i="7" s="1"/>
  <c r="A203" i="8"/>
  <c r="E203" i="7" s="1"/>
  <c r="A187" i="8"/>
  <c r="E187" i="7" s="1"/>
  <c r="A171" i="8"/>
  <c r="A155" i="8"/>
  <c r="E155" i="7" s="1"/>
  <c r="A139" i="8"/>
  <c r="E139" i="7" s="1"/>
  <c r="A123" i="8"/>
  <c r="E123" i="7" s="1"/>
  <c r="A107" i="8"/>
  <c r="E107" i="7" s="1"/>
  <c r="A91" i="8"/>
  <c r="E91" i="7" s="1"/>
  <c r="A75" i="8"/>
  <c r="E75" i="7" s="1"/>
  <c r="A59" i="8"/>
  <c r="E59" i="7" s="1"/>
  <c r="A43" i="8"/>
  <c r="E43" i="7" s="1"/>
  <c r="A27" i="8"/>
  <c r="A11" i="8"/>
  <c r="E11" i="7" s="1"/>
  <c r="A334" i="8"/>
  <c r="E334" i="7" s="1"/>
  <c r="A318" i="8"/>
  <c r="A302" i="8"/>
  <c r="E302" i="7" s="1"/>
  <c r="A286" i="8"/>
  <c r="E286" i="7" s="1"/>
  <c r="A270" i="8"/>
  <c r="E270" i="7" s="1"/>
  <c r="A254" i="8"/>
  <c r="E254" i="7" s="1"/>
  <c r="A238" i="8"/>
  <c r="E238" i="7" s="1"/>
  <c r="A222" i="8"/>
  <c r="E222" i="7" s="1"/>
  <c r="A206" i="8"/>
  <c r="E206" i="7" s="1"/>
  <c r="A190" i="8"/>
  <c r="E190" i="7" s="1"/>
  <c r="A174" i="8"/>
  <c r="E174" i="7" s="1"/>
  <c r="A158" i="8"/>
  <c r="E158" i="7" s="1"/>
  <c r="A142" i="8"/>
  <c r="E142" i="7" s="1"/>
  <c r="A126" i="8"/>
  <c r="E126" i="7" s="1"/>
  <c r="A110" i="8"/>
  <c r="E110" i="7" s="1"/>
  <c r="A94" i="8"/>
  <c r="E94" i="7" s="1"/>
  <c r="A78" i="8"/>
  <c r="E78" i="7" s="1"/>
  <c r="A62" i="8"/>
  <c r="A46" i="8"/>
  <c r="E46" i="7" s="1"/>
  <c r="A30" i="8"/>
  <c r="E30" i="7" s="1"/>
  <c r="A14" i="8"/>
  <c r="E14" i="7" s="1"/>
  <c r="A337" i="8"/>
  <c r="E337" i="7" s="1"/>
  <c r="A321" i="8"/>
  <c r="E321" i="7" s="1"/>
  <c r="A305" i="8"/>
  <c r="E305" i="7" s="1"/>
  <c r="A289" i="8"/>
  <c r="E289" i="7" s="1"/>
  <c r="A273" i="8"/>
  <c r="E273" i="7" s="1"/>
  <c r="A257" i="8"/>
  <c r="E257" i="7" s="1"/>
  <c r="A241" i="8"/>
  <c r="E241" i="7" s="1"/>
  <c r="A225" i="8"/>
  <c r="E225" i="7" s="1"/>
  <c r="A209" i="8"/>
  <c r="E209" i="7" s="1"/>
  <c r="A193" i="8"/>
  <c r="E193" i="7" s="1"/>
  <c r="A177" i="8"/>
  <c r="E177" i="7" s="1"/>
  <c r="A161" i="8"/>
  <c r="E161" i="7" s="1"/>
  <c r="A145" i="8"/>
  <c r="A129" i="8"/>
  <c r="E129" i="7" s="1"/>
  <c r="A113" i="8"/>
  <c r="E113" i="7" s="1"/>
  <c r="A97" i="8"/>
  <c r="E97" i="7" s="1"/>
  <c r="A81" i="8"/>
  <c r="E81" i="7" s="1"/>
  <c r="A65" i="8"/>
  <c r="E65" i="7" s="1"/>
  <c r="A49" i="8"/>
  <c r="E49" i="7" s="1"/>
  <c r="A33" i="8"/>
  <c r="E33" i="7" s="1"/>
  <c r="A17" i="8"/>
  <c r="E17" i="7" s="1"/>
  <c r="A327" i="8"/>
  <c r="E327" i="7" s="1"/>
  <c r="A311" i="8"/>
  <c r="E311" i="7" s="1"/>
  <c r="A295" i="8"/>
  <c r="E295" i="7" s="1"/>
  <c r="A279" i="8"/>
  <c r="A263" i="8"/>
  <c r="E263" i="7" s="1"/>
  <c r="A247" i="8"/>
  <c r="E247" i="7" s="1"/>
  <c r="A231" i="8"/>
  <c r="E231" i="7" s="1"/>
  <c r="A215" i="8"/>
  <c r="E215" i="7" s="1"/>
  <c r="A199" i="8"/>
  <c r="E199" i="7" s="1"/>
  <c r="A183" i="8"/>
  <c r="E183" i="7" s="1"/>
  <c r="A167" i="8"/>
  <c r="E167" i="7" s="1"/>
  <c r="A151" i="8"/>
  <c r="E151" i="7" s="1"/>
  <c r="A135" i="8"/>
  <c r="E135" i="7" s="1"/>
  <c r="A119" i="8"/>
  <c r="E119" i="7" s="1"/>
  <c r="A103" i="8"/>
  <c r="E103" i="7" s="1"/>
  <c r="A87" i="8"/>
  <c r="E87" i="7" s="1"/>
  <c r="A71" i="8"/>
  <c r="E71" i="7" s="1"/>
  <c r="A55" i="8"/>
  <c r="E55" i="7" s="1"/>
  <c r="A39" i="8"/>
  <c r="E39" i="7" s="1"/>
  <c r="A23" i="8"/>
  <c r="E23" i="7" s="1"/>
  <c r="A7" i="8"/>
  <c r="E7" i="7" s="1"/>
  <c r="A330" i="8"/>
  <c r="E330" i="7" s="1"/>
  <c r="A314" i="8"/>
  <c r="E314" i="7" s="1"/>
  <c r="A298" i="8"/>
  <c r="E298" i="7" s="1"/>
  <c r="A282" i="8"/>
  <c r="E282" i="7" s="1"/>
  <c r="A266" i="8"/>
  <c r="E266" i="7" s="1"/>
  <c r="A250" i="8"/>
  <c r="E250" i="7" s="1"/>
  <c r="A234" i="8"/>
  <c r="E234" i="7" s="1"/>
  <c r="A218" i="8"/>
  <c r="E218" i="7" s="1"/>
  <c r="A202" i="8"/>
  <c r="E202" i="7" s="1"/>
  <c r="A186" i="8"/>
  <c r="E186" i="7" s="1"/>
  <c r="A170" i="8"/>
  <c r="E170" i="7" s="1"/>
  <c r="A154" i="8"/>
  <c r="E154" i="7" s="1"/>
  <c r="A138" i="8"/>
  <c r="E138" i="7" s="1"/>
  <c r="A122" i="8"/>
  <c r="E122" i="7" s="1"/>
  <c r="A106" i="8"/>
  <c r="A90" i="8"/>
  <c r="E90" i="7" s="1"/>
  <c r="A74" i="8"/>
  <c r="E74" i="7" s="1"/>
  <c r="A58" i="8"/>
  <c r="E58" i="7" s="1"/>
  <c r="A42" i="8"/>
  <c r="E42" i="7" s="1"/>
  <c r="A26" i="8"/>
  <c r="E26" i="7" s="1"/>
  <c r="A10" i="8"/>
  <c r="E10" i="7" s="1"/>
  <c r="A333" i="8"/>
  <c r="E333" i="7" s="1"/>
  <c r="A317" i="8"/>
  <c r="E317" i="7" s="1"/>
  <c r="A301" i="8"/>
  <c r="E301" i="7" s="1"/>
  <c r="A285" i="8"/>
  <c r="E285" i="7" s="1"/>
  <c r="A269" i="8"/>
  <c r="E269" i="7" s="1"/>
  <c r="A253" i="8"/>
  <c r="E253" i="7" s="1"/>
  <c r="A237" i="8"/>
  <c r="E237" i="7" s="1"/>
  <c r="A221" i="8"/>
  <c r="E221" i="7" s="1"/>
  <c r="A205" i="8"/>
  <c r="E205" i="7" s="1"/>
  <c r="A189" i="8"/>
  <c r="A173" i="8"/>
  <c r="E173" i="7" s="1"/>
  <c r="A157" i="8"/>
  <c r="E157" i="7" s="1"/>
  <c r="A141" i="8"/>
  <c r="E141" i="7" s="1"/>
  <c r="A125" i="8"/>
  <c r="A109" i="8"/>
  <c r="E109" i="7" s="1"/>
  <c r="A93" i="8"/>
  <c r="E93" i="7" s="1"/>
  <c r="A77" i="8"/>
  <c r="E77" i="7" s="1"/>
  <c r="A61" i="8"/>
  <c r="E61" i="7" s="1"/>
  <c r="A45" i="8"/>
  <c r="E45" i="7" s="1"/>
  <c r="A29" i="8"/>
  <c r="E29" i="7" s="1"/>
  <c r="A13" i="8"/>
  <c r="E13" i="7" s="1"/>
  <c r="E52" i="7"/>
  <c r="E51" i="7"/>
  <c r="E168" i="7"/>
  <c r="E27" i="7"/>
  <c r="E345" i="7"/>
  <c r="E28" i="7"/>
  <c r="E108" i="7"/>
  <c r="E349" i="7"/>
  <c r="E307" i="7"/>
  <c r="E239" i="7"/>
  <c r="E348" i="7"/>
  <c r="E351" i="7"/>
  <c r="E96" i="7"/>
  <c r="E106" i="7"/>
  <c r="E248" i="7"/>
  <c r="E308" i="7"/>
  <c r="E244" i="7"/>
  <c r="E227" i="7"/>
  <c r="E396" i="7"/>
  <c r="E130" i="7"/>
  <c r="E380" i="7"/>
  <c r="E312" i="7"/>
  <c r="E318" i="7"/>
  <c r="E89" i="7"/>
  <c r="E232" i="7"/>
  <c r="E353" i="7"/>
  <c r="E342" i="7"/>
  <c r="E260" i="7"/>
  <c r="E125" i="7"/>
  <c r="E407" i="7"/>
  <c r="E325" i="7"/>
  <c r="E115" i="7"/>
  <c r="E189" i="7"/>
  <c r="E204" i="7"/>
  <c r="E145" i="7"/>
  <c r="E375" i="7"/>
  <c r="E279" i="7"/>
  <c r="E358" i="7"/>
  <c r="E62" i="7"/>
  <c r="E176" i="7"/>
  <c r="E395" i="7"/>
  <c r="E20" i="7"/>
  <c r="E171" i="7"/>
  <c r="E104" i="7"/>
  <c r="F313" i="7" l="1"/>
  <c r="F349" i="7"/>
  <c r="F13" i="7"/>
  <c r="F21" i="7"/>
  <c r="F29" i="7"/>
  <c r="F37" i="7"/>
  <c r="F45" i="7"/>
  <c r="F53" i="7"/>
  <c r="F61" i="7"/>
  <c r="F69" i="7"/>
  <c r="F77" i="7"/>
  <c r="F85" i="7"/>
  <c r="F93" i="7"/>
  <c r="F109" i="7"/>
  <c r="F125" i="7"/>
  <c r="F137" i="7"/>
  <c r="F221" i="7"/>
  <c r="F297" i="7"/>
  <c r="F329" i="7"/>
  <c r="F365" i="7"/>
  <c r="F101" i="7"/>
  <c r="F121" i="7"/>
  <c r="F153" i="7"/>
  <c r="F173" i="7"/>
  <c r="F249" i="7"/>
  <c r="F265" i="7"/>
  <c r="F409" i="7"/>
  <c r="F97" i="7"/>
  <c r="F103" i="7"/>
  <c r="F108" i="7"/>
  <c r="F114" i="7"/>
  <c r="F119" i="7"/>
  <c r="F126" i="7"/>
  <c r="F132" i="7"/>
  <c r="F138" i="7"/>
  <c r="F142" i="7"/>
  <c r="F148" i="7"/>
  <c r="F155" i="7"/>
  <c r="F160" i="7"/>
  <c r="F165" i="7"/>
  <c r="F171" i="7"/>
  <c r="F177" i="7"/>
  <c r="F182" i="7"/>
  <c r="F186" i="7"/>
  <c r="F192" i="7"/>
  <c r="F197" i="7"/>
  <c r="F203" i="7"/>
  <c r="F208" i="7"/>
  <c r="F214" i="7"/>
  <c r="F222" i="7"/>
  <c r="F228" i="7"/>
  <c r="F235" i="7"/>
  <c r="F240" i="7"/>
  <c r="F246" i="7"/>
  <c r="F250" i="7"/>
  <c r="F261" i="7"/>
  <c r="F273" i="7"/>
  <c r="F301" i="7"/>
  <c r="F3" i="7"/>
  <c r="F5" i="7"/>
  <c r="F7" i="7"/>
  <c r="F9" i="7"/>
  <c r="F11" i="7"/>
  <c r="F15" i="7"/>
  <c r="F17" i="7"/>
  <c r="F19" i="7"/>
  <c r="F23" i="7"/>
  <c r="F25" i="7"/>
  <c r="F27" i="7"/>
  <c r="F31" i="7"/>
  <c r="F33" i="7"/>
  <c r="F35" i="7"/>
  <c r="F39" i="7"/>
  <c r="F41" i="7"/>
  <c r="F43" i="7"/>
  <c r="F47" i="7"/>
  <c r="F49" i="7"/>
  <c r="F51" i="7"/>
  <c r="F55" i="7"/>
  <c r="F57" i="7"/>
  <c r="F59" i="7"/>
  <c r="F63" i="7"/>
  <c r="F65" i="7"/>
  <c r="F67" i="7"/>
  <c r="F71" i="7"/>
  <c r="F73" i="7"/>
  <c r="F75" i="7"/>
  <c r="F79" i="7"/>
  <c r="F81" i="7"/>
  <c r="F83" i="7"/>
  <c r="F87" i="7"/>
  <c r="F89" i="7"/>
  <c r="F91" i="7"/>
  <c r="F95" i="7"/>
  <c r="F252" i="7"/>
  <c r="F260" i="7"/>
  <c r="F268" i="7"/>
  <c r="F276" i="7"/>
  <c r="F284" i="7"/>
  <c r="F292" i="7"/>
  <c r="F300" i="7"/>
  <c r="F308" i="7"/>
  <c r="F316" i="7"/>
  <c r="F324" i="7"/>
  <c r="F332" i="7"/>
  <c r="F340" i="7"/>
  <c r="F348" i="7"/>
  <c r="F356" i="7"/>
  <c r="F364" i="7"/>
  <c r="F372" i="7"/>
  <c r="F380" i="7"/>
  <c r="F388" i="7"/>
  <c r="F396" i="7"/>
  <c r="F404" i="7"/>
  <c r="F102" i="7"/>
  <c r="F115" i="7"/>
  <c r="F120" i="7"/>
  <c r="F131" i="7"/>
  <c r="F143" i="7"/>
  <c r="F149" i="7"/>
  <c r="F154" i="7"/>
  <c r="F159" i="7"/>
  <c r="F166" i="7"/>
  <c r="F172" i="7"/>
  <c r="F176" i="7"/>
  <c r="F184" i="7"/>
  <c r="F190" i="7"/>
  <c r="F196" i="7"/>
  <c r="F204" i="7"/>
  <c r="F209" i="7"/>
  <c r="F215" i="7"/>
  <c r="F227" i="7"/>
  <c r="F231" i="7"/>
  <c r="F238" i="7"/>
  <c r="F244" i="7"/>
  <c r="F251" i="7"/>
  <c r="F337" i="7"/>
  <c r="F353" i="7"/>
  <c r="F381" i="7"/>
  <c r="F401" i="7"/>
  <c r="F259" i="7"/>
  <c r="F267" i="7"/>
  <c r="F275" i="7"/>
  <c r="F283" i="7"/>
  <c r="F291" i="7"/>
  <c r="F299" i="7"/>
  <c r="F307" i="7"/>
  <c r="F315" i="7"/>
  <c r="F323" i="7"/>
  <c r="F331" i="7"/>
  <c r="F339" i="7"/>
  <c r="F347" i="7"/>
  <c r="F355" i="7"/>
  <c r="F363" i="7"/>
  <c r="F371" i="7"/>
  <c r="F379" i="7"/>
  <c r="F387" i="7"/>
  <c r="F395" i="7"/>
  <c r="F403" i="7"/>
  <c r="F107" i="7"/>
  <c r="F113" i="7"/>
  <c r="F127" i="7"/>
  <c r="F133" i="7"/>
  <c r="F141" i="7"/>
  <c r="F147" i="7"/>
  <c r="F161" i="7"/>
  <c r="F167" i="7"/>
  <c r="F181" i="7"/>
  <c r="F188" i="7"/>
  <c r="F194" i="7"/>
  <c r="F199" i="7"/>
  <c r="F207" i="7"/>
  <c r="F213" i="7"/>
  <c r="F218" i="7"/>
  <c r="F223" i="7"/>
  <c r="F230" i="7"/>
  <c r="F236" i="7"/>
  <c r="F242" i="7"/>
  <c r="F285" i="7"/>
  <c r="F305" i="7"/>
  <c r="F341" i="7"/>
  <c r="F373" i="7"/>
  <c r="F389" i="7"/>
  <c r="F254" i="7"/>
  <c r="F262" i="7"/>
  <c r="F270" i="7"/>
  <c r="F278" i="7"/>
  <c r="F286" i="7"/>
  <c r="F294" i="7"/>
  <c r="F302" i="7"/>
  <c r="F310" i="7"/>
  <c r="F318" i="7"/>
  <c r="F326" i="7"/>
  <c r="F334" i="7"/>
  <c r="F342" i="7"/>
  <c r="F350" i="7"/>
  <c r="F358" i="7"/>
  <c r="F366" i="7"/>
  <c r="F374" i="7"/>
  <c r="F382" i="7"/>
  <c r="F390" i="7"/>
  <c r="F398" i="7"/>
  <c r="F406" i="7"/>
  <c r="F217" i="7"/>
  <c r="F269" i="7"/>
  <c r="F393" i="7"/>
  <c r="F157" i="7"/>
  <c r="F169" i="7"/>
  <c r="F201" i="7"/>
  <c r="F345" i="7"/>
  <c r="F185" i="7"/>
  <c r="F233" i="7"/>
  <c r="F253" i="7"/>
  <c r="F281" i="7"/>
  <c r="F317" i="7"/>
  <c r="F361" i="7"/>
  <c r="F377" i="7"/>
  <c r="F100" i="7"/>
  <c r="F105" i="7"/>
  <c r="F111" i="7"/>
  <c r="F116" i="7"/>
  <c r="F123" i="7"/>
  <c r="F129" i="7"/>
  <c r="F135" i="7"/>
  <c r="F140" i="7"/>
  <c r="F145" i="7"/>
  <c r="F151" i="7"/>
  <c r="F158" i="7"/>
  <c r="F163" i="7"/>
  <c r="F168" i="7"/>
  <c r="F174" i="7"/>
  <c r="F179" i="7"/>
  <c r="F183" i="7"/>
  <c r="F189" i="7"/>
  <c r="F195" i="7"/>
  <c r="F200" i="7"/>
  <c r="F205" i="7"/>
  <c r="F211" i="7"/>
  <c r="F225" i="7"/>
  <c r="F232" i="7"/>
  <c r="F237" i="7"/>
  <c r="F243" i="7"/>
  <c r="F248" i="7"/>
  <c r="F257" i="7"/>
  <c r="F277" i="7"/>
  <c r="F309" i="7"/>
  <c r="F321" i="7"/>
  <c r="F2" i="7"/>
  <c r="F4" i="7"/>
  <c r="F6" i="7"/>
  <c r="F8" i="7"/>
  <c r="F10" i="7"/>
  <c r="F12" i="7"/>
  <c r="F14" i="7"/>
  <c r="F16" i="7"/>
  <c r="F18" i="7"/>
  <c r="F20" i="7"/>
  <c r="F22" i="7"/>
  <c r="F24" i="7"/>
  <c r="F26" i="7"/>
  <c r="F28" i="7"/>
  <c r="F30" i="7"/>
  <c r="F32" i="7"/>
  <c r="F34" i="7"/>
  <c r="F36" i="7"/>
  <c r="F38" i="7"/>
  <c r="F40" i="7"/>
  <c r="F42" i="7"/>
  <c r="F44" i="7"/>
  <c r="F46" i="7"/>
  <c r="F48" i="7"/>
  <c r="F50" i="7"/>
  <c r="F52" i="7"/>
  <c r="F54" i="7"/>
  <c r="F56" i="7"/>
  <c r="F58" i="7"/>
  <c r="F60" i="7"/>
  <c r="F62" i="7"/>
  <c r="F64" i="7"/>
  <c r="F66" i="7"/>
  <c r="F68" i="7"/>
  <c r="F70" i="7"/>
  <c r="F72" i="7"/>
  <c r="F74" i="7"/>
  <c r="F76" i="7"/>
  <c r="F78" i="7"/>
  <c r="F80" i="7"/>
  <c r="F82" i="7"/>
  <c r="F84" i="7"/>
  <c r="F86" i="7"/>
  <c r="F88" i="7"/>
  <c r="F90" i="7"/>
  <c r="F92" i="7"/>
  <c r="F94" i="7"/>
  <c r="F96" i="7"/>
  <c r="F256" i="7"/>
  <c r="F264" i="7"/>
  <c r="F272" i="7"/>
  <c r="F280" i="7"/>
  <c r="F312" i="7"/>
  <c r="F344" i="7"/>
  <c r="F376" i="7"/>
  <c r="F408" i="7"/>
  <c r="F99" i="7"/>
  <c r="F122" i="7"/>
  <c r="F146" i="7"/>
  <c r="F193" i="7"/>
  <c r="F219" i="7"/>
  <c r="F241" i="7"/>
  <c r="F333" i="7"/>
  <c r="F385" i="7"/>
  <c r="F263" i="7"/>
  <c r="F295" i="7"/>
  <c r="F327" i="7"/>
  <c r="F359" i="7"/>
  <c r="F391" i="7"/>
  <c r="F110" i="7"/>
  <c r="F136" i="7"/>
  <c r="F164" i="7"/>
  <c r="F191" i="7"/>
  <c r="F216" i="7"/>
  <c r="F239" i="7"/>
  <c r="F293" i="7"/>
  <c r="F397" i="7"/>
  <c r="F274" i="7"/>
  <c r="F306" i="7"/>
  <c r="F338" i="7"/>
  <c r="F370" i="7"/>
  <c r="F402" i="7"/>
  <c r="F288" i="7"/>
  <c r="F320" i="7"/>
  <c r="F352" i="7"/>
  <c r="F384" i="7"/>
  <c r="F106" i="7"/>
  <c r="F128" i="7"/>
  <c r="F152" i="7"/>
  <c r="F175" i="7"/>
  <c r="F224" i="7"/>
  <c r="F247" i="7"/>
  <c r="F405" i="7"/>
  <c r="F271" i="7"/>
  <c r="F303" i="7"/>
  <c r="F335" i="7"/>
  <c r="F367" i="7"/>
  <c r="F399" i="7"/>
  <c r="F117" i="7"/>
  <c r="F144" i="7"/>
  <c r="F170" i="7"/>
  <c r="F198" i="7"/>
  <c r="F220" i="7"/>
  <c r="F245" i="7"/>
  <c r="F282" i="7"/>
  <c r="F314" i="7"/>
  <c r="F346" i="7"/>
  <c r="F378" i="7"/>
  <c r="F410" i="7"/>
  <c r="F296" i="7"/>
  <c r="F328" i="7"/>
  <c r="F360" i="7"/>
  <c r="F392" i="7"/>
  <c r="F112" i="7"/>
  <c r="F134" i="7"/>
  <c r="F180" i="7"/>
  <c r="F206" i="7"/>
  <c r="F229" i="7"/>
  <c r="F289" i="7"/>
  <c r="F357" i="7"/>
  <c r="F279" i="7"/>
  <c r="F311" i="7"/>
  <c r="F343" i="7"/>
  <c r="F375" i="7"/>
  <c r="F407" i="7"/>
  <c r="F98" i="7"/>
  <c r="F124" i="7"/>
  <c r="F150" i="7"/>
  <c r="F178" i="7"/>
  <c r="F202" i="7"/>
  <c r="F226" i="7"/>
  <c r="F258" i="7"/>
  <c r="F290" i="7"/>
  <c r="F322" i="7"/>
  <c r="F354" i="7"/>
  <c r="F386" i="7"/>
  <c r="F304" i="7"/>
  <c r="F336" i="7"/>
  <c r="F368" i="7"/>
  <c r="F400" i="7"/>
  <c r="F118" i="7"/>
  <c r="F139" i="7"/>
  <c r="F162" i="7"/>
  <c r="F187" i="7"/>
  <c r="F212" i="7"/>
  <c r="F234" i="7"/>
  <c r="F325" i="7"/>
  <c r="F369" i="7"/>
  <c r="F255" i="7"/>
  <c r="F287" i="7"/>
  <c r="F319" i="7"/>
  <c r="F351" i="7"/>
  <c r="F383" i="7"/>
  <c r="F104" i="7"/>
  <c r="F130" i="7"/>
  <c r="F156" i="7"/>
  <c r="F210" i="7"/>
  <c r="F266" i="7"/>
  <c r="F298" i="7"/>
  <c r="F330" i="7"/>
  <c r="F362" i="7"/>
  <c r="F394" i="7"/>
  <c r="G97" i="7"/>
  <c r="K97" i="7" s="1"/>
  <c r="G103" i="7"/>
  <c r="K103" i="7" s="1"/>
  <c r="G108" i="7"/>
  <c r="K108" i="7" s="1"/>
  <c r="G114" i="7"/>
  <c r="K114" i="7" s="1"/>
  <c r="G119" i="7"/>
  <c r="K119" i="7" s="1"/>
  <c r="G126" i="7"/>
  <c r="K126" i="7" s="1"/>
  <c r="G132" i="7"/>
  <c r="K132" i="7" s="1"/>
  <c r="G138" i="7"/>
  <c r="K138" i="7" s="1"/>
  <c r="G142" i="7"/>
  <c r="K142" i="7" s="1"/>
  <c r="G148" i="7"/>
  <c r="K148" i="7" s="1"/>
  <c r="G155" i="7"/>
  <c r="K155" i="7" s="1"/>
  <c r="G160" i="7"/>
  <c r="K160" i="7" s="1"/>
  <c r="G165" i="7"/>
  <c r="K165" i="7" s="1"/>
  <c r="G171" i="7"/>
  <c r="K171" i="7" s="1"/>
  <c r="G177" i="7"/>
  <c r="K177" i="7" s="1"/>
  <c r="G182" i="7"/>
  <c r="K182" i="7" s="1"/>
  <c r="G186" i="7"/>
  <c r="K186" i="7" s="1"/>
  <c r="G192" i="7"/>
  <c r="K192" i="7" s="1"/>
  <c r="G197" i="7"/>
  <c r="K197" i="7" s="1"/>
  <c r="G203" i="7"/>
  <c r="K203" i="7" s="1"/>
  <c r="G208" i="7"/>
  <c r="K208" i="7" s="1"/>
  <c r="G214" i="7"/>
  <c r="K214" i="7" s="1"/>
  <c r="G222" i="7"/>
  <c r="K222" i="7" s="1"/>
  <c r="G228" i="7"/>
  <c r="K228" i="7" s="1"/>
  <c r="G235" i="7"/>
  <c r="K235" i="7" s="1"/>
  <c r="G240" i="7"/>
  <c r="K240" i="7" s="1"/>
  <c r="G246" i="7"/>
  <c r="K246" i="7" s="1"/>
  <c r="G250" i="7"/>
  <c r="K250" i="7" s="1"/>
  <c r="G261" i="7"/>
  <c r="K261" i="7" s="1"/>
  <c r="G273" i="7"/>
  <c r="K273" i="7" s="1"/>
  <c r="G301" i="7"/>
  <c r="K301" i="7" s="1"/>
  <c r="G3" i="7"/>
  <c r="K3" i="7" s="1"/>
  <c r="G5" i="7"/>
  <c r="K5" i="7" s="1"/>
  <c r="G7" i="7"/>
  <c r="K7" i="7" s="1"/>
  <c r="G9" i="7"/>
  <c r="K9" i="7" s="1"/>
  <c r="G11" i="7"/>
  <c r="K11" i="7" s="1"/>
  <c r="G15" i="7"/>
  <c r="K15" i="7" s="1"/>
  <c r="G17" i="7"/>
  <c r="K17" i="7" s="1"/>
  <c r="G19" i="7"/>
  <c r="K19" i="7" s="1"/>
  <c r="G23" i="7"/>
  <c r="K23" i="7" s="1"/>
  <c r="G25" i="7"/>
  <c r="K25" i="7" s="1"/>
  <c r="G27" i="7"/>
  <c r="K27" i="7" s="1"/>
  <c r="G31" i="7"/>
  <c r="K31" i="7" s="1"/>
  <c r="G33" i="7"/>
  <c r="K33" i="7" s="1"/>
  <c r="G35" i="7"/>
  <c r="K35" i="7" s="1"/>
  <c r="G39" i="7"/>
  <c r="K39" i="7" s="1"/>
  <c r="G41" i="7"/>
  <c r="K41" i="7" s="1"/>
  <c r="G43" i="7"/>
  <c r="K43" i="7" s="1"/>
  <c r="G47" i="7"/>
  <c r="K47" i="7" s="1"/>
  <c r="G49" i="7"/>
  <c r="K49" i="7" s="1"/>
  <c r="G51" i="7"/>
  <c r="K51" i="7" s="1"/>
  <c r="G55" i="7"/>
  <c r="K55" i="7" s="1"/>
  <c r="G57" i="7"/>
  <c r="K57" i="7" s="1"/>
  <c r="G59" i="7"/>
  <c r="K59" i="7" s="1"/>
  <c r="G63" i="7"/>
  <c r="K63" i="7" s="1"/>
  <c r="G65" i="7"/>
  <c r="K65" i="7" s="1"/>
  <c r="G67" i="7"/>
  <c r="K67" i="7" s="1"/>
  <c r="G71" i="7"/>
  <c r="K71" i="7" s="1"/>
  <c r="G73" i="7"/>
  <c r="K73" i="7" s="1"/>
  <c r="G75" i="7"/>
  <c r="K75" i="7" s="1"/>
  <c r="G79" i="7"/>
  <c r="K79" i="7" s="1"/>
  <c r="G81" i="7"/>
  <c r="K81" i="7" s="1"/>
  <c r="G83" i="7"/>
  <c r="K83" i="7" s="1"/>
  <c r="G87" i="7"/>
  <c r="K87" i="7" s="1"/>
  <c r="G89" i="7"/>
  <c r="K89" i="7" s="1"/>
  <c r="G91" i="7"/>
  <c r="K91" i="7" s="1"/>
  <c r="G95" i="7"/>
  <c r="K95" i="7" s="1"/>
  <c r="G252" i="7"/>
  <c r="K252" i="7" s="1"/>
  <c r="G260" i="7"/>
  <c r="K260" i="7" s="1"/>
  <c r="G268" i="7"/>
  <c r="K268" i="7" s="1"/>
  <c r="G276" i="7"/>
  <c r="K276" i="7" s="1"/>
  <c r="G284" i="7"/>
  <c r="K284" i="7" s="1"/>
  <c r="G292" i="7"/>
  <c r="K292" i="7" s="1"/>
  <c r="G300" i="7"/>
  <c r="K300" i="7" s="1"/>
  <c r="G308" i="7"/>
  <c r="K308" i="7" s="1"/>
  <c r="G316" i="7"/>
  <c r="K316" i="7" s="1"/>
  <c r="G324" i="7"/>
  <c r="K324" i="7" s="1"/>
  <c r="G332" i="7"/>
  <c r="K332" i="7" s="1"/>
  <c r="G340" i="7"/>
  <c r="K340" i="7" s="1"/>
  <c r="G348" i="7"/>
  <c r="K348" i="7" s="1"/>
  <c r="G356" i="7"/>
  <c r="K356" i="7" s="1"/>
  <c r="G364" i="7"/>
  <c r="K364" i="7" s="1"/>
  <c r="G372" i="7"/>
  <c r="K372" i="7" s="1"/>
  <c r="G380" i="7"/>
  <c r="K380" i="7" s="1"/>
  <c r="G388" i="7"/>
  <c r="K388" i="7" s="1"/>
  <c r="G396" i="7"/>
  <c r="K396" i="7" s="1"/>
  <c r="G404" i="7"/>
  <c r="K404" i="7" s="1"/>
  <c r="G102" i="7"/>
  <c r="K102" i="7" s="1"/>
  <c r="G115" i="7"/>
  <c r="K115" i="7" s="1"/>
  <c r="G120" i="7"/>
  <c r="K120" i="7" s="1"/>
  <c r="G131" i="7"/>
  <c r="K131" i="7" s="1"/>
  <c r="G143" i="7"/>
  <c r="K143" i="7" s="1"/>
  <c r="G149" i="7"/>
  <c r="K149" i="7" s="1"/>
  <c r="G154" i="7"/>
  <c r="K154" i="7" s="1"/>
  <c r="G159" i="7"/>
  <c r="K159" i="7" s="1"/>
  <c r="G166" i="7"/>
  <c r="K166" i="7" s="1"/>
  <c r="G172" i="7"/>
  <c r="K172" i="7" s="1"/>
  <c r="G176" i="7"/>
  <c r="K176" i="7" s="1"/>
  <c r="G184" i="7"/>
  <c r="K184" i="7" s="1"/>
  <c r="G190" i="7"/>
  <c r="K190" i="7" s="1"/>
  <c r="G196" i="7"/>
  <c r="K196" i="7" s="1"/>
  <c r="G204" i="7"/>
  <c r="K204" i="7" s="1"/>
  <c r="G209" i="7"/>
  <c r="K209" i="7" s="1"/>
  <c r="G215" i="7"/>
  <c r="K215" i="7" s="1"/>
  <c r="G227" i="7"/>
  <c r="K227" i="7" s="1"/>
  <c r="G231" i="7"/>
  <c r="K231" i="7" s="1"/>
  <c r="G238" i="7"/>
  <c r="K238" i="7" s="1"/>
  <c r="G244" i="7"/>
  <c r="K244" i="7" s="1"/>
  <c r="G251" i="7"/>
  <c r="K251" i="7" s="1"/>
  <c r="G337" i="7"/>
  <c r="K337" i="7" s="1"/>
  <c r="G353" i="7"/>
  <c r="K353" i="7" s="1"/>
  <c r="G381" i="7"/>
  <c r="K381" i="7" s="1"/>
  <c r="G401" i="7"/>
  <c r="K401" i="7" s="1"/>
  <c r="G259" i="7"/>
  <c r="K259" i="7" s="1"/>
  <c r="G267" i="7"/>
  <c r="K267" i="7" s="1"/>
  <c r="G275" i="7"/>
  <c r="K275" i="7" s="1"/>
  <c r="G283" i="7"/>
  <c r="K283" i="7" s="1"/>
  <c r="G291" i="7"/>
  <c r="K291" i="7" s="1"/>
  <c r="G299" i="7"/>
  <c r="K299" i="7" s="1"/>
  <c r="G307" i="7"/>
  <c r="K307" i="7" s="1"/>
  <c r="G315" i="7"/>
  <c r="K315" i="7" s="1"/>
  <c r="G323" i="7"/>
  <c r="K323" i="7" s="1"/>
  <c r="G331" i="7"/>
  <c r="K331" i="7" s="1"/>
  <c r="G339" i="7"/>
  <c r="K339" i="7" s="1"/>
  <c r="G347" i="7"/>
  <c r="K347" i="7" s="1"/>
  <c r="G355" i="7"/>
  <c r="K355" i="7" s="1"/>
  <c r="G363" i="7"/>
  <c r="K363" i="7" s="1"/>
  <c r="G371" i="7"/>
  <c r="K371" i="7" s="1"/>
  <c r="G379" i="7"/>
  <c r="K379" i="7" s="1"/>
  <c r="G387" i="7"/>
  <c r="K387" i="7" s="1"/>
  <c r="G395" i="7"/>
  <c r="K395" i="7" s="1"/>
  <c r="G403" i="7"/>
  <c r="K403" i="7" s="1"/>
  <c r="G107" i="7"/>
  <c r="K107" i="7" s="1"/>
  <c r="G113" i="7"/>
  <c r="K113" i="7" s="1"/>
  <c r="G127" i="7"/>
  <c r="K127" i="7" s="1"/>
  <c r="G133" i="7"/>
  <c r="K133" i="7" s="1"/>
  <c r="G141" i="7"/>
  <c r="K141" i="7" s="1"/>
  <c r="G147" i="7"/>
  <c r="K147" i="7" s="1"/>
  <c r="G161" i="7"/>
  <c r="K161" i="7" s="1"/>
  <c r="G167" i="7"/>
  <c r="K167" i="7" s="1"/>
  <c r="G181" i="7"/>
  <c r="K181" i="7" s="1"/>
  <c r="G188" i="7"/>
  <c r="K188" i="7" s="1"/>
  <c r="G194" i="7"/>
  <c r="K194" i="7" s="1"/>
  <c r="G199" i="7"/>
  <c r="K199" i="7" s="1"/>
  <c r="G207" i="7"/>
  <c r="K207" i="7" s="1"/>
  <c r="G213" i="7"/>
  <c r="K213" i="7" s="1"/>
  <c r="G218" i="7"/>
  <c r="K218" i="7" s="1"/>
  <c r="G223" i="7"/>
  <c r="K223" i="7" s="1"/>
  <c r="G230" i="7"/>
  <c r="K230" i="7" s="1"/>
  <c r="G236" i="7"/>
  <c r="K236" i="7" s="1"/>
  <c r="G242" i="7"/>
  <c r="K242" i="7" s="1"/>
  <c r="G285" i="7"/>
  <c r="K285" i="7" s="1"/>
  <c r="G305" i="7"/>
  <c r="K305" i="7" s="1"/>
  <c r="G341" i="7"/>
  <c r="K341" i="7" s="1"/>
  <c r="G373" i="7"/>
  <c r="K373" i="7" s="1"/>
  <c r="G389" i="7"/>
  <c r="K389" i="7" s="1"/>
  <c r="G254" i="7"/>
  <c r="K254" i="7" s="1"/>
  <c r="G262" i="7"/>
  <c r="K262" i="7" s="1"/>
  <c r="G270" i="7"/>
  <c r="K270" i="7" s="1"/>
  <c r="G278" i="7"/>
  <c r="K278" i="7" s="1"/>
  <c r="G286" i="7"/>
  <c r="K286" i="7" s="1"/>
  <c r="G294" i="7"/>
  <c r="K294" i="7" s="1"/>
  <c r="G302" i="7"/>
  <c r="K302" i="7" s="1"/>
  <c r="G310" i="7"/>
  <c r="K310" i="7" s="1"/>
  <c r="G318" i="7"/>
  <c r="K318" i="7" s="1"/>
  <c r="G326" i="7"/>
  <c r="K326" i="7" s="1"/>
  <c r="G334" i="7"/>
  <c r="K334" i="7" s="1"/>
  <c r="G342" i="7"/>
  <c r="K342" i="7" s="1"/>
  <c r="G350" i="7"/>
  <c r="K350" i="7" s="1"/>
  <c r="G358" i="7"/>
  <c r="K358" i="7" s="1"/>
  <c r="G366" i="7"/>
  <c r="K366" i="7" s="1"/>
  <c r="G374" i="7"/>
  <c r="K374" i="7" s="1"/>
  <c r="G382" i="7"/>
  <c r="K382" i="7" s="1"/>
  <c r="G390" i="7"/>
  <c r="K390" i="7" s="1"/>
  <c r="G398" i="7"/>
  <c r="K398" i="7" s="1"/>
  <c r="G406" i="7"/>
  <c r="K406" i="7" s="1"/>
  <c r="G313" i="7"/>
  <c r="K313" i="7" s="1"/>
  <c r="G349" i="7"/>
  <c r="K349" i="7" s="1"/>
  <c r="G13" i="7"/>
  <c r="K13" i="7" s="1"/>
  <c r="G21" i="7"/>
  <c r="K21" i="7" s="1"/>
  <c r="G29" i="7"/>
  <c r="K29" i="7" s="1"/>
  <c r="G37" i="7"/>
  <c r="K37" i="7" s="1"/>
  <c r="G45" i="7"/>
  <c r="K45" i="7" s="1"/>
  <c r="G53" i="7"/>
  <c r="K53" i="7" s="1"/>
  <c r="G61" i="7"/>
  <c r="K61" i="7" s="1"/>
  <c r="G69" i="7"/>
  <c r="K69" i="7" s="1"/>
  <c r="G77" i="7"/>
  <c r="K77" i="7" s="1"/>
  <c r="G85" i="7"/>
  <c r="K85" i="7" s="1"/>
  <c r="G93" i="7"/>
  <c r="K93" i="7" s="1"/>
  <c r="G109" i="7"/>
  <c r="K109" i="7" s="1"/>
  <c r="G125" i="7"/>
  <c r="K125" i="7" s="1"/>
  <c r="G137" i="7"/>
  <c r="K137" i="7" s="1"/>
  <c r="G221" i="7"/>
  <c r="K221" i="7" s="1"/>
  <c r="G297" i="7"/>
  <c r="K297" i="7" s="1"/>
  <c r="G329" i="7"/>
  <c r="K329" i="7" s="1"/>
  <c r="G365" i="7"/>
  <c r="K365" i="7" s="1"/>
  <c r="G101" i="7"/>
  <c r="K101" i="7" s="1"/>
  <c r="G121" i="7"/>
  <c r="K121" i="7" s="1"/>
  <c r="G153" i="7"/>
  <c r="K153" i="7" s="1"/>
  <c r="G173" i="7"/>
  <c r="K173" i="7" s="1"/>
  <c r="G249" i="7"/>
  <c r="K249" i="7" s="1"/>
  <c r="G265" i="7"/>
  <c r="K265" i="7" s="1"/>
  <c r="G409" i="7"/>
  <c r="K409" i="7" s="1"/>
  <c r="G100" i="7"/>
  <c r="K100" i="7" s="1"/>
  <c r="G105" i="7"/>
  <c r="K105" i="7" s="1"/>
  <c r="G111" i="7"/>
  <c r="K111" i="7" s="1"/>
  <c r="G116" i="7"/>
  <c r="K116" i="7" s="1"/>
  <c r="G123" i="7"/>
  <c r="K123" i="7" s="1"/>
  <c r="G129" i="7"/>
  <c r="K129" i="7" s="1"/>
  <c r="G135" i="7"/>
  <c r="K135" i="7" s="1"/>
  <c r="G140" i="7"/>
  <c r="K140" i="7" s="1"/>
  <c r="G145" i="7"/>
  <c r="K145" i="7" s="1"/>
  <c r="G151" i="7"/>
  <c r="K151" i="7" s="1"/>
  <c r="G158" i="7"/>
  <c r="K158" i="7" s="1"/>
  <c r="G163" i="7"/>
  <c r="K163" i="7" s="1"/>
  <c r="G168" i="7"/>
  <c r="K168" i="7" s="1"/>
  <c r="G174" i="7"/>
  <c r="K174" i="7" s="1"/>
  <c r="G179" i="7"/>
  <c r="K179" i="7" s="1"/>
  <c r="G183" i="7"/>
  <c r="K183" i="7" s="1"/>
  <c r="G189" i="7"/>
  <c r="K189" i="7" s="1"/>
  <c r="G195" i="7"/>
  <c r="K195" i="7" s="1"/>
  <c r="G200" i="7"/>
  <c r="K200" i="7" s="1"/>
  <c r="G205" i="7"/>
  <c r="K205" i="7" s="1"/>
  <c r="G211" i="7"/>
  <c r="K211" i="7" s="1"/>
  <c r="G225" i="7"/>
  <c r="K225" i="7" s="1"/>
  <c r="G232" i="7"/>
  <c r="K232" i="7" s="1"/>
  <c r="G237" i="7"/>
  <c r="K237" i="7" s="1"/>
  <c r="G243" i="7"/>
  <c r="K243" i="7" s="1"/>
  <c r="G248" i="7"/>
  <c r="K248" i="7" s="1"/>
  <c r="G257" i="7"/>
  <c r="K257" i="7" s="1"/>
  <c r="G277" i="7"/>
  <c r="K277" i="7" s="1"/>
  <c r="G309" i="7"/>
  <c r="K309" i="7" s="1"/>
  <c r="G321" i="7"/>
  <c r="K321" i="7" s="1"/>
  <c r="G2" i="7"/>
  <c r="G4" i="7"/>
  <c r="K4" i="7" s="1"/>
  <c r="G6" i="7"/>
  <c r="K6" i="7" s="1"/>
  <c r="G8" i="7"/>
  <c r="K8" i="7" s="1"/>
  <c r="G10" i="7"/>
  <c r="K10" i="7" s="1"/>
  <c r="G12" i="7"/>
  <c r="K12" i="7" s="1"/>
  <c r="G14" i="7"/>
  <c r="K14" i="7" s="1"/>
  <c r="G16" i="7"/>
  <c r="K16" i="7" s="1"/>
  <c r="G18" i="7"/>
  <c r="K18" i="7" s="1"/>
  <c r="G20" i="7"/>
  <c r="K20" i="7" s="1"/>
  <c r="G22" i="7"/>
  <c r="K22" i="7" s="1"/>
  <c r="G24" i="7"/>
  <c r="K24" i="7" s="1"/>
  <c r="G26" i="7"/>
  <c r="K26" i="7" s="1"/>
  <c r="G28" i="7"/>
  <c r="K28" i="7" s="1"/>
  <c r="G30" i="7"/>
  <c r="K30" i="7" s="1"/>
  <c r="G32" i="7"/>
  <c r="K32" i="7" s="1"/>
  <c r="G34" i="7"/>
  <c r="K34" i="7" s="1"/>
  <c r="G36" i="7"/>
  <c r="K36" i="7" s="1"/>
  <c r="G38" i="7"/>
  <c r="K38" i="7" s="1"/>
  <c r="G40" i="7"/>
  <c r="K40" i="7" s="1"/>
  <c r="G42" i="7"/>
  <c r="K42" i="7" s="1"/>
  <c r="G44" i="7"/>
  <c r="K44" i="7" s="1"/>
  <c r="G46" i="7"/>
  <c r="K46" i="7" s="1"/>
  <c r="G48" i="7"/>
  <c r="K48" i="7" s="1"/>
  <c r="G50" i="7"/>
  <c r="K50" i="7" s="1"/>
  <c r="G52" i="7"/>
  <c r="K52" i="7" s="1"/>
  <c r="G54" i="7"/>
  <c r="K54" i="7" s="1"/>
  <c r="G56" i="7"/>
  <c r="K56" i="7" s="1"/>
  <c r="G58" i="7"/>
  <c r="K58" i="7" s="1"/>
  <c r="G60" i="7"/>
  <c r="K60" i="7" s="1"/>
  <c r="G62" i="7"/>
  <c r="K62" i="7" s="1"/>
  <c r="G64" i="7"/>
  <c r="K64" i="7" s="1"/>
  <c r="G66" i="7"/>
  <c r="K66" i="7" s="1"/>
  <c r="G68" i="7"/>
  <c r="K68" i="7" s="1"/>
  <c r="G70" i="7"/>
  <c r="K70" i="7" s="1"/>
  <c r="G72" i="7"/>
  <c r="K72" i="7" s="1"/>
  <c r="G74" i="7"/>
  <c r="K74" i="7" s="1"/>
  <c r="G76" i="7"/>
  <c r="K76" i="7" s="1"/>
  <c r="G78" i="7"/>
  <c r="K78" i="7" s="1"/>
  <c r="G80" i="7"/>
  <c r="K80" i="7" s="1"/>
  <c r="G82" i="7"/>
  <c r="K82" i="7" s="1"/>
  <c r="G84" i="7"/>
  <c r="K84" i="7" s="1"/>
  <c r="G86" i="7"/>
  <c r="K86" i="7" s="1"/>
  <c r="G88" i="7"/>
  <c r="K88" i="7" s="1"/>
  <c r="G90" i="7"/>
  <c r="K90" i="7" s="1"/>
  <c r="G92" i="7"/>
  <c r="K92" i="7" s="1"/>
  <c r="G94" i="7"/>
  <c r="K94" i="7" s="1"/>
  <c r="G96" i="7"/>
  <c r="K96" i="7" s="1"/>
  <c r="G256" i="7"/>
  <c r="K256" i="7" s="1"/>
  <c r="G264" i="7"/>
  <c r="K264" i="7" s="1"/>
  <c r="G272" i="7"/>
  <c r="K272" i="7" s="1"/>
  <c r="G280" i="7"/>
  <c r="K280" i="7" s="1"/>
  <c r="G288" i="7"/>
  <c r="K288" i="7" s="1"/>
  <c r="G296" i="7"/>
  <c r="K296" i="7" s="1"/>
  <c r="G304" i="7"/>
  <c r="K304" i="7" s="1"/>
  <c r="G312" i="7"/>
  <c r="K312" i="7" s="1"/>
  <c r="G320" i="7"/>
  <c r="K320" i="7" s="1"/>
  <c r="G328" i="7"/>
  <c r="K328" i="7" s="1"/>
  <c r="G336" i="7"/>
  <c r="K336" i="7" s="1"/>
  <c r="G344" i="7"/>
  <c r="K344" i="7" s="1"/>
  <c r="G352" i="7"/>
  <c r="K352" i="7" s="1"/>
  <c r="G360" i="7"/>
  <c r="K360" i="7" s="1"/>
  <c r="G368" i="7"/>
  <c r="K368" i="7" s="1"/>
  <c r="G376" i="7"/>
  <c r="K376" i="7" s="1"/>
  <c r="G384" i="7"/>
  <c r="K384" i="7" s="1"/>
  <c r="G392" i="7"/>
  <c r="K392" i="7" s="1"/>
  <c r="G400" i="7"/>
  <c r="K400" i="7" s="1"/>
  <c r="G408" i="7"/>
  <c r="K408" i="7" s="1"/>
  <c r="G99" i="7"/>
  <c r="K99" i="7" s="1"/>
  <c r="G106" i="7"/>
  <c r="K106" i="7" s="1"/>
  <c r="G112" i="7"/>
  <c r="K112" i="7" s="1"/>
  <c r="G118" i="7"/>
  <c r="K118" i="7" s="1"/>
  <c r="G122" i="7"/>
  <c r="K122" i="7" s="1"/>
  <c r="G128" i="7"/>
  <c r="K128" i="7" s="1"/>
  <c r="G134" i="7"/>
  <c r="K134" i="7" s="1"/>
  <c r="G139" i="7"/>
  <c r="K139" i="7" s="1"/>
  <c r="G146" i="7"/>
  <c r="K146" i="7" s="1"/>
  <c r="G152" i="7"/>
  <c r="K152" i="7" s="1"/>
  <c r="G162" i="7"/>
  <c r="K162" i="7" s="1"/>
  <c r="G175" i="7"/>
  <c r="K175" i="7" s="1"/>
  <c r="G180" i="7"/>
  <c r="K180" i="7" s="1"/>
  <c r="G187" i="7"/>
  <c r="K187" i="7" s="1"/>
  <c r="G193" i="7"/>
  <c r="K193" i="7" s="1"/>
  <c r="G206" i="7"/>
  <c r="K206" i="7" s="1"/>
  <c r="G212" i="7"/>
  <c r="K212" i="7" s="1"/>
  <c r="G219" i="7"/>
  <c r="K219" i="7" s="1"/>
  <c r="G224" i="7"/>
  <c r="K224" i="7" s="1"/>
  <c r="G229" i="7"/>
  <c r="K229" i="7" s="1"/>
  <c r="G234" i="7"/>
  <c r="K234" i="7" s="1"/>
  <c r="G241" i="7"/>
  <c r="K241" i="7" s="1"/>
  <c r="G247" i="7"/>
  <c r="K247" i="7" s="1"/>
  <c r="G289" i="7"/>
  <c r="K289" i="7" s="1"/>
  <c r="G325" i="7"/>
  <c r="K325" i="7" s="1"/>
  <c r="G333" i="7"/>
  <c r="K333" i="7" s="1"/>
  <c r="G357" i="7"/>
  <c r="K357" i="7" s="1"/>
  <c r="G369" i="7"/>
  <c r="K369" i="7" s="1"/>
  <c r="G385" i="7"/>
  <c r="K385" i="7" s="1"/>
  <c r="G405" i="7"/>
  <c r="K405" i="7" s="1"/>
  <c r="G255" i="7"/>
  <c r="K255" i="7" s="1"/>
  <c r="G263" i="7"/>
  <c r="K263" i="7" s="1"/>
  <c r="G271" i="7"/>
  <c r="K271" i="7" s="1"/>
  <c r="G279" i="7"/>
  <c r="K279" i="7" s="1"/>
  <c r="G287" i="7"/>
  <c r="K287" i="7" s="1"/>
  <c r="G295" i="7"/>
  <c r="K295" i="7" s="1"/>
  <c r="G303" i="7"/>
  <c r="K303" i="7" s="1"/>
  <c r="G311" i="7"/>
  <c r="K311" i="7" s="1"/>
  <c r="G319" i="7"/>
  <c r="K319" i="7" s="1"/>
  <c r="G327" i="7"/>
  <c r="K327" i="7" s="1"/>
  <c r="G335" i="7"/>
  <c r="K335" i="7" s="1"/>
  <c r="G343" i="7"/>
  <c r="K343" i="7" s="1"/>
  <c r="G351" i="7"/>
  <c r="K351" i="7" s="1"/>
  <c r="G359" i="7"/>
  <c r="K359" i="7" s="1"/>
  <c r="G367" i="7"/>
  <c r="K367" i="7" s="1"/>
  <c r="G375" i="7"/>
  <c r="K375" i="7" s="1"/>
  <c r="G383" i="7"/>
  <c r="K383" i="7" s="1"/>
  <c r="G391" i="7"/>
  <c r="K391" i="7" s="1"/>
  <c r="G399" i="7"/>
  <c r="K399" i="7" s="1"/>
  <c r="G407" i="7"/>
  <c r="K407" i="7" s="1"/>
  <c r="G98" i="7"/>
  <c r="K98" i="7" s="1"/>
  <c r="G104" i="7"/>
  <c r="K104" i="7" s="1"/>
  <c r="G110" i="7"/>
  <c r="K110" i="7" s="1"/>
  <c r="G117" i="7"/>
  <c r="K117" i="7" s="1"/>
  <c r="G124" i="7"/>
  <c r="K124" i="7" s="1"/>
  <c r="G130" i="7"/>
  <c r="K130" i="7" s="1"/>
  <c r="G136" i="7"/>
  <c r="K136" i="7" s="1"/>
  <c r="G144" i="7"/>
  <c r="K144" i="7" s="1"/>
  <c r="G150" i="7"/>
  <c r="K150" i="7" s="1"/>
  <c r="G156" i="7"/>
  <c r="K156" i="7" s="1"/>
  <c r="G164" i="7"/>
  <c r="K164" i="7" s="1"/>
  <c r="G170" i="7"/>
  <c r="K170" i="7" s="1"/>
  <c r="G178" i="7"/>
  <c r="K178" i="7" s="1"/>
  <c r="G191" i="7"/>
  <c r="K191" i="7" s="1"/>
  <c r="G198" i="7"/>
  <c r="K198" i="7" s="1"/>
  <c r="G202" i="7"/>
  <c r="K202" i="7" s="1"/>
  <c r="G210" i="7"/>
  <c r="K210" i="7" s="1"/>
  <c r="G216" i="7"/>
  <c r="K216" i="7" s="1"/>
  <c r="G220" i="7"/>
  <c r="K220" i="7" s="1"/>
  <c r="G226" i="7"/>
  <c r="K226" i="7" s="1"/>
  <c r="G239" i="7"/>
  <c r="K239" i="7" s="1"/>
  <c r="G245" i="7"/>
  <c r="K245" i="7" s="1"/>
  <c r="G293" i="7"/>
  <c r="K293" i="7" s="1"/>
  <c r="G397" i="7"/>
  <c r="K397" i="7" s="1"/>
  <c r="G258" i="7"/>
  <c r="K258" i="7" s="1"/>
  <c r="G266" i="7"/>
  <c r="K266" i="7" s="1"/>
  <c r="G274" i="7"/>
  <c r="K274" i="7" s="1"/>
  <c r="G282" i="7"/>
  <c r="K282" i="7" s="1"/>
  <c r="G290" i="7"/>
  <c r="K290" i="7" s="1"/>
  <c r="G298" i="7"/>
  <c r="K298" i="7" s="1"/>
  <c r="G306" i="7"/>
  <c r="K306" i="7" s="1"/>
  <c r="G314" i="7"/>
  <c r="K314" i="7" s="1"/>
  <c r="G322" i="7"/>
  <c r="K322" i="7" s="1"/>
  <c r="G330" i="7"/>
  <c r="K330" i="7" s="1"/>
  <c r="G338" i="7"/>
  <c r="K338" i="7" s="1"/>
  <c r="G346" i="7"/>
  <c r="K346" i="7" s="1"/>
  <c r="G354" i="7"/>
  <c r="K354" i="7" s="1"/>
  <c r="G362" i="7"/>
  <c r="K362" i="7" s="1"/>
  <c r="G370" i="7"/>
  <c r="K370" i="7" s="1"/>
  <c r="G378" i="7"/>
  <c r="K378" i="7" s="1"/>
  <c r="G386" i="7"/>
  <c r="K386" i="7" s="1"/>
  <c r="G394" i="7"/>
  <c r="K394" i="7" s="1"/>
  <c r="G402" i="7"/>
  <c r="K402" i="7" s="1"/>
  <c r="G410" i="7"/>
  <c r="K410" i="7" s="1"/>
  <c r="G217" i="7"/>
  <c r="K217" i="7" s="1"/>
  <c r="G269" i="7"/>
  <c r="K269" i="7" s="1"/>
  <c r="G393" i="7"/>
  <c r="K393" i="7" s="1"/>
  <c r="G169" i="7"/>
  <c r="K169" i="7" s="1"/>
  <c r="G201" i="7"/>
  <c r="K201" i="7" s="1"/>
  <c r="G345" i="7"/>
  <c r="K345" i="7" s="1"/>
  <c r="G317" i="7"/>
  <c r="K317" i="7" s="1"/>
  <c r="G157" i="7"/>
  <c r="K157" i="7" s="1"/>
  <c r="G253" i="7"/>
  <c r="K253" i="7" s="1"/>
  <c r="G361" i="7"/>
  <c r="K361" i="7" s="1"/>
  <c r="G185" i="7"/>
  <c r="K185" i="7" s="1"/>
  <c r="G233" i="7"/>
  <c r="K233" i="7" s="1"/>
  <c r="G281" i="7"/>
  <c r="K281" i="7" s="1"/>
  <c r="G377" i="7"/>
  <c r="K377" i="7" s="1"/>
  <c r="M2" i="7" l="1"/>
  <c r="K2" i="7"/>
  <c r="I6" i="7"/>
  <c r="I3" i="7"/>
  <c r="I7" i="7"/>
  <c r="I4" i="7"/>
  <c r="I5" i="7"/>
  <c r="I10" i="7"/>
  <c r="I8" i="7"/>
  <c r="I11" i="7"/>
  <c r="I9" i="7"/>
  <c r="I12" i="7"/>
  <c r="I13" i="7"/>
  <c r="I17" i="7"/>
  <c r="I15" i="7"/>
  <c r="I14" i="7"/>
  <c r="I18" i="7"/>
  <c r="I21" i="7"/>
  <c r="I16" i="7"/>
  <c r="I22" i="7"/>
  <c r="I19" i="7"/>
  <c r="I23" i="7"/>
  <c r="I27" i="7"/>
  <c r="I20" i="7"/>
  <c r="I28" i="7"/>
  <c r="I31" i="7"/>
  <c r="I35" i="7"/>
  <c r="I24" i="7"/>
  <c r="I32" i="7"/>
  <c r="I36" i="7"/>
  <c r="I25" i="7"/>
  <c r="I29" i="7"/>
  <c r="I33" i="7"/>
  <c r="I26" i="7"/>
  <c r="I41" i="7"/>
  <c r="I45" i="7"/>
  <c r="I30" i="7"/>
  <c r="I38" i="7"/>
  <c r="I42" i="7"/>
  <c r="I34" i="7"/>
  <c r="I37" i="7"/>
  <c r="I39" i="7"/>
  <c r="I46" i="7"/>
  <c r="I48" i="7"/>
  <c r="I52" i="7"/>
  <c r="I56" i="7"/>
  <c r="I60" i="7"/>
  <c r="I40" i="7"/>
  <c r="I49" i="7"/>
  <c r="I53" i="7"/>
  <c r="I43" i="7"/>
  <c r="I50" i="7"/>
  <c r="I54" i="7"/>
  <c r="I58" i="7"/>
  <c r="I62" i="7"/>
  <c r="I66" i="7"/>
  <c r="I64" i="7"/>
  <c r="I71" i="7"/>
  <c r="I75" i="7"/>
  <c r="I79" i="7"/>
  <c r="I44" i="7"/>
  <c r="I47" i="7"/>
  <c r="I57" i="7"/>
  <c r="I65" i="7"/>
  <c r="I72" i="7"/>
  <c r="I76" i="7"/>
  <c r="I80" i="7"/>
  <c r="I84" i="7"/>
  <c r="I51" i="7"/>
  <c r="I59" i="7"/>
  <c r="I67" i="7"/>
  <c r="I74" i="7"/>
  <c r="I82" i="7"/>
  <c r="I86" i="7"/>
  <c r="I90" i="7"/>
  <c r="I94" i="7"/>
  <c r="I98" i="7"/>
  <c r="I63" i="7"/>
  <c r="I69" i="7"/>
  <c r="I77" i="7"/>
  <c r="I83" i="7"/>
  <c r="I87" i="7"/>
  <c r="I91" i="7"/>
  <c r="I95" i="7"/>
  <c r="I99" i="7"/>
  <c r="I103" i="7"/>
  <c r="I107" i="7"/>
  <c r="I55" i="7"/>
  <c r="I61" i="7"/>
  <c r="I70" i="7"/>
  <c r="I78" i="7"/>
  <c r="I81" i="7"/>
  <c r="I88" i="7"/>
  <c r="I96" i="7"/>
  <c r="I105" i="7"/>
  <c r="I109" i="7"/>
  <c r="I113" i="7"/>
  <c r="I117" i="7"/>
  <c r="I121" i="7"/>
  <c r="I125" i="7"/>
  <c r="I89" i="7"/>
  <c r="I97" i="7"/>
  <c r="I101" i="7"/>
  <c r="I106" i="7"/>
  <c r="I110" i="7"/>
  <c r="I114" i="7"/>
  <c r="I118" i="7"/>
  <c r="I122" i="7"/>
  <c r="I126" i="7"/>
  <c r="I130" i="7"/>
  <c r="I134" i="7"/>
  <c r="I138" i="7"/>
  <c r="I142" i="7"/>
  <c r="I146" i="7"/>
  <c r="I68" i="7"/>
  <c r="I85" i="7"/>
  <c r="I92" i="7"/>
  <c r="I100" i="7"/>
  <c r="I102" i="7"/>
  <c r="I108" i="7"/>
  <c r="I111" i="7"/>
  <c r="I115" i="7"/>
  <c r="I119" i="7"/>
  <c r="I123" i="7"/>
  <c r="I127" i="7"/>
  <c r="I131" i="7"/>
  <c r="I135" i="7"/>
  <c r="I139" i="7"/>
  <c r="I93" i="7"/>
  <c r="I124" i="7"/>
  <c r="I128" i="7"/>
  <c r="I136" i="7"/>
  <c r="I144" i="7"/>
  <c r="I148" i="7"/>
  <c r="I152" i="7"/>
  <c r="I156" i="7"/>
  <c r="I160" i="7"/>
  <c r="I164" i="7"/>
  <c r="I168" i="7"/>
  <c r="I172" i="7"/>
  <c r="I176" i="7"/>
  <c r="I180" i="7"/>
  <c r="I104" i="7"/>
  <c r="I112" i="7"/>
  <c r="I129" i="7"/>
  <c r="I137" i="7"/>
  <c r="I145" i="7"/>
  <c r="I149" i="7"/>
  <c r="I153" i="7"/>
  <c r="I157" i="7"/>
  <c r="I161" i="7"/>
  <c r="I116" i="7"/>
  <c r="I132" i="7"/>
  <c r="I140" i="7"/>
  <c r="I147" i="7"/>
  <c r="I150" i="7"/>
  <c r="I154" i="7"/>
  <c r="I158" i="7"/>
  <c r="I162" i="7"/>
  <c r="I166" i="7"/>
  <c r="I170" i="7"/>
  <c r="I120" i="7"/>
  <c r="I133" i="7"/>
  <c r="I159" i="7"/>
  <c r="I165" i="7"/>
  <c r="I175" i="7"/>
  <c r="I181" i="7"/>
  <c r="I184" i="7"/>
  <c r="I188" i="7"/>
  <c r="I192" i="7"/>
  <c r="I196" i="7"/>
  <c r="I200" i="7"/>
  <c r="I204" i="7"/>
  <c r="I208" i="7"/>
  <c r="I212" i="7"/>
  <c r="I216" i="7"/>
  <c r="I220" i="7"/>
  <c r="I224" i="7"/>
  <c r="I228" i="7"/>
  <c r="I232" i="7"/>
  <c r="I236" i="7"/>
  <c r="I240" i="7"/>
  <c r="I141" i="7"/>
  <c r="I163" i="7"/>
  <c r="I151" i="7"/>
  <c r="I169" i="7"/>
  <c r="I173" i="7"/>
  <c r="I178" i="7"/>
  <c r="I186" i="7"/>
  <c r="I190" i="7"/>
  <c r="I194" i="7"/>
  <c r="I198" i="7"/>
  <c r="I202" i="7"/>
  <c r="I206" i="7"/>
  <c r="I210" i="7"/>
  <c r="I214" i="7"/>
  <c r="I73" i="7"/>
  <c r="I155" i="7"/>
  <c r="I183" i="7"/>
  <c r="I191" i="7"/>
  <c r="I199" i="7"/>
  <c r="I207" i="7"/>
  <c r="I215" i="7"/>
  <c r="I219" i="7"/>
  <c r="I225" i="7"/>
  <c r="I230" i="7"/>
  <c r="I235" i="7"/>
  <c r="I243" i="7"/>
  <c r="I247" i="7"/>
  <c r="I251" i="7"/>
  <c r="I255" i="7"/>
  <c r="I259" i="7"/>
  <c r="I263" i="7"/>
  <c r="I267" i="7"/>
  <c r="I271" i="7"/>
  <c r="I275" i="7"/>
  <c r="I279" i="7"/>
  <c r="I283" i="7"/>
  <c r="I287" i="7"/>
  <c r="I291" i="7"/>
  <c r="I295" i="7"/>
  <c r="I299" i="7"/>
  <c r="I303" i="7"/>
  <c r="I307" i="7"/>
  <c r="I167" i="7"/>
  <c r="I177" i="7"/>
  <c r="I182" i="7"/>
  <c r="I185" i="7"/>
  <c r="I193" i="7"/>
  <c r="I201" i="7"/>
  <c r="I209" i="7"/>
  <c r="I217" i="7"/>
  <c r="I221" i="7"/>
  <c r="I226" i="7"/>
  <c r="I231" i="7"/>
  <c r="I237" i="7"/>
  <c r="I244" i="7"/>
  <c r="I248" i="7"/>
  <c r="I252" i="7"/>
  <c r="I256" i="7"/>
  <c r="I260" i="7"/>
  <c r="I264" i="7"/>
  <c r="I268" i="7"/>
  <c r="I272" i="7"/>
  <c r="I276" i="7"/>
  <c r="I280" i="7"/>
  <c r="I284" i="7"/>
  <c r="I288" i="7"/>
  <c r="I292" i="7"/>
  <c r="I296" i="7"/>
  <c r="I300" i="7"/>
  <c r="I304" i="7"/>
  <c r="I308" i="7"/>
  <c r="I171" i="7"/>
  <c r="I174" i="7"/>
  <c r="I179" i="7"/>
  <c r="I187" i="7"/>
  <c r="I195" i="7"/>
  <c r="I203" i="7"/>
  <c r="I211" i="7"/>
  <c r="I222" i="7"/>
  <c r="I227" i="7"/>
  <c r="I233" i="7"/>
  <c r="I238" i="7"/>
  <c r="I241" i="7"/>
  <c r="I245" i="7"/>
  <c r="I249" i="7"/>
  <c r="I253" i="7"/>
  <c r="I257" i="7"/>
  <c r="I261" i="7"/>
  <c r="I265" i="7"/>
  <c r="I269" i="7"/>
  <c r="I273" i="7"/>
  <c r="I277" i="7"/>
  <c r="I281" i="7"/>
  <c r="I143" i="7"/>
  <c r="I197" i="7"/>
  <c r="I229" i="7"/>
  <c r="I239" i="7"/>
  <c r="I254" i="7"/>
  <c r="I270" i="7"/>
  <c r="I285" i="7"/>
  <c r="I293" i="7"/>
  <c r="I301" i="7"/>
  <c r="I309" i="7"/>
  <c r="I313" i="7"/>
  <c r="I317" i="7"/>
  <c r="I321" i="7"/>
  <c r="I325" i="7"/>
  <c r="I329" i="7"/>
  <c r="I333" i="7"/>
  <c r="I337" i="7"/>
  <c r="I341" i="7"/>
  <c r="I345" i="7"/>
  <c r="I349" i="7"/>
  <c r="I353" i="7"/>
  <c r="I357" i="7"/>
  <c r="I361" i="7"/>
  <c r="I365" i="7"/>
  <c r="I369" i="7"/>
  <c r="I373" i="7"/>
  <c r="I205" i="7"/>
  <c r="I223" i="7"/>
  <c r="I242" i="7"/>
  <c r="I258" i="7"/>
  <c r="I274" i="7"/>
  <c r="I286" i="7"/>
  <c r="I294" i="7"/>
  <c r="I302" i="7"/>
  <c r="I310" i="7"/>
  <c r="I314" i="7"/>
  <c r="I318" i="7"/>
  <c r="I322" i="7"/>
  <c r="I326" i="7"/>
  <c r="I330" i="7"/>
  <c r="I334" i="7"/>
  <c r="I338" i="7"/>
  <c r="I342" i="7"/>
  <c r="I346" i="7"/>
  <c r="I350" i="7"/>
  <c r="I354" i="7"/>
  <c r="I358" i="7"/>
  <c r="I362" i="7"/>
  <c r="I366" i="7"/>
  <c r="I370" i="7"/>
  <c r="I374" i="7"/>
  <c r="I378" i="7"/>
  <c r="I382" i="7"/>
  <c r="I213" i="7"/>
  <c r="I234" i="7"/>
  <c r="I246" i="7"/>
  <c r="I262" i="7"/>
  <c r="I278" i="7"/>
  <c r="I289" i="7"/>
  <c r="I297" i="7"/>
  <c r="I305" i="7"/>
  <c r="I311" i="7"/>
  <c r="I315" i="7"/>
  <c r="I319" i="7"/>
  <c r="I323" i="7"/>
  <c r="I327" i="7"/>
  <c r="I331" i="7"/>
  <c r="I335" i="7"/>
  <c r="I339" i="7"/>
  <c r="I343" i="7"/>
  <c r="I250" i="7"/>
  <c r="I290" i="7"/>
  <c r="I320" i="7"/>
  <c r="I336" i="7"/>
  <c r="I348" i="7"/>
  <c r="I356" i="7"/>
  <c r="I364" i="7"/>
  <c r="I372" i="7"/>
  <c r="I376" i="7"/>
  <c r="I381" i="7"/>
  <c r="I386" i="7"/>
  <c r="I390" i="7"/>
  <c r="I394" i="7"/>
  <c r="I398" i="7"/>
  <c r="I402" i="7"/>
  <c r="I406" i="7"/>
  <c r="I410" i="7"/>
  <c r="I266" i="7"/>
  <c r="I298" i="7"/>
  <c r="I324" i="7"/>
  <c r="I340" i="7"/>
  <c r="I351" i="7"/>
  <c r="I359" i="7"/>
  <c r="I367" i="7"/>
  <c r="I377" i="7"/>
  <c r="I383" i="7"/>
  <c r="I387" i="7"/>
  <c r="I391" i="7"/>
  <c r="I395" i="7"/>
  <c r="I399" i="7"/>
  <c r="I403" i="7"/>
  <c r="I407" i="7"/>
  <c r="I189" i="7"/>
  <c r="I282" i="7"/>
  <c r="I306" i="7"/>
  <c r="I312" i="7"/>
  <c r="I328" i="7"/>
  <c r="I344" i="7"/>
  <c r="I352" i="7"/>
  <c r="I360" i="7"/>
  <c r="I368" i="7"/>
  <c r="I379" i="7"/>
  <c r="I384" i="7"/>
  <c r="I388" i="7"/>
  <c r="I392" i="7"/>
  <c r="I396" i="7"/>
  <c r="I400" i="7"/>
  <c r="I404" i="7"/>
  <c r="I408" i="7"/>
  <c r="I371" i="7"/>
  <c r="I393" i="7"/>
  <c r="I409" i="7"/>
  <c r="I332" i="7"/>
  <c r="I389" i="7"/>
  <c r="I2" i="7"/>
  <c r="I347" i="7"/>
  <c r="I375" i="7"/>
  <c r="I385" i="7"/>
  <c r="I397" i="7"/>
  <c r="I316" i="7"/>
  <c r="I355" i="7"/>
  <c r="I401" i="7"/>
  <c r="I218" i="7"/>
  <c r="I363" i="7"/>
  <c r="I380" i="7"/>
  <c r="I405" i="7"/>
  <c r="H2" i="7"/>
  <c r="H6" i="7"/>
  <c r="H10" i="7"/>
  <c r="H14" i="7"/>
  <c r="H18" i="7"/>
  <c r="H22" i="7"/>
  <c r="H26" i="7"/>
  <c r="H30" i="7"/>
  <c r="H34" i="7"/>
  <c r="H38" i="7"/>
  <c r="H42" i="7"/>
  <c r="H46" i="7"/>
  <c r="H50" i="7"/>
  <c r="H54" i="7"/>
  <c r="H58" i="7"/>
  <c r="H62" i="7"/>
  <c r="H66" i="7"/>
  <c r="H70" i="7"/>
  <c r="H74" i="7"/>
  <c r="H78" i="7"/>
  <c r="H82" i="7"/>
  <c r="H86" i="7"/>
  <c r="H90" i="7"/>
  <c r="H94" i="7"/>
  <c r="H98" i="7"/>
  <c r="H102" i="7"/>
  <c r="H106" i="7"/>
  <c r="H110" i="7"/>
  <c r="H114" i="7"/>
  <c r="H118" i="7"/>
  <c r="H122" i="7"/>
  <c r="H126" i="7"/>
  <c r="H130" i="7"/>
  <c r="H134" i="7"/>
  <c r="H138" i="7"/>
  <c r="H142" i="7"/>
  <c r="H146" i="7"/>
  <c r="H150" i="7"/>
  <c r="H154" i="7"/>
  <c r="H158" i="7"/>
  <c r="H162" i="7"/>
  <c r="H166" i="7"/>
  <c r="H170" i="7"/>
  <c r="H174" i="7"/>
  <c r="H178" i="7"/>
  <c r="H182" i="7"/>
  <c r="H186" i="7"/>
  <c r="H190" i="7"/>
  <c r="H194" i="7"/>
  <c r="H198" i="7"/>
  <c r="H202" i="7"/>
  <c r="H206" i="7"/>
  <c r="H210" i="7"/>
  <c r="H214" i="7"/>
  <c r="H218" i="7"/>
  <c r="H222" i="7"/>
  <c r="H226" i="7"/>
  <c r="H230" i="7"/>
  <c r="H234" i="7"/>
  <c r="H238" i="7"/>
  <c r="H242" i="7"/>
  <c r="H246" i="7"/>
  <c r="H250" i="7"/>
  <c r="H254" i="7"/>
  <c r="H258" i="7"/>
  <c r="H262" i="7"/>
  <c r="H266" i="7"/>
  <c r="H270" i="7"/>
  <c r="H274" i="7"/>
  <c r="H278" i="7"/>
  <c r="H282" i="7"/>
  <c r="H286" i="7"/>
  <c r="H290" i="7"/>
  <c r="H294" i="7"/>
  <c r="H298" i="7"/>
  <c r="H302" i="7"/>
  <c r="H306" i="7"/>
  <c r="H310" i="7"/>
  <c r="H314" i="7"/>
  <c r="H318" i="7"/>
  <c r="H322" i="7"/>
  <c r="H326" i="7"/>
  <c r="H330" i="7"/>
  <c r="H334" i="7"/>
  <c r="H338" i="7"/>
  <c r="H342" i="7"/>
  <c r="H346" i="7"/>
  <c r="H350" i="7"/>
  <c r="H354" i="7"/>
  <c r="H358" i="7"/>
  <c r="H362" i="7"/>
  <c r="H366" i="7"/>
  <c r="H370" i="7"/>
  <c r="H374" i="7"/>
  <c r="H378" i="7"/>
  <c r="H382" i="7"/>
  <c r="H386" i="7"/>
  <c r="H390" i="7"/>
  <c r="H394" i="7"/>
  <c r="H398" i="7"/>
  <c r="H402" i="7"/>
  <c r="H406" i="7"/>
  <c r="H410" i="7"/>
  <c r="H3" i="7"/>
  <c r="H7" i="7"/>
  <c r="H11" i="7"/>
  <c r="H15" i="7"/>
  <c r="H19" i="7"/>
  <c r="H23" i="7"/>
  <c r="H27" i="7"/>
  <c r="H31" i="7"/>
  <c r="H35" i="7"/>
  <c r="H39" i="7"/>
  <c r="H43" i="7"/>
  <c r="H47" i="7"/>
  <c r="H51" i="7"/>
  <c r="H55" i="7"/>
  <c r="H59" i="7"/>
  <c r="H63" i="7"/>
  <c r="H67" i="7"/>
  <c r="H71" i="7"/>
  <c r="H75" i="7"/>
  <c r="H79" i="7"/>
  <c r="H83" i="7"/>
  <c r="H87" i="7"/>
  <c r="H91" i="7"/>
  <c r="H95" i="7"/>
  <c r="H99" i="7"/>
  <c r="H103" i="7"/>
  <c r="H107" i="7"/>
  <c r="H111" i="7"/>
  <c r="H115" i="7"/>
  <c r="H119" i="7"/>
  <c r="H123" i="7"/>
  <c r="H127" i="7"/>
  <c r="H131" i="7"/>
  <c r="H135" i="7"/>
  <c r="H139" i="7"/>
  <c r="H143" i="7"/>
  <c r="H147" i="7"/>
  <c r="H151" i="7"/>
  <c r="H155" i="7"/>
  <c r="H159" i="7"/>
  <c r="H163" i="7"/>
  <c r="H167" i="7"/>
  <c r="H171" i="7"/>
  <c r="H175" i="7"/>
  <c r="H179" i="7"/>
  <c r="H183" i="7"/>
  <c r="H187" i="7"/>
  <c r="H191" i="7"/>
  <c r="H195" i="7"/>
  <c r="H199" i="7"/>
  <c r="H203" i="7"/>
  <c r="H207" i="7"/>
  <c r="H211" i="7"/>
  <c r="H215" i="7"/>
  <c r="H219" i="7"/>
  <c r="H223" i="7"/>
  <c r="H227" i="7"/>
  <c r="H231" i="7"/>
  <c r="H235" i="7"/>
  <c r="H239" i="7"/>
  <c r="H243" i="7"/>
  <c r="H247" i="7"/>
  <c r="H251" i="7"/>
  <c r="H255" i="7"/>
  <c r="H259" i="7"/>
  <c r="H263" i="7"/>
  <c r="H267" i="7"/>
  <c r="H271" i="7"/>
  <c r="H275" i="7"/>
  <c r="H279" i="7"/>
  <c r="H283" i="7"/>
  <c r="H287" i="7"/>
  <c r="H291" i="7"/>
  <c r="H295" i="7"/>
  <c r="H299" i="7"/>
  <c r="H303" i="7"/>
  <c r="H307" i="7"/>
  <c r="H311" i="7"/>
  <c r="H315" i="7"/>
  <c r="H319" i="7"/>
  <c r="H323" i="7"/>
  <c r="H327" i="7"/>
  <c r="H331" i="7"/>
  <c r="H335" i="7"/>
  <c r="H339" i="7"/>
  <c r="H343" i="7"/>
  <c r="H347" i="7"/>
  <c r="H351" i="7"/>
  <c r="H355" i="7"/>
  <c r="H359" i="7"/>
  <c r="H363" i="7"/>
  <c r="H367" i="7"/>
  <c r="H371" i="7"/>
  <c r="H375" i="7"/>
  <c r="H379" i="7"/>
  <c r="H383" i="7"/>
  <c r="H387" i="7"/>
  <c r="H391" i="7"/>
  <c r="H395" i="7"/>
  <c r="H399" i="7"/>
  <c r="H403" i="7"/>
  <c r="H407" i="7"/>
  <c r="H4" i="7"/>
  <c r="H8" i="7"/>
  <c r="H12" i="7"/>
  <c r="H16" i="7"/>
  <c r="H20" i="7"/>
  <c r="H24" i="7"/>
  <c r="H28" i="7"/>
  <c r="H32" i="7"/>
  <c r="H36" i="7"/>
  <c r="H40" i="7"/>
  <c r="H44" i="7"/>
  <c r="H48" i="7"/>
  <c r="H52" i="7"/>
  <c r="H56" i="7"/>
  <c r="H60" i="7"/>
  <c r="H64" i="7"/>
  <c r="H68" i="7"/>
  <c r="H72" i="7"/>
  <c r="H76" i="7"/>
  <c r="H80" i="7"/>
  <c r="H84" i="7"/>
  <c r="H88" i="7"/>
  <c r="H92" i="7"/>
  <c r="H96" i="7"/>
  <c r="H100" i="7"/>
  <c r="H104" i="7"/>
  <c r="H108" i="7"/>
  <c r="H112" i="7"/>
  <c r="H116" i="7"/>
  <c r="H120" i="7"/>
  <c r="H124" i="7"/>
  <c r="H128" i="7"/>
  <c r="H132" i="7"/>
  <c r="H136" i="7"/>
  <c r="H140" i="7"/>
  <c r="H144" i="7"/>
  <c r="H148" i="7"/>
  <c r="H152" i="7"/>
  <c r="H156" i="7"/>
  <c r="H160" i="7"/>
  <c r="H164" i="7"/>
  <c r="H168" i="7"/>
  <c r="H172" i="7"/>
  <c r="H176" i="7"/>
  <c r="H180" i="7"/>
  <c r="H184" i="7"/>
  <c r="H188" i="7"/>
  <c r="H192" i="7"/>
  <c r="H196" i="7"/>
  <c r="H200" i="7"/>
  <c r="H204" i="7"/>
  <c r="H208" i="7"/>
  <c r="H212" i="7"/>
  <c r="H216" i="7"/>
  <c r="H220" i="7"/>
  <c r="H224" i="7"/>
  <c r="H228" i="7"/>
  <c r="H232" i="7"/>
  <c r="H236" i="7"/>
  <c r="H240" i="7"/>
  <c r="H244" i="7"/>
  <c r="H248" i="7"/>
  <c r="H252" i="7"/>
  <c r="H256" i="7"/>
  <c r="H260" i="7"/>
  <c r="H264" i="7"/>
  <c r="H268" i="7"/>
  <c r="H272" i="7"/>
  <c r="H276" i="7"/>
  <c r="H280" i="7"/>
  <c r="H284" i="7"/>
  <c r="H288" i="7"/>
  <c r="H292" i="7"/>
  <c r="H296" i="7"/>
  <c r="H300" i="7"/>
  <c r="H304" i="7"/>
  <c r="H308" i="7"/>
  <c r="H312" i="7"/>
  <c r="H316" i="7"/>
  <c r="H320" i="7"/>
  <c r="H324" i="7"/>
  <c r="H328" i="7"/>
  <c r="H332" i="7"/>
  <c r="H336" i="7"/>
  <c r="H340" i="7"/>
  <c r="H344" i="7"/>
  <c r="H348" i="7"/>
  <c r="H352" i="7"/>
  <c r="H356" i="7"/>
  <c r="H360" i="7"/>
  <c r="H364" i="7"/>
  <c r="H368" i="7"/>
  <c r="H372" i="7"/>
  <c r="H376" i="7"/>
  <c r="H380" i="7"/>
  <c r="H384" i="7"/>
  <c r="H388" i="7"/>
  <c r="H392" i="7"/>
  <c r="H396" i="7"/>
  <c r="H400" i="7"/>
  <c r="H404" i="7"/>
  <c r="H408" i="7"/>
  <c r="H5" i="7"/>
  <c r="H21" i="7"/>
  <c r="H37" i="7"/>
  <c r="H53" i="7"/>
  <c r="H69" i="7"/>
  <c r="H85" i="7"/>
  <c r="H101" i="7"/>
  <c r="H117" i="7"/>
  <c r="H133" i="7"/>
  <c r="H149" i="7"/>
  <c r="H165" i="7"/>
  <c r="H181" i="7"/>
  <c r="H197" i="7"/>
  <c r="H213" i="7"/>
  <c r="H229" i="7"/>
  <c r="H245" i="7"/>
  <c r="H261" i="7"/>
  <c r="H277" i="7"/>
  <c r="H293" i="7"/>
  <c r="H309" i="7"/>
  <c r="H325" i="7"/>
  <c r="H341" i="7"/>
  <c r="H357" i="7"/>
  <c r="H373" i="7"/>
  <c r="H389" i="7"/>
  <c r="H405" i="7"/>
  <c r="H49" i="7"/>
  <c r="H97" i="7"/>
  <c r="H145" i="7"/>
  <c r="H193" i="7"/>
  <c r="H241" i="7"/>
  <c r="H273" i="7"/>
  <c r="H321" i="7"/>
  <c r="H369" i="7"/>
  <c r="H9" i="7"/>
  <c r="H25" i="7"/>
  <c r="H41" i="7"/>
  <c r="H57" i="7"/>
  <c r="H73" i="7"/>
  <c r="H89" i="7"/>
  <c r="H105" i="7"/>
  <c r="H121" i="7"/>
  <c r="H137" i="7"/>
  <c r="H153" i="7"/>
  <c r="H169" i="7"/>
  <c r="H185" i="7"/>
  <c r="H201" i="7"/>
  <c r="H217" i="7"/>
  <c r="H233" i="7"/>
  <c r="H249" i="7"/>
  <c r="H265" i="7"/>
  <c r="H281" i="7"/>
  <c r="H297" i="7"/>
  <c r="H313" i="7"/>
  <c r="H329" i="7"/>
  <c r="H345" i="7"/>
  <c r="H361" i="7"/>
  <c r="H377" i="7"/>
  <c r="H393" i="7"/>
  <c r="H409" i="7"/>
  <c r="H17" i="7"/>
  <c r="H81" i="7"/>
  <c r="H129" i="7"/>
  <c r="H177" i="7"/>
  <c r="H225" i="7"/>
  <c r="H289" i="7"/>
  <c r="H337" i="7"/>
  <c r="H385" i="7"/>
  <c r="H13" i="7"/>
  <c r="H29" i="7"/>
  <c r="H45" i="7"/>
  <c r="H61" i="7"/>
  <c r="H77" i="7"/>
  <c r="H93" i="7"/>
  <c r="H109" i="7"/>
  <c r="H125" i="7"/>
  <c r="H141" i="7"/>
  <c r="H157" i="7"/>
  <c r="H173" i="7"/>
  <c r="H189" i="7"/>
  <c r="H205" i="7"/>
  <c r="H221" i="7"/>
  <c r="H237" i="7"/>
  <c r="H253" i="7"/>
  <c r="H269" i="7"/>
  <c r="H285" i="7"/>
  <c r="H301" i="7"/>
  <c r="H317" i="7"/>
  <c r="H333" i="7"/>
  <c r="H349" i="7"/>
  <c r="H365" i="7"/>
  <c r="H381" i="7"/>
  <c r="H397" i="7"/>
  <c r="H33" i="7"/>
  <c r="H65" i="7"/>
  <c r="H113" i="7"/>
  <c r="H161" i="7"/>
  <c r="H209" i="7"/>
  <c r="H257" i="7"/>
  <c r="H305" i="7"/>
  <c r="H353" i="7"/>
  <c r="H401" i="7"/>
  <c r="L2" i="7"/>
  <c r="J33" i="7"/>
  <c r="J86" i="7"/>
  <c r="J89" i="7"/>
  <c r="J107" i="7"/>
  <c r="J105" i="7"/>
  <c r="J5" i="7"/>
  <c r="J6" i="7"/>
  <c r="J78" i="7"/>
  <c r="J79" i="7"/>
  <c r="J65" i="7"/>
  <c r="J101" i="7"/>
  <c r="J154" i="7"/>
  <c r="J40" i="7"/>
  <c r="J3" i="7"/>
  <c r="J51" i="7"/>
  <c r="J117" i="7"/>
  <c r="J76" i="7"/>
  <c r="J145" i="7"/>
  <c r="J57" i="7"/>
  <c r="J25" i="7"/>
  <c r="J22" i="7"/>
  <c r="J18" i="7"/>
  <c r="J43" i="7"/>
  <c r="J133" i="7"/>
  <c r="J45" i="7"/>
  <c r="J82" i="7"/>
  <c r="J71" i="7"/>
  <c r="J4" i="7"/>
  <c r="J28" i="7"/>
  <c r="J395" i="7"/>
  <c r="J392" i="7"/>
  <c r="J401" i="7"/>
  <c r="J382" i="7"/>
  <c r="J381" i="7"/>
  <c r="J394" i="7"/>
  <c r="J326" i="7"/>
  <c r="J399" i="7"/>
  <c r="J342" i="7"/>
  <c r="J397" i="7"/>
  <c r="J378" i="7"/>
  <c r="J368" i="7"/>
  <c r="J308" i="7"/>
  <c r="J365" i="7"/>
  <c r="J309" i="7"/>
  <c r="J258" i="7"/>
  <c r="J219" i="7"/>
  <c r="J367" i="7"/>
  <c r="J351" i="7"/>
  <c r="J344" i="7"/>
  <c r="J383" i="7"/>
  <c r="J281" i="7"/>
  <c r="J254" i="7"/>
  <c r="J223" i="7"/>
  <c r="J366" i="7"/>
  <c r="J302" i="7"/>
  <c r="J335" i="7"/>
  <c r="J279" i="7"/>
  <c r="J332" i="7"/>
  <c r="J376" i="7"/>
  <c r="J325" i="7"/>
  <c r="J199" i="7"/>
  <c r="J346" i="7"/>
  <c r="J319" i="7"/>
  <c r="J352" i="7"/>
  <c r="J388" i="7"/>
  <c r="J341" i="7"/>
  <c r="J269" i="7"/>
  <c r="J249" i="7"/>
  <c r="J193" i="7"/>
  <c r="J292" i="7"/>
  <c r="J252" i="7"/>
  <c r="J170" i="7"/>
  <c r="J142" i="7"/>
  <c r="J134" i="7"/>
  <c r="J122" i="7"/>
  <c r="J60" i="7"/>
  <c r="J221" i="7"/>
  <c r="J181" i="7"/>
  <c r="J288" i="7"/>
  <c r="J244" i="7"/>
  <c r="J166" i="7"/>
  <c r="J231" i="7"/>
  <c r="J185" i="7"/>
  <c r="J255" i="7"/>
  <c r="J266" i="7"/>
  <c r="J238" i="7"/>
  <c r="J196" i="7"/>
  <c r="J148" i="7"/>
  <c r="J116" i="7"/>
  <c r="J197" i="7"/>
  <c r="J167" i="7"/>
  <c r="J153" i="7"/>
  <c r="J259" i="7"/>
  <c r="J256" i="7"/>
  <c r="J224" i="7"/>
  <c r="J212" i="7"/>
  <c r="J204" i="7"/>
  <c r="J188" i="7"/>
  <c r="J180" i="7"/>
  <c r="J172" i="7"/>
  <c r="J80" i="7"/>
  <c r="J77" i="7"/>
  <c r="J75" i="7"/>
  <c r="J147" i="7"/>
  <c r="J67" i="7"/>
  <c r="J27" i="7"/>
  <c r="J85" i="7"/>
  <c r="J29" i="7"/>
  <c r="J34" i="7"/>
  <c r="J158" i="7"/>
  <c r="J143" i="7"/>
  <c r="J63" i="7"/>
  <c r="J98" i="7"/>
  <c r="J83" i="7"/>
  <c r="J19" i="7"/>
  <c r="J32" i="7"/>
  <c r="J152" i="7"/>
  <c r="J87" i="7"/>
  <c r="J72" i="7"/>
  <c r="J93" i="7"/>
  <c r="J119" i="7"/>
  <c r="J121" i="7"/>
  <c r="J9" i="7"/>
  <c r="J50" i="7"/>
  <c r="J88" i="7"/>
  <c r="J115" i="7"/>
  <c r="J62" i="7"/>
  <c r="J135" i="7"/>
  <c r="J49" i="7"/>
  <c r="J23" i="7"/>
  <c r="J14" i="7"/>
  <c r="J10" i="7"/>
  <c r="J162" i="7"/>
  <c r="J52" i="7"/>
  <c r="J407" i="7"/>
  <c r="J404" i="7"/>
  <c r="J334" i="7"/>
  <c r="J373" i="7"/>
  <c r="J386" i="7"/>
  <c r="J303" i="7"/>
  <c r="J409" i="7"/>
  <c r="J322" i="7"/>
  <c r="J385" i="7"/>
  <c r="J338" i="7"/>
  <c r="J356" i="7"/>
  <c r="J380" i="7"/>
  <c r="J361" i="7"/>
  <c r="J301" i="7"/>
  <c r="J251" i="7"/>
  <c r="J213" i="7"/>
  <c r="J363" i="7"/>
  <c r="J347" i="7"/>
  <c r="J328" i="7"/>
  <c r="J375" i="7"/>
  <c r="J277" i="7"/>
  <c r="J247" i="7"/>
  <c r="J201" i="7"/>
  <c r="J362" i="7"/>
  <c r="J298" i="7"/>
  <c r="J331" i="7"/>
  <c r="J275" i="7"/>
  <c r="J316" i="7"/>
  <c r="J357" i="7"/>
  <c r="J317" i="7"/>
  <c r="J358" i="7"/>
  <c r="J294" i="7"/>
  <c r="J315" i="7"/>
  <c r="J336" i="7"/>
  <c r="J387" i="7"/>
  <c r="J333" i="7"/>
  <c r="J265" i="7"/>
  <c r="J237" i="7"/>
  <c r="J171" i="7"/>
  <c r="J290" i="7"/>
  <c r="J246" i="7"/>
  <c r="J168" i="7"/>
  <c r="J140" i="7"/>
  <c r="J132" i="7"/>
  <c r="J118" i="7"/>
  <c r="J233" i="7"/>
  <c r="J217" i="7"/>
  <c r="J179" i="7"/>
  <c r="J286" i="7"/>
  <c r="J242" i="7"/>
  <c r="J164" i="7"/>
  <c r="J227" i="7"/>
  <c r="J183" i="7"/>
  <c r="J284" i="7"/>
  <c r="J260" i="7"/>
  <c r="J232" i="7"/>
  <c r="J194" i="7"/>
  <c r="J128" i="7"/>
  <c r="J102" i="7"/>
  <c r="J195" i="7"/>
  <c r="J161" i="7"/>
  <c r="J151" i="7"/>
  <c r="J280" i="7"/>
  <c r="J250" i="7"/>
  <c r="J218" i="7"/>
  <c r="J210" i="7"/>
  <c r="J202" i="7"/>
  <c r="J186" i="7"/>
  <c r="J178" i="7"/>
  <c r="J114" i="7"/>
  <c r="J141" i="7"/>
  <c r="J17" i="7"/>
  <c r="J97" i="7"/>
  <c r="J131" i="7"/>
  <c r="J92" i="7"/>
  <c r="J74" i="7"/>
  <c r="J61" i="7"/>
  <c r="J46" i="7"/>
  <c r="J26" i="7"/>
  <c r="J160" i="7"/>
  <c r="J127" i="7"/>
  <c r="J84" i="7"/>
  <c r="J66" i="7"/>
  <c r="J59" i="7"/>
  <c r="J37" i="7"/>
  <c r="J24" i="7"/>
  <c r="J48" i="7"/>
  <c r="J139" i="7"/>
  <c r="J70" i="7"/>
  <c r="J73" i="7"/>
  <c r="J55" i="7"/>
  <c r="J99" i="7"/>
  <c r="J44" i="7"/>
  <c r="J38" i="7"/>
  <c r="J20" i="7"/>
  <c r="J54" i="7"/>
  <c r="J94" i="7"/>
  <c r="J91" i="7"/>
  <c r="J109" i="7"/>
  <c r="J111" i="7"/>
  <c r="J7" i="7"/>
  <c r="J16" i="7"/>
  <c r="J400" i="7"/>
  <c r="J299" i="7"/>
  <c r="J405" i="7"/>
  <c r="J370" i="7"/>
  <c r="J393" i="7"/>
  <c r="J390" i="7"/>
  <c r="J307" i="7"/>
  <c r="J377" i="7"/>
  <c r="J410" i="7"/>
  <c r="J318" i="7"/>
  <c r="J340" i="7"/>
  <c r="J372" i="7"/>
  <c r="J329" i="7"/>
  <c r="J285" i="7"/>
  <c r="J243" i="7"/>
  <c r="J209" i="7"/>
  <c r="J359" i="7"/>
  <c r="J291" i="7"/>
  <c r="J312" i="7"/>
  <c r="J337" i="7"/>
  <c r="J273" i="7"/>
  <c r="J245" i="7"/>
  <c r="J310" i="7"/>
  <c r="J343" i="7"/>
  <c r="J287" i="7"/>
  <c r="J364" i="7"/>
  <c r="J300" i="7"/>
  <c r="J353" i="7"/>
  <c r="J313" i="7"/>
  <c r="J354" i="7"/>
  <c r="J327" i="7"/>
  <c r="J271" i="7"/>
  <c r="J320" i="7"/>
  <c r="J379" i="7"/>
  <c r="J293" i="7"/>
  <c r="J261" i="7"/>
  <c r="J235" i="7"/>
  <c r="J165" i="7"/>
  <c r="J276" i="7"/>
  <c r="J222" i="7"/>
  <c r="J146" i="7"/>
  <c r="J138" i="7"/>
  <c r="J130" i="7"/>
  <c r="J108" i="7"/>
  <c r="J229" i="7"/>
  <c r="J207" i="7"/>
  <c r="J175" i="7"/>
  <c r="J272" i="7"/>
  <c r="J234" i="7"/>
  <c r="J112" i="7"/>
  <c r="J211" i="7"/>
  <c r="J173" i="7"/>
  <c r="J282" i="7"/>
  <c r="J248" i="7"/>
  <c r="J230" i="7"/>
  <c r="J192" i="7"/>
  <c r="J124" i="7"/>
  <c r="J205" i="7"/>
  <c r="J191" i="7"/>
  <c r="J159" i="7"/>
  <c r="J149" i="7"/>
  <c r="J278" i="7"/>
  <c r="J236" i="7"/>
  <c r="J216" i="7"/>
  <c r="J208" i="7"/>
  <c r="J200" i="7"/>
  <c r="J184" i="7"/>
  <c r="J176" i="7"/>
  <c r="J110" i="7"/>
  <c r="J15" i="7"/>
  <c r="J13" i="7"/>
  <c r="J106" i="7"/>
  <c r="J113" i="7"/>
  <c r="J58" i="7"/>
  <c r="J125" i="7"/>
  <c r="J41" i="7"/>
  <c r="J2" i="7"/>
  <c r="J31" i="7"/>
  <c r="J103" i="7"/>
  <c r="J129" i="7"/>
  <c r="J123" i="7"/>
  <c r="J39" i="7"/>
  <c r="J8" i="7"/>
  <c r="J150" i="7"/>
  <c r="J42" i="7"/>
  <c r="J21" i="7"/>
  <c r="J137" i="7"/>
  <c r="J53" i="7"/>
  <c r="J90" i="7"/>
  <c r="J81" i="7"/>
  <c r="J11" i="7"/>
  <c r="J30" i="7"/>
  <c r="J391" i="7"/>
  <c r="J56" i="7"/>
  <c r="J68" i="7"/>
  <c r="J69" i="7"/>
  <c r="J47" i="7"/>
  <c r="J95" i="7"/>
  <c r="J35" i="7"/>
  <c r="J36" i="7"/>
  <c r="J12" i="7"/>
  <c r="J403" i="7"/>
  <c r="J396" i="7"/>
  <c r="J406" i="7"/>
  <c r="J295" i="7"/>
  <c r="J389" i="7"/>
  <c r="J330" i="7"/>
  <c r="J374" i="7"/>
  <c r="J408" i="7"/>
  <c r="J369" i="7"/>
  <c r="J398" i="7"/>
  <c r="J311" i="7"/>
  <c r="J324" i="7"/>
  <c r="J371" i="7"/>
  <c r="J321" i="7"/>
  <c r="J253" i="7"/>
  <c r="J241" i="7"/>
  <c r="J314" i="7"/>
  <c r="J355" i="7"/>
  <c r="J360" i="7"/>
  <c r="J296" i="7"/>
  <c r="J297" i="7"/>
  <c r="J257" i="7"/>
  <c r="J239" i="7"/>
  <c r="J402" i="7"/>
  <c r="J306" i="7"/>
  <c r="J339" i="7"/>
  <c r="J283" i="7"/>
  <c r="J348" i="7"/>
  <c r="J384" i="7"/>
  <c r="J349" i="7"/>
  <c r="J305" i="7"/>
  <c r="J350" i="7"/>
  <c r="J323" i="7"/>
  <c r="J267" i="7"/>
  <c r="J304" i="7"/>
  <c r="J345" i="7"/>
  <c r="J289" i="7"/>
  <c r="J262" i="7"/>
  <c r="J215" i="7"/>
  <c r="J155" i="7"/>
  <c r="J274" i="7"/>
  <c r="J220" i="7"/>
  <c r="J144" i="7"/>
  <c r="J136" i="7"/>
  <c r="J126" i="7"/>
  <c r="J100" i="7"/>
  <c r="J225" i="7"/>
  <c r="J189" i="7"/>
  <c r="J169" i="7"/>
  <c r="J270" i="7"/>
  <c r="J198" i="7"/>
  <c r="J104" i="7"/>
  <c r="J187" i="7"/>
  <c r="J163" i="7"/>
  <c r="J268" i="7"/>
  <c r="J240" i="7"/>
  <c r="J228" i="7"/>
  <c r="J156" i="7"/>
  <c r="J120" i="7"/>
  <c r="J203" i="7"/>
  <c r="J177" i="7"/>
  <c r="J157" i="7"/>
  <c r="J263" i="7"/>
  <c r="J264" i="7"/>
  <c r="J226" i="7"/>
  <c r="J214" i="7"/>
  <c r="J206" i="7"/>
  <c r="J190" i="7"/>
  <c r="J182" i="7"/>
  <c r="J174" i="7"/>
  <c r="J96" i="7"/>
  <c r="J64" i="7"/>
  <c r="M3" i="7" l="1"/>
  <c r="M4" i="7" s="1"/>
  <c r="M5" i="7" s="1"/>
  <c r="M6" i="7" s="1"/>
  <c r="M7" i="7" s="1"/>
  <c r="M8" i="7" s="1"/>
  <c r="M9" i="7" s="1"/>
  <c r="M10" i="7" s="1"/>
  <c r="M11" i="7" s="1"/>
  <c r="M12" i="7" s="1"/>
  <c r="M13" i="7" s="1"/>
  <c r="M14" i="7" s="1"/>
  <c r="M15" i="7" s="1"/>
  <c r="M16" i="7" s="1"/>
  <c r="M17" i="7" s="1"/>
  <c r="M18" i="7" s="1"/>
  <c r="M19" i="7" s="1"/>
  <c r="M20" i="7" s="1"/>
  <c r="M21" i="7" s="1"/>
  <c r="M22" i="7" s="1"/>
  <c r="M23" i="7" s="1"/>
  <c r="M24" i="7" s="1"/>
  <c r="M25" i="7" s="1"/>
  <c r="M26" i="7" s="1"/>
  <c r="M27" i="7" s="1"/>
  <c r="M28" i="7" s="1"/>
  <c r="M29" i="7" s="1"/>
  <c r="M30" i="7" s="1"/>
  <c r="M31" i="7" s="1"/>
  <c r="M32" i="7" s="1"/>
  <c r="M33" i="7" s="1"/>
  <c r="M34" i="7" s="1"/>
  <c r="M35" i="7" s="1"/>
  <c r="M36" i="7" s="1"/>
  <c r="M37" i="7" s="1"/>
  <c r="M38" i="7" s="1"/>
  <c r="M39" i="7" s="1"/>
  <c r="M40" i="7" s="1"/>
  <c r="M41" i="7" s="1"/>
  <c r="M42" i="7" s="1"/>
  <c r="M43" i="7" s="1"/>
  <c r="M44" i="7" s="1"/>
  <c r="M45" i="7" s="1"/>
  <c r="M46" i="7" s="1"/>
  <c r="M47" i="7" s="1"/>
  <c r="M48" i="7" s="1"/>
  <c r="M49" i="7" s="1"/>
  <c r="M50" i="7" s="1"/>
  <c r="M51" i="7" s="1"/>
  <c r="M52" i="7" s="1"/>
  <c r="M53" i="7" s="1"/>
  <c r="M54" i="7" s="1"/>
  <c r="M55" i="7" s="1"/>
  <c r="M56" i="7" s="1"/>
  <c r="M57" i="7" s="1"/>
  <c r="M58" i="7" s="1"/>
  <c r="M59" i="7" s="1"/>
  <c r="M60" i="7" s="1"/>
  <c r="M61" i="7" s="1"/>
  <c r="M62" i="7" s="1"/>
  <c r="M63" i="7" s="1"/>
  <c r="M64" i="7" s="1"/>
  <c r="M65" i="7" s="1"/>
  <c r="M66" i="7" s="1"/>
  <c r="M67" i="7" s="1"/>
  <c r="M68" i="7" s="1"/>
  <c r="M69" i="7" s="1"/>
  <c r="M70" i="7" s="1"/>
  <c r="M71" i="7" s="1"/>
  <c r="M72" i="7" s="1"/>
  <c r="M73" i="7" s="1"/>
  <c r="M74" i="7" s="1"/>
  <c r="M75" i="7" s="1"/>
  <c r="M76" i="7" s="1"/>
  <c r="M77" i="7" s="1"/>
  <c r="M78" i="7" s="1"/>
  <c r="M79" i="7" s="1"/>
  <c r="M80" i="7" s="1"/>
  <c r="M81" i="7" s="1"/>
  <c r="M82" i="7" s="1"/>
  <c r="M83" i="7" s="1"/>
  <c r="M84" i="7" s="1"/>
  <c r="M85" i="7" s="1"/>
  <c r="M86" i="7" s="1"/>
  <c r="M87" i="7" s="1"/>
  <c r="M88" i="7" s="1"/>
  <c r="M89" i="7" s="1"/>
  <c r="M90" i="7" s="1"/>
  <c r="M91" i="7" s="1"/>
  <c r="M92" i="7" s="1"/>
  <c r="M93" i="7" s="1"/>
  <c r="M94" i="7" s="1"/>
  <c r="M95" i="7" s="1"/>
  <c r="M96" i="7" s="1"/>
  <c r="M97" i="7" s="1"/>
  <c r="M98" i="7" s="1"/>
  <c r="M99" i="7" s="1"/>
  <c r="M100" i="7" s="1"/>
  <c r="M101" i="7" s="1"/>
  <c r="M102" i="7" s="1"/>
  <c r="M103" i="7" s="1"/>
  <c r="M104" i="7" s="1"/>
  <c r="M105" i="7" s="1"/>
  <c r="M106" i="7" s="1"/>
  <c r="M107" i="7" s="1"/>
  <c r="M108" i="7" s="1"/>
  <c r="M109" i="7" s="1"/>
  <c r="M110" i="7" s="1"/>
  <c r="M111" i="7" s="1"/>
  <c r="M112" i="7" s="1"/>
  <c r="M113" i="7" s="1"/>
  <c r="M114" i="7" s="1"/>
  <c r="M115" i="7" s="1"/>
  <c r="M116" i="7" s="1"/>
  <c r="M117" i="7" s="1"/>
  <c r="M118" i="7" s="1"/>
  <c r="M119" i="7" s="1"/>
  <c r="M120" i="7" s="1"/>
  <c r="M121" i="7" s="1"/>
  <c r="M122" i="7" s="1"/>
  <c r="M123" i="7" s="1"/>
  <c r="M124" i="7" s="1"/>
  <c r="M125" i="7" s="1"/>
  <c r="M126" i="7" s="1"/>
  <c r="M127" i="7" s="1"/>
  <c r="M128" i="7" s="1"/>
  <c r="M129" i="7" s="1"/>
  <c r="M130" i="7" s="1"/>
  <c r="M131" i="7" s="1"/>
  <c r="M132" i="7" s="1"/>
  <c r="M133" i="7" s="1"/>
  <c r="M134" i="7" s="1"/>
  <c r="M135" i="7" s="1"/>
  <c r="M136" i="7" s="1"/>
  <c r="M137" i="7" s="1"/>
  <c r="M138" i="7" s="1"/>
  <c r="M139" i="7" s="1"/>
  <c r="M140" i="7" s="1"/>
  <c r="M141" i="7" s="1"/>
  <c r="M142" i="7" s="1"/>
  <c r="M143" i="7" s="1"/>
  <c r="M144" i="7" s="1"/>
  <c r="M145" i="7" s="1"/>
  <c r="M146" i="7" s="1"/>
  <c r="M147" i="7" s="1"/>
  <c r="M148" i="7" s="1"/>
  <c r="M149" i="7" s="1"/>
  <c r="M150" i="7" s="1"/>
  <c r="M151" i="7" s="1"/>
  <c r="M152" i="7" s="1"/>
  <c r="M153" i="7" s="1"/>
  <c r="M154" i="7" s="1"/>
  <c r="M155" i="7" s="1"/>
  <c r="M156" i="7" s="1"/>
  <c r="M157" i="7" s="1"/>
  <c r="M158" i="7" s="1"/>
  <c r="M159" i="7" s="1"/>
  <c r="M160" i="7" s="1"/>
  <c r="M161" i="7" s="1"/>
  <c r="M162" i="7" s="1"/>
  <c r="M163" i="7" s="1"/>
  <c r="M164" i="7" s="1"/>
  <c r="M165" i="7" s="1"/>
  <c r="M166" i="7" s="1"/>
  <c r="M167" i="7" s="1"/>
  <c r="M168" i="7" s="1"/>
  <c r="M169" i="7" s="1"/>
  <c r="M170" i="7" s="1"/>
  <c r="M171" i="7" s="1"/>
  <c r="M172" i="7" s="1"/>
  <c r="M173" i="7" s="1"/>
  <c r="M174" i="7" s="1"/>
  <c r="M175" i="7" s="1"/>
  <c r="M176" i="7" s="1"/>
  <c r="M177" i="7" s="1"/>
  <c r="M178" i="7" s="1"/>
  <c r="M179" i="7" s="1"/>
  <c r="M180" i="7" s="1"/>
  <c r="M181" i="7" s="1"/>
  <c r="M182" i="7" s="1"/>
  <c r="M183" i="7" s="1"/>
  <c r="M184" i="7" s="1"/>
  <c r="M185" i="7" s="1"/>
  <c r="M186" i="7" s="1"/>
  <c r="M187" i="7" s="1"/>
  <c r="M188" i="7" s="1"/>
  <c r="M189" i="7" s="1"/>
  <c r="M190" i="7" s="1"/>
  <c r="M191" i="7" s="1"/>
  <c r="M192" i="7" s="1"/>
  <c r="M193" i="7" s="1"/>
  <c r="M194" i="7" s="1"/>
  <c r="M195" i="7" s="1"/>
  <c r="M196" i="7" s="1"/>
  <c r="M197" i="7" s="1"/>
  <c r="M198" i="7" s="1"/>
  <c r="M199" i="7" s="1"/>
  <c r="M200" i="7" s="1"/>
  <c r="M201" i="7" s="1"/>
  <c r="M202" i="7" s="1"/>
  <c r="M203" i="7" s="1"/>
  <c r="M204" i="7" s="1"/>
  <c r="M205" i="7" s="1"/>
  <c r="M206" i="7" s="1"/>
  <c r="M207" i="7" s="1"/>
  <c r="M208" i="7" s="1"/>
  <c r="M209" i="7" s="1"/>
  <c r="M210" i="7" s="1"/>
  <c r="M211" i="7" s="1"/>
  <c r="M212" i="7" s="1"/>
  <c r="M213" i="7" s="1"/>
  <c r="M214" i="7" s="1"/>
  <c r="M215" i="7" s="1"/>
  <c r="M216" i="7" s="1"/>
  <c r="M217" i="7" s="1"/>
  <c r="M218" i="7" s="1"/>
  <c r="M219" i="7" s="1"/>
  <c r="M220" i="7" s="1"/>
  <c r="M221" i="7" s="1"/>
  <c r="M222" i="7" s="1"/>
  <c r="M223" i="7" s="1"/>
  <c r="M224" i="7" s="1"/>
  <c r="M225" i="7" s="1"/>
  <c r="M226" i="7" s="1"/>
  <c r="M227" i="7" s="1"/>
  <c r="M228" i="7" s="1"/>
  <c r="M229" i="7" s="1"/>
  <c r="M230" i="7" s="1"/>
  <c r="M231" i="7" s="1"/>
  <c r="M232" i="7" s="1"/>
  <c r="M233" i="7" s="1"/>
  <c r="M234" i="7" s="1"/>
  <c r="M235" i="7" s="1"/>
  <c r="M236" i="7" s="1"/>
  <c r="M237" i="7" s="1"/>
  <c r="M238" i="7" s="1"/>
  <c r="M239" i="7" s="1"/>
  <c r="M240" i="7" s="1"/>
  <c r="M241" i="7" s="1"/>
  <c r="M242" i="7" s="1"/>
  <c r="M243" i="7" s="1"/>
  <c r="M244" i="7" s="1"/>
  <c r="M245" i="7" s="1"/>
  <c r="M246" i="7" s="1"/>
  <c r="M247" i="7" s="1"/>
  <c r="M248" i="7" s="1"/>
  <c r="M249" i="7" s="1"/>
  <c r="M250" i="7" s="1"/>
  <c r="M251" i="7" s="1"/>
  <c r="M252" i="7" s="1"/>
  <c r="M253" i="7" s="1"/>
  <c r="M254" i="7" s="1"/>
  <c r="M255" i="7" s="1"/>
  <c r="M256" i="7" s="1"/>
  <c r="M257" i="7" s="1"/>
  <c r="M258" i="7" s="1"/>
  <c r="M259" i="7" s="1"/>
  <c r="M260" i="7" s="1"/>
  <c r="M261" i="7" s="1"/>
  <c r="M262" i="7" s="1"/>
  <c r="M263" i="7" s="1"/>
  <c r="M264" i="7" s="1"/>
  <c r="M265" i="7" s="1"/>
  <c r="M266" i="7" s="1"/>
  <c r="M267" i="7" s="1"/>
  <c r="M268" i="7" s="1"/>
  <c r="M269" i="7" s="1"/>
  <c r="M270" i="7" s="1"/>
  <c r="M271" i="7" s="1"/>
  <c r="M272" i="7" s="1"/>
  <c r="M273" i="7" s="1"/>
  <c r="M274" i="7" s="1"/>
  <c r="M275" i="7" s="1"/>
  <c r="M276" i="7" s="1"/>
  <c r="M277" i="7" s="1"/>
  <c r="M278" i="7" s="1"/>
  <c r="M279" i="7" s="1"/>
  <c r="M280" i="7" s="1"/>
  <c r="M281" i="7" s="1"/>
  <c r="M282" i="7" s="1"/>
  <c r="M283" i="7" s="1"/>
  <c r="M284" i="7" s="1"/>
  <c r="M285" i="7" s="1"/>
  <c r="M286" i="7" s="1"/>
  <c r="M287" i="7" s="1"/>
  <c r="M288" i="7" s="1"/>
  <c r="M289" i="7" s="1"/>
  <c r="M290" i="7" s="1"/>
  <c r="M291" i="7" s="1"/>
  <c r="M292" i="7" s="1"/>
  <c r="M293" i="7" s="1"/>
  <c r="M294" i="7" s="1"/>
  <c r="M295" i="7" s="1"/>
  <c r="M296" i="7" s="1"/>
  <c r="M297" i="7" s="1"/>
  <c r="M298" i="7" s="1"/>
  <c r="M299" i="7" s="1"/>
  <c r="M300" i="7" s="1"/>
  <c r="M301" i="7" s="1"/>
  <c r="M302" i="7" s="1"/>
  <c r="M303" i="7" s="1"/>
  <c r="M304" i="7" s="1"/>
  <c r="M305" i="7" s="1"/>
  <c r="M306" i="7" s="1"/>
  <c r="M307" i="7" s="1"/>
  <c r="M308" i="7" s="1"/>
  <c r="M309" i="7" s="1"/>
  <c r="M310" i="7" s="1"/>
  <c r="M311" i="7" s="1"/>
  <c r="M312" i="7" s="1"/>
  <c r="M313" i="7" s="1"/>
  <c r="M314" i="7" s="1"/>
  <c r="M315" i="7" s="1"/>
  <c r="M316" i="7" s="1"/>
  <c r="M317" i="7" s="1"/>
  <c r="M318" i="7" s="1"/>
  <c r="M319" i="7" s="1"/>
  <c r="M320" i="7" s="1"/>
  <c r="M321" i="7" s="1"/>
  <c r="M322" i="7" s="1"/>
  <c r="M323" i="7" s="1"/>
  <c r="M324" i="7" s="1"/>
  <c r="M325" i="7" s="1"/>
  <c r="M326" i="7" s="1"/>
  <c r="M327" i="7" s="1"/>
  <c r="M328" i="7" s="1"/>
  <c r="M329" i="7" s="1"/>
  <c r="M330" i="7" s="1"/>
  <c r="M331" i="7" s="1"/>
  <c r="M332" i="7" s="1"/>
  <c r="M333" i="7" s="1"/>
  <c r="M334" i="7" s="1"/>
  <c r="M335" i="7" s="1"/>
  <c r="M336" i="7" s="1"/>
  <c r="M337" i="7" s="1"/>
  <c r="M338" i="7" s="1"/>
  <c r="M339" i="7" s="1"/>
  <c r="M340" i="7" s="1"/>
  <c r="M341" i="7" s="1"/>
  <c r="M342" i="7" s="1"/>
  <c r="M343" i="7" s="1"/>
  <c r="M344" i="7" s="1"/>
  <c r="M345" i="7" s="1"/>
  <c r="M346" i="7" s="1"/>
  <c r="M347" i="7" s="1"/>
  <c r="M348" i="7" s="1"/>
  <c r="M349" i="7" s="1"/>
  <c r="M350" i="7" s="1"/>
  <c r="M351" i="7" s="1"/>
  <c r="M352" i="7" s="1"/>
  <c r="M353" i="7" s="1"/>
  <c r="M354" i="7" s="1"/>
  <c r="M355" i="7" s="1"/>
  <c r="M356" i="7" s="1"/>
  <c r="M357" i="7" s="1"/>
  <c r="M358" i="7" s="1"/>
  <c r="M359" i="7" s="1"/>
  <c r="M360" i="7" s="1"/>
  <c r="M361" i="7" s="1"/>
  <c r="M362" i="7" s="1"/>
  <c r="M363" i="7" s="1"/>
  <c r="M364" i="7" s="1"/>
  <c r="M365" i="7" s="1"/>
  <c r="M366" i="7" s="1"/>
  <c r="M367" i="7" s="1"/>
  <c r="M368" i="7" s="1"/>
  <c r="M369" i="7" s="1"/>
  <c r="M370" i="7" s="1"/>
  <c r="M371" i="7" s="1"/>
  <c r="M372" i="7" s="1"/>
  <c r="M373" i="7" s="1"/>
  <c r="M374" i="7" s="1"/>
  <c r="M375" i="7" s="1"/>
  <c r="M376" i="7" s="1"/>
  <c r="M377" i="7" s="1"/>
  <c r="M378" i="7" s="1"/>
  <c r="M379" i="7" s="1"/>
  <c r="M380" i="7" s="1"/>
  <c r="M381" i="7" s="1"/>
  <c r="M382" i="7" s="1"/>
  <c r="M383" i="7" s="1"/>
  <c r="M384" i="7" s="1"/>
  <c r="M385" i="7" s="1"/>
  <c r="M386" i="7" s="1"/>
  <c r="M387" i="7" s="1"/>
  <c r="M388" i="7" s="1"/>
  <c r="M389" i="7" s="1"/>
  <c r="M390" i="7" s="1"/>
  <c r="M391" i="7" s="1"/>
  <c r="M392" i="7" s="1"/>
  <c r="M393" i="7" s="1"/>
  <c r="M394" i="7" s="1"/>
  <c r="M395" i="7" s="1"/>
  <c r="M396" i="7" s="1"/>
  <c r="M397" i="7" s="1"/>
  <c r="M398" i="7" s="1"/>
  <c r="M399" i="7" s="1"/>
  <c r="M400" i="7" s="1"/>
  <c r="M401" i="7" s="1"/>
  <c r="M402" i="7" s="1"/>
  <c r="M403" i="7" s="1"/>
  <c r="M404" i="7" s="1"/>
  <c r="M405" i="7" s="1"/>
  <c r="M406" i="7" s="1"/>
  <c r="M407" i="7" s="1"/>
  <c r="M408" i="7" s="1"/>
  <c r="M409" i="7" s="1"/>
  <c r="M410" i="7" s="1"/>
  <c r="L3" i="7"/>
  <c r="R14" i="7" l="1"/>
  <c r="T13" i="7" s="1"/>
  <c r="R13" i="7"/>
  <c r="T12" i="7" s="1"/>
  <c r="R12" i="7"/>
  <c r="T11" i="7" s="1"/>
  <c r="R15" i="7"/>
  <c r="T14" i="7" s="1"/>
  <c r="R10" i="7"/>
  <c r="T9" i="7" s="1"/>
  <c r="R9" i="7"/>
  <c r="T8" i="7" s="1"/>
  <c r="R8" i="7"/>
  <c r="T7" i="7" s="1"/>
  <c r="R11" i="7"/>
  <c r="T10" i="7" s="1"/>
  <c r="R6" i="7"/>
  <c r="T5" i="7" s="1"/>
  <c r="R5" i="7"/>
  <c r="R4" i="7"/>
  <c r="T3" i="7" s="1"/>
  <c r="R7" i="7"/>
  <c r="T6" i="7" s="1"/>
  <c r="R18" i="7"/>
  <c r="T17" i="7" s="1"/>
  <c r="R17" i="7"/>
  <c r="T16" i="7" s="1"/>
  <c r="R16" i="7"/>
  <c r="T15" i="7" s="1"/>
  <c r="R2" i="7"/>
  <c r="R3" i="7"/>
  <c r="R160" i="7"/>
  <c r="T159" i="7" s="1"/>
  <c r="R84" i="7"/>
  <c r="T83" i="7" s="1"/>
  <c r="R208" i="7"/>
  <c r="T207" i="7" s="1"/>
  <c r="R80" i="7"/>
  <c r="T79" i="7" s="1"/>
  <c r="R220" i="7"/>
  <c r="T219" i="7" s="1"/>
  <c r="R140" i="7"/>
  <c r="T139" i="7" s="1"/>
  <c r="R136" i="7"/>
  <c r="T135" i="7" s="1"/>
  <c r="R223" i="7"/>
  <c r="T222" i="7" s="1"/>
  <c r="R155" i="7"/>
  <c r="T154" i="7" s="1"/>
  <c r="R196" i="7"/>
  <c r="T195" i="7" s="1"/>
  <c r="R128" i="7"/>
  <c r="T127" i="7" s="1"/>
  <c r="R100" i="7"/>
  <c r="T99" i="7" s="1"/>
  <c r="R96" i="7"/>
  <c r="T95" i="7" s="1"/>
  <c r="R180" i="7"/>
  <c r="T179" i="7" s="1"/>
  <c r="R52" i="7"/>
  <c r="T51" i="7" s="1"/>
  <c r="R176" i="7"/>
  <c r="T175" i="7" s="1"/>
  <c r="R48" i="7"/>
  <c r="T47" i="7" s="1"/>
  <c r="R204" i="7"/>
  <c r="T203" i="7" s="1"/>
  <c r="R76" i="7"/>
  <c r="T75" i="7" s="1"/>
  <c r="R72" i="7"/>
  <c r="T71" i="7" s="1"/>
  <c r="R207" i="7"/>
  <c r="T206" i="7" s="1"/>
  <c r="R119" i="7"/>
  <c r="T118" i="7" s="1"/>
  <c r="R164" i="7"/>
  <c r="T163" i="7" s="1"/>
  <c r="R132" i="7"/>
  <c r="T131" i="7" s="1"/>
  <c r="R36" i="7"/>
  <c r="T35" i="7" s="1"/>
  <c r="R148" i="7"/>
  <c r="T147" i="7" s="1"/>
  <c r="R191" i="7"/>
  <c r="T190" i="7" s="1"/>
  <c r="R192" i="7"/>
  <c r="T191" i="7" s="1"/>
  <c r="R212" i="7"/>
  <c r="T211" i="7" s="1"/>
  <c r="R64" i="7"/>
  <c r="T63" i="7" s="1"/>
  <c r="R32" i="7"/>
  <c r="T31" i="7" s="1"/>
  <c r="R20" i="7"/>
  <c r="T19" i="7" s="1"/>
  <c r="R144" i="7"/>
  <c r="T143" i="7" s="1"/>
  <c r="R188" i="7"/>
  <c r="T187" i="7" s="1"/>
  <c r="R68" i="7"/>
  <c r="T67" i="7" s="1"/>
  <c r="R228" i="7"/>
  <c r="T227" i="7" s="1"/>
  <c r="R224" i="7"/>
  <c r="T223" i="7" s="1"/>
  <c r="R244" i="7"/>
  <c r="T243" i="7" s="1"/>
  <c r="R116" i="7"/>
  <c r="T115" i="7" s="1"/>
  <c r="R240" i="7"/>
  <c r="T239" i="7" s="1"/>
  <c r="R112" i="7"/>
  <c r="T111" i="7" s="1"/>
  <c r="R156" i="7"/>
  <c r="T155" i="7" s="1"/>
  <c r="R200" i="7"/>
  <c r="T199" i="7" s="1"/>
  <c r="R239" i="7"/>
  <c r="T238" i="7" s="1"/>
  <c r="R175" i="7"/>
  <c r="T174" i="7" s="1"/>
  <c r="R126" i="7"/>
  <c r="T125" i="7" s="1"/>
  <c r="R124" i="7"/>
  <c r="T123" i="7" s="1"/>
  <c r="R60" i="7"/>
  <c r="T59" i="7" s="1"/>
  <c r="R248" i="7"/>
  <c r="T247" i="7" s="1"/>
  <c r="R184" i="7"/>
  <c r="T183" i="7" s="1"/>
  <c r="R120" i="7"/>
  <c r="T119" i="7" s="1"/>
  <c r="R56" i="7"/>
  <c r="T55" i="7" s="1"/>
  <c r="R251" i="7"/>
  <c r="T250" i="7" s="1"/>
  <c r="R235" i="7"/>
  <c r="T234" i="7" s="1"/>
  <c r="R219" i="7"/>
  <c r="T218" i="7" s="1"/>
  <c r="R203" i="7"/>
  <c r="T202" i="7" s="1"/>
  <c r="R187" i="7"/>
  <c r="T186" i="7" s="1"/>
  <c r="R171" i="7"/>
  <c r="T170" i="7" s="1"/>
  <c r="R151" i="7"/>
  <c r="T150" i="7" s="1"/>
  <c r="R99" i="7"/>
  <c r="T98" i="7" s="1"/>
  <c r="R222" i="7"/>
  <c r="T221" i="7" s="1"/>
  <c r="R94" i="7"/>
  <c r="T93" i="7" s="1"/>
  <c r="R236" i="7"/>
  <c r="T235" i="7" s="1"/>
  <c r="R172" i="7"/>
  <c r="T171" i="7" s="1"/>
  <c r="R108" i="7"/>
  <c r="T107" i="7" s="1"/>
  <c r="R44" i="7"/>
  <c r="T43" i="7" s="1"/>
  <c r="R232" i="7"/>
  <c r="T231" i="7" s="1"/>
  <c r="R168" i="7"/>
  <c r="T167" i="7" s="1"/>
  <c r="R104" i="7"/>
  <c r="T103" i="7" s="1"/>
  <c r="R40" i="7"/>
  <c r="T39" i="7" s="1"/>
  <c r="R247" i="7"/>
  <c r="T246" i="7" s="1"/>
  <c r="R231" i="7"/>
  <c r="T230" i="7" s="1"/>
  <c r="R215" i="7"/>
  <c r="T214" i="7" s="1"/>
  <c r="R199" i="7"/>
  <c r="T198" i="7" s="1"/>
  <c r="R183" i="7"/>
  <c r="T182" i="7" s="1"/>
  <c r="R167" i="7"/>
  <c r="T166" i="7" s="1"/>
  <c r="R139" i="7"/>
  <c r="T138" i="7" s="1"/>
  <c r="R67" i="7"/>
  <c r="T66" i="7" s="1"/>
  <c r="R190" i="7"/>
  <c r="T189" i="7" s="1"/>
  <c r="R92" i="7"/>
  <c r="T91" i="7" s="1"/>
  <c r="R28" i="7"/>
  <c r="T27" i="7" s="1"/>
  <c r="R216" i="7"/>
  <c r="T215" i="7" s="1"/>
  <c r="R152" i="7"/>
  <c r="T151" i="7" s="1"/>
  <c r="R88" i="7"/>
  <c r="T87" i="7" s="1"/>
  <c r="R24" i="7"/>
  <c r="T23" i="7" s="1"/>
  <c r="R243" i="7"/>
  <c r="T242" i="7" s="1"/>
  <c r="R227" i="7"/>
  <c r="T226" i="7" s="1"/>
  <c r="R211" i="7"/>
  <c r="T210" i="7" s="1"/>
  <c r="R195" i="7"/>
  <c r="T194" i="7" s="1"/>
  <c r="R179" i="7"/>
  <c r="T178" i="7" s="1"/>
  <c r="R159" i="7"/>
  <c r="T158" i="7" s="1"/>
  <c r="R135" i="7"/>
  <c r="T134" i="7" s="1"/>
  <c r="R35" i="7"/>
  <c r="T34" i="7" s="1"/>
  <c r="R158" i="7"/>
  <c r="T157" i="7" s="1"/>
  <c r="R129" i="7"/>
  <c r="T128" i="7" s="1"/>
  <c r="R163" i="7"/>
  <c r="T162" i="7" s="1"/>
  <c r="R147" i="7"/>
  <c r="T146" i="7" s="1"/>
  <c r="R131" i="7"/>
  <c r="T130" i="7" s="1"/>
  <c r="R115" i="7"/>
  <c r="T114" i="7" s="1"/>
  <c r="R95" i="7"/>
  <c r="T94" i="7" s="1"/>
  <c r="R63" i="7"/>
  <c r="T62" i="7" s="1"/>
  <c r="R31" i="7"/>
  <c r="T30" i="7" s="1"/>
  <c r="R250" i="7"/>
  <c r="T249" i="7" s="1"/>
  <c r="R218" i="7"/>
  <c r="T217" i="7" s="1"/>
  <c r="R186" i="7"/>
  <c r="T185" i="7" s="1"/>
  <c r="R154" i="7"/>
  <c r="T153" i="7" s="1"/>
  <c r="R122" i="7"/>
  <c r="T121" i="7" s="1"/>
  <c r="R90" i="7"/>
  <c r="T89" i="7" s="1"/>
  <c r="R241" i="7"/>
  <c r="T240" i="7" s="1"/>
  <c r="R113" i="7"/>
  <c r="T112" i="7" s="1"/>
  <c r="R143" i="7"/>
  <c r="T142" i="7" s="1"/>
  <c r="R127" i="7"/>
  <c r="T126" i="7" s="1"/>
  <c r="R111" i="7"/>
  <c r="T110" i="7" s="1"/>
  <c r="R83" i="7"/>
  <c r="T82" i="7" s="1"/>
  <c r="R51" i="7"/>
  <c r="T50" i="7" s="1"/>
  <c r="R19" i="7"/>
  <c r="T18" i="7" s="1"/>
  <c r="R238" i="7"/>
  <c r="T237" i="7" s="1"/>
  <c r="R206" i="7"/>
  <c r="T205" i="7" s="1"/>
  <c r="R174" i="7"/>
  <c r="T173" i="7" s="1"/>
  <c r="R142" i="7"/>
  <c r="T141" i="7" s="1"/>
  <c r="R110" i="7"/>
  <c r="T109" i="7" s="1"/>
  <c r="R70" i="7"/>
  <c r="T69" i="7" s="1"/>
  <c r="R193" i="7"/>
  <c r="T192" i="7" s="1"/>
  <c r="R65" i="7"/>
  <c r="T64" i="7" s="1"/>
  <c r="R123" i="7"/>
  <c r="T122" i="7" s="1"/>
  <c r="R103" i="7"/>
  <c r="T102" i="7" s="1"/>
  <c r="R79" i="7"/>
  <c r="T78" i="7" s="1"/>
  <c r="R47" i="7"/>
  <c r="T46" i="7" s="1"/>
  <c r="R234" i="7"/>
  <c r="T233" i="7" s="1"/>
  <c r="R202" i="7"/>
  <c r="T201" i="7" s="1"/>
  <c r="R170" i="7"/>
  <c r="T169" i="7" s="1"/>
  <c r="R138" i="7"/>
  <c r="T137" i="7" s="1"/>
  <c r="R106" i="7"/>
  <c r="T105" i="7" s="1"/>
  <c r="R54" i="7"/>
  <c r="T53" i="7" s="1"/>
  <c r="R177" i="7"/>
  <c r="T176" i="7" s="1"/>
  <c r="R49" i="7"/>
  <c r="T48" i="7" s="1"/>
  <c r="R107" i="7"/>
  <c r="T106" i="7" s="1"/>
  <c r="R91" i="7"/>
  <c r="T90" i="7" s="1"/>
  <c r="R75" i="7"/>
  <c r="T74" i="7" s="1"/>
  <c r="R59" i="7"/>
  <c r="T58" i="7" s="1"/>
  <c r="R43" i="7"/>
  <c r="T42" i="7" s="1"/>
  <c r="R27" i="7"/>
  <c r="T26" i="7" s="1"/>
  <c r="R246" i="7"/>
  <c r="T245" i="7" s="1"/>
  <c r="R230" i="7"/>
  <c r="T229" i="7" s="1"/>
  <c r="R214" i="7"/>
  <c r="T213" i="7" s="1"/>
  <c r="R198" i="7"/>
  <c r="T197" i="7" s="1"/>
  <c r="R182" i="7"/>
  <c r="T181" i="7" s="1"/>
  <c r="R166" i="7"/>
  <c r="T165" i="7" s="1"/>
  <c r="R150" i="7"/>
  <c r="T149" i="7" s="1"/>
  <c r="R134" i="7"/>
  <c r="T133" i="7" s="1"/>
  <c r="R118" i="7"/>
  <c r="T117" i="7" s="1"/>
  <c r="R102" i="7"/>
  <c r="T101" i="7" s="1"/>
  <c r="R86" i="7"/>
  <c r="T85" i="7" s="1"/>
  <c r="R38" i="7"/>
  <c r="T37" i="7" s="1"/>
  <c r="R225" i="7"/>
  <c r="T224" i="7" s="1"/>
  <c r="R161" i="7"/>
  <c r="T160" i="7" s="1"/>
  <c r="R97" i="7"/>
  <c r="T96" i="7" s="1"/>
  <c r="R33" i="7"/>
  <c r="T32" i="7" s="1"/>
  <c r="R87" i="7"/>
  <c r="T86" i="7" s="1"/>
  <c r="R71" i="7"/>
  <c r="T70" i="7" s="1"/>
  <c r="R55" i="7"/>
  <c r="T54" i="7" s="1"/>
  <c r="R39" i="7"/>
  <c r="T38" i="7" s="1"/>
  <c r="R23" i="7"/>
  <c r="T22" i="7" s="1"/>
  <c r="R242" i="7"/>
  <c r="T241" i="7" s="1"/>
  <c r="R226" i="7"/>
  <c r="T225" i="7" s="1"/>
  <c r="R210" i="7"/>
  <c r="T209" i="7" s="1"/>
  <c r="R194" i="7"/>
  <c r="T193" i="7" s="1"/>
  <c r="R178" i="7"/>
  <c r="T177" i="7" s="1"/>
  <c r="R162" i="7"/>
  <c r="T161" i="7" s="1"/>
  <c r="R146" i="7"/>
  <c r="T145" i="7" s="1"/>
  <c r="R130" i="7"/>
  <c r="T129" i="7" s="1"/>
  <c r="R114" i="7"/>
  <c r="T113" i="7" s="1"/>
  <c r="R98" i="7"/>
  <c r="T97" i="7" s="1"/>
  <c r="R82" i="7"/>
  <c r="T81" i="7" s="1"/>
  <c r="R22" i="7"/>
  <c r="T21" i="7" s="1"/>
  <c r="R209" i="7"/>
  <c r="T208" i="7" s="1"/>
  <c r="R145" i="7"/>
  <c r="T144" i="7" s="1"/>
  <c r="R81" i="7"/>
  <c r="T80" i="7" s="1"/>
  <c r="R78" i="7"/>
  <c r="T77" i="7" s="1"/>
  <c r="R62" i="7"/>
  <c r="T61" i="7" s="1"/>
  <c r="R46" i="7"/>
  <c r="T45" i="7" s="1"/>
  <c r="R30" i="7"/>
  <c r="T29" i="7" s="1"/>
  <c r="R249" i="7"/>
  <c r="T248" i="7" s="1"/>
  <c r="R233" i="7"/>
  <c r="T232" i="7" s="1"/>
  <c r="R217" i="7"/>
  <c r="T216" i="7" s="1"/>
  <c r="R201" i="7"/>
  <c r="T200" i="7" s="1"/>
  <c r="R185" i="7"/>
  <c r="T184" i="7" s="1"/>
  <c r="R169" i="7"/>
  <c r="T168" i="7" s="1"/>
  <c r="R153" i="7"/>
  <c r="T152" i="7" s="1"/>
  <c r="R137" i="7"/>
  <c r="T136" i="7" s="1"/>
  <c r="R121" i="7"/>
  <c r="T120" i="7" s="1"/>
  <c r="R105" i="7"/>
  <c r="T104" i="7" s="1"/>
  <c r="R89" i="7"/>
  <c r="T88" i="7" s="1"/>
  <c r="R73" i="7"/>
  <c r="T72" i="7" s="1"/>
  <c r="R57" i="7"/>
  <c r="T56" i="7" s="1"/>
  <c r="R41" i="7"/>
  <c r="T40" i="7" s="1"/>
  <c r="R25" i="7"/>
  <c r="T24" i="7" s="1"/>
  <c r="R74" i="7"/>
  <c r="T73" i="7" s="1"/>
  <c r="R58" i="7"/>
  <c r="T57" i="7" s="1"/>
  <c r="R42" i="7"/>
  <c r="T41" i="7" s="1"/>
  <c r="R26" i="7"/>
  <c r="T25" i="7" s="1"/>
  <c r="R245" i="7"/>
  <c r="T244" i="7" s="1"/>
  <c r="R229" i="7"/>
  <c r="T228" i="7" s="1"/>
  <c r="R213" i="7"/>
  <c r="T212" i="7" s="1"/>
  <c r="R197" i="7"/>
  <c r="T196" i="7" s="1"/>
  <c r="R181" i="7"/>
  <c r="T180" i="7" s="1"/>
  <c r="R165" i="7"/>
  <c r="T164" i="7" s="1"/>
  <c r="R149" i="7"/>
  <c r="T148" i="7" s="1"/>
  <c r="R133" i="7"/>
  <c r="T132" i="7" s="1"/>
  <c r="R117" i="7"/>
  <c r="T116" i="7" s="1"/>
  <c r="R101" i="7"/>
  <c r="T100" i="7" s="1"/>
  <c r="R85" i="7"/>
  <c r="T84" i="7" s="1"/>
  <c r="R69" i="7"/>
  <c r="T68" i="7" s="1"/>
  <c r="R53" i="7"/>
  <c r="T52" i="7" s="1"/>
  <c r="R37" i="7"/>
  <c r="T36" i="7" s="1"/>
  <c r="R21" i="7"/>
  <c r="T20" i="7" s="1"/>
  <c r="R66" i="7"/>
  <c r="T65" i="7" s="1"/>
  <c r="R50" i="7"/>
  <c r="T49" i="7" s="1"/>
  <c r="R34" i="7"/>
  <c r="T33" i="7" s="1"/>
  <c r="R237" i="7"/>
  <c r="T236" i="7" s="1"/>
  <c r="R221" i="7"/>
  <c r="T220" i="7" s="1"/>
  <c r="R205" i="7"/>
  <c r="T204" i="7" s="1"/>
  <c r="R189" i="7"/>
  <c r="T188" i="7" s="1"/>
  <c r="R173" i="7"/>
  <c r="T172" i="7" s="1"/>
  <c r="R157" i="7"/>
  <c r="T156" i="7" s="1"/>
  <c r="R141" i="7"/>
  <c r="T140" i="7" s="1"/>
  <c r="R125" i="7"/>
  <c r="T124" i="7" s="1"/>
  <c r="R109" i="7"/>
  <c r="T108" i="7" s="1"/>
  <c r="R93" i="7"/>
  <c r="T92" i="7" s="1"/>
  <c r="R77" i="7"/>
  <c r="T76" i="7" s="1"/>
  <c r="R61" i="7"/>
  <c r="T60" i="7" s="1"/>
  <c r="R45" i="7"/>
  <c r="T44" i="7" s="1"/>
  <c r="R29" i="7"/>
  <c r="T28" i="7" s="1"/>
  <c r="L4" i="7"/>
  <c r="T2" i="7" l="1"/>
  <c r="T4" i="7"/>
  <c r="L5" i="7"/>
  <c r="V2" i="7" l="1"/>
  <c r="V3" i="7"/>
  <c r="V7" i="7"/>
  <c r="V11" i="7"/>
  <c r="V15" i="7"/>
  <c r="V19" i="7"/>
  <c r="V23" i="7"/>
  <c r="V27" i="7"/>
  <c r="V31" i="7"/>
  <c r="V35" i="7"/>
  <c r="V39" i="7"/>
  <c r="V43" i="7"/>
  <c r="V47" i="7"/>
  <c r="V51" i="7"/>
  <c r="V55" i="7"/>
  <c r="V59" i="7"/>
  <c r="V63" i="7"/>
  <c r="V67" i="7"/>
  <c r="V71" i="7"/>
  <c r="V75" i="7"/>
  <c r="V79" i="7"/>
  <c r="V83" i="7"/>
  <c r="V87" i="7"/>
  <c r="V91" i="7"/>
  <c r="V95" i="7"/>
  <c r="V99" i="7"/>
  <c r="V103" i="7"/>
  <c r="V107" i="7"/>
  <c r="V111" i="7"/>
  <c r="V115" i="7"/>
  <c r="V119" i="7"/>
  <c r="V123" i="7"/>
  <c r="V127" i="7"/>
  <c r="V131" i="7"/>
  <c r="V135" i="7"/>
  <c r="V139" i="7"/>
  <c r="V143" i="7"/>
  <c r="V147" i="7"/>
  <c r="V151" i="7"/>
  <c r="V155" i="7"/>
  <c r="V159" i="7"/>
  <c r="V163" i="7"/>
  <c r="V167" i="7"/>
  <c r="V171" i="7"/>
  <c r="V175" i="7"/>
  <c r="V179" i="7"/>
  <c r="V183" i="7"/>
  <c r="V187" i="7"/>
  <c r="V191" i="7"/>
  <c r="V195" i="7"/>
  <c r="V199" i="7"/>
  <c r="V203" i="7"/>
  <c r="V207" i="7"/>
  <c r="V211" i="7"/>
  <c r="V215" i="7"/>
  <c r="V219" i="7"/>
  <c r="V223" i="7"/>
  <c r="V227" i="7"/>
  <c r="V231" i="7"/>
  <c r="V235" i="7"/>
  <c r="V239" i="7"/>
  <c r="V243" i="7"/>
  <c r="V247" i="7"/>
  <c r="V251" i="7"/>
  <c r="V255" i="7"/>
  <c r="V259" i="7"/>
  <c r="V263" i="7"/>
  <c r="V267" i="7"/>
  <c r="V271" i="7"/>
  <c r="V275" i="7"/>
  <c r="V279" i="7"/>
  <c r="V283" i="7"/>
  <c r="V287" i="7"/>
  <c r="V291" i="7"/>
  <c r="V295" i="7"/>
  <c r="V299" i="7"/>
  <c r="V303" i="7"/>
  <c r="V307" i="7"/>
  <c r="V311" i="7"/>
  <c r="V315" i="7"/>
  <c r="V319" i="7"/>
  <c r="V323" i="7"/>
  <c r="V327" i="7"/>
  <c r="V331" i="7"/>
  <c r="V335" i="7"/>
  <c r="V339" i="7"/>
  <c r="V343" i="7"/>
  <c r="V347" i="7"/>
  <c r="V351" i="7"/>
  <c r="V355" i="7"/>
  <c r="V359" i="7"/>
  <c r="V363" i="7"/>
  <c r="V367" i="7"/>
  <c r="V371" i="7"/>
  <c r="V375" i="7"/>
  <c r="V379" i="7"/>
  <c r="V383" i="7"/>
  <c r="V387" i="7"/>
  <c r="V391" i="7"/>
  <c r="V395" i="7"/>
  <c r="V399" i="7"/>
  <c r="V403" i="7"/>
  <c r="V407" i="7"/>
  <c r="V4" i="7"/>
  <c r="V8" i="7"/>
  <c r="V12" i="7"/>
  <c r="V16" i="7"/>
  <c r="V20" i="7"/>
  <c r="V24" i="7"/>
  <c r="V28" i="7"/>
  <c r="V32" i="7"/>
  <c r="V36" i="7"/>
  <c r="V40" i="7"/>
  <c r="V44" i="7"/>
  <c r="V48" i="7"/>
  <c r="V52" i="7"/>
  <c r="V56" i="7"/>
  <c r="V60" i="7"/>
  <c r="V64" i="7"/>
  <c r="V68" i="7"/>
  <c r="V72" i="7"/>
  <c r="V76" i="7"/>
  <c r="V80" i="7"/>
  <c r="V84" i="7"/>
  <c r="V88" i="7"/>
  <c r="V92" i="7"/>
  <c r="V96" i="7"/>
  <c r="V100" i="7"/>
  <c r="V104" i="7"/>
  <c r="V108" i="7"/>
  <c r="V112" i="7"/>
  <c r="V116" i="7"/>
  <c r="V120" i="7"/>
  <c r="V124" i="7"/>
  <c r="V128" i="7"/>
  <c r="V132" i="7"/>
  <c r="V136" i="7"/>
  <c r="V140" i="7"/>
  <c r="V144" i="7"/>
  <c r="V148" i="7"/>
  <c r="V152" i="7"/>
  <c r="V156" i="7"/>
  <c r="V160" i="7"/>
  <c r="V164" i="7"/>
  <c r="V168" i="7"/>
  <c r="V172" i="7"/>
  <c r="V176" i="7"/>
  <c r="V180" i="7"/>
  <c r="V184" i="7"/>
  <c r="V188" i="7"/>
  <c r="V192" i="7"/>
  <c r="V196" i="7"/>
  <c r="V200" i="7"/>
  <c r="V204" i="7"/>
  <c r="V208" i="7"/>
  <c r="V212" i="7"/>
  <c r="V216" i="7"/>
  <c r="V220" i="7"/>
  <c r="V224" i="7"/>
  <c r="V228" i="7"/>
  <c r="V232" i="7"/>
  <c r="V236" i="7"/>
  <c r="V240" i="7"/>
  <c r="V244" i="7"/>
  <c r="V248" i="7"/>
  <c r="V252" i="7"/>
  <c r="V256" i="7"/>
  <c r="V260" i="7"/>
  <c r="V264" i="7"/>
  <c r="V268" i="7"/>
  <c r="V272" i="7"/>
  <c r="V276" i="7"/>
  <c r="V280" i="7"/>
  <c r="V284" i="7"/>
  <c r="V288" i="7"/>
  <c r="V292" i="7"/>
  <c r="V296" i="7"/>
  <c r="V300" i="7"/>
  <c r="V304" i="7"/>
  <c r="V308" i="7"/>
  <c r="V312" i="7"/>
  <c r="V316" i="7"/>
  <c r="V320" i="7"/>
  <c r="V324" i="7"/>
  <c r="V328" i="7"/>
  <c r="V332" i="7"/>
  <c r="V336" i="7"/>
  <c r="V340" i="7"/>
  <c r="V344" i="7"/>
  <c r="V348" i="7"/>
  <c r="V352" i="7"/>
  <c r="V356" i="7"/>
  <c r="V360" i="7"/>
  <c r="V364" i="7"/>
  <c r="V368" i="7"/>
  <c r="V372" i="7"/>
  <c r="V376" i="7"/>
  <c r="V380" i="7"/>
  <c r="V384" i="7"/>
  <c r="V388" i="7"/>
  <c r="V392" i="7"/>
  <c r="V396" i="7"/>
  <c r="V400" i="7"/>
  <c r="V404" i="7"/>
  <c r="V408" i="7"/>
  <c r="V5" i="7"/>
  <c r="V9" i="7"/>
  <c r="V13" i="7"/>
  <c r="V17" i="7"/>
  <c r="V21" i="7"/>
  <c r="V25" i="7"/>
  <c r="V29" i="7"/>
  <c r="V33" i="7"/>
  <c r="V37" i="7"/>
  <c r="V41" i="7"/>
  <c r="V45" i="7"/>
  <c r="V49" i="7"/>
  <c r="V53" i="7"/>
  <c r="V57" i="7"/>
  <c r="V61" i="7"/>
  <c r="V65" i="7"/>
  <c r="V69" i="7"/>
  <c r="V73" i="7"/>
  <c r="V77" i="7"/>
  <c r="V81" i="7"/>
  <c r="V85" i="7"/>
  <c r="V89" i="7"/>
  <c r="V93" i="7"/>
  <c r="V97" i="7"/>
  <c r="V101" i="7"/>
  <c r="V105" i="7"/>
  <c r="V109" i="7"/>
  <c r="V113" i="7"/>
  <c r="V117" i="7"/>
  <c r="V121" i="7"/>
  <c r="V125" i="7"/>
  <c r="V129" i="7"/>
  <c r="V133" i="7"/>
  <c r="V137" i="7"/>
  <c r="V141" i="7"/>
  <c r="V145" i="7"/>
  <c r="V149" i="7"/>
  <c r="V153" i="7"/>
  <c r="V157" i="7"/>
  <c r="V161" i="7"/>
  <c r="V165" i="7"/>
  <c r="V169" i="7"/>
  <c r="V173" i="7"/>
  <c r="V177" i="7"/>
  <c r="V181" i="7"/>
  <c r="V185" i="7"/>
  <c r="V189" i="7"/>
  <c r="V193" i="7"/>
  <c r="V197" i="7"/>
  <c r="V201" i="7"/>
  <c r="V205" i="7"/>
  <c r="V209" i="7"/>
  <c r="V213" i="7"/>
  <c r="V217" i="7"/>
  <c r="V221" i="7"/>
  <c r="V225" i="7"/>
  <c r="V229" i="7"/>
  <c r="V233" i="7"/>
  <c r="V237" i="7"/>
  <c r="V241" i="7"/>
  <c r="V245" i="7"/>
  <c r="V249" i="7"/>
  <c r="V253" i="7"/>
  <c r="V257" i="7"/>
  <c r="V261" i="7"/>
  <c r="V265" i="7"/>
  <c r="V269" i="7"/>
  <c r="V273" i="7"/>
  <c r="V277" i="7"/>
  <c r="V281" i="7"/>
  <c r="V285" i="7"/>
  <c r="V289" i="7"/>
  <c r="V293" i="7"/>
  <c r="V297" i="7"/>
  <c r="V301" i="7"/>
  <c r="V305" i="7"/>
  <c r="V309" i="7"/>
  <c r="V313" i="7"/>
  <c r="V317" i="7"/>
  <c r="V321" i="7"/>
  <c r="V325" i="7"/>
  <c r="V329" i="7"/>
  <c r="V333" i="7"/>
  <c r="V337" i="7"/>
  <c r="V341" i="7"/>
  <c r="V345" i="7"/>
  <c r="V349" i="7"/>
  <c r="V353" i="7"/>
  <c r="V357" i="7"/>
  <c r="V361" i="7"/>
  <c r="V365" i="7"/>
  <c r="V369" i="7"/>
  <c r="V373" i="7"/>
  <c r="V377" i="7"/>
  <c r="V381" i="7"/>
  <c r="V385" i="7"/>
  <c r="V389" i="7"/>
  <c r="V393" i="7"/>
  <c r="V397" i="7"/>
  <c r="V401" i="7"/>
  <c r="V405" i="7"/>
  <c r="V409" i="7"/>
  <c r="V18" i="7"/>
  <c r="V34" i="7"/>
  <c r="V50" i="7"/>
  <c r="V66" i="7"/>
  <c r="V82" i="7"/>
  <c r="V98" i="7"/>
  <c r="V114" i="7"/>
  <c r="V130" i="7"/>
  <c r="V146" i="7"/>
  <c r="V162" i="7"/>
  <c r="V178" i="7"/>
  <c r="V194" i="7"/>
  <c r="V210" i="7"/>
  <c r="V226" i="7"/>
  <c r="V242" i="7"/>
  <c r="V258" i="7"/>
  <c r="V274" i="7"/>
  <c r="V290" i="7"/>
  <c r="V306" i="7"/>
  <c r="V322" i="7"/>
  <c r="V338" i="7"/>
  <c r="V354" i="7"/>
  <c r="V370" i="7"/>
  <c r="V386" i="7"/>
  <c r="V402" i="7"/>
  <c r="V30" i="7"/>
  <c r="V78" i="7"/>
  <c r="V110" i="7"/>
  <c r="V158" i="7"/>
  <c r="V206" i="7"/>
  <c r="V254" i="7"/>
  <c r="V286" i="7"/>
  <c r="V334" i="7"/>
  <c r="V382" i="7"/>
  <c r="V6" i="7"/>
  <c r="V22" i="7"/>
  <c r="V38" i="7"/>
  <c r="V54" i="7"/>
  <c r="V70" i="7"/>
  <c r="V86" i="7"/>
  <c r="V102" i="7"/>
  <c r="V118" i="7"/>
  <c r="V134" i="7"/>
  <c r="V150" i="7"/>
  <c r="V166" i="7"/>
  <c r="V182" i="7"/>
  <c r="V198" i="7"/>
  <c r="V214" i="7"/>
  <c r="V230" i="7"/>
  <c r="V246" i="7"/>
  <c r="V262" i="7"/>
  <c r="V278" i="7"/>
  <c r="V294" i="7"/>
  <c r="V310" i="7"/>
  <c r="V326" i="7"/>
  <c r="V342" i="7"/>
  <c r="V358" i="7"/>
  <c r="V374" i="7"/>
  <c r="V390" i="7"/>
  <c r="V406" i="7"/>
  <c r="V14" i="7"/>
  <c r="V62" i="7"/>
  <c r="V126" i="7"/>
  <c r="V190" i="7"/>
  <c r="V238" i="7"/>
  <c r="V318" i="7"/>
  <c r="V366" i="7"/>
  <c r="V10" i="7"/>
  <c r="V26" i="7"/>
  <c r="V42" i="7"/>
  <c r="V58" i="7"/>
  <c r="V74" i="7"/>
  <c r="V90" i="7"/>
  <c r="V106" i="7"/>
  <c r="V122" i="7"/>
  <c r="V138" i="7"/>
  <c r="V154" i="7"/>
  <c r="V170" i="7"/>
  <c r="V186" i="7"/>
  <c r="V202" i="7"/>
  <c r="V218" i="7"/>
  <c r="V234" i="7"/>
  <c r="V250" i="7"/>
  <c r="V266" i="7"/>
  <c r="V282" i="7"/>
  <c r="V298" i="7"/>
  <c r="V314" i="7"/>
  <c r="V330" i="7"/>
  <c r="V346" i="7"/>
  <c r="V362" i="7"/>
  <c r="V378" i="7"/>
  <c r="V394" i="7"/>
  <c r="V410" i="7"/>
  <c r="V46" i="7"/>
  <c r="V94" i="7"/>
  <c r="V142" i="7"/>
  <c r="V174" i="7"/>
  <c r="V222" i="7"/>
  <c r="V270" i="7"/>
  <c r="V302" i="7"/>
  <c r="V350" i="7"/>
  <c r="V398" i="7"/>
  <c r="L6" i="7"/>
  <c r="X3" i="7" l="1"/>
  <c r="X7" i="7"/>
  <c r="X11" i="7"/>
  <c r="X15" i="7"/>
  <c r="X19" i="7"/>
  <c r="X23" i="7"/>
  <c r="X27" i="7"/>
  <c r="X31" i="7"/>
  <c r="X35" i="7"/>
  <c r="X39" i="7"/>
  <c r="X43" i="7"/>
  <c r="X47" i="7"/>
  <c r="X51" i="7"/>
  <c r="X55" i="7"/>
  <c r="X59" i="7"/>
  <c r="X63" i="7"/>
  <c r="X67" i="7"/>
  <c r="X71" i="7"/>
  <c r="X75" i="7"/>
  <c r="X79" i="7"/>
  <c r="X83" i="7"/>
  <c r="X87" i="7"/>
  <c r="X91" i="7"/>
  <c r="X95" i="7"/>
  <c r="X99" i="7"/>
  <c r="X103" i="7"/>
  <c r="X107" i="7"/>
  <c r="X111" i="7"/>
  <c r="X115" i="7"/>
  <c r="X119" i="7"/>
  <c r="X123" i="7"/>
  <c r="X127" i="7"/>
  <c r="X131" i="7"/>
  <c r="X135" i="7"/>
  <c r="X139" i="7"/>
  <c r="X143" i="7"/>
  <c r="X147" i="7"/>
  <c r="X151" i="7"/>
  <c r="X155" i="7"/>
  <c r="X159" i="7"/>
  <c r="X163" i="7"/>
  <c r="X167" i="7"/>
  <c r="X171" i="7"/>
  <c r="X175" i="7"/>
  <c r="X179" i="7"/>
  <c r="X183" i="7"/>
  <c r="X187" i="7"/>
  <c r="X191" i="7"/>
  <c r="X195" i="7"/>
  <c r="X199" i="7"/>
  <c r="X203" i="7"/>
  <c r="X207" i="7"/>
  <c r="X211" i="7"/>
  <c r="X215" i="7"/>
  <c r="X219" i="7"/>
  <c r="X223" i="7"/>
  <c r="X227" i="7"/>
  <c r="X231" i="7"/>
  <c r="X235" i="7"/>
  <c r="X239" i="7"/>
  <c r="X243" i="7"/>
  <c r="X247" i="7"/>
  <c r="X251" i="7"/>
  <c r="X255" i="7"/>
  <c r="X259" i="7"/>
  <c r="X263" i="7"/>
  <c r="X267" i="7"/>
  <c r="X271" i="7"/>
  <c r="X275" i="7"/>
  <c r="X279" i="7"/>
  <c r="X283" i="7"/>
  <c r="X287" i="7"/>
  <c r="X291" i="7"/>
  <c r="X295" i="7"/>
  <c r="X299" i="7"/>
  <c r="X303" i="7"/>
  <c r="X307" i="7"/>
  <c r="X311" i="7"/>
  <c r="X315" i="7"/>
  <c r="X319" i="7"/>
  <c r="X323" i="7"/>
  <c r="X327" i="7"/>
  <c r="X331" i="7"/>
  <c r="X335" i="7"/>
  <c r="X339" i="7"/>
  <c r="X343" i="7"/>
  <c r="X347" i="7"/>
  <c r="X351" i="7"/>
  <c r="X355" i="7"/>
  <c r="X359" i="7"/>
  <c r="X363" i="7"/>
  <c r="X367" i="7"/>
  <c r="X371" i="7"/>
  <c r="X375" i="7"/>
  <c r="X379" i="7"/>
  <c r="X383" i="7"/>
  <c r="X387" i="7"/>
  <c r="X391" i="7"/>
  <c r="X395" i="7"/>
  <c r="X399" i="7"/>
  <c r="X403" i="7"/>
  <c r="X407" i="7"/>
  <c r="X10" i="7"/>
  <c r="X22" i="7"/>
  <c r="X34" i="7"/>
  <c r="X50" i="7"/>
  <c r="X66" i="7"/>
  <c r="X82" i="7"/>
  <c r="X98" i="7"/>
  <c r="X110" i="7"/>
  <c r="X122" i="7"/>
  <c r="X134" i="7"/>
  <c r="X154" i="7"/>
  <c r="X166" i="7"/>
  <c r="X182" i="7"/>
  <c r="X198" i="7"/>
  <c r="X210" i="7"/>
  <c r="X222" i="7"/>
  <c r="X234" i="7"/>
  <c r="X246" i="7"/>
  <c r="X258" i="7"/>
  <c r="X278" i="7"/>
  <c r="X290" i="7"/>
  <c r="X302" i="7"/>
  <c r="X314" i="7"/>
  <c r="X326" i="7"/>
  <c r="X346" i="7"/>
  <c r="X358" i="7"/>
  <c r="X370" i="7"/>
  <c r="X382" i="7"/>
  <c r="X394" i="7"/>
  <c r="X4" i="7"/>
  <c r="X8" i="7"/>
  <c r="X12" i="7"/>
  <c r="X16" i="7"/>
  <c r="X20" i="7"/>
  <c r="X24" i="7"/>
  <c r="X28" i="7"/>
  <c r="X32" i="7"/>
  <c r="X36" i="7"/>
  <c r="X40" i="7"/>
  <c r="X44" i="7"/>
  <c r="X48" i="7"/>
  <c r="X52" i="7"/>
  <c r="X56" i="7"/>
  <c r="X60" i="7"/>
  <c r="X64" i="7"/>
  <c r="X68" i="7"/>
  <c r="X72" i="7"/>
  <c r="X76" i="7"/>
  <c r="X80" i="7"/>
  <c r="X84" i="7"/>
  <c r="X88" i="7"/>
  <c r="X92" i="7"/>
  <c r="X96" i="7"/>
  <c r="X100" i="7"/>
  <c r="X104" i="7"/>
  <c r="X108" i="7"/>
  <c r="X112" i="7"/>
  <c r="X116" i="7"/>
  <c r="X120" i="7"/>
  <c r="X124" i="7"/>
  <c r="X128" i="7"/>
  <c r="X132" i="7"/>
  <c r="X136" i="7"/>
  <c r="X140" i="7"/>
  <c r="X144" i="7"/>
  <c r="X148" i="7"/>
  <c r="X152" i="7"/>
  <c r="X156" i="7"/>
  <c r="X160" i="7"/>
  <c r="X164" i="7"/>
  <c r="X168" i="7"/>
  <c r="X172" i="7"/>
  <c r="X176" i="7"/>
  <c r="X180" i="7"/>
  <c r="X184" i="7"/>
  <c r="X188" i="7"/>
  <c r="X192" i="7"/>
  <c r="X196" i="7"/>
  <c r="X200" i="7"/>
  <c r="X204" i="7"/>
  <c r="X208" i="7"/>
  <c r="X212" i="7"/>
  <c r="X216" i="7"/>
  <c r="X220" i="7"/>
  <c r="X224" i="7"/>
  <c r="X228" i="7"/>
  <c r="X232" i="7"/>
  <c r="X236" i="7"/>
  <c r="X240" i="7"/>
  <c r="X244" i="7"/>
  <c r="X248" i="7"/>
  <c r="X252" i="7"/>
  <c r="X256" i="7"/>
  <c r="X260" i="7"/>
  <c r="X264" i="7"/>
  <c r="X268" i="7"/>
  <c r="X272" i="7"/>
  <c r="X276" i="7"/>
  <c r="X280" i="7"/>
  <c r="X284" i="7"/>
  <c r="X288" i="7"/>
  <c r="X292" i="7"/>
  <c r="X296" i="7"/>
  <c r="X300" i="7"/>
  <c r="X304" i="7"/>
  <c r="X308" i="7"/>
  <c r="X312" i="7"/>
  <c r="X316" i="7"/>
  <c r="X320" i="7"/>
  <c r="X324" i="7"/>
  <c r="X328" i="7"/>
  <c r="X332" i="7"/>
  <c r="X336" i="7"/>
  <c r="X340" i="7"/>
  <c r="X344" i="7"/>
  <c r="X348" i="7"/>
  <c r="X352" i="7"/>
  <c r="X356" i="7"/>
  <c r="X360" i="7"/>
  <c r="X364" i="7"/>
  <c r="X368" i="7"/>
  <c r="X372" i="7"/>
  <c r="X376" i="7"/>
  <c r="X380" i="7"/>
  <c r="X384" i="7"/>
  <c r="X388" i="7"/>
  <c r="X392" i="7"/>
  <c r="X396" i="7"/>
  <c r="X400" i="7"/>
  <c r="X404" i="7"/>
  <c r="X408" i="7"/>
  <c r="X2" i="7"/>
  <c r="X18" i="7"/>
  <c r="X30" i="7"/>
  <c r="X38" i="7"/>
  <c r="X46" i="7"/>
  <c r="X58" i="7"/>
  <c r="X70" i="7"/>
  <c r="X78" i="7"/>
  <c r="X90" i="7"/>
  <c r="X102" i="7"/>
  <c r="X118" i="7"/>
  <c r="X130" i="7"/>
  <c r="X142" i="7"/>
  <c r="X150" i="7"/>
  <c r="X162" i="7"/>
  <c r="X174" i="7"/>
  <c r="X186" i="7"/>
  <c r="X190" i="7"/>
  <c r="X202" i="7"/>
  <c r="X218" i="7"/>
  <c r="X230" i="7"/>
  <c r="X238" i="7"/>
  <c r="X250" i="7"/>
  <c r="X266" i="7"/>
  <c r="X274" i="7"/>
  <c r="X286" i="7"/>
  <c r="X298" i="7"/>
  <c r="X310" i="7"/>
  <c r="X322" i="7"/>
  <c r="X334" i="7"/>
  <c r="X342" i="7"/>
  <c r="X354" i="7"/>
  <c r="X366" i="7"/>
  <c r="X378" i="7"/>
  <c r="X390" i="7"/>
  <c r="X402" i="7"/>
  <c r="X410" i="7"/>
  <c r="X5" i="7"/>
  <c r="X9" i="7"/>
  <c r="X13" i="7"/>
  <c r="X17" i="7"/>
  <c r="X21" i="7"/>
  <c r="X25" i="7"/>
  <c r="X29" i="7"/>
  <c r="X33" i="7"/>
  <c r="X37" i="7"/>
  <c r="X41" i="7"/>
  <c r="X45" i="7"/>
  <c r="X49" i="7"/>
  <c r="X53" i="7"/>
  <c r="X57" i="7"/>
  <c r="X61" i="7"/>
  <c r="X65" i="7"/>
  <c r="X69" i="7"/>
  <c r="X73" i="7"/>
  <c r="X77" i="7"/>
  <c r="X81" i="7"/>
  <c r="X85" i="7"/>
  <c r="X89" i="7"/>
  <c r="X93" i="7"/>
  <c r="X97" i="7"/>
  <c r="X101" i="7"/>
  <c r="X105" i="7"/>
  <c r="X109" i="7"/>
  <c r="X113" i="7"/>
  <c r="X117" i="7"/>
  <c r="X121" i="7"/>
  <c r="X125" i="7"/>
  <c r="X129" i="7"/>
  <c r="X133" i="7"/>
  <c r="X137" i="7"/>
  <c r="X141" i="7"/>
  <c r="X145" i="7"/>
  <c r="X149" i="7"/>
  <c r="X153" i="7"/>
  <c r="X157" i="7"/>
  <c r="X161" i="7"/>
  <c r="X165" i="7"/>
  <c r="X169" i="7"/>
  <c r="X173" i="7"/>
  <c r="X177" i="7"/>
  <c r="X181" i="7"/>
  <c r="X185" i="7"/>
  <c r="X189" i="7"/>
  <c r="X193" i="7"/>
  <c r="X197" i="7"/>
  <c r="X201" i="7"/>
  <c r="X205" i="7"/>
  <c r="X209" i="7"/>
  <c r="X213" i="7"/>
  <c r="X217" i="7"/>
  <c r="X221" i="7"/>
  <c r="X225" i="7"/>
  <c r="X229" i="7"/>
  <c r="X233" i="7"/>
  <c r="X237" i="7"/>
  <c r="X241" i="7"/>
  <c r="X245" i="7"/>
  <c r="X249" i="7"/>
  <c r="X253" i="7"/>
  <c r="X257" i="7"/>
  <c r="X261" i="7"/>
  <c r="X265" i="7"/>
  <c r="X269" i="7"/>
  <c r="X273" i="7"/>
  <c r="X277" i="7"/>
  <c r="X281" i="7"/>
  <c r="X285" i="7"/>
  <c r="X289" i="7"/>
  <c r="X293" i="7"/>
  <c r="X297" i="7"/>
  <c r="X301" i="7"/>
  <c r="X305" i="7"/>
  <c r="X309" i="7"/>
  <c r="X313" i="7"/>
  <c r="X317" i="7"/>
  <c r="X321" i="7"/>
  <c r="X325" i="7"/>
  <c r="X329" i="7"/>
  <c r="X333" i="7"/>
  <c r="X337" i="7"/>
  <c r="X341" i="7"/>
  <c r="X345" i="7"/>
  <c r="X349" i="7"/>
  <c r="X353" i="7"/>
  <c r="X357" i="7"/>
  <c r="X361" i="7"/>
  <c r="X365" i="7"/>
  <c r="X369" i="7"/>
  <c r="X373" i="7"/>
  <c r="X377" i="7"/>
  <c r="X381" i="7"/>
  <c r="X385" i="7"/>
  <c r="X389" i="7"/>
  <c r="X393" i="7"/>
  <c r="X397" i="7"/>
  <c r="X401" i="7"/>
  <c r="X405" i="7"/>
  <c r="X409" i="7"/>
  <c r="X6" i="7"/>
  <c r="X14" i="7"/>
  <c r="X26" i="7"/>
  <c r="X42" i="7"/>
  <c r="X54" i="7"/>
  <c r="X62" i="7"/>
  <c r="X74" i="7"/>
  <c r="X86" i="7"/>
  <c r="X94" i="7"/>
  <c r="X106" i="7"/>
  <c r="X114" i="7"/>
  <c r="X126" i="7"/>
  <c r="X138" i="7"/>
  <c r="X146" i="7"/>
  <c r="X158" i="7"/>
  <c r="X170" i="7"/>
  <c r="X178" i="7"/>
  <c r="X194" i="7"/>
  <c r="X206" i="7"/>
  <c r="X214" i="7"/>
  <c r="X226" i="7"/>
  <c r="X242" i="7"/>
  <c r="X254" i="7"/>
  <c r="X262" i="7"/>
  <c r="X270" i="7"/>
  <c r="X282" i="7"/>
  <c r="X294" i="7"/>
  <c r="X306" i="7"/>
  <c r="X318" i="7"/>
  <c r="X330" i="7"/>
  <c r="X338" i="7"/>
  <c r="X350" i="7"/>
  <c r="X362" i="7"/>
  <c r="X374" i="7"/>
  <c r="X386" i="7"/>
  <c r="X398" i="7"/>
  <c r="X406" i="7"/>
  <c r="L7" i="7"/>
  <c r="L8" i="7" l="1"/>
  <c r="L9" i="7" l="1"/>
  <c r="L10" i="7" l="1"/>
  <c r="L11" i="7" l="1"/>
  <c r="L12" i="7" l="1"/>
  <c r="L13" i="7" l="1"/>
  <c r="L14" i="7" l="1"/>
  <c r="L15" i="7" l="1"/>
  <c r="L16" i="7" l="1"/>
  <c r="L17" i="7" l="1"/>
  <c r="L18" i="7" l="1"/>
  <c r="L19" i="7" l="1"/>
  <c r="L20" i="7" l="1"/>
  <c r="L21" i="7" l="1"/>
  <c r="L22" i="7" l="1"/>
  <c r="L23" i="7" l="1"/>
  <c r="L24" i="7" l="1"/>
  <c r="L25" i="7" l="1"/>
  <c r="L26" i="7" l="1"/>
  <c r="L27" i="7" l="1"/>
  <c r="L28" i="7" l="1"/>
  <c r="L29" i="7" l="1"/>
  <c r="L30" i="7" l="1"/>
  <c r="L31" i="7" l="1"/>
  <c r="L32" i="7" l="1"/>
  <c r="L33" i="7" l="1"/>
  <c r="L34" i="7" l="1"/>
  <c r="L35" i="7" l="1"/>
  <c r="L36" i="7" l="1"/>
  <c r="L37" i="7" l="1"/>
  <c r="L38" i="7" l="1"/>
  <c r="L39" i="7" l="1"/>
  <c r="L40" i="7" l="1"/>
  <c r="L41" i="7" l="1"/>
  <c r="L42" i="7" l="1"/>
  <c r="L43" i="7" l="1"/>
  <c r="L44" i="7" l="1"/>
  <c r="L45" i="7" l="1"/>
  <c r="L46" i="7" l="1"/>
  <c r="L47" i="7" l="1"/>
  <c r="L48" i="7" l="1"/>
  <c r="L49" i="7" l="1"/>
  <c r="L50" i="7" l="1"/>
  <c r="L51" i="7" l="1"/>
  <c r="L52" i="7" l="1"/>
  <c r="L53" i="7" l="1"/>
  <c r="L54" i="7" l="1"/>
  <c r="L55" i="7" l="1"/>
  <c r="L56" i="7" l="1"/>
  <c r="L57" i="7" l="1"/>
  <c r="L58" i="7" l="1"/>
  <c r="L59" i="7" l="1"/>
  <c r="L60" i="7" l="1"/>
  <c r="L61" i="7" l="1"/>
  <c r="L62" i="7" l="1"/>
  <c r="L63" i="7" l="1"/>
  <c r="L64" i="7" l="1"/>
  <c r="L65" i="7" l="1"/>
  <c r="L66" i="7" l="1"/>
  <c r="L67" i="7" l="1"/>
  <c r="L68" i="7" l="1"/>
  <c r="L69" i="7" l="1"/>
  <c r="L70" i="7" l="1"/>
  <c r="L71" i="7" l="1"/>
  <c r="L72" i="7" l="1"/>
  <c r="L73" i="7" l="1"/>
  <c r="L74" i="7" l="1"/>
  <c r="L75" i="7" l="1"/>
  <c r="L76" i="7" l="1"/>
  <c r="L77" i="7" l="1"/>
  <c r="L78" i="7" l="1"/>
  <c r="L79" i="7" l="1"/>
  <c r="L80" i="7" l="1"/>
  <c r="L81" i="7" l="1"/>
  <c r="L82" i="7" l="1"/>
  <c r="L83" i="7" l="1"/>
  <c r="L84" i="7" l="1"/>
  <c r="L85" i="7" l="1"/>
  <c r="L86" i="7" l="1"/>
  <c r="L87" i="7" l="1"/>
  <c r="L88" i="7" l="1"/>
  <c r="L89" i="7" l="1"/>
  <c r="L90" i="7" l="1"/>
  <c r="L91" i="7" l="1"/>
  <c r="L92" i="7" l="1"/>
  <c r="L93" i="7" l="1"/>
  <c r="L94" i="7" l="1"/>
  <c r="L95" i="7" l="1"/>
  <c r="L96" i="7" l="1"/>
  <c r="L97" i="7" l="1"/>
  <c r="L98" i="7" l="1"/>
  <c r="L99" i="7" l="1"/>
  <c r="L100" i="7" l="1"/>
  <c r="L101" i="7" l="1"/>
  <c r="L102" i="7" l="1"/>
  <c r="L103" i="7" l="1"/>
  <c r="L104" i="7" l="1"/>
  <c r="L105" i="7" l="1"/>
  <c r="L106" i="7" l="1"/>
  <c r="L107" i="7" l="1"/>
  <c r="L108" i="7" l="1"/>
  <c r="L109" i="7" l="1"/>
  <c r="L110" i="7" l="1"/>
  <c r="L111" i="7" l="1"/>
  <c r="L112" i="7" l="1"/>
  <c r="L113" i="7" l="1"/>
  <c r="L114" i="7" l="1"/>
  <c r="L115" i="7" l="1"/>
  <c r="L116" i="7" l="1"/>
  <c r="L117" i="7" l="1"/>
  <c r="L118" i="7" l="1"/>
  <c r="L119" i="7" l="1"/>
  <c r="L120" i="7" l="1"/>
  <c r="L121" i="7" l="1"/>
  <c r="L122" i="7" l="1"/>
  <c r="L123" i="7" l="1"/>
  <c r="L124" i="7" l="1"/>
  <c r="L125" i="7" l="1"/>
  <c r="L126" i="7" l="1"/>
  <c r="L127" i="7" l="1"/>
  <c r="L128" i="7" l="1"/>
  <c r="L129" i="7" l="1"/>
  <c r="L130" i="7" l="1"/>
  <c r="L131" i="7" l="1"/>
  <c r="L132" i="7" l="1"/>
  <c r="L133" i="7" l="1"/>
  <c r="L134" i="7" l="1"/>
  <c r="L135" i="7" l="1"/>
  <c r="L136" i="7" l="1"/>
  <c r="L137" i="7" l="1"/>
  <c r="L138" i="7" l="1"/>
  <c r="L139" i="7" l="1"/>
  <c r="L140" i="7" l="1"/>
  <c r="L141" i="7" l="1"/>
  <c r="L142" i="7" l="1"/>
  <c r="L143" i="7" l="1"/>
  <c r="L144" i="7" l="1"/>
  <c r="L145" i="7" l="1"/>
  <c r="L146" i="7" l="1"/>
  <c r="L147" i="7" l="1"/>
  <c r="L148" i="7" l="1"/>
  <c r="L149" i="7" l="1"/>
  <c r="L150" i="7" l="1"/>
  <c r="L151" i="7" l="1"/>
  <c r="L152" i="7" l="1"/>
  <c r="L153" i="7" l="1"/>
  <c r="L154" i="7" l="1"/>
  <c r="L155" i="7" l="1"/>
  <c r="L156" i="7" l="1"/>
  <c r="L157" i="7" l="1"/>
  <c r="L158" i="7" l="1"/>
  <c r="L159" i="7" l="1"/>
  <c r="L160" i="7" l="1"/>
  <c r="L161" i="7" l="1"/>
  <c r="L162" i="7" l="1"/>
  <c r="L163" i="7" l="1"/>
  <c r="L164" i="7" l="1"/>
  <c r="L165" i="7" l="1"/>
  <c r="L166" i="7" l="1"/>
  <c r="L167" i="7" l="1"/>
  <c r="L168" i="7" l="1"/>
  <c r="L169" i="7" l="1"/>
  <c r="L170" i="7" l="1"/>
  <c r="L171" i="7" l="1"/>
  <c r="L172" i="7" l="1"/>
  <c r="L173" i="7" l="1"/>
  <c r="L174" i="7" l="1"/>
  <c r="L175" i="7" l="1"/>
  <c r="L176" i="7" l="1"/>
  <c r="L177" i="7" l="1"/>
  <c r="L178" i="7" l="1"/>
  <c r="L179" i="7" l="1"/>
  <c r="L180" i="7" l="1"/>
  <c r="L181" i="7" l="1"/>
  <c r="L182" i="7" l="1"/>
  <c r="L183" i="7" l="1"/>
  <c r="L184" i="7" l="1"/>
  <c r="L185" i="7" l="1"/>
  <c r="L186" i="7" l="1"/>
  <c r="L187" i="7" l="1"/>
  <c r="L188" i="7" l="1"/>
  <c r="L189" i="7" l="1"/>
  <c r="L190" i="7" l="1"/>
  <c r="L191" i="7" l="1"/>
  <c r="L192" i="7" l="1"/>
  <c r="L193" i="7" l="1"/>
  <c r="L194" i="7" l="1"/>
  <c r="L195" i="7" l="1"/>
  <c r="L196" i="7" l="1"/>
  <c r="L197" i="7" l="1"/>
  <c r="L198" i="7" l="1"/>
  <c r="L199" i="7" l="1"/>
  <c r="L200" i="7" l="1"/>
  <c r="L201" i="7" l="1"/>
  <c r="L202" i="7" l="1"/>
  <c r="L203" i="7" l="1"/>
  <c r="L204" i="7" l="1"/>
  <c r="L205" i="7" l="1"/>
  <c r="L206" i="7" l="1"/>
  <c r="L207" i="7" l="1"/>
  <c r="L208" i="7" l="1"/>
  <c r="L209" i="7" l="1"/>
  <c r="L210" i="7" l="1"/>
  <c r="L211" i="7" l="1"/>
  <c r="L212" i="7" l="1"/>
  <c r="L213" i="7" l="1"/>
  <c r="L214" i="7" l="1"/>
  <c r="L215" i="7" l="1"/>
  <c r="L216" i="7" l="1"/>
  <c r="L217" i="7" l="1"/>
  <c r="L218" i="7" l="1"/>
  <c r="L219" i="7" l="1"/>
  <c r="L220" i="7" l="1"/>
  <c r="L221" i="7" l="1"/>
  <c r="L222" i="7" l="1"/>
  <c r="L223" i="7" l="1"/>
  <c r="L224" i="7" l="1"/>
  <c r="L225" i="7" l="1"/>
  <c r="L226" i="7" l="1"/>
  <c r="L227" i="7" l="1"/>
  <c r="L228" i="7" l="1"/>
  <c r="L229" i="7" l="1"/>
  <c r="L230" i="7" l="1"/>
  <c r="L231" i="7" l="1"/>
  <c r="L232" i="7" l="1"/>
  <c r="L233" i="7" l="1"/>
  <c r="L234" i="7" l="1"/>
  <c r="L235" i="7" l="1"/>
  <c r="L236" i="7" l="1"/>
  <c r="L237" i="7" l="1"/>
  <c r="L238" i="7" l="1"/>
  <c r="L239" i="7" l="1"/>
  <c r="L240" i="7" l="1"/>
  <c r="L241" i="7" l="1"/>
  <c r="L242" i="7" l="1"/>
  <c r="L243" i="7" l="1"/>
  <c r="L244" i="7" l="1"/>
  <c r="L245" i="7" l="1"/>
  <c r="L246" i="7" l="1"/>
  <c r="L247" i="7" l="1"/>
  <c r="L248" i="7" l="1"/>
  <c r="L249" i="7" l="1"/>
  <c r="L250" i="7" l="1"/>
  <c r="L251" i="7" l="1"/>
  <c r="L252" i="7" l="1"/>
  <c r="L253" i="7" l="1"/>
  <c r="L254" i="7" l="1"/>
  <c r="L255" i="7" l="1"/>
  <c r="L256" i="7" l="1"/>
  <c r="L257" i="7" l="1"/>
  <c r="L258" i="7" l="1"/>
  <c r="L259" i="7" l="1"/>
  <c r="L260" i="7" l="1"/>
  <c r="L261" i="7" l="1"/>
  <c r="L262" i="7" l="1"/>
  <c r="L263" i="7" l="1"/>
  <c r="L264" i="7" l="1"/>
  <c r="L265" i="7" l="1"/>
  <c r="L266" i="7" l="1"/>
  <c r="L267" i="7" l="1"/>
  <c r="L268" i="7" l="1"/>
  <c r="L269" i="7" l="1"/>
  <c r="L270" i="7" l="1"/>
  <c r="L271" i="7" l="1"/>
  <c r="L272" i="7" l="1"/>
  <c r="L273" i="7" l="1"/>
  <c r="L274" i="7" l="1"/>
  <c r="L275" i="7" l="1"/>
  <c r="L276" i="7" l="1"/>
  <c r="L277" i="7" l="1"/>
  <c r="L278" i="7" l="1"/>
  <c r="L279" i="7" l="1"/>
  <c r="L280" i="7" l="1"/>
  <c r="L281" i="7" l="1"/>
  <c r="L282" i="7" l="1"/>
  <c r="L283" i="7" l="1"/>
  <c r="L284" i="7" l="1"/>
  <c r="L285" i="7" l="1"/>
  <c r="L286" i="7" l="1"/>
  <c r="L287" i="7" l="1"/>
  <c r="L288" i="7" l="1"/>
  <c r="L289" i="7" l="1"/>
  <c r="L290" i="7" l="1"/>
  <c r="L291" i="7" l="1"/>
  <c r="L292" i="7" l="1"/>
  <c r="L293" i="7" l="1"/>
  <c r="L294" i="7" l="1"/>
  <c r="L295" i="7" l="1"/>
  <c r="L296" i="7" l="1"/>
  <c r="L297" i="7" l="1"/>
  <c r="L298" i="7" l="1"/>
  <c r="L299" i="7" l="1"/>
  <c r="L300" i="7" l="1"/>
  <c r="L301" i="7" l="1"/>
  <c r="L302" i="7" l="1"/>
  <c r="L303" i="7" l="1"/>
  <c r="L304" i="7" l="1"/>
  <c r="L305" i="7" l="1"/>
  <c r="L306" i="7" l="1"/>
  <c r="L307" i="7" l="1"/>
  <c r="L308" i="7" l="1"/>
  <c r="L309" i="7" l="1"/>
  <c r="L310" i="7" l="1"/>
  <c r="L311" i="7" l="1"/>
  <c r="L312" i="7" l="1"/>
  <c r="L313" i="7" l="1"/>
  <c r="L314" i="7" l="1"/>
  <c r="L315" i="7" l="1"/>
  <c r="L316" i="7" l="1"/>
  <c r="L317" i="7" l="1"/>
  <c r="L318" i="7" l="1"/>
  <c r="L319" i="7" l="1"/>
  <c r="L320" i="7" l="1"/>
  <c r="L321" i="7" l="1"/>
  <c r="L322" i="7" l="1"/>
  <c r="L323" i="7" l="1"/>
  <c r="L324" i="7" l="1"/>
  <c r="L325" i="7" l="1"/>
  <c r="L326" i="7" l="1"/>
  <c r="L327" i="7" l="1"/>
  <c r="L328" i="7" l="1"/>
  <c r="L329" i="7" l="1"/>
  <c r="L330" i="7" l="1"/>
  <c r="L331" i="7" l="1"/>
  <c r="L332" i="7" l="1"/>
  <c r="L333" i="7" l="1"/>
  <c r="L334" i="7" l="1"/>
  <c r="L335" i="7" l="1"/>
  <c r="L336" i="7" l="1"/>
  <c r="L337" i="7" l="1"/>
  <c r="L338" i="7" l="1"/>
  <c r="L339" i="7" l="1"/>
  <c r="L340" i="7" l="1"/>
  <c r="L341" i="7" l="1"/>
  <c r="L342" i="7" l="1"/>
  <c r="L343" i="7" l="1"/>
  <c r="L344" i="7" l="1"/>
  <c r="L345" i="7" l="1"/>
  <c r="L346" i="7" l="1"/>
  <c r="L347" i="7" l="1"/>
  <c r="L348" i="7" l="1"/>
  <c r="L349" i="7" l="1"/>
  <c r="L350" i="7" l="1"/>
  <c r="L351" i="7" l="1"/>
  <c r="L352" i="7" l="1"/>
  <c r="L353" i="7" l="1"/>
  <c r="L354" i="7" l="1"/>
  <c r="L355" i="7" l="1"/>
  <c r="L356" i="7" l="1"/>
  <c r="L357" i="7" l="1"/>
  <c r="L358" i="7" l="1"/>
  <c r="L359" i="7" l="1"/>
  <c r="L360" i="7" l="1"/>
  <c r="L361" i="7" l="1"/>
  <c r="L362" i="7" l="1"/>
  <c r="L363" i="7" l="1"/>
  <c r="L364" i="7" l="1"/>
  <c r="L365" i="7" l="1"/>
  <c r="L366" i="7" l="1"/>
  <c r="L367" i="7" l="1"/>
  <c r="L368" i="7" l="1"/>
  <c r="L369" i="7" l="1"/>
  <c r="L370" i="7" l="1"/>
  <c r="L371" i="7" l="1"/>
  <c r="L372" i="7" l="1"/>
  <c r="L373" i="7" l="1"/>
  <c r="L374" i="7" l="1"/>
  <c r="L375" i="7" l="1"/>
  <c r="L376" i="7" l="1"/>
  <c r="L377" i="7" l="1"/>
  <c r="L378" i="7" l="1"/>
  <c r="L379" i="7" l="1"/>
  <c r="L380" i="7" l="1"/>
  <c r="L381" i="7" l="1"/>
  <c r="L382" i="7" l="1"/>
  <c r="L383" i="7" l="1"/>
  <c r="L384" i="7" l="1"/>
  <c r="L385" i="7" l="1"/>
  <c r="L386" i="7" l="1"/>
  <c r="L387" i="7" l="1"/>
  <c r="L388" i="7" l="1"/>
  <c r="L389" i="7" l="1"/>
  <c r="L390" i="7" l="1"/>
  <c r="L391" i="7" l="1"/>
  <c r="L392" i="7" l="1"/>
  <c r="L393" i="7" l="1"/>
  <c r="L394" i="7" l="1"/>
  <c r="L395" i="7" l="1"/>
  <c r="L396" i="7" l="1"/>
  <c r="L397" i="7" l="1"/>
  <c r="L398" i="7" l="1"/>
  <c r="L399" i="7" l="1"/>
  <c r="L400" i="7" l="1"/>
  <c r="L401" i="7" l="1"/>
  <c r="L402" i="7" l="1"/>
  <c r="L403" i="7" l="1"/>
  <c r="L404" i="7" l="1"/>
  <c r="L405" i="7" l="1"/>
  <c r="L406" i="7" l="1"/>
  <c r="L407" i="7" l="1"/>
  <c r="L408" i="7" l="1"/>
  <c r="L409" i="7" l="1"/>
  <c r="L410" i="7" l="1"/>
  <c r="Q2" i="7" l="1"/>
  <c r="Q234" i="7"/>
  <c r="S233" i="7" s="1"/>
  <c r="Q19" i="7"/>
  <c r="S18" i="7" s="1"/>
  <c r="Q90" i="7"/>
  <c r="S89" i="7" s="1"/>
  <c r="Q91" i="7"/>
  <c r="S90" i="7" s="1"/>
  <c r="Q84" i="7"/>
  <c r="S83" i="7" s="1"/>
  <c r="Q222" i="7"/>
  <c r="S221" i="7" s="1"/>
  <c r="Q80" i="7"/>
  <c r="S79" i="7" s="1"/>
  <c r="Q197" i="7"/>
  <c r="S196" i="7" s="1"/>
  <c r="Q17" i="7"/>
  <c r="S16" i="7" s="1"/>
  <c r="Q131" i="7"/>
  <c r="S130" i="7" s="1"/>
  <c r="Q58" i="7"/>
  <c r="S57" i="7" s="1"/>
  <c r="Q119" i="7"/>
  <c r="S118" i="7" s="1"/>
  <c r="Q134" i="7"/>
  <c r="S133" i="7" s="1"/>
  <c r="Q206" i="7"/>
  <c r="S205" i="7" s="1"/>
  <c r="Q225" i="7"/>
  <c r="S224" i="7" s="1"/>
  <c r="Q154" i="7"/>
  <c r="S153" i="7" s="1"/>
  <c r="Q244" i="7"/>
  <c r="S243" i="7" s="1"/>
  <c r="Q215" i="7"/>
  <c r="S214" i="7" s="1"/>
  <c r="Q122" i="7"/>
  <c r="S121" i="7" s="1"/>
  <c r="Q62" i="7"/>
  <c r="S61" i="7" s="1"/>
  <c r="Q251" i="7"/>
  <c r="S250" i="7" s="1"/>
  <c r="Q67" i="7"/>
  <c r="S66" i="7" s="1"/>
  <c r="Q245" i="7"/>
  <c r="S244" i="7" s="1"/>
  <c r="Q195" i="7"/>
  <c r="S194" i="7" s="1"/>
  <c r="Q69" i="7"/>
  <c r="S68" i="7" s="1"/>
  <c r="Q148" i="7"/>
  <c r="S147" i="7" s="1"/>
  <c r="Q173" i="7"/>
  <c r="S172" i="7" s="1"/>
  <c r="Q77" i="7"/>
  <c r="S76" i="7" s="1"/>
  <c r="Q127" i="7"/>
  <c r="S126" i="7" s="1"/>
  <c r="Q56" i="7"/>
  <c r="S55" i="7" s="1"/>
  <c r="Q174" i="7"/>
  <c r="S173" i="7" s="1"/>
  <c r="Q232" i="7"/>
  <c r="S231" i="7" s="1"/>
  <c r="Q93" i="7"/>
  <c r="S92" i="7" s="1"/>
  <c r="Q108" i="7"/>
  <c r="S107" i="7" s="1"/>
  <c r="Q99" i="7"/>
  <c r="S98" i="7" s="1"/>
  <c r="Q125" i="7"/>
  <c r="S124" i="7" s="1"/>
  <c r="Q13" i="7"/>
  <c r="S12" i="7" s="1"/>
  <c r="Q165" i="7"/>
  <c r="S164" i="7" s="1"/>
  <c r="Q3" i="7"/>
  <c r="Q180" i="7"/>
  <c r="S179" i="7" s="1"/>
  <c r="Q200" i="7"/>
  <c r="S199" i="7" s="1"/>
  <c r="Q114" i="7"/>
  <c r="S113" i="7" s="1"/>
  <c r="Q11" i="7"/>
  <c r="S10" i="7" s="1"/>
  <c r="Q32" i="7"/>
  <c r="S31" i="7" s="1"/>
  <c r="Q152" i="7"/>
  <c r="S151" i="7" s="1"/>
  <c r="Q60" i="7"/>
  <c r="S59" i="7" s="1"/>
  <c r="Q89" i="7"/>
  <c r="S88" i="7" s="1"/>
  <c r="Q35" i="7"/>
  <c r="S34" i="7" s="1"/>
  <c r="Q220" i="7"/>
  <c r="S219" i="7" s="1"/>
  <c r="Q64" i="7"/>
  <c r="S63" i="7" s="1"/>
  <c r="Q229" i="7"/>
  <c r="S228" i="7" s="1"/>
  <c r="Q22" i="7"/>
  <c r="S21" i="7" s="1"/>
  <c r="Q136" i="7"/>
  <c r="S135" i="7" s="1"/>
  <c r="Q116" i="7"/>
  <c r="S115" i="7" s="1"/>
  <c r="Q111" i="7"/>
  <c r="S110" i="7" s="1"/>
  <c r="Q139" i="7"/>
  <c r="S138" i="7" s="1"/>
  <c r="Q115" i="7"/>
  <c r="S114" i="7" s="1"/>
  <c r="Q33" i="7"/>
  <c r="S32" i="7" s="1"/>
  <c r="Q146" i="7"/>
  <c r="S145" i="7" s="1"/>
  <c r="Q133" i="7"/>
  <c r="S132" i="7" s="1"/>
  <c r="Q95" i="7"/>
  <c r="S94" i="7" s="1"/>
  <c r="Q211" i="7"/>
  <c r="S210" i="7" s="1"/>
  <c r="Q40" i="7"/>
  <c r="S39" i="7" s="1"/>
  <c r="Q23" i="7"/>
  <c r="S22" i="7" s="1"/>
  <c r="Q158" i="7"/>
  <c r="S157" i="7" s="1"/>
  <c r="Q73" i="7"/>
  <c r="S72" i="7" s="1"/>
  <c r="Q112" i="7"/>
  <c r="S111" i="7" s="1"/>
  <c r="Q123" i="7"/>
  <c r="S122" i="7" s="1"/>
  <c r="Q188" i="7"/>
  <c r="S187" i="7" s="1"/>
  <c r="Q128" i="7"/>
  <c r="S127" i="7" s="1"/>
  <c r="Q57" i="7"/>
  <c r="S56" i="7" s="1"/>
  <c r="Q243" i="7"/>
  <c r="S242" i="7" s="1"/>
  <c r="Q249" i="7"/>
  <c r="S248" i="7" s="1"/>
  <c r="Q156" i="7"/>
  <c r="S155" i="7" s="1"/>
  <c r="Q184" i="7"/>
  <c r="S183" i="7" s="1"/>
  <c r="Q7" i="7"/>
  <c r="S6" i="7" s="1"/>
  <c r="Q24" i="7"/>
  <c r="S23" i="7" s="1"/>
  <c r="Q132" i="7"/>
  <c r="S131" i="7" s="1"/>
  <c r="Q106" i="7"/>
  <c r="S105" i="7" s="1"/>
  <c r="Q87" i="7"/>
  <c r="S86" i="7" s="1"/>
  <c r="Q113" i="7"/>
  <c r="S112" i="7" s="1"/>
  <c r="Q236" i="7"/>
  <c r="S235" i="7" s="1"/>
  <c r="Q186" i="7"/>
  <c r="S185" i="7" s="1"/>
  <c r="Q110" i="7"/>
  <c r="S109" i="7" s="1"/>
  <c r="Q21" i="7"/>
  <c r="S20" i="7" s="1"/>
  <c r="Q126" i="7"/>
  <c r="S125" i="7" s="1"/>
  <c r="Q31" i="7"/>
  <c r="S30" i="7" s="1"/>
  <c r="Q160" i="7"/>
  <c r="S159" i="7" s="1"/>
  <c r="Q4" i="7"/>
  <c r="S3" i="7" s="1"/>
  <c r="Q107" i="7"/>
  <c r="S106" i="7" s="1"/>
  <c r="Q135" i="7"/>
  <c r="S134" i="7" s="1"/>
  <c r="Q6" i="7"/>
  <c r="S5" i="7" s="1"/>
  <c r="Q179" i="7"/>
  <c r="S178" i="7" s="1"/>
  <c r="Q51" i="7"/>
  <c r="S50" i="7" s="1"/>
  <c r="Q202" i="7"/>
  <c r="S201" i="7" s="1"/>
  <c r="Q130" i="7"/>
  <c r="S129" i="7" s="1"/>
  <c r="Q219" i="7"/>
  <c r="S218" i="7" s="1"/>
  <c r="Q223" i="7"/>
  <c r="S222" i="7" s="1"/>
  <c r="Q10" i="7"/>
  <c r="S9" i="7" s="1"/>
  <c r="Q169" i="7"/>
  <c r="S168" i="7" s="1"/>
  <c r="Q178" i="7"/>
  <c r="S177" i="7" s="1"/>
  <c r="Q29" i="7"/>
  <c r="S28" i="7" s="1"/>
  <c r="Q101" i="7"/>
  <c r="S100" i="7" s="1"/>
  <c r="Q189" i="7"/>
  <c r="S188" i="7" s="1"/>
  <c r="Q100" i="7"/>
  <c r="S99" i="7" s="1"/>
  <c r="Q230" i="7"/>
  <c r="S229" i="7" s="1"/>
  <c r="Q103" i="7"/>
  <c r="S102" i="7" s="1"/>
  <c r="Q138" i="7"/>
  <c r="S137" i="7" s="1"/>
  <c r="Q47" i="7"/>
  <c r="S46" i="7" s="1"/>
  <c r="Q79" i="7"/>
  <c r="S78" i="7" s="1"/>
  <c r="Q247" i="7"/>
  <c r="S246" i="7" s="1"/>
  <c r="Q149" i="7"/>
  <c r="S148" i="7" s="1"/>
  <c r="Q82" i="7"/>
  <c r="S81" i="7" s="1"/>
  <c r="Q226" i="7"/>
  <c r="S225" i="7" s="1"/>
  <c r="Q49" i="7"/>
  <c r="S48" i="7" s="1"/>
  <c r="Q96" i="7"/>
  <c r="S95" i="7" s="1"/>
  <c r="Q145" i="7"/>
  <c r="S144" i="7" s="1"/>
  <c r="Q218" i="7"/>
  <c r="S217" i="7" s="1"/>
  <c r="Q153" i="7"/>
  <c r="S152" i="7" s="1"/>
  <c r="Q28" i="7"/>
  <c r="S27" i="7" s="1"/>
  <c r="Q46" i="7"/>
  <c r="S45" i="7" s="1"/>
  <c r="Q233" i="7"/>
  <c r="S232" i="7" s="1"/>
  <c r="Q193" i="7"/>
  <c r="S192" i="7" s="1"/>
  <c r="Q68" i="7"/>
  <c r="S67" i="7" s="1"/>
  <c r="Q214" i="7"/>
  <c r="S213" i="7" s="1"/>
  <c r="Q163" i="7"/>
  <c r="S162" i="7" s="1"/>
  <c r="Q105" i="7"/>
  <c r="S104" i="7" s="1"/>
  <c r="Q237" i="7"/>
  <c r="S236" i="7" s="1"/>
  <c r="Q109" i="7"/>
  <c r="S108" i="7" s="1"/>
  <c r="Q129" i="7"/>
  <c r="S128" i="7" s="1"/>
  <c r="Q150" i="7"/>
  <c r="S149" i="7" s="1"/>
  <c r="Q9" i="7"/>
  <c r="S8" i="7" s="1"/>
  <c r="Q250" i="7"/>
  <c r="S249" i="7" s="1"/>
  <c r="Q246" i="7"/>
  <c r="S245" i="7" s="1"/>
  <c r="Q12" i="7"/>
  <c r="S11" i="7" s="1"/>
  <c r="Q59" i="7"/>
  <c r="S58" i="7" s="1"/>
  <c r="Q198" i="7"/>
  <c r="S197" i="7" s="1"/>
  <c r="Q224" i="7"/>
  <c r="S223" i="7" s="1"/>
  <c r="Q71" i="7"/>
  <c r="S70" i="7" s="1"/>
  <c r="Q207" i="7"/>
  <c r="S206" i="7" s="1"/>
  <c r="Q18" i="7"/>
  <c r="S17" i="7" s="1"/>
  <c r="Q39" i="7"/>
  <c r="S38" i="7" s="1"/>
  <c r="Q143" i="7"/>
  <c r="S142" i="7" s="1"/>
  <c r="Q14" i="7"/>
  <c r="S13" i="7" s="1"/>
  <c r="Q92" i="7"/>
  <c r="S91" i="7" s="1"/>
  <c r="Q20" i="7"/>
  <c r="S19" i="7" s="1"/>
  <c r="Q171" i="7"/>
  <c r="S170" i="7" s="1"/>
  <c r="Q63" i="7"/>
  <c r="S62" i="7" s="1"/>
  <c r="Q52" i="7"/>
  <c r="S51" i="7" s="1"/>
  <c r="Q212" i="7"/>
  <c r="S211" i="7" s="1"/>
  <c r="Q194" i="7"/>
  <c r="S193" i="7" s="1"/>
  <c r="Q228" i="7"/>
  <c r="S227" i="7" s="1"/>
  <c r="Q15" i="7"/>
  <c r="S14" i="7" s="1"/>
  <c r="Q54" i="7"/>
  <c r="S53" i="7" s="1"/>
  <c r="Q168" i="7"/>
  <c r="S167" i="7" s="1"/>
  <c r="Q78" i="7"/>
  <c r="S77" i="7" s="1"/>
  <c r="Q185" i="7"/>
  <c r="S184" i="7" s="1"/>
  <c r="Q248" i="7"/>
  <c r="S247" i="7" s="1"/>
  <c r="Q124" i="7"/>
  <c r="S123" i="7" s="1"/>
  <c r="Q221" i="7"/>
  <c r="S220" i="7" s="1"/>
  <c r="Q48" i="7"/>
  <c r="S47" i="7" s="1"/>
  <c r="Q199" i="7"/>
  <c r="S198" i="7" s="1"/>
  <c r="Q5" i="7"/>
  <c r="S4" i="7" s="1"/>
  <c r="Q75" i="7"/>
  <c r="S74" i="7" s="1"/>
  <c r="Q205" i="7"/>
  <c r="S204" i="7" s="1"/>
  <c r="Q167" i="7"/>
  <c r="S166" i="7" s="1"/>
  <c r="Q142" i="7"/>
  <c r="S141" i="7" s="1"/>
  <c r="Q117" i="7"/>
  <c r="S116" i="7" s="1"/>
  <c r="Q183" i="7"/>
  <c r="S182" i="7" s="1"/>
  <c r="Q27" i="7"/>
  <c r="S26" i="7" s="1"/>
  <c r="Q144" i="7"/>
  <c r="S143" i="7" s="1"/>
  <c r="Q137" i="7"/>
  <c r="S136" i="7" s="1"/>
  <c r="Q235" i="7"/>
  <c r="S234" i="7" s="1"/>
  <c r="Q16" i="7"/>
  <c r="S15" i="7" s="1"/>
  <c r="Q45" i="7"/>
  <c r="S44" i="7" s="1"/>
  <c r="Q204" i="7"/>
  <c r="S203" i="7" s="1"/>
  <c r="Q231" i="7"/>
  <c r="S230" i="7" s="1"/>
  <c r="Q238" i="7"/>
  <c r="S237" i="7" s="1"/>
  <c r="Q97" i="7"/>
  <c r="S96" i="7" s="1"/>
  <c r="Q191" i="7"/>
  <c r="S190" i="7" s="1"/>
  <c r="Q181" i="7"/>
  <c r="S180" i="7" s="1"/>
  <c r="Q74" i="7"/>
  <c r="S73" i="7" s="1"/>
  <c r="Q34" i="7"/>
  <c r="S33" i="7" s="1"/>
  <c r="Q241" i="7"/>
  <c r="S240" i="7" s="1"/>
  <c r="Q26" i="7"/>
  <c r="S25" i="7" s="1"/>
  <c r="Q240" i="7"/>
  <c r="S239" i="7" s="1"/>
  <c r="Q187" i="7"/>
  <c r="S186" i="7" s="1"/>
  <c r="Q201" i="7"/>
  <c r="S200" i="7" s="1"/>
  <c r="Q177" i="7"/>
  <c r="S176" i="7" s="1"/>
  <c r="Q120" i="7"/>
  <c r="S119" i="7" s="1"/>
  <c r="Q216" i="7"/>
  <c r="S215" i="7" s="1"/>
  <c r="Q42" i="7"/>
  <c r="S41" i="7" s="1"/>
  <c r="Q8" i="7"/>
  <c r="S7" i="7" s="1"/>
  <c r="Q65" i="7"/>
  <c r="S64" i="7" s="1"/>
  <c r="Q118" i="7"/>
  <c r="S117" i="7" s="1"/>
  <c r="Q61" i="7"/>
  <c r="S60" i="7" s="1"/>
  <c r="Q72" i="7"/>
  <c r="S71" i="7" s="1"/>
  <c r="Q140" i="7"/>
  <c r="S139" i="7" s="1"/>
  <c r="Q175" i="7"/>
  <c r="S174" i="7" s="1"/>
  <c r="Q25" i="7"/>
  <c r="S24" i="7" s="1"/>
  <c r="Q88" i="7"/>
  <c r="S87" i="7" s="1"/>
  <c r="Q83" i="7"/>
  <c r="S82" i="7" s="1"/>
  <c r="Q209" i="7"/>
  <c r="S208" i="7" s="1"/>
  <c r="Q166" i="7"/>
  <c r="S165" i="7" s="1"/>
  <c r="Q147" i="7"/>
  <c r="S146" i="7" s="1"/>
  <c r="Q37" i="7"/>
  <c r="S36" i="7" s="1"/>
  <c r="Q85" i="7"/>
  <c r="S84" i="7" s="1"/>
  <c r="Q38" i="7"/>
  <c r="S37" i="7" s="1"/>
  <c r="Q86" i="7"/>
  <c r="S85" i="7" s="1"/>
  <c r="Q157" i="7"/>
  <c r="S156" i="7" s="1"/>
  <c r="Q81" i="7"/>
  <c r="S80" i="7" s="1"/>
  <c r="Q176" i="7"/>
  <c r="S175" i="7" s="1"/>
  <c r="Q161" i="7"/>
  <c r="S160" i="7" s="1"/>
  <c r="Q55" i="7"/>
  <c r="S54" i="7" s="1"/>
  <c r="Q242" i="7"/>
  <c r="S241" i="7" s="1"/>
  <c r="Q217" i="7"/>
  <c r="S216" i="7" s="1"/>
  <c r="Q213" i="7"/>
  <c r="S212" i="7" s="1"/>
  <c r="Q164" i="7"/>
  <c r="S163" i="7" s="1"/>
  <c r="Q192" i="7"/>
  <c r="S191" i="7" s="1"/>
  <c r="Q210" i="7"/>
  <c r="S209" i="7" s="1"/>
  <c r="Q141" i="7"/>
  <c r="S140" i="7" s="1"/>
  <c r="Q30" i="7"/>
  <c r="S29" i="7" s="1"/>
  <c r="Q170" i="7"/>
  <c r="S169" i="7" s="1"/>
  <c r="Q227" i="7"/>
  <c r="S226" i="7" s="1"/>
  <c r="Q121" i="7"/>
  <c r="S120" i="7" s="1"/>
  <c r="Q159" i="7"/>
  <c r="S158" i="7" s="1"/>
  <c r="Q239" i="7"/>
  <c r="S238" i="7" s="1"/>
  <c r="Q66" i="7"/>
  <c r="S65" i="7" s="1"/>
  <c r="Q36" i="7"/>
  <c r="S35" i="7" s="1"/>
  <c r="Q151" i="7"/>
  <c r="S150" i="7" s="1"/>
  <c r="Q41" i="7"/>
  <c r="S40" i="7" s="1"/>
  <c r="Q94" i="7"/>
  <c r="S93" i="7" s="1"/>
  <c r="Q102" i="7"/>
  <c r="S101" i="7" s="1"/>
  <c r="Q98" i="7"/>
  <c r="S97" i="7" s="1"/>
  <c r="Q172" i="7"/>
  <c r="S171" i="7" s="1"/>
  <c r="Q162" i="7"/>
  <c r="S161" i="7" s="1"/>
  <c r="Q155" i="7"/>
  <c r="S154" i="7" s="1"/>
  <c r="Q203" i="7"/>
  <c r="S202" i="7" s="1"/>
  <c r="Q50" i="7"/>
  <c r="S49" i="7" s="1"/>
  <c r="Q208" i="7"/>
  <c r="S207" i="7" s="1"/>
  <c r="Q70" i="7"/>
  <c r="S69" i="7" s="1"/>
  <c r="Q182" i="7"/>
  <c r="S181" i="7" s="1"/>
  <c r="Q44" i="7"/>
  <c r="S43" i="7" s="1"/>
  <c r="Q104" i="7"/>
  <c r="S103" i="7" s="1"/>
  <c r="Q190" i="7"/>
  <c r="S189" i="7" s="1"/>
  <c r="Q76" i="7"/>
  <c r="S75" i="7" s="1"/>
  <c r="Q43" i="7"/>
  <c r="S42" i="7" s="1"/>
  <c r="Q53" i="7"/>
  <c r="S52" i="7" s="1"/>
  <c r="Q196" i="7"/>
  <c r="S195" i="7" s="1"/>
  <c r="S2" i="7" l="1"/>
  <c r="U2" i="7" l="1"/>
  <c r="U6" i="7"/>
  <c r="U10" i="7"/>
  <c r="U14" i="7"/>
  <c r="U18" i="7"/>
  <c r="U22" i="7"/>
  <c r="U26" i="7"/>
  <c r="U30" i="7"/>
  <c r="U34" i="7"/>
  <c r="U38" i="7"/>
  <c r="U42" i="7"/>
  <c r="U46" i="7"/>
  <c r="U50" i="7"/>
  <c r="U54" i="7"/>
  <c r="U58" i="7"/>
  <c r="U62" i="7"/>
  <c r="U66" i="7"/>
  <c r="U70" i="7"/>
  <c r="U74" i="7"/>
  <c r="U78" i="7"/>
  <c r="U82" i="7"/>
  <c r="U86" i="7"/>
  <c r="U90" i="7"/>
  <c r="U94" i="7"/>
  <c r="U98" i="7"/>
  <c r="U102" i="7"/>
  <c r="U106" i="7"/>
  <c r="U110" i="7"/>
  <c r="U114" i="7"/>
  <c r="U118" i="7"/>
  <c r="U122" i="7"/>
  <c r="U126" i="7"/>
  <c r="U130" i="7"/>
  <c r="U134" i="7"/>
  <c r="U138" i="7"/>
  <c r="U142" i="7"/>
  <c r="U146" i="7"/>
  <c r="U150" i="7"/>
  <c r="U154" i="7"/>
  <c r="U158" i="7"/>
  <c r="U162" i="7"/>
  <c r="U166" i="7"/>
  <c r="U170" i="7"/>
  <c r="U174" i="7"/>
  <c r="U178" i="7"/>
  <c r="U182" i="7"/>
  <c r="U186" i="7"/>
  <c r="U190" i="7"/>
  <c r="U194" i="7"/>
  <c r="U198" i="7"/>
  <c r="U202" i="7"/>
  <c r="U206" i="7"/>
  <c r="U210" i="7"/>
  <c r="U214" i="7"/>
  <c r="U218" i="7"/>
  <c r="U222" i="7"/>
  <c r="U226" i="7"/>
  <c r="U230" i="7"/>
  <c r="U234" i="7"/>
  <c r="U238" i="7"/>
  <c r="U242" i="7"/>
  <c r="U246" i="7"/>
  <c r="U250" i="7"/>
  <c r="U254" i="7"/>
  <c r="U258" i="7"/>
  <c r="U262" i="7"/>
  <c r="U266" i="7"/>
  <c r="U270" i="7"/>
  <c r="U274" i="7"/>
  <c r="U278" i="7"/>
  <c r="U282" i="7"/>
  <c r="U286" i="7"/>
  <c r="U290" i="7"/>
  <c r="U294" i="7"/>
  <c r="U298" i="7"/>
  <c r="U302" i="7"/>
  <c r="U306" i="7"/>
  <c r="U310" i="7"/>
  <c r="U314" i="7"/>
  <c r="U318" i="7"/>
  <c r="U322" i="7"/>
  <c r="U326" i="7"/>
  <c r="U330" i="7"/>
  <c r="U334" i="7"/>
  <c r="U338" i="7"/>
  <c r="U342" i="7"/>
  <c r="U346" i="7"/>
  <c r="U350" i="7"/>
  <c r="U354" i="7"/>
  <c r="U358" i="7"/>
  <c r="U362" i="7"/>
  <c r="U366" i="7"/>
  <c r="U370" i="7"/>
  <c r="U374" i="7"/>
  <c r="U378" i="7"/>
  <c r="U382" i="7"/>
  <c r="U386" i="7"/>
  <c r="U390" i="7"/>
  <c r="U394" i="7"/>
  <c r="U398" i="7"/>
  <c r="U402" i="7"/>
  <c r="U406" i="7"/>
  <c r="U410" i="7"/>
  <c r="U3" i="7"/>
  <c r="U7" i="7"/>
  <c r="U11" i="7"/>
  <c r="U15" i="7"/>
  <c r="U19" i="7"/>
  <c r="U23" i="7"/>
  <c r="U27" i="7"/>
  <c r="U31" i="7"/>
  <c r="U35" i="7"/>
  <c r="U39" i="7"/>
  <c r="U43" i="7"/>
  <c r="U47" i="7"/>
  <c r="U51" i="7"/>
  <c r="U55" i="7"/>
  <c r="U59" i="7"/>
  <c r="U63" i="7"/>
  <c r="U67" i="7"/>
  <c r="U71" i="7"/>
  <c r="U75" i="7"/>
  <c r="U79" i="7"/>
  <c r="U83" i="7"/>
  <c r="U87" i="7"/>
  <c r="U91" i="7"/>
  <c r="U95" i="7"/>
  <c r="U99" i="7"/>
  <c r="U103" i="7"/>
  <c r="U107" i="7"/>
  <c r="U111" i="7"/>
  <c r="U115" i="7"/>
  <c r="U119" i="7"/>
  <c r="U123" i="7"/>
  <c r="U127" i="7"/>
  <c r="U131" i="7"/>
  <c r="U135" i="7"/>
  <c r="U139" i="7"/>
  <c r="U143" i="7"/>
  <c r="U147" i="7"/>
  <c r="U151" i="7"/>
  <c r="U155" i="7"/>
  <c r="U159" i="7"/>
  <c r="U163" i="7"/>
  <c r="U167" i="7"/>
  <c r="U171" i="7"/>
  <c r="U175" i="7"/>
  <c r="U179" i="7"/>
  <c r="U183" i="7"/>
  <c r="U187" i="7"/>
  <c r="U191" i="7"/>
  <c r="U195" i="7"/>
  <c r="U199" i="7"/>
  <c r="U203" i="7"/>
  <c r="U207" i="7"/>
  <c r="U211" i="7"/>
  <c r="U215" i="7"/>
  <c r="U219" i="7"/>
  <c r="U223" i="7"/>
  <c r="U227" i="7"/>
  <c r="U231" i="7"/>
  <c r="U235" i="7"/>
  <c r="U239" i="7"/>
  <c r="U243" i="7"/>
  <c r="U247" i="7"/>
  <c r="U251" i="7"/>
  <c r="U255" i="7"/>
  <c r="U259" i="7"/>
  <c r="U263" i="7"/>
  <c r="U267" i="7"/>
  <c r="U271" i="7"/>
  <c r="U275" i="7"/>
  <c r="U279" i="7"/>
  <c r="U283" i="7"/>
  <c r="U287" i="7"/>
  <c r="U291" i="7"/>
  <c r="U295" i="7"/>
  <c r="U299" i="7"/>
  <c r="U303" i="7"/>
  <c r="U307" i="7"/>
  <c r="U311" i="7"/>
  <c r="U315" i="7"/>
  <c r="U319" i="7"/>
  <c r="U323" i="7"/>
  <c r="U327" i="7"/>
  <c r="U331" i="7"/>
  <c r="U335" i="7"/>
  <c r="U339" i="7"/>
  <c r="U343" i="7"/>
  <c r="U347" i="7"/>
  <c r="U351" i="7"/>
  <c r="U355" i="7"/>
  <c r="U359" i="7"/>
  <c r="U363" i="7"/>
  <c r="U367" i="7"/>
  <c r="U371" i="7"/>
  <c r="U375" i="7"/>
  <c r="U379" i="7"/>
  <c r="U383" i="7"/>
  <c r="U387" i="7"/>
  <c r="U391" i="7"/>
  <c r="U395" i="7"/>
  <c r="U399" i="7"/>
  <c r="U403" i="7"/>
  <c r="U407" i="7"/>
  <c r="U4" i="7"/>
  <c r="U8" i="7"/>
  <c r="U12" i="7"/>
  <c r="U16" i="7"/>
  <c r="U20" i="7"/>
  <c r="U24" i="7"/>
  <c r="U28" i="7"/>
  <c r="U32" i="7"/>
  <c r="U36" i="7"/>
  <c r="U40" i="7"/>
  <c r="U44" i="7"/>
  <c r="U48" i="7"/>
  <c r="U52" i="7"/>
  <c r="U56" i="7"/>
  <c r="U60" i="7"/>
  <c r="U64" i="7"/>
  <c r="U68" i="7"/>
  <c r="U72" i="7"/>
  <c r="U76" i="7"/>
  <c r="U80" i="7"/>
  <c r="U84" i="7"/>
  <c r="U88" i="7"/>
  <c r="U92" i="7"/>
  <c r="U96" i="7"/>
  <c r="U100" i="7"/>
  <c r="U104" i="7"/>
  <c r="U108" i="7"/>
  <c r="U112" i="7"/>
  <c r="U116" i="7"/>
  <c r="U120" i="7"/>
  <c r="U124" i="7"/>
  <c r="U128" i="7"/>
  <c r="U132" i="7"/>
  <c r="U136" i="7"/>
  <c r="U140" i="7"/>
  <c r="U144" i="7"/>
  <c r="U148" i="7"/>
  <c r="U152" i="7"/>
  <c r="U156" i="7"/>
  <c r="U160" i="7"/>
  <c r="U164" i="7"/>
  <c r="U168" i="7"/>
  <c r="U172" i="7"/>
  <c r="U176" i="7"/>
  <c r="U180" i="7"/>
  <c r="U184" i="7"/>
  <c r="U188" i="7"/>
  <c r="U192" i="7"/>
  <c r="U196" i="7"/>
  <c r="U200" i="7"/>
  <c r="U204" i="7"/>
  <c r="U208" i="7"/>
  <c r="U212" i="7"/>
  <c r="U216" i="7"/>
  <c r="U220" i="7"/>
  <c r="U224" i="7"/>
  <c r="U228" i="7"/>
  <c r="U232" i="7"/>
  <c r="U236" i="7"/>
  <c r="U240" i="7"/>
  <c r="U244" i="7"/>
  <c r="U248" i="7"/>
  <c r="U252" i="7"/>
  <c r="U256" i="7"/>
  <c r="U260" i="7"/>
  <c r="U264" i="7"/>
  <c r="U268" i="7"/>
  <c r="U272" i="7"/>
  <c r="U276" i="7"/>
  <c r="U280" i="7"/>
  <c r="U284" i="7"/>
  <c r="U288" i="7"/>
  <c r="U292" i="7"/>
  <c r="U296" i="7"/>
  <c r="U300" i="7"/>
  <c r="U304" i="7"/>
  <c r="U308" i="7"/>
  <c r="U312" i="7"/>
  <c r="U316" i="7"/>
  <c r="U320" i="7"/>
  <c r="U324" i="7"/>
  <c r="U328" i="7"/>
  <c r="U332" i="7"/>
  <c r="U336" i="7"/>
  <c r="U340" i="7"/>
  <c r="U344" i="7"/>
  <c r="U348" i="7"/>
  <c r="U352" i="7"/>
  <c r="U356" i="7"/>
  <c r="U360" i="7"/>
  <c r="U364" i="7"/>
  <c r="U368" i="7"/>
  <c r="U372" i="7"/>
  <c r="U376" i="7"/>
  <c r="U380" i="7"/>
  <c r="U384" i="7"/>
  <c r="U388" i="7"/>
  <c r="U392" i="7"/>
  <c r="U396" i="7"/>
  <c r="U400" i="7"/>
  <c r="U404" i="7"/>
  <c r="U408" i="7"/>
  <c r="U13" i="7"/>
  <c r="U29" i="7"/>
  <c r="U45" i="7"/>
  <c r="U61" i="7"/>
  <c r="U77" i="7"/>
  <c r="U93" i="7"/>
  <c r="U109" i="7"/>
  <c r="U125" i="7"/>
  <c r="U141" i="7"/>
  <c r="U157" i="7"/>
  <c r="U173" i="7"/>
  <c r="U189" i="7"/>
  <c r="U205" i="7"/>
  <c r="U221" i="7"/>
  <c r="U237" i="7"/>
  <c r="U253" i="7"/>
  <c r="U269" i="7"/>
  <c r="U285" i="7"/>
  <c r="U301" i="7"/>
  <c r="U317" i="7"/>
  <c r="U333" i="7"/>
  <c r="U349" i="7"/>
  <c r="U365" i="7"/>
  <c r="U381" i="7"/>
  <c r="U397" i="7"/>
  <c r="U25" i="7"/>
  <c r="U73" i="7"/>
  <c r="U121" i="7"/>
  <c r="U153" i="7"/>
  <c r="U201" i="7"/>
  <c r="U249" i="7"/>
  <c r="U297" i="7"/>
  <c r="U329" i="7"/>
  <c r="U377" i="7"/>
  <c r="U17" i="7"/>
  <c r="U33" i="7"/>
  <c r="U49" i="7"/>
  <c r="U65" i="7"/>
  <c r="U81" i="7"/>
  <c r="U97" i="7"/>
  <c r="U113" i="7"/>
  <c r="U129" i="7"/>
  <c r="U145" i="7"/>
  <c r="U161" i="7"/>
  <c r="U177" i="7"/>
  <c r="U193" i="7"/>
  <c r="U209" i="7"/>
  <c r="U225" i="7"/>
  <c r="U241" i="7"/>
  <c r="U257" i="7"/>
  <c r="U273" i="7"/>
  <c r="U289" i="7"/>
  <c r="U305" i="7"/>
  <c r="U321" i="7"/>
  <c r="U337" i="7"/>
  <c r="U353" i="7"/>
  <c r="U369" i="7"/>
  <c r="U385" i="7"/>
  <c r="U401" i="7"/>
  <c r="U9" i="7"/>
  <c r="U57" i="7"/>
  <c r="U105" i="7"/>
  <c r="U185" i="7"/>
  <c r="U233" i="7"/>
  <c r="U281" i="7"/>
  <c r="U361" i="7"/>
  <c r="U409" i="7"/>
  <c r="U5" i="7"/>
  <c r="U21" i="7"/>
  <c r="U37" i="7"/>
  <c r="U53" i="7"/>
  <c r="U69" i="7"/>
  <c r="U85" i="7"/>
  <c r="U101" i="7"/>
  <c r="U117" i="7"/>
  <c r="U133" i="7"/>
  <c r="U149" i="7"/>
  <c r="U165" i="7"/>
  <c r="U181" i="7"/>
  <c r="U197" i="7"/>
  <c r="U213" i="7"/>
  <c r="U229" i="7"/>
  <c r="U245" i="7"/>
  <c r="U261" i="7"/>
  <c r="U277" i="7"/>
  <c r="U293" i="7"/>
  <c r="U309" i="7"/>
  <c r="U325" i="7"/>
  <c r="U341" i="7"/>
  <c r="U357" i="7"/>
  <c r="U373" i="7"/>
  <c r="U389" i="7"/>
  <c r="U405" i="7"/>
  <c r="U41" i="7"/>
  <c r="U89" i="7"/>
  <c r="U137" i="7"/>
  <c r="U169" i="7"/>
  <c r="U217" i="7"/>
  <c r="U265" i="7"/>
  <c r="U313" i="7"/>
  <c r="U345" i="7"/>
  <c r="U393" i="7"/>
  <c r="W25" i="7" l="1"/>
  <c r="W2" i="7"/>
  <c r="W255" i="7"/>
  <c r="W296" i="7"/>
  <c r="W312" i="7"/>
  <c r="W223" i="7"/>
  <c r="W199" i="7"/>
  <c r="W297" i="7"/>
  <c r="W231" i="7"/>
  <c r="W289" i="7"/>
  <c r="W284" i="7"/>
  <c r="W259" i="7"/>
  <c r="W202" i="7"/>
  <c r="W375" i="7"/>
  <c r="W13" i="7"/>
  <c r="W175" i="7"/>
  <c r="W291" i="7"/>
  <c r="W218" i="7"/>
  <c r="W359" i="7"/>
  <c r="W305" i="7"/>
  <c r="W32" i="7"/>
  <c r="W147" i="7"/>
  <c r="W118" i="7"/>
  <c r="W212" i="7"/>
  <c r="W283" i="7"/>
  <c r="W165" i="7"/>
  <c r="W366" i="7"/>
  <c r="W361" i="7"/>
  <c r="W96" i="7"/>
  <c r="W275" i="7"/>
  <c r="W134" i="7"/>
  <c r="W228" i="7"/>
  <c r="W315" i="7"/>
  <c r="W101" i="7"/>
  <c r="W358" i="7"/>
  <c r="W353" i="7"/>
  <c r="W79" i="7"/>
  <c r="W188" i="7"/>
  <c r="W126" i="7"/>
  <c r="W236" i="7"/>
  <c r="W162" i="7"/>
  <c r="W240" i="7"/>
  <c r="W39" i="7"/>
  <c r="W36" i="7"/>
  <c r="W26" i="7"/>
  <c r="W123" i="7"/>
  <c r="W120" i="7"/>
  <c r="W392" i="7"/>
  <c r="W181" i="7"/>
  <c r="W21" i="7"/>
  <c r="W356" i="7"/>
  <c r="W262" i="7"/>
  <c r="W249" i="7"/>
  <c r="W207" i="7"/>
  <c r="W316" i="7"/>
  <c r="W190" i="7"/>
  <c r="W268" i="7"/>
  <c r="W194" i="7"/>
  <c r="W304" i="7"/>
  <c r="W55" i="7"/>
  <c r="W52" i="7"/>
  <c r="W58" i="7"/>
  <c r="W139" i="7"/>
  <c r="W136" i="7"/>
  <c r="W376" i="7"/>
  <c r="W117" i="7"/>
  <c r="W338" i="7"/>
  <c r="W237" i="7"/>
  <c r="W217" i="7"/>
  <c r="W46" i="7"/>
  <c r="W238" i="7"/>
  <c r="W142" i="7"/>
  <c r="W242" i="7"/>
  <c r="W256" i="7"/>
  <c r="W63" i="7"/>
  <c r="W44" i="7"/>
  <c r="W82" i="7"/>
  <c r="W320" i="7"/>
  <c r="W67" i="7"/>
  <c r="W80" i="7"/>
  <c r="W38" i="7"/>
  <c r="W198" i="7"/>
  <c r="W119" i="7"/>
  <c r="W295" i="7"/>
  <c r="W116" i="7"/>
  <c r="W292" i="7"/>
  <c r="W122" i="7"/>
  <c r="W27" i="7"/>
  <c r="W203" i="7"/>
  <c r="W40" i="7"/>
  <c r="W200" i="7"/>
  <c r="W344" i="7"/>
  <c r="W298" i="7"/>
  <c r="W363" i="7"/>
  <c r="W396" i="7"/>
  <c r="W197" i="7"/>
  <c r="W129" i="7"/>
  <c r="W398" i="7"/>
  <c r="W326" i="7"/>
  <c r="W141" i="7"/>
  <c r="W145" i="7"/>
  <c r="W393" i="7"/>
  <c r="W317" i="7"/>
  <c r="W121" i="7"/>
  <c r="W303" i="7"/>
  <c r="W111" i="7"/>
  <c r="W15" i="7"/>
  <c r="W115" i="7"/>
  <c r="W288" i="7"/>
  <c r="W95" i="7"/>
  <c r="W108" i="7"/>
  <c r="W146" i="7"/>
  <c r="W34" i="7"/>
  <c r="W131" i="7"/>
  <c r="W112" i="7"/>
  <c r="W54" i="7"/>
  <c r="W230" i="7"/>
  <c r="W135" i="7"/>
  <c r="W311" i="7"/>
  <c r="W148" i="7"/>
  <c r="W308" i="7"/>
  <c r="W138" i="7"/>
  <c r="W59" i="7"/>
  <c r="W219" i="7"/>
  <c r="W56" i="7"/>
  <c r="W232" i="7"/>
  <c r="W330" i="7"/>
  <c r="W371" i="7"/>
  <c r="W407" i="7"/>
  <c r="W266" i="7"/>
  <c r="W314" i="7"/>
  <c r="W388" i="7"/>
  <c r="W133" i="7"/>
  <c r="W65" i="7"/>
  <c r="W390" i="7"/>
  <c r="W310" i="7"/>
  <c r="W109" i="7"/>
  <c r="W81" i="7"/>
  <c r="W385" i="7"/>
  <c r="W301" i="7"/>
  <c r="W89" i="7"/>
  <c r="W220" i="7"/>
  <c r="W335" i="7"/>
  <c r="W28" i="7"/>
  <c r="W92" i="7"/>
  <c r="W143" i="7"/>
  <c r="W114" i="7"/>
  <c r="W179" i="7"/>
  <c r="W128" i="7"/>
  <c r="W62" i="7"/>
  <c r="W222" i="7"/>
  <c r="W127" i="7"/>
  <c r="W319" i="7"/>
  <c r="W140" i="7"/>
  <c r="W300" i="7"/>
  <c r="W19" i="7"/>
  <c r="W339" i="7"/>
  <c r="W66" i="7"/>
  <c r="W3" i="7"/>
  <c r="W163" i="7"/>
  <c r="W323" i="7"/>
  <c r="W176" i="7"/>
  <c r="W336" i="7"/>
  <c r="W70" i="7"/>
  <c r="W166" i="7"/>
  <c r="W246" i="7"/>
  <c r="W71" i="7"/>
  <c r="W167" i="7"/>
  <c r="W247" i="7"/>
  <c r="W327" i="7"/>
  <c r="W84" i="7"/>
  <c r="W164" i="7"/>
  <c r="W244" i="7"/>
  <c r="W340" i="7"/>
  <c r="W74" i="7"/>
  <c r="W154" i="7"/>
  <c r="W250" i="7"/>
  <c r="W75" i="7"/>
  <c r="W155" i="7"/>
  <c r="W251" i="7"/>
  <c r="W331" i="7"/>
  <c r="W72" i="7"/>
  <c r="W168" i="7"/>
  <c r="W248" i="7"/>
  <c r="W328" i="7"/>
  <c r="W408" i="7"/>
  <c r="W368" i="7"/>
  <c r="W306" i="7"/>
  <c r="W355" i="7"/>
  <c r="W391" i="7"/>
  <c r="W351" i="7"/>
  <c r="W213" i="7"/>
  <c r="W403" i="7"/>
  <c r="W245" i="7"/>
  <c r="W372" i="7"/>
  <c r="W322" i="7"/>
  <c r="W69" i="7"/>
  <c r="W257" i="7"/>
  <c r="W17" i="7"/>
  <c r="W382" i="7"/>
  <c r="W350" i="7"/>
  <c r="W294" i="7"/>
  <c r="W205" i="7"/>
  <c r="W77" i="7"/>
  <c r="W265" i="7"/>
  <c r="W409" i="7"/>
  <c r="W377" i="7"/>
  <c r="W345" i="7"/>
  <c r="W285" i="7"/>
  <c r="W185" i="7"/>
  <c r="W57" i="7"/>
  <c r="W78" i="7"/>
  <c r="W110" i="7"/>
  <c r="W156" i="7"/>
  <c r="W252" i="7"/>
  <c r="W60" i="7"/>
  <c r="W178" i="7"/>
  <c r="W243" i="7"/>
  <c r="W224" i="7"/>
  <c r="W94" i="7"/>
  <c r="W254" i="7"/>
  <c r="W191" i="7"/>
  <c r="W12" i="7"/>
  <c r="W172" i="7"/>
  <c r="W18" i="7"/>
  <c r="W83" i="7"/>
  <c r="W64" i="7"/>
  <c r="W130" i="7"/>
  <c r="W35" i="7"/>
  <c r="W195" i="7"/>
  <c r="W48" i="7"/>
  <c r="W208" i="7"/>
  <c r="W6" i="7"/>
  <c r="W102" i="7"/>
  <c r="W182" i="7"/>
  <c r="W7" i="7"/>
  <c r="W103" i="7"/>
  <c r="W183" i="7"/>
  <c r="W263" i="7"/>
  <c r="W20" i="7"/>
  <c r="W100" i="7"/>
  <c r="W180" i="7"/>
  <c r="W276" i="7"/>
  <c r="W10" i="7"/>
  <c r="W90" i="7"/>
  <c r="W186" i="7"/>
  <c r="W11" i="7"/>
  <c r="W91" i="7"/>
  <c r="W187" i="7"/>
  <c r="W267" i="7"/>
  <c r="W8" i="7"/>
  <c r="W104" i="7"/>
  <c r="W184" i="7"/>
  <c r="W264" i="7"/>
  <c r="W400" i="7"/>
  <c r="W360" i="7"/>
  <c r="W229" i="7"/>
  <c r="W337" i="7"/>
  <c r="W383" i="7"/>
  <c r="W343" i="7"/>
  <c r="W85" i="7"/>
  <c r="W379" i="7"/>
  <c r="W53" i="7"/>
  <c r="W404" i="7"/>
  <c r="W364" i="7"/>
  <c r="W290" i="7"/>
  <c r="W313" i="7"/>
  <c r="W193" i="7"/>
  <c r="W406" i="7"/>
  <c r="W374" i="7"/>
  <c r="W342" i="7"/>
  <c r="W278" i="7"/>
  <c r="W173" i="7"/>
  <c r="W45" i="7"/>
  <c r="W209" i="7"/>
  <c r="W401" i="7"/>
  <c r="W369" i="7"/>
  <c r="W333" i="7"/>
  <c r="W269" i="7"/>
  <c r="W153" i="7"/>
  <c r="W47" i="7"/>
  <c r="W206" i="7"/>
  <c r="W124" i="7"/>
  <c r="W239" i="7"/>
  <c r="W174" i="7"/>
  <c r="W14" i="7"/>
  <c r="W271" i="7"/>
  <c r="W50" i="7"/>
  <c r="W51" i="7"/>
  <c r="W307" i="7"/>
  <c r="W192" i="7"/>
  <c r="W30" i="7"/>
  <c r="W158" i="7"/>
  <c r="W31" i="7"/>
  <c r="W159" i="7"/>
  <c r="W287" i="7"/>
  <c r="W76" i="7"/>
  <c r="W204" i="7"/>
  <c r="W332" i="7"/>
  <c r="W210" i="7"/>
  <c r="W211" i="7"/>
  <c r="W160" i="7"/>
  <c r="W98" i="7"/>
  <c r="W226" i="7"/>
  <c r="W99" i="7"/>
  <c r="W227" i="7"/>
  <c r="W16" i="7"/>
  <c r="W144" i="7"/>
  <c r="W272" i="7"/>
  <c r="W22" i="7"/>
  <c r="W86" i="7"/>
  <c r="W150" i="7"/>
  <c r="W214" i="7"/>
  <c r="W23" i="7"/>
  <c r="W87" i="7"/>
  <c r="W151" i="7"/>
  <c r="W215" i="7"/>
  <c r="W279" i="7"/>
  <c r="W4" i="7"/>
  <c r="W68" i="7"/>
  <c r="W132" i="7"/>
  <c r="W196" i="7"/>
  <c r="W260" i="7"/>
  <c r="W324" i="7"/>
  <c r="W42" i="7"/>
  <c r="W106" i="7"/>
  <c r="W170" i="7"/>
  <c r="W234" i="7"/>
  <c r="W43" i="7"/>
  <c r="W107" i="7"/>
  <c r="W171" i="7"/>
  <c r="W235" i="7"/>
  <c r="W299" i="7"/>
  <c r="W24" i="7"/>
  <c r="W88" i="7"/>
  <c r="W152" i="7"/>
  <c r="W216" i="7"/>
  <c r="W280" i="7"/>
  <c r="W395" i="7"/>
  <c r="W384" i="7"/>
  <c r="W352" i="7"/>
  <c r="W274" i="7"/>
  <c r="W37" i="7"/>
  <c r="W387" i="7"/>
  <c r="W282" i="7"/>
  <c r="W399" i="7"/>
  <c r="W367" i="7"/>
  <c r="W329" i="7"/>
  <c r="W149" i="7"/>
  <c r="W347" i="7"/>
  <c r="W380" i="7"/>
  <c r="W348" i="7"/>
  <c r="W258" i="7"/>
  <c r="W5" i="7"/>
  <c r="W273" i="7"/>
  <c r="W161" i="7"/>
  <c r="W33" i="7"/>
  <c r="W402" i="7"/>
  <c r="W386" i="7"/>
  <c r="W370" i="7"/>
  <c r="W354" i="7"/>
  <c r="W334" i="7"/>
  <c r="W302" i="7"/>
  <c r="W270" i="7"/>
  <c r="W221" i="7"/>
  <c r="W157" i="7"/>
  <c r="W93" i="7"/>
  <c r="W29" i="7"/>
  <c r="W281" i="7"/>
  <c r="W177" i="7"/>
  <c r="W49" i="7"/>
  <c r="W397" i="7"/>
  <c r="W381" i="7"/>
  <c r="W365" i="7"/>
  <c r="W349" i="7"/>
  <c r="W325" i="7"/>
  <c r="W293" i="7"/>
  <c r="W261" i="7"/>
  <c r="W201" i="7"/>
  <c r="W137" i="7"/>
  <c r="W73" i="7"/>
  <c r="W9" i="7"/>
  <c r="W225" i="7"/>
  <c r="W97" i="7"/>
  <c r="W410" i="7"/>
  <c r="W394" i="7"/>
  <c r="W378" i="7"/>
  <c r="W362" i="7"/>
  <c r="W346" i="7"/>
  <c r="W318" i="7"/>
  <c r="W286" i="7"/>
  <c r="W253" i="7"/>
  <c r="W189" i="7"/>
  <c r="W125" i="7"/>
  <c r="W61" i="7"/>
  <c r="W321" i="7"/>
  <c r="W241" i="7"/>
  <c r="W113" i="7"/>
  <c r="W405" i="7"/>
  <c r="W389" i="7"/>
  <c r="W373" i="7"/>
  <c r="W357" i="7"/>
  <c r="W341" i="7"/>
  <c r="W309" i="7"/>
  <c r="W277" i="7"/>
  <c r="W233" i="7"/>
  <c r="W169" i="7"/>
  <c r="W105" i="7"/>
  <c r="W41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Leray Sonia</author>
  </authors>
  <commentList>
    <comment ref="H1" authorId="0" shapeId="0" xr:uid="{DCFC91EE-8663-4821-B831-211BDFA11D71}">
      <text>
        <r>
          <rPr>
            <b/>
            <sz val="9"/>
            <color indexed="81"/>
            <rFont val="Tahoma"/>
            <family val="2"/>
          </rPr>
          <t>Taux USD : 1,1355
Montant USD à diviser par ce taux
Taux à mettre à jour en Avril 2021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Leray Sonia</author>
  </authors>
  <commentList>
    <comment ref="H1" authorId="0" shapeId="0" xr:uid="{AC17EA53-0C5A-4B29-AA4D-40DE7833AD98}">
      <text>
        <r>
          <rPr>
            <b/>
            <sz val="9"/>
            <color indexed="81"/>
            <rFont val="Tahoma"/>
            <family val="2"/>
          </rPr>
          <t>Taux USD : 1,1355
Montant USD à diviser par ce taux
Taux à mettre à jour en Avril 2021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BFA6E3-BDFD-43EF-B169-878C9FF341C7}" keepAlive="1" name="Query - Total_Scrap" description="Connection to the 'Total_Scrap' query in the workbook." type="5" refreshedVersion="0" background="1">
    <dbPr connection="Provider=Microsoft.Mashup.OleDb.1;Data Source=$Workbook$;Location=Total_Scrap;Extended Properties=&quot;&quot;" command="SELECT * FROM [Total_Scrap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<sst xmlns="http://schemas.openxmlformats.org/spreadsheetml/2006/main" count="2249" uniqueCount="861">
  <si>
    <t>Month</t>
  </si>
  <si>
    <t>Team Leader</t>
  </si>
  <si>
    <t>Name</t>
  </si>
  <si>
    <t>FNC / SMR</t>
  </si>
  <si>
    <t>Part Number</t>
  </si>
  <si>
    <t>Part Name</t>
  </si>
  <si>
    <t>Qty</t>
  </si>
  <si>
    <t>Part cost €</t>
  </si>
  <si>
    <t>Handling cost €</t>
  </si>
  <si>
    <t>TOTAL Amount €</t>
  </si>
  <si>
    <t>Comments</t>
  </si>
  <si>
    <t>04/2020</t>
  </si>
  <si>
    <t>57110F118271</t>
  </si>
  <si>
    <t>METER ASSY, COMBINATION</t>
  </si>
  <si>
    <t>PIÈCE TOMBÉE LORS DU MONTAGE SUR CHAINE (PIECE CASSÉE)</t>
  </si>
  <si>
    <t>57413F231071</t>
  </si>
  <si>
    <t>BOX ASSY, KEYPAD, LOG-ON</t>
  </si>
  <si>
    <t>MQ PIÈCE POUR VISSER LE DIJICODE (DÉMONTÉ PAR LA DES)</t>
  </si>
  <si>
    <t>56232F231171</t>
  </si>
  <si>
    <t>WIRE</t>
  </si>
  <si>
    <t>PRISE ARRACHÉE DÉFAUT NOTÉ SUR LA CHECKLIST ASSEMBLAGE</t>
  </si>
  <si>
    <t>05/2020</t>
  </si>
  <si>
    <t>52212FS2LC71</t>
  </si>
  <si>
    <t>CARPET BOX AIR COOLER</t>
  </si>
  <si>
    <t>HABILLAGE ABIMÉ EN ACTIONNANT LE SIÈGE</t>
  </si>
  <si>
    <t>56031F222671</t>
  </si>
  <si>
    <t>WIRE, SIDE LH</t>
  </si>
  <si>
    <t>PRISE BLANCHE ALIM MINI-LEVER HS</t>
  </si>
  <si>
    <t>56062F221271</t>
  </si>
  <si>
    <t>WIRE, HOOD SUB NO.1</t>
  </si>
  <si>
    <t>CONNECTEUR ALIM DU SIÈGE HS</t>
  </si>
  <si>
    <t>56021F219471</t>
  </si>
  <si>
    <t>WIRE, ENGINE</t>
  </si>
  <si>
    <t>SUPPORT FUSIBLES HS</t>
  </si>
  <si>
    <t>56021F220271</t>
  </si>
  <si>
    <t>VIS DE FIXATION FAISCEAU SUR FUSIBLE HS</t>
  </si>
  <si>
    <t>55537F318471</t>
  </si>
  <si>
    <t>COVER, INNER, DOOR, RH, UPR</t>
  </si>
  <si>
    <t>CAPITONNAGE COUPÉ</t>
  </si>
  <si>
    <t>56062FSU1U71</t>
  </si>
  <si>
    <t>WIRE HOOD (56062-F2212-71)</t>
  </si>
  <si>
    <t>FIL COUPÉ SUR CHAINE</t>
  </si>
  <si>
    <t>06/2020</t>
  </si>
  <si>
    <t>175702660371</t>
  </si>
  <si>
    <t>MUFFLER ASSY, CATALYTIC</t>
  </si>
  <si>
    <t>FILETAGE HS LORS DU SERRAGE   078    225897</t>
  </si>
  <si>
    <t>16420F221171</t>
  </si>
  <si>
    <t>RADIATOR ASSY</t>
  </si>
  <si>
    <t>COUPS SUR RADIATEUR</t>
  </si>
  <si>
    <t>169202661071</t>
  </si>
  <si>
    <t>COOLER ASSY, HYD OIL</t>
  </si>
  <si>
    <t>AILETTES SUR RADIATEUR HS     817     224942</t>
  </si>
  <si>
    <t>28850F205071</t>
  </si>
  <si>
    <t>BATTERY (E11)</t>
  </si>
  <si>
    <t>COUPS SUR LA BATTERIE</t>
  </si>
  <si>
    <t>55227F218271</t>
  </si>
  <si>
    <t>GLASS,RR</t>
  </si>
  <si>
    <t>RAYURES</t>
  </si>
  <si>
    <t>FIL DE MASSE TIRÉ DE SA GAINE</t>
  </si>
  <si>
    <t>574501247071</t>
  </si>
  <si>
    <t>SWITCH ASSY, COMBINATION</t>
  </si>
  <si>
    <t>FIXATION CASSÉE LORS DE RÉPARATION EN MÉCA    209     225071</t>
  </si>
  <si>
    <t>68608F319071</t>
  </si>
  <si>
    <t>CONNECTOR SUB-ASSY, LH</t>
  </si>
  <si>
    <t>TUYAUTERIE HS SUITE AUX TESTS CVI</t>
  </si>
  <si>
    <t>43251F210071</t>
  </si>
  <si>
    <t>KNUCKLE, STEERING, RH</t>
  </si>
  <si>
    <t>TARAUDAGE ABIMÉ</t>
  </si>
  <si>
    <t>68607F319071</t>
  </si>
  <si>
    <t>CONNECTOR SUB-ASSY, RH</t>
  </si>
  <si>
    <t>TUYAUTERIE HS SUITE AUX TESTS DU CVI</t>
  </si>
  <si>
    <t>TUYAUTERIE ÉCRASÉE</t>
  </si>
  <si>
    <t>163612660071</t>
  </si>
  <si>
    <t>FAN</t>
  </si>
  <si>
    <t>HELICE DÉFORMÉE DÛ À UN MAUVAIS MONTAGE</t>
  </si>
  <si>
    <t>53220F219071</t>
  </si>
  <si>
    <t>PANEL ASSY,INSTRUMENT,LH</t>
  </si>
  <si>
    <t>ABIMÉ</t>
  </si>
  <si>
    <t>53211F318171</t>
  </si>
  <si>
    <t>PANEL,INSTRUMENT,RH</t>
  </si>
  <si>
    <t>PATTE DE FIXATION CARTER PLANCHER HS</t>
  </si>
  <si>
    <t>53211F219171</t>
  </si>
  <si>
    <t>TB CASSÉ</t>
  </si>
  <si>
    <t>451101247271</t>
  </si>
  <si>
    <t>WHEEL ASSY, STEERING</t>
  </si>
  <si>
    <t>VOLANT ABIMÉ COUPS        080     223441</t>
  </si>
  <si>
    <t>565702665071</t>
  </si>
  <si>
    <t>LAMP ASSY, COMBINATION HEAD, RH</t>
  </si>
  <si>
    <t>FEU ABIMÉ     304    226414</t>
  </si>
  <si>
    <t>FEUX RAYÉ</t>
  </si>
  <si>
    <t>2A14497G3</t>
  </si>
  <si>
    <t>BRACKET ASSY, STEP, LH</t>
  </si>
  <si>
    <t>VIS CASSÉE LORS DU SERRAGE</t>
  </si>
  <si>
    <t>57844F210271</t>
  </si>
  <si>
    <t>PLATE, NAME, ENGLISH, W/CE</t>
  </si>
  <si>
    <t>PLAQUES ABIMÉES</t>
  </si>
  <si>
    <t>17780F218071</t>
  </si>
  <si>
    <t>CLEANER ASSY, AIR, PRIMARY</t>
  </si>
  <si>
    <t>RAYÉ</t>
  </si>
  <si>
    <t>07/2020</t>
  </si>
  <si>
    <t>68730FSJ5U71</t>
  </si>
  <si>
    <t>HOSE REEL</t>
  </si>
  <si>
    <t>CHUTE DE L'ENROULEUR DONC ABIMÉ</t>
  </si>
  <si>
    <t>56018F220771</t>
  </si>
  <si>
    <t>WIRE, BODY MAIN</t>
  </si>
  <si>
    <t>PARAMETRAGE MINI-LEVER IMPOSSIBLE PRISE CASSÉE</t>
  </si>
  <si>
    <t>3A14055</t>
  </si>
  <si>
    <t>FLAP SUB-ASSY</t>
  </si>
  <si>
    <t>TRAPPE RAYÉE LORS DE LA MANUTENTION ET MONTAGE</t>
  </si>
  <si>
    <t>VALVE ASSY, POWER STEERING</t>
  </si>
  <si>
    <t>FIL COUPÉ   491   224634</t>
  </si>
  <si>
    <t>27060UB060</t>
  </si>
  <si>
    <t>ALTERNATOR ASSY, W/REGULATOR</t>
  </si>
  <si>
    <t>ISOLANT NOIR CASSÉ   887  224145</t>
  </si>
  <si>
    <t>58310F218071</t>
  </si>
  <si>
    <t>HEATER ASSY, 100W 120.18.024</t>
  </si>
  <si>
    <t>GLISSIÈRE DE FILTRE TORDUE</t>
  </si>
  <si>
    <t>1A18131</t>
  </si>
  <si>
    <t>FRONT GLASS</t>
  </si>
  <si>
    <t>IMPACTS SUR LE PARE BRISE</t>
  </si>
  <si>
    <t>TRAPPE ABIMÉE LORS DE LA PRISE EN BOITE</t>
  </si>
  <si>
    <t>1A28083</t>
  </si>
  <si>
    <t>COVER DOOR, RH</t>
  </si>
  <si>
    <t>PIÈCE RAYÉE LORS DE LA PRISE EN STOCK</t>
  </si>
  <si>
    <t>2A28005</t>
  </si>
  <si>
    <t>COVER SUB-ASSY, HTR</t>
  </si>
  <si>
    <t>PIÈCE ABIMÉE LORS DU MONTAGE</t>
  </si>
  <si>
    <t>55173FSHD771</t>
  </si>
  <si>
    <t>GLASS FRONT</t>
  </si>
  <si>
    <t>VITRE RAYÉE LORS DE LA MANUTENTION</t>
  </si>
  <si>
    <t>56044FPA2071</t>
  </si>
  <si>
    <t>WIRE, MAIN, I-SITE</t>
  </si>
  <si>
    <t>FIL DE MASSE ÉCRASÉ</t>
  </si>
  <si>
    <t>565903676071</t>
  </si>
  <si>
    <t>LAMP ASSY, HEAD</t>
  </si>
  <si>
    <t>FILS ALIMENTATION ARRACHÉS    766    226499</t>
  </si>
  <si>
    <t>470401661071</t>
  </si>
  <si>
    <t>BRAKE ASSY, LH</t>
  </si>
  <si>
    <t>CABLÉ COUPÉ ÉCRASÉ   631   225040</t>
  </si>
  <si>
    <t>56031FPD2071</t>
  </si>
  <si>
    <t>WIRE, INTERFACE</t>
  </si>
  <si>
    <t>PRISE CASSÉE</t>
  </si>
  <si>
    <t>55213F218171</t>
  </si>
  <si>
    <t>GLASS,FR</t>
  </si>
  <si>
    <t>PARE BRISE ABIMÉ PAR DES GRAINS DE SOUDURE LORS DE L'INTERVENTION AFF</t>
  </si>
  <si>
    <t>68066F311171</t>
  </si>
  <si>
    <t>PIPE SUB-ASSY, INNER MAST</t>
  </si>
  <si>
    <t>FLEXIBLE SERRÉ DE TRAVERS FILETAGE HS</t>
  </si>
  <si>
    <t>56031F231071</t>
  </si>
  <si>
    <t>PRISE CASSÉE AINSI QUE LE CLIPS</t>
  </si>
  <si>
    <t>68606F214171</t>
  </si>
  <si>
    <t>IMPURETÉ SUR LE CÔNE (FUITE)</t>
  </si>
  <si>
    <t>678901132071</t>
  </si>
  <si>
    <t>PAD ASSY, ARM</t>
  </si>
  <si>
    <t>COUPS   705    225985</t>
  </si>
  <si>
    <t>53220F231071</t>
  </si>
  <si>
    <t>PANEL ASSY, INSTRUMENT, LH</t>
  </si>
  <si>
    <t>23507FPA2171</t>
  </si>
  <si>
    <t>WIRE, SENSOR DOPPLER (23510FPA2071</t>
  </si>
  <si>
    <t>FILS COUPÉS EN COUPANT LE COLLIER</t>
  </si>
  <si>
    <t>565013691071</t>
  </si>
  <si>
    <t>BRACKET SUB-ASSY, HEAD LAMP, RH</t>
  </si>
  <si>
    <t>ABIMÉ   547  225128</t>
  </si>
  <si>
    <t>175102662071</t>
  </si>
  <si>
    <t>MUFFLER ASSY</t>
  </si>
  <si>
    <t>FILETAGE HS    352   226060</t>
  </si>
  <si>
    <t>HÉLICE DE VENTILATEUR CASSÉE LORS DE LA POSE DU CHASSIS</t>
  </si>
  <si>
    <t>647   225365</t>
  </si>
  <si>
    <t>177002660071</t>
  </si>
  <si>
    <t>CLEANER ASSY, AIR W/ELEMENT</t>
  </si>
  <si>
    <t>RAYÉ   341   226110</t>
  </si>
  <si>
    <t>2A28007G3</t>
  </si>
  <si>
    <t>STEP S/A, LH</t>
  </si>
  <si>
    <t>VIS DE FIXATION CASSÉE LORS DU MONTAGE</t>
  </si>
  <si>
    <t>38717F121071</t>
  </si>
  <si>
    <t>HOSE</t>
  </si>
  <si>
    <t>GAINE FLEXIBLE RAPÉE, TRESSE MÉTALLIQUE APPARENTE</t>
  </si>
  <si>
    <t>68805F226071</t>
  </si>
  <si>
    <t>PIPE SUB-ASSY,A45 MID</t>
  </si>
  <si>
    <t>FILETAGE HS PRIS DE TRAVERS</t>
  </si>
  <si>
    <t>68804F226071</t>
  </si>
  <si>
    <t>PIPE SUB-ASSY,A41 MID</t>
  </si>
  <si>
    <t>FILETS HS PRIS DE TRAVERS</t>
  </si>
  <si>
    <t>VOLANT ABIMÉ</t>
  </si>
  <si>
    <t>ABIMÉ   547   225128</t>
  </si>
  <si>
    <t>RAYURES CHARETTE DE TRANSPORT PAS APPROPRIÉE</t>
  </si>
  <si>
    <t>68143F225071</t>
  </si>
  <si>
    <t>HOSE, HIGH PRESSURE</t>
  </si>
  <si>
    <t>FLEXIBLE PRIS DE TRAVERS</t>
  </si>
  <si>
    <t>45682F331071</t>
  </si>
  <si>
    <t>HOSE, PS CYLINDER, NO.2</t>
  </si>
  <si>
    <t>FLEXIBLE + GAINE DE PROTECTION ÉCRASÉS</t>
  </si>
  <si>
    <t>452021660071</t>
  </si>
  <si>
    <t>JACKET SUB-ASSY, MAST</t>
  </si>
  <si>
    <t>ABIMÉ DÛ AU MONTAGE SUR CHAINE  586   225445</t>
  </si>
  <si>
    <t>688052132071</t>
  </si>
  <si>
    <t>PULLEY SUB-ASSY, HOSE GUIDE</t>
  </si>
  <si>
    <t>POULIE CASSÉE (TOMBÉE)</t>
  </si>
  <si>
    <t>96365F509871</t>
  </si>
  <si>
    <t>FLEXIBLE ABIMÉ TRESSE MÉTALLIQUE APPARENTE</t>
  </si>
  <si>
    <t>68131F225071</t>
  </si>
  <si>
    <t>1A18134</t>
  </si>
  <si>
    <t>WIND-SCREEN WIPER ARM</t>
  </si>
  <si>
    <t>ESSUIE GLACE RAYÉ DANS LA BOITE DE STOCKAGE</t>
  </si>
  <si>
    <t>452212660071</t>
  </si>
  <si>
    <t>SHAFT, STEERING</t>
  </si>
  <si>
    <t>ABIMÉ D</t>
  </si>
  <si>
    <t>56051F326071</t>
  </si>
  <si>
    <t>WIRE, FR STAY</t>
  </si>
  <si>
    <t>PRISE FAISCEAU HS ARRIVÉ DANS CET ÉTAT AU POSTE</t>
  </si>
  <si>
    <t>587202660071</t>
  </si>
  <si>
    <t>MIRROR ASSY, BACK</t>
  </si>
  <si>
    <t>FIXATION RÉTROVISEUR COUPÉ (PB INSER TOURNE DANS LE VIDE)</t>
  </si>
  <si>
    <t>561051653171</t>
  </si>
  <si>
    <t>BRACKET SUB-ASSY, HARNESS W/GUARD</t>
  </si>
  <si>
    <t>SUPPORT DÉFORMÉ    573   225813</t>
  </si>
  <si>
    <t>08/2020</t>
  </si>
  <si>
    <t>44140F302071</t>
  </si>
  <si>
    <t>PNEU SET 28X9-15IC40 14PR CONTI</t>
  </si>
  <si>
    <t>PNEU AV ABIMÉ</t>
  </si>
  <si>
    <t>56210F219071</t>
  </si>
  <si>
    <t>COSSE HS</t>
  </si>
  <si>
    <t>281003677071</t>
  </si>
  <si>
    <t>STARTER ASSY</t>
  </si>
  <si>
    <t>COSSE D'ALIMENTATION HS    946   226593</t>
  </si>
  <si>
    <t>56310F229071</t>
  </si>
  <si>
    <t>WIRE SIDE LH</t>
  </si>
  <si>
    <t>PRISE HS</t>
  </si>
  <si>
    <t>96363F322571</t>
  </si>
  <si>
    <t>ABIMÉ LORS DU MONTAGE</t>
  </si>
  <si>
    <t>566532661371</t>
  </si>
  <si>
    <t>COVER, RR COMBI LAMP, LWR</t>
  </si>
  <si>
    <t>CLIPS BANDEAU HS    18   227042</t>
  </si>
  <si>
    <t>CLIPS BANDEAU HS    49    227013</t>
  </si>
  <si>
    <t>23342F231071</t>
  </si>
  <si>
    <t>SENSOR (KIT 17504-F2310-71)</t>
  </si>
  <si>
    <t>PIÈCE CASSÉE AU MONTAGE</t>
  </si>
  <si>
    <t>09/2020</t>
  </si>
  <si>
    <t>56110F218071</t>
  </si>
  <si>
    <t>25750FS2CK71</t>
  </si>
  <si>
    <t>DD12-24 168-RU IP 65, CONVERTER</t>
  </si>
  <si>
    <t>TRANSFO HS</t>
  </si>
  <si>
    <t>235102661071</t>
  </si>
  <si>
    <t>REGULATOR ASSY, LPG</t>
  </si>
  <si>
    <t>235102661171</t>
  </si>
  <si>
    <t>FILETAGE RACCORD ENDOMMAGÉ LORS DU MONTAGE</t>
  </si>
  <si>
    <t>16420F318071</t>
  </si>
  <si>
    <t>SUITE A L'ENCOLLAGE DU JOINT CARTER CHAUFFAGE LA COLLE A COULÉE A L'IN</t>
  </si>
  <si>
    <t>COUPS</t>
  </si>
  <si>
    <t>FLEXIBLE ABIMÉ</t>
  </si>
  <si>
    <t>566512664071</t>
  </si>
  <si>
    <t>COVER, LED RR COMBI LAMP</t>
  </si>
  <si>
    <t>518912675071</t>
  </si>
  <si>
    <t>COVER, RADIATOR</t>
  </si>
  <si>
    <t>10/2020</t>
  </si>
  <si>
    <t>23349F231071</t>
  </si>
  <si>
    <t>CONTROLLER (KIT 17110-F2310-71)</t>
  </si>
  <si>
    <t>CONTROLEUR HS A CAUSE D'UN FAISCEAU PINCÉ</t>
  </si>
  <si>
    <t>18450UM020</t>
  </si>
  <si>
    <t>CONVERTER ASSY, MONOLITHI</t>
  </si>
  <si>
    <t>VIS CASSÉE</t>
  </si>
  <si>
    <t>23702FP24271</t>
  </si>
  <si>
    <t>RESERVOIR 55L (ALL,BEL,UK)</t>
  </si>
  <si>
    <t>ABIMÉ LORS DE LA PRÉPA</t>
  </si>
  <si>
    <t>56013F231071</t>
  </si>
  <si>
    <t>FILS COUPÉS</t>
  </si>
  <si>
    <t>56011F231071</t>
  </si>
  <si>
    <t>FAISCEAU DÉFECTUEUX PAS D'ALIM POUR LE DEMARREUR</t>
  </si>
  <si>
    <t>56315FSASD71</t>
  </si>
  <si>
    <t>WIRE,ROAD PACK STD (J3/P2/P5/P6)</t>
  </si>
  <si>
    <t>175202662071</t>
  </si>
  <si>
    <t>COUPS À LA SORTIE DU SILENCIEUX</t>
  </si>
  <si>
    <t>ABIMÉ EN COULISSANT LE SIÈGE</t>
  </si>
  <si>
    <t>56210F225071</t>
  </si>
  <si>
    <t>PRISE HS ET FILS ÉTIRÉS</t>
  </si>
  <si>
    <t>56231F231071</t>
  </si>
  <si>
    <t>WIRE (56233-F2310-71)</t>
  </si>
  <si>
    <t>FAISCEAU HS PINCÉ SOUS LE BAC À BATTERIE</t>
  </si>
  <si>
    <t>65600FSL4C71</t>
  </si>
  <si>
    <t>066035 ACCU G3/4 0,7L 50 BARS</t>
  </si>
  <si>
    <t>FILETAGE OXYDÉ NON RESPECT DU FIFO</t>
  </si>
  <si>
    <t>TRAPPE RAYÉE</t>
  </si>
  <si>
    <t>55231F231071</t>
  </si>
  <si>
    <t>GLASS, ROOF</t>
  </si>
  <si>
    <t>VITRE HS EN MANIPULANT LA CAISSE A L'AIDE DU TRANSPALETTE</t>
  </si>
  <si>
    <t>565302660071</t>
  </si>
  <si>
    <t>LAMP ASSY, COMBINATION HEAD, LED</t>
  </si>
  <si>
    <t>PHARE CASSÉ LORS DU SERRAGE    401   227370</t>
  </si>
  <si>
    <t>55240F218171</t>
  </si>
  <si>
    <t>WINDOW ASSY DOOR RH</t>
  </si>
  <si>
    <t>ABIMÉE AU NIVEAU DE L'ENCADREMENT</t>
  </si>
  <si>
    <t>571602660471</t>
  </si>
  <si>
    <t>DISPLAY ASSY, MULTI-FUNCTION</t>
  </si>
  <si>
    <t>ÉCRAN CASSÉ</t>
  </si>
  <si>
    <t>COUPÉ</t>
  </si>
  <si>
    <t>16420F218071</t>
  </si>
  <si>
    <t>RADIATEUR ABIMÉ LORS DU TRANSFERT DE LA CHARETTE PRÉPA À LA CHARETTE T</t>
  </si>
  <si>
    <t>16420F118071</t>
  </si>
  <si>
    <t>TENTATIVE DE RÉPARATION SUITE AUX SOUCIS DE MONTAGE</t>
  </si>
  <si>
    <t>58510F318271</t>
  </si>
  <si>
    <t>MOTOR ASSY, WIPER</t>
  </si>
  <si>
    <t>FILS ARRACHÉS SUR LA PLATINE</t>
  </si>
  <si>
    <t>PIÈCE RAYÉE LORS DU MONTAGE</t>
  </si>
  <si>
    <t>FEU CASSÉ LORS DE LA PRÉPA LOGISTIQUE</t>
  </si>
  <si>
    <t>VIS CASSÉE À L'INTERIEUR DU FEU A LED</t>
  </si>
  <si>
    <t>56310F226071</t>
  </si>
  <si>
    <t>PRISE BOITIER DE JONCTION CASSÉE</t>
  </si>
  <si>
    <t>56210F220071</t>
  </si>
  <si>
    <t>SUPPORT FUSIBLE CASSÉ</t>
  </si>
  <si>
    <t>233002665071</t>
  </si>
  <si>
    <t>FILTER ASSY, FUEL</t>
  </si>
  <si>
    <t>TOMBÉ DONC PRISE HS</t>
  </si>
  <si>
    <t>56031F232071</t>
  </si>
  <si>
    <t>PINCÉ HS</t>
  </si>
  <si>
    <t>53226F231071</t>
  </si>
  <si>
    <t>PANEL, INSTRUMENT, RH</t>
  </si>
  <si>
    <t>FIXATION CARTER HS</t>
  </si>
  <si>
    <t>56580FPD2171</t>
  </si>
  <si>
    <t>LAMP ASSY, BEACON</t>
  </si>
  <si>
    <t>GIRAPHARE HS LORS DU CHARGEMENT DANS LE CAMION</t>
  </si>
  <si>
    <t>FISSURE DU HAYON</t>
  </si>
  <si>
    <t>53211F331071</t>
  </si>
  <si>
    <t>56052F227071</t>
  </si>
  <si>
    <t>WIRE RR UPR MAIN</t>
  </si>
  <si>
    <t>FAISCEAU COINCÉ AU NIVEAU DU CHASSIS 2 PRISES HS</t>
  </si>
  <si>
    <t>CONNECTEUR HS</t>
  </si>
  <si>
    <t>56570F210071</t>
  </si>
  <si>
    <t>FEU A ECLAT 89990901</t>
  </si>
  <si>
    <t>CASSÉ LORS DE LA PRÉPARATION</t>
  </si>
  <si>
    <t>17106F225071</t>
  </si>
  <si>
    <t>COVER SUB ASSY,DPF</t>
  </si>
  <si>
    <t>VIS SUPPORT GRILLE BLOQUÉE</t>
  </si>
  <si>
    <t>56052F226071</t>
  </si>
  <si>
    <t>FILS COUPÉS AU MONTAGE</t>
  </si>
  <si>
    <t>FILETAGE HS</t>
  </si>
  <si>
    <t>451101247371</t>
  </si>
  <si>
    <t>56014F118071</t>
  </si>
  <si>
    <t>WIRE SIDE RH</t>
  </si>
  <si>
    <t>COSSES NE TIENNENT PLUS DANS LES LOGEMENTS</t>
  </si>
  <si>
    <t>58770F218071</t>
  </si>
  <si>
    <t>MIRROR ASSY, PANORAMIC</t>
  </si>
  <si>
    <t>ÉCROU TOURNE DANS SON LOGEMENT</t>
  </si>
  <si>
    <t>RÉTRO CASSÉ</t>
  </si>
  <si>
    <t>L'ÉCROU NE TIENT PLUS DANS SON LOGEMENT</t>
  </si>
  <si>
    <t>175072660271</t>
  </si>
  <si>
    <t>PIPE SUB-ASSY, TAIL</t>
  </si>
  <si>
    <t>SORTIE D'ÉCHAPPEMENT DÉFORMÉE AU MONTAGE</t>
  </si>
  <si>
    <t>2A14398G3</t>
  </si>
  <si>
    <t>BRACKET ASSY, STEP, RH</t>
  </si>
  <si>
    <t>GOUJON CASSÉ EN SERRANT</t>
  </si>
  <si>
    <t>GOUJON CASSÉ AU SERRAGE</t>
  </si>
  <si>
    <t>521823675171</t>
  </si>
  <si>
    <t>SILENCER, LH</t>
  </si>
  <si>
    <t>ABIMÉ   552   226918</t>
  </si>
  <si>
    <t>3A14124G3</t>
  </si>
  <si>
    <t>HINGE ASSY</t>
  </si>
  <si>
    <t>PEINTURE ABIMÉE</t>
  </si>
  <si>
    <t>52240F218071</t>
  </si>
  <si>
    <t>DAMPER ASSY, HOOD 2449YH</t>
  </si>
  <si>
    <t>BLOCAGE ROTULE HS</t>
  </si>
  <si>
    <t>167151663071</t>
  </si>
  <si>
    <t>SHROUD, FAN</t>
  </si>
  <si>
    <t>TENTATIVE DE RÉPARATION SUITE AU SOUCIS DE MONTAGE</t>
  </si>
  <si>
    <t>96365F509471</t>
  </si>
  <si>
    <t>FLEXIBLE ABIMÉ EN DESCENDANT LE CHASSIS SUR LE MOTEUR</t>
  </si>
  <si>
    <t>58723F318271</t>
  </si>
  <si>
    <t>ANTENNA, RADIO</t>
  </si>
  <si>
    <t>FIL PINCÉ NE CAPTE PAS LES STATIONS</t>
  </si>
  <si>
    <t>566512663071</t>
  </si>
  <si>
    <t>56042F318071</t>
  </si>
  <si>
    <t>WIRE WIPER SUB</t>
  </si>
  <si>
    <t>PINCÉ SOUS TB GAUCHE</t>
  </si>
  <si>
    <t>FAISCEAU ABIMÉ PINCÉ ENTRE LA TOLE DE FAÇADE ET TB</t>
  </si>
  <si>
    <t>68147F218071</t>
  </si>
  <si>
    <t>HOSE, TILT</t>
  </si>
  <si>
    <t>566532660371</t>
  </si>
  <si>
    <t>678811132171</t>
  </si>
  <si>
    <t>COVER, MINI LEVER</t>
  </si>
  <si>
    <t>ABIMÉ TOMBÉ LORS DE LA LIVRAISON</t>
  </si>
  <si>
    <t>566512660071</t>
  </si>
  <si>
    <t>COVER, RR COMBI LAMP, CTR</t>
  </si>
  <si>
    <t>537462665171</t>
  </si>
  <si>
    <t>COVER</t>
  </si>
  <si>
    <t>11/2020</t>
  </si>
  <si>
    <t>90407F210771</t>
  </si>
  <si>
    <t>FITTING, 30 DEG</t>
  </si>
  <si>
    <t>RACCORDS OUBLIÉS DANS LA PALETTE À L'EXTERIEUR PIÈCES OXYDÉES</t>
  </si>
  <si>
    <t>38330F231271</t>
  </si>
  <si>
    <t>MOTOR ASSY, 2/3 T HST WITH BRAKE</t>
  </si>
  <si>
    <t>FUITE SUITE AU MAUVAIS MONTAGE SUR DU PONT</t>
  </si>
  <si>
    <t>VIS BLOQUÉES SUR DPF SUITE A L ESSAIDE LA NOUVELLE MACHINE</t>
  </si>
  <si>
    <t>17460UM010</t>
  </si>
  <si>
    <t>CONVERTER ASSY,CATALYTIC W/PIPE</t>
  </si>
  <si>
    <t>TIGE FILETÉE HS</t>
  </si>
  <si>
    <t>89661UM090</t>
  </si>
  <si>
    <t>COMPUTER, ENGINE CONTROL</t>
  </si>
  <si>
    <t>PLASTIQUE AU NIVEAU DE LA PRISE CASSÉ</t>
  </si>
  <si>
    <t>RADIATEURS ABIMÉS LORS DU MONTAGE</t>
  </si>
  <si>
    <t>56210F118071</t>
  </si>
  <si>
    <t>PRISE ET CLIPS HS</t>
  </si>
  <si>
    <t>8987125010</t>
  </si>
  <si>
    <t>CONTROLLER ASSY, FUEL INJECTION</t>
  </si>
  <si>
    <t>FIXATION CASSÉE</t>
  </si>
  <si>
    <t>ABIMÉ COUPS</t>
  </si>
  <si>
    <t>27060UB070</t>
  </si>
  <si>
    <t>PRISE MOULÉE HS</t>
  </si>
  <si>
    <t>56044FPA2271</t>
  </si>
  <si>
    <t>CONNECTEUR J19 HS</t>
  </si>
  <si>
    <t>566302661071</t>
  </si>
  <si>
    <t>LAMP ASSY, COMBINATION RR, LED</t>
  </si>
  <si>
    <t>VIS HS SUR RAMPE DE FEUX IMPOSSIBLE A EXTRAIRE</t>
  </si>
  <si>
    <t>PRISE CASSÉE     481</t>
  </si>
  <si>
    <t>38746F231171</t>
  </si>
  <si>
    <t>VALVE</t>
  </si>
  <si>
    <t>53233FPA2171</t>
  </si>
  <si>
    <t>RAYÉ EN LE DÉMONTANT</t>
  </si>
  <si>
    <t>HÉLICE CASSÉE   642</t>
  </si>
  <si>
    <t>38711F331171</t>
  </si>
  <si>
    <t>PIPE</t>
  </si>
  <si>
    <t>FILETS FLEXIBLE COTÉ DISTRIBUTEUR HS</t>
  </si>
  <si>
    <t>53402F218171</t>
  </si>
  <si>
    <t>TOE-BOARD SUB-ASSY, RR</t>
  </si>
  <si>
    <t>TORDU (COUPS DE FOURCHES)</t>
  </si>
  <si>
    <t>PLANCHER ABIMÉ ET DÉFORMÉ</t>
  </si>
  <si>
    <t>17103F218071</t>
  </si>
  <si>
    <t>GUARD SUB ASSY, MUFFLER</t>
  </si>
  <si>
    <t>GILLE DESSOUDÉE (COUPS)</t>
  </si>
  <si>
    <t>53220F218071</t>
  </si>
  <si>
    <t>58508F318071</t>
  </si>
  <si>
    <t>BAC, WASHER</t>
  </si>
  <si>
    <t>SORTIE PRODUIT LAVE-GLACE CASSÉE</t>
  </si>
  <si>
    <t>167202665171</t>
  </si>
  <si>
    <t>SHROUD ASSY, FAN</t>
  </si>
  <si>
    <t>L'ÉCROU A CASSÉ SON LOGEMENT LORS DU SERRAGE</t>
  </si>
  <si>
    <t>678202664171</t>
  </si>
  <si>
    <t>LEVER ASSY, TILT, W/SWITCH &amp; KNOB</t>
  </si>
  <si>
    <t>53401F218171</t>
  </si>
  <si>
    <t>TOE-BOARD SUB-ASSY, FR</t>
  </si>
  <si>
    <t>TORDU</t>
  </si>
  <si>
    <t>178022665071</t>
  </si>
  <si>
    <t>PIPE SUB-ASSY, AIR CLEANER</t>
  </si>
  <si>
    <t>FILETAGE CAPEUR HS</t>
  </si>
  <si>
    <t>566302660171</t>
  </si>
  <si>
    <t>LAMP ASSY, COMBINATION RR, RH</t>
  </si>
  <si>
    <t>45672F331071</t>
  </si>
  <si>
    <t>FLEXIBLE ÉCRASÉ A CAUSE DU CHASSIS</t>
  </si>
  <si>
    <t>1A28085</t>
  </si>
  <si>
    <t>ACOUSTIC INSULATION, RH</t>
  </si>
  <si>
    <t>MARQUE SUR LA MOUSSE COUPS DE CRAYON?</t>
  </si>
  <si>
    <t>56051F225071</t>
  </si>
  <si>
    <t>FAISCEAU COUPÉ</t>
  </si>
  <si>
    <t>288013665071</t>
  </si>
  <si>
    <t>PLATE SUB-ASSY, BATTERY SET</t>
  </si>
  <si>
    <t>238062665071</t>
  </si>
  <si>
    <t>PIPE SUB-ASSY, FUEL</t>
  </si>
  <si>
    <t>TUYAUTERIE DÉFORMÉE LORS DU MONTAGE DU RENIFLARD</t>
  </si>
  <si>
    <t>532801370071</t>
  </si>
  <si>
    <t>BOARD ASSY, PAPER</t>
  </si>
  <si>
    <t>440701074171</t>
  </si>
  <si>
    <t>WH.AS,5.00-8 IC40 8PR</t>
  </si>
  <si>
    <t>ROUE MONTÉE A L ENVERS VALVE HS</t>
  </si>
  <si>
    <t>ROUE MONTÉE A L'ENVERS HS</t>
  </si>
  <si>
    <t>563063665071</t>
  </si>
  <si>
    <t>BRACKET SUB-ASSY, ECU BOX RELAY</t>
  </si>
  <si>
    <t>FILETAGE SUPPORT RELAIS HS</t>
  </si>
  <si>
    <t>56606F218171</t>
  </si>
  <si>
    <t>BRACKET SUB-ASSY, BEACON LAMP</t>
  </si>
  <si>
    <t>VIS PRISE DE TRAVERS HS MEME APRÈS REPRISE</t>
  </si>
  <si>
    <t>12/2020</t>
  </si>
  <si>
    <t>56316FSYN971</t>
  </si>
  <si>
    <t>W. MAIN (CN EN KB)</t>
  </si>
  <si>
    <t>PRISE FAISCEAU HS</t>
  </si>
  <si>
    <t>PRISE ARRACHÉE AINSI QUE LE FIL</t>
  </si>
  <si>
    <t>MQ CLIPS BOITIER DE JONCTION RECUPERÉ POUR METTRE SUR UN AUTRE</t>
  </si>
  <si>
    <t>236202660171</t>
  </si>
  <si>
    <t>VALVE ASSY, SOLENOID W/FILTER</t>
  </si>
  <si>
    <t>FILETAGE HS     830</t>
  </si>
  <si>
    <t>AILETTES ABIMÉES</t>
  </si>
  <si>
    <t>571102662171</t>
  </si>
  <si>
    <t>DISPLAY RAYÉ</t>
  </si>
  <si>
    <t>RAYURE</t>
  </si>
  <si>
    <t>111203660171</t>
  </si>
  <si>
    <t>ENGINE ASSY LESS ALTERNATOR 4Y</t>
  </si>
  <si>
    <t>INJECTEUR CASSÉ CDE AU PART CENTER 107949</t>
  </si>
  <si>
    <t>266022660271</t>
  </si>
  <si>
    <t>LINK SUB-ASSY, ACCEL</t>
  </si>
  <si>
    <t>PIÈCES TOMBÉES ET CASSÉES</t>
  </si>
  <si>
    <t>111802665071</t>
  </si>
  <si>
    <t>ENGINE ASSY 1ZS</t>
  </si>
  <si>
    <t>PRISE CAPTEUR HS</t>
  </si>
  <si>
    <t>CASSÉE EN METTANT LE CHASSIS   235</t>
  </si>
  <si>
    <t>FILETAGE ABIMÉ</t>
  </si>
  <si>
    <t>PLANCHER TORDU COUPS DE FOURCHE?</t>
  </si>
  <si>
    <t>53724F222071</t>
  </si>
  <si>
    <t>DOCUMENT BOX 142259</t>
  </si>
  <si>
    <t>ABIMÉE</t>
  </si>
  <si>
    <t>532212665071</t>
  </si>
  <si>
    <t>PANEL INSTRUMENT, RH, STD CAB</t>
  </si>
  <si>
    <t>PATTE CASSÉE LORS DE L'AJUSTEMENT</t>
  </si>
  <si>
    <t>96363F330071</t>
  </si>
  <si>
    <t>68161F225071</t>
  </si>
  <si>
    <t>FILETAGE DU FLEXIBLE HS AU MONTAGE</t>
  </si>
  <si>
    <t>RAMPE RAYÉE</t>
  </si>
  <si>
    <t>471102665171</t>
  </si>
  <si>
    <t>WIRE ASSY, INCHING</t>
  </si>
  <si>
    <t>CABLE ABIMÉ</t>
  </si>
  <si>
    <t>56015F219371</t>
  </si>
  <si>
    <t>WIRE, T/C HEAT GAUGE</t>
  </si>
  <si>
    <t>574302660071</t>
  </si>
  <si>
    <t>FLASHER ASSY, TURN SIGNAL</t>
  </si>
  <si>
    <t>FEU CASSÉ TOMBÉ DE LA CHARRETTE LORS DE LA PRÉPARATION</t>
  </si>
  <si>
    <t>56058F320071</t>
  </si>
  <si>
    <t>WIRE, FR STAY SUB NO.1</t>
  </si>
  <si>
    <t>01/2021</t>
  </si>
  <si>
    <t>56110F220071</t>
  </si>
  <si>
    <t>PRISE DIAGNOSTIC HS</t>
  </si>
  <si>
    <t>56190F220071</t>
  </si>
  <si>
    <t>PIN COUPÉE EN MÉCA EN ESSAYANT DE LA DÉPLIER</t>
  </si>
  <si>
    <t>PIÈCE TOMBÉE LORS DE LA PRÉPA CHARRETTE (CASSÉE)</t>
  </si>
  <si>
    <t>PRISE ARRACHÉE</t>
  </si>
  <si>
    <t>PRISE CASSÉE SUR CHAINE</t>
  </si>
  <si>
    <t>571501662171</t>
  </si>
  <si>
    <t>PIÈCE RÉINTÉGRÉE PAR LA MÉCA ET RAYÉE</t>
  </si>
  <si>
    <t>461502661271</t>
  </si>
  <si>
    <t>PEDAL ASSY, PARKING BRAKE</t>
  </si>
  <si>
    <t>CABLE RÉGLAGE TORDU ET TIRANT DE CABLE HS    926    229615</t>
  </si>
  <si>
    <t>585111662071</t>
  </si>
  <si>
    <t>RELAY ASSY</t>
  </si>
  <si>
    <t>EAU DANS LA BOITE SMALL</t>
  </si>
  <si>
    <t>CASSÉ LORS DE LA PRÉPARATION CHARRETTE</t>
  </si>
  <si>
    <t>NE PASSE PAS AU CVI (RIEN AU PC) FILS COUPÉS</t>
  </si>
  <si>
    <t>INJECTEUR REF 23260-76001-71 ABIMÉ LORS DU MONTAGE DU MOTEUR SUR LE CHASSIS</t>
  </si>
  <si>
    <t>56031FPD2271</t>
  </si>
  <si>
    <t>PRISE HS PINCÉE PAR LE CAPOT MOTEUR</t>
  </si>
  <si>
    <t>177402665071</t>
  </si>
  <si>
    <t>FILTRE A AIR TOMBÉ DE LA CHARRETTE LORS DE LA LIVRAISON SUR CHAINE</t>
  </si>
  <si>
    <t>56530FPD2071</t>
  </si>
  <si>
    <t>WIRE, RR</t>
  </si>
  <si>
    <t>FAISCEAU ÉCRASÉ PAR LA RAMPE DE FEUX</t>
  </si>
  <si>
    <t>CASSÉ LORS DU MONTAGE</t>
  </si>
  <si>
    <t>57510F231071</t>
  </si>
  <si>
    <t>SWITCH ASSY PKB</t>
  </si>
  <si>
    <t>FAISCEAU HS</t>
  </si>
  <si>
    <t>VIS BLOQUÉE PRISE DE TRAVERS</t>
  </si>
  <si>
    <t>RAYÉ LORS DU MONTAGE</t>
  </si>
  <si>
    <t>COUPS DE FOURCHE PIÈCE TORDUE</t>
  </si>
  <si>
    <t>55538F318271</t>
  </si>
  <si>
    <t>COVER, INNER, DOOR, RH, LWR</t>
  </si>
  <si>
    <t>38758F231171</t>
  </si>
  <si>
    <t>FLEXIBLE ABIMÉ SUR CHAINE</t>
  </si>
  <si>
    <t>53212F218071</t>
  </si>
  <si>
    <t>68132F225071</t>
  </si>
  <si>
    <t>MQ PRISE PERDUE SUR CHAINE</t>
  </si>
  <si>
    <t>02/2021</t>
  </si>
  <si>
    <t>26620F231071</t>
  </si>
  <si>
    <t>PEDAL ASSY</t>
  </si>
  <si>
    <t>55636F231071</t>
  </si>
  <si>
    <t>ADHESIF DU MAUVAIS COTÉ DE LA PIÈCE ERREUR SUR LE PLAN</t>
  </si>
  <si>
    <t>FERMETURE DE LA PRISE HS</t>
  </si>
  <si>
    <t>PRISES HS</t>
  </si>
  <si>
    <t>55215F318071</t>
  </si>
  <si>
    <t>GLASS, RR</t>
  </si>
  <si>
    <t>VITRE RAYÉE EN LA MONTANT</t>
  </si>
  <si>
    <t>TROU OBLONG ABIMÉ EN VISSANT LE CARTER</t>
  </si>
  <si>
    <t>PRISE ALTERNATEUR HS</t>
  </si>
  <si>
    <t>574502663171</t>
  </si>
  <si>
    <t>LAMELLES DANS LA COSSE PLIÉES</t>
  </si>
  <si>
    <t>FEUX BLEU NE FONCTIONNE PAS FAISCEAU COUPÉ AU MONTAGE CABINE</t>
  </si>
  <si>
    <t>FILETAGE HS LA VIS TOURNE DANS LE VIDE</t>
  </si>
  <si>
    <t>HÉLICE ABIMÉE EN POSITIONNANT LE CHASSIS SUR LE MOTEUR</t>
  </si>
  <si>
    <t>HELICE ABIMÉE EN POSITIONNANT LE CHASSIS SUR LE MOTEUR</t>
  </si>
  <si>
    <t>COUPS SUR LE VENTILATEUR EN METTANT LE CHASSIS SUR LE MOTEUR</t>
  </si>
  <si>
    <t>VIS CASSÉE EN LE MONTANT</t>
  </si>
  <si>
    <t>68148F218071</t>
  </si>
  <si>
    <t>RAYÉ   708   230473</t>
  </si>
  <si>
    <t>56014F320071</t>
  </si>
  <si>
    <t>WIRE,SIDE, RH</t>
  </si>
  <si>
    <t>PRISE BLANCHE HS</t>
  </si>
  <si>
    <t>566012661171</t>
  </si>
  <si>
    <t>BRACKET SUB-ASSY, LED LAMP</t>
  </si>
  <si>
    <t>ABIMÉ PAR OSL LORS DU MONTAGE</t>
  </si>
  <si>
    <t>674702660071</t>
  </si>
  <si>
    <t>GAGE ASSY, OIL LEVEL</t>
  </si>
  <si>
    <t>JAUGE CASSÉE</t>
  </si>
  <si>
    <t>536202661071</t>
  </si>
  <si>
    <t>WIRE ASSY, RELEASE LEVER</t>
  </si>
  <si>
    <t>VIS DE RÉGLAGE HS</t>
  </si>
  <si>
    <t>56606F219171</t>
  </si>
  <si>
    <t>FILETAGE DU SUPPORT HS</t>
  </si>
  <si>
    <t>03/2021</t>
  </si>
  <si>
    <t>175202661071</t>
  </si>
  <si>
    <t>FILETAGE D'UN ÉCROU HS LORS DU SERRAGE</t>
  </si>
  <si>
    <t>VIS BLOQUÉE</t>
  </si>
  <si>
    <t>CONTROLEUR TOMBÉ EN LOGISTIQUE</t>
  </si>
  <si>
    <t>CONTROLEUR CASSÉ EN LOGISTIQUE</t>
  </si>
  <si>
    <t>EN POSITIONNANT LA VITRE SUR LE TOIT CELLE CI C'EST BRISÉE</t>
  </si>
  <si>
    <t>281002665171</t>
  </si>
  <si>
    <t>PIÈCES TOMBÉES LORS DE LA MANUTENTION</t>
  </si>
  <si>
    <t>111802665171</t>
  </si>
  <si>
    <t>INJECTEUR HS</t>
  </si>
  <si>
    <t>1B03095</t>
  </si>
  <si>
    <t>SHAFT</t>
  </si>
  <si>
    <t>TARAUDAGE DE M16X2 AU LIEU DE M16X1,5</t>
  </si>
  <si>
    <t>455103664071</t>
  </si>
  <si>
    <t>FIL COUPÉ</t>
  </si>
  <si>
    <t>2A28008</t>
  </si>
  <si>
    <t>FRONT SLIDING GLASS LH</t>
  </si>
  <si>
    <t>EN RETIRANT LA BAIE COLLÉE SUR LA PORTE ELLE S'EST CASSÉE</t>
  </si>
  <si>
    <t>CODE ERREUR OC-2</t>
  </si>
  <si>
    <t>537302670571</t>
  </si>
  <si>
    <t>SEAT ASSY</t>
  </si>
  <si>
    <t>OUVERTURE BOITE DOCS HS</t>
  </si>
  <si>
    <t>PRISE SUR DEMARREUR HS</t>
  </si>
  <si>
    <t>470303661171</t>
  </si>
  <si>
    <t>BRAKE ASSY, RH</t>
  </si>
  <si>
    <t>CABLE DE FREIN HS</t>
  </si>
  <si>
    <t>PRISE CASSÉE SUR FAISCEAU MOTEUR</t>
  </si>
  <si>
    <t>RACCORD SERRÉ DE TRAVERS</t>
  </si>
  <si>
    <t>55518FPA2071</t>
  </si>
  <si>
    <t>TABLE      7513197</t>
  </si>
  <si>
    <t>VIS SUR SUPPORT COUPÉE</t>
  </si>
  <si>
    <t>27060UB080</t>
  </si>
  <si>
    <t>CARTER HS</t>
  </si>
  <si>
    <t>ABIMÉ AU MONTAGE CABINE</t>
  </si>
  <si>
    <t>SUPPORT DE CABLE HS</t>
  </si>
  <si>
    <t>GAINE HS</t>
  </si>
  <si>
    <t>PRISE NOIRE CASSÉE SUR CHAINE</t>
  </si>
  <si>
    <t>PHARE CASSÉ</t>
  </si>
  <si>
    <t>470301661071</t>
  </si>
  <si>
    <t>CABLE HS</t>
  </si>
  <si>
    <t>56014F328071</t>
  </si>
  <si>
    <t>38110F232171</t>
  </si>
  <si>
    <t>PUMP ASSY 2 AND 3 T 83085828</t>
  </si>
  <si>
    <t>FILTRE À HUILE ABIMÉ AU POSTE 4</t>
  </si>
  <si>
    <t>CASSÉ AU NIVEAU DES CONNECTIONS LORS DU MONTAGE</t>
  </si>
  <si>
    <t>1A18133</t>
  </si>
  <si>
    <t>56310F225071</t>
  </si>
  <si>
    <t>PRISE CASSÉE ET MQ CLIPS</t>
  </si>
  <si>
    <t>PRISE CASSÉE PAR L'OPÉRATEUR EN MARCHANT DESSUS</t>
  </si>
  <si>
    <t>12361F231071</t>
  </si>
  <si>
    <t>INSULATOR, ENGINE MTG</t>
  </si>
  <si>
    <t>ÉTIREMENT DE LA MATIÈRE CAOUTCHOUC</t>
  </si>
  <si>
    <t>HELICE HS EN ASSEMBLANT LE CHASSIS SUR LE MOTEUR</t>
  </si>
  <si>
    <t>VIS HS MAINTIEN GRILLE ÉCHAPPEMENT</t>
  </si>
  <si>
    <t>2220430020</t>
  </si>
  <si>
    <t>METER, ASSY, INTAKE AIR FLOW</t>
  </si>
  <si>
    <t>SONDE HS CODE ERREUR OC-2</t>
  </si>
  <si>
    <t>58720FPD2071</t>
  </si>
  <si>
    <t>MIRROR ASSY, INTERN  CESAB 0050133</t>
  </si>
  <si>
    <t>VITRE RÉTRO CASSÉE APRÈS QU'IL SOIT TOMBÉ</t>
  </si>
  <si>
    <t>175072664071</t>
  </si>
  <si>
    <t>DÉFORMATION AU MONTAGE</t>
  </si>
  <si>
    <t>45283F219171</t>
  </si>
  <si>
    <t>COVER, COLUMN, FR, LWR</t>
  </si>
  <si>
    <t>PERÇAGE GAUCHE HS LA VIS NE TIENT PAS</t>
  </si>
  <si>
    <t>56442F220071</t>
  </si>
  <si>
    <t>BOX, ECU</t>
  </si>
  <si>
    <t>VIS BLOQUÉE LORS DU DÉMONTAGE DU BOITIER DE JONCTION</t>
  </si>
  <si>
    <t>56022F219271</t>
  </si>
  <si>
    <t>WIRE, BATTERY STARTER</t>
  </si>
  <si>
    <t>MQ CAOUTCHOUC NOIR SUR LA COSSE</t>
  </si>
  <si>
    <t>53218F218071</t>
  </si>
  <si>
    <t>PANEL INSTRUMENT, RH</t>
  </si>
  <si>
    <t>TABLEAU DE BORD HS EN AJUSTANT LES ELEMENTS</t>
  </si>
  <si>
    <t>RAYURES    055    230448</t>
  </si>
  <si>
    <t>LANGUETTE DU BANDEAU CASSÉE</t>
  </si>
  <si>
    <t>688022654071</t>
  </si>
  <si>
    <t>POULIE CASSÉE LORS DU MONTAGE</t>
  </si>
  <si>
    <t>04/2021</t>
  </si>
  <si>
    <t>676303655071</t>
  </si>
  <si>
    <t>VALVE ASSY, OIL CONTROL</t>
  </si>
  <si>
    <t>FIL ALIM DU SOLÉNOÏDE HS</t>
  </si>
  <si>
    <t>425102667071</t>
  </si>
  <si>
    <t>AXLE ASSY, DIFF</t>
  </si>
  <si>
    <t>FLASQUE AV DU PONT ABIMÉE AU MONTAGE      02 508    233351</t>
  </si>
  <si>
    <t>FILS ARRACHÉS SUR CHAINE</t>
  </si>
  <si>
    <t>PHARE CASSÉ APRÈS UNE CHUTE</t>
  </si>
  <si>
    <t>PATTE DE FIXATION CASSÉE</t>
  </si>
  <si>
    <t>SUPPORT CABLE HS</t>
  </si>
  <si>
    <t>PRARE CASSÉ LORS DU DÉBALLAGE (TOMBÉ)</t>
  </si>
  <si>
    <t>56062F321071</t>
  </si>
  <si>
    <t>68402F220071</t>
  </si>
  <si>
    <t>PIPE SUB-ASSY, INNER</t>
  </si>
  <si>
    <t>FILETAGE CONNECTEUR HS</t>
  </si>
  <si>
    <t>56310F125071</t>
  </si>
  <si>
    <t>PRISE OPS CASSÉE</t>
  </si>
  <si>
    <t>DOPLER NE FONCTIONNE PAS</t>
  </si>
  <si>
    <t>HS TOMBÉE</t>
  </si>
  <si>
    <t>VIS BLOQUÉE IMPOSSIBLE A DÉFAIRE</t>
  </si>
  <si>
    <t>MQ PROTECTION SUR LE FLEXIBLE MAIS IL Y A LA TRACE DE CELUI-CI</t>
  </si>
  <si>
    <t>COUVERCLE FREIN DE PARKING HS</t>
  </si>
  <si>
    <t>FILETAGE DU RACCORD HS</t>
  </si>
  <si>
    <t>LE RENIFLARD NE TIENT PAS DANS LA GOULOTTE DE REMPLISSAGE</t>
  </si>
  <si>
    <t>678202660271</t>
  </si>
  <si>
    <t>DÉFORMÉ PAR UNE SANGLE LORS DE LA MANUTENTION AU CVI</t>
  </si>
  <si>
    <t>68155F231171</t>
  </si>
  <si>
    <t>GAINE DE PROTECTION MANQUANTE SUR FLEXIBLE DU DISTRIBUTEUR</t>
  </si>
  <si>
    <t>56054F218271</t>
  </si>
  <si>
    <t>WIRE, HEAD GUARDSW</t>
  </si>
  <si>
    <t>FILS ARRACHÉS</t>
  </si>
  <si>
    <t>LE RENIFLARD NE TIENT PAS DÉFORMATION A L'EMBOUTISSAGE</t>
  </si>
  <si>
    <t>LE RENIFLARD NE TIENT PAS</t>
  </si>
  <si>
    <t>05/2021</t>
  </si>
  <si>
    <t>56110F219071</t>
  </si>
  <si>
    <t>235502661071</t>
  </si>
  <si>
    <t>RACCORD LPG HS</t>
  </si>
  <si>
    <t>ABIMÉ AU MONTAGE</t>
  </si>
  <si>
    <t>242102674071</t>
  </si>
  <si>
    <t>CONTROLLER ASSY, SAS/OPS/MINILEVER</t>
  </si>
  <si>
    <t>CONTÔLEUR ABIMÉ</t>
  </si>
  <si>
    <t>234202660071</t>
  </si>
  <si>
    <t>COVER ASSY, W/PUMP</t>
  </si>
  <si>
    <t>FLOTTEUR HS</t>
  </si>
  <si>
    <t>CONNECTION DU DÉMAREUR CASSÉE</t>
  </si>
  <si>
    <t>532222665071</t>
  </si>
  <si>
    <t>PANEL, INSTRUMENT, RH, DLX CAB</t>
  </si>
  <si>
    <t>28820F201071</t>
  </si>
  <si>
    <t>BATTERY (D24)</t>
  </si>
  <si>
    <t>BATTERIE HS ÉCLATÉE</t>
  </si>
  <si>
    <t>55611F231171</t>
  </si>
  <si>
    <t>SILENCER, FLOOR, LWR</t>
  </si>
  <si>
    <t>ABIMÉES PAR DES FOURCHES LORS DE LA MANUTENTION</t>
  </si>
  <si>
    <t>BOITE A DOCS ABIMÉE</t>
  </si>
  <si>
    <t>FILETAGE FIXATION DE LA SONDE HS</t>
  </si>
  <si>
    <t>56138FPA2071</t>
  </si>
  <si>
    <t>WIRE, MAIN DOPPLER</t>
  </si>
  <si>
    <t>FAISCEAU ÉCRASÉ LORS DU MONTAGE</t>
  </si>
  <si>
    <t>CAPITONNAGE HS</t>
  </si>
  <si>
    <t>163612386071</t>
  </si>
  <si>
    <t>CASSÉ</t>
  </si>
  <si>
    <t>56024F218371</t>
  </si>
  <si>
    <t>WIRE, ENGINE EARTH</t>
  </si>
  <si>
    <t>BRANCHÉ EN COURT CIRCUIT GAINE FONDUE</t>
  </si>
  <si>
    <t>904071303071</t>
  </si>
  <si>
    <t>FITTING, T</t>
  </si>
  <si>
    <t>COUPS SUR LE RACCORD</t>
  </si>
  <si>
    <t>56023F218071</t>
  </si>
  <si>
    <t>WIRE, BATTERY EARTH</t>
  </si>
  <si>
    <t>facteur récurrence</t>
  </si>
  <si>
    <t>référence</t>
  </si>
  <si>
    <t>Date prise de contre-mesure</t>
  </si>
  <si>
    <t>06/2021</t>
  </si>
  <si>
    <t>VIS CASSÉE EN LA SERRANT</t>
  </si>
  <si>
    <t>BOITIER FUSIBLE CASSÉ</t>
  </si>
  <si>
    <t>BOITIER FUSIBLE HS ET RECUP D'UNE PRISE POUR RÉPARER UN CHARIOT</t>
  </si>
  <si>
    <t>BOITIER FUSIBLE HS</t>
  </si>
  <si>
    <t>56190F127071</t>
  </si>
  <si>
    <t>COSSE HS DANS LE BOITIER RELAIS</t>
  </si>
  <si>
    <t>38120F332171</t>
  </si>
  <si>
    <t>PUMP, COUPLING</t>
  </si>
  <si>
    <t>DÉFORMATION FAITE AU MONTAGE</t>
  </si>
  <si>
    <t>VITRE HS</t>
  </si>
  <si>
    <t>HS</t>
  </si>
  <si>
    <t>PIÈCE TOMBÉE ET DONC HS</t>
  </si>
  <si>
    <t>CAPUCHON ALTERNATEUR DÉCHIRÉ</t>
  </si>
  <si>
    <t>NE CHARGE PAS AILETTES TORDUES ET POINT DUR</t>
  </si>
  <si>
    <t>55545F318171</t>
  </si>
  <si>
    <t>COVER, INNER, PILLAR, RH</t>
  </si>
  <si>
    <t>RAYURE SUR LE FEUTRAGE</t>
  </si>
  <si>
    <t>28820F221071</t>
  </si>
  <si>
    <t>BATTERY ASSY</t>
  </si>
  <si>
    <t>DESSUS ABIMÉ LORS DE LA MANUTENTION</t>
  </si>
  <si>
    <t>56310F319071</t>
  </si>
  <si>
    <t>FIL COUPÉ CODE ERREUR 10 6</t>
  </si>
  <si>
    <t>CABLE HS ET LA PÉDALE RESTE BLOQUÉE</t>
  </si>
  <si>
    <t>DIGICODE FONCTIONNE MAL PROJECTION D'HUILE A CAUSE D'UNE FUITE</t>
  </si>
  <si>
    <t>177502665071</t>
  </si>
  <si>
    <t>PIÈCE TOMBÉE HS</t>
  </si>
  <si>
    <t>TUYAU PLIÉ</t>
  </si>
  <si>
    <t>CASSE DES SUPORTS LORS DU MONTAGE</t>
  </si>
  <si>
    <t>56052F322071</t>
  </si>
  <si>
    <t>WIRE, RR UPR MAIN</t>
  </si>
  <si>
    <t>CONNECTEUR CASSÉ</t>
  </si>
  <si>
    <t>55109F218571</t>
  </si>
  <si>
    <t>PLATE SUB-ASSY</t>
  </si>
  <si>
    <t>ÉCROU DÉSSOUDÉ EN VISSANT</t>
  </si>
  <si>
    <t>56680F218101</t>
  </si>
  <si>
    <t>LAMP ASSY,ROTARY,YELLOW</t>
  </si>
  <si>
    <t>CASSÉ AU NIVEAU DE LA FIXATION</t>
  </si>
  <si>
    <t>FEUX CASSÉ</t>
  </si>
  <si>
    <t>53113F318271</t>
  </si>
  <si>
    <t>PROTECTOR</t>
  </si>
  <si>
    <t>TOLE PLIÉE A L'ENVERS</t>
  </si>
  <si>
    <t>VIS HS</t>
  </si>
  <si>
    <t>VIS HS ET SUPPORT TORDU</t>
  </si>
  <si>
    <t>AILETTE CASSÉE</t>
  </si>
  <si>
    <t>TRAPPE REGLAGE CASSÉE</t>
  </si>
  <si>
    <t>FILE TAGE HS</t>
  </si>
  <si>
    <t>TUYAUTERIE TORDUE</t>
  </si>
  <si>
    <t>DÉFORMATION AU NIVEAU DU COUDE FIXATION DE LA DURITE</t>
  </si>
  <si>
    <t>RÉTRO CASSÉ COUPS DE FOURCHE DANS LE CARTON</t>
  </si>
  <si>
    <t>VOLANT ABIMÉ COUPS</t>
  </si>
  <si>
    <t>GOUJON CASSÉ</t>
  </si>
  <si>
    <t>237022662171</t>
  </si>
  <si>
    <t>PIPE SUB-ASSY, LPG</t>
  </si>
  <si>
    <t>TUYAUTERIES TORDUES</t>
  </si>
  <si>
    <t>96363F323071</t>
  </si>
  <si>
    <t>521813664271</t>
  </si>
  <si>
    <t>SILENCER, RH</t>
  </si>
  <si>
    <t>PROTECTION INT DU CAPOT ABIMÉ</t>
  </si>
  <si>
    <t>RAMPE ABIMÉE</t>
  </si>
  <si>
    <t>AILETTES HS</t>
  </si>
  <si>
    <t>56092F219271</t>
  </si>
  <si>
    <t>WIRE, MAST SENSOR</t>
  </si>
  <si>
    <t>735</t>
  </si>
  <si>
    <t>58741F231071</t>
  </si>
  <si>
    <t>COVER PILAR LH</t>
  </si>
  <si>
    <t>TRACES SUR LE CARTER</t>
  </si>
  <si>
    <r>
      <t>contre</t>
    </r>
    <r>
      <rPr>
        <sz val="9"/>
        <rFont val="Arial"/>
        <family val="2"/>
      </rPr>
      <t>-</t>
    </r>
    <r>
      <rPr>
        <b/>
        <sz val="9"/>
        <rFont val="Arial"/>
        <family val="2"/>
      </rPr>
      <t>mesures prises</t>
    </r>
  </si>
  <si>
    <t>Date 6 mois après contre-mesures</t>
  </si>
  <si>
    <t>Criticité</t>
  </si>
  <si>
    <t>0</t>
  </si>
  <si>
    <t>Colonne 999</t>
  </si>
  <si>
    <t>numéro d'occurrence réf 1</t>
  </si>
  <si>
    <t>Nombre de jours depuis le 00/01/1900 réf 1</t>
  </si>
  <si>
    <t>Nombre de jours entre deux occurrences réf 1</t>
  </si>
  <si>
    <t>Moyenne entre deux occurrences réf 1</t>
  </si>
  <si>
    <t>Nombre de jours depuis le 00/01/1900 réf 2</t>
  </si>
  <si>
    <t>1</t>
  </si>
  <si>
    <t>numéro d'occurrence réf 2</t>
  </si>
  <si>
    <t>date réf 1</t>
  </si>
  <si>
    <t>date réf 2</t>
  </si>
  <si>
    <t>Nb de FNC concernées réf 1</t>
  </si>
  <si>
    <t>Nb de FNC concernées réf 2</t>
  </si>
  <si>
    <t>date =/ 0 réf 1</t>
  </si>
  <si>
    <t>date =/ 0 réf 2</t>
  </si>
  <si>
    <t>Nombre de jours entre deux occurrences réf 2</t>
  </si>
  <si>
    <t>Moyenne entre deux occurrences réf 2</t>
  </si>
  <si>
    <t>Facteur réf 2</t>
  </si>
  <si>
    <t>Facteur réf 1</t>
  </si>
  <si>
    <t>Occurrence</t>
  </si>
  <si>
    <t>Uniques</t>
  </si>
  <si>
    <t>Occurrence 1</t>
  </si>
  <si>
    <t>Occurrence 2</t>
  </si>
  <si>
    <t>Nb. Occurrences</t>
  </si>
  <si>
    <t>Occurrence 3</t>
  </si>
  <si>
    <t>Occurrence 4</t>
  </si>
  <si>
    <t>Occurrence 5</t>
  </si>
  <si>
    <t>Occurrence 6</t>
  </si>
  <si>
    <t>Occurrence 7</t>
  </si>
  <si>
    <t>Occurrence 8</t>
  </si>
  <si>
    <t>Occurrence 9</t>
  </si>
  <si>
    <t>Occurrence 10</t>
  </si>
  <si>
    <t>Uniques - Occurrence=1</t>
  </si>
  <si>
    <t>Uniques - Occurrences&gt;1</t>
  </si>
  <si>
    <t>B. Metreau</t>
  </si>
  <si>
    <t>JP Dupas</t>
  </si>
  <si>
    <t>C. Poli Marchetti</t>
  </si>
  <si>
    <t>P. Sauvaget</t>
  </si>
  <si>
    <t>D. Peigné</t>
  </si>
  <si>
    <t>T. Boudard</t>
  </si>
  <si>
    <t>C. Pichon</t>
  </si>
  <si>
    <t>A. Albert</t>
  </si>
  <si>
    <t>U. Unlu</t>
  </si>
  <si>
    <t>H. Guillon</t>
  </si>
  <si>
    <t>K. Julien</t>
  </si>
  <si>
    <t>D. Rouez</t>
  </si>
  <si>
    <t>S. Zinutti</t>
  </si>
  <si>
    <t>E. Baudouin</t>
  </si>
  <si>
    <t>J. Richard</t>
  </si>
  <si>
    <t>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</si>
</sst>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\-yy;@"/>
    <numFmt numFmtId="165" formatCode="[$-40C]d\-mmm\-yy;@"/>
    <numFmt numFmtId="168" formatCode="dd/mm/yy;@"/>
  </numFmts>
  <fonts count="10" x14ac:knownFonts="1"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165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14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49" fontId="1" fillId="2" borderId="0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/>
    <xf numFmtId="0" fontId="8" fillId="4" borderId="0" xfId="0" applyFont="1" applyFill="1"/>
    <xf numFmtId="0" fontId="0" fillId="4" borderId="0" xfId="0" applyFill="1"/>
    <xf numFmtId="0" fontId="9" fillId="0" borderId="0" xfId="0" applyFont="1"/>
    <xf numFmtId="168" fontId="0" fillId="4" borderId="0" xfId="0" applyNumberFormat="1" applyFill="1"/>
    <xf numFmtId="17" fontId="0" fillId="0" borderId="0" xfId="0" applyNumberFormat="1"/>
  </cellXfs>
  <cellStyles count="1">
    <cellStyle name="Normal" xfId="0" builtinId="0"/>
  </cellStyles>
  <dxfs count="56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[$-40C]d\-mmm\-yy;@"/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4" formatCode="[$-40C]mmm\-yy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3DDFEF-9AB4-4400-BB0B-F0851B9D0365}" name="Total_Scrap" displayName="Total_Scrap" ref="A1:K439" totalsRowShown="0">
  <autoFilter ref="A1:K439" xr:uid="{163DDFEF-9AB4-4400-BB0B-F0851B9D0365}"/>
  <tableColumns count="11">
    <tableColumn id="1" xr3:uid="{9105CC55-2075-4C0C-89C6-90332EAC4CBB}" name="Month"/>
    <tableColumn id="2" xr3:uid="{E37626B1-5A3A-4BD5-A201-B6ACFED64498}" name="Team Leader"/>
    <tableColumn id="3" xr3:uid="{B6EA214B-CC90-41AA-BDD4-43FE9BE845C7}" name="Name"/>
    <tableColumn id="4" xr3:uid="{0E3ED083-1558-410D-8685-6891E0A47173}" name="FNC / SMR"/>
    <tableColumn id="5" xr3:uid="{27B71E82-2250-4EA7-889F-11E200B53A53}" name="Part Number"/>
    <tableColumn id="6" xr3:uid="{2915E4AC-71B2-4872-8308-0BFEDBC31E0D}" name="Part Name"/>
    <tableColumn id="7" xr3:uid="{B0BA9AB0-BD05-47C4-9603-F4ECF6FD2549}" name="Qty"/>
    <tableColumn id="8" xr3:uid="{FC16A4BE-3485-4232-8371-89128A32785A}" name="Part cost €"/>
    <tableColumn id="9" xr3:uid="{932E6133-DFAA-45D7-BE8F-DD09DEEA93B0}" name="Handling cost €">
      <calculatedColumnFormula>IF(H2="","",13.72)</calculatedColumnFormula>
    </tableColumn>
    <tableColumn id="10" xr3:uid="{927096B8-F0C1-469B-852C-E2F557A6A2FF}" name="TOTAL Amount €">
      <calculatedColumnFormula>IF(H2="","",SUM(H2:I2))</calculatedColumnFormula>
    </tableColumn>
    <tableColumn id="11" xr3:uid="{6D60D39D-835A-4AEE-AFA7-097BC2702D2B}" name="Commen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FA7C745-96CB-4893-9332-95AD35E4D776}" name="Tableau7" displayName="Tableau7" ref="A1:X410" totalsRowShown="0" headerRowDxfId="55" dataDxfId="53" headerRowBorderDxfId="54" tableBorderDxfId="52">
  <autoFilter ref="A1:X410" xr:uid="{5240D1D9-E86D-4065-885A-F6176C5B1156}"/>
  <tableColumns count="24">
    <tableColumn id="1" xr3:uid="{52A90884-61AF-4D1F-BC2C-6E8463B342F8}" name="Month" dataDxfId="51">
      <calculatedColumnFormula>'total Scrap'!A2</calculatedColumnFormula>
    </tableColumn>
    <tableColumn id="2" xr3:uid="{BC0C700E-ED63-4BA3-AE13-14CAE532E45C}" name="FNC / SMR" dataDxfId="50">
      <calculatedColumnFormula>'total Scrap'!D2</calculatedColumnFormula>
    </tableColumn>
    <tableColumn id="3" xr3:uid="{6ECD5AED-1937-4EC8-B18D-960DF723A7A2}" name="Part Number" dataDxfId="49">
      <calculatedColumnFormula>'total Scrap'!E2</calculatedColumnFormula>
    </tableColumn>
    <tableColumn id="4" xr3:uid="{D59FF23F-DA44-4CC5-9E21-E64C3E51C7D9}" name="Colonne 999" dataDxfId="48">
      <calculatedColumnFormula>IF(COUNTIFS($C$2:$C$410,C2)&gt;1, C2,0)</calculatedColumnFormula>
    </tableColumn>
    <tableColumn id="5" xr3:uid="{805373B1-E511-4164-8B18-90B1AE06B771}" name="référence" dataDxfId="47">
      <calculatedColumnFormula>'traitement UNIQUE'!A2</calculatedColumnFormula>
    </tableColumn>
    <tableColumn id="6" xr3:uid="{19DE571A-136A-422B-BC4F-043786153DD4}" name="date réf 1" dataDxfId="46">
      <calculatedColumnFormula>IF($C2=E$2, $A2,)</calculatedColumnFormula>
    </tableColumn>
    <tableColumn id="19" xr3:uid="{D6D149B0-BF28-4438-8C07-A6748D40C57C}" name="date réf 2" dataDxfId="45">
      <calculatedColumnFormula>IF($C2=$E$3, $A2,)</calculatedColumnFormula>
    </tableColumn>
    <tableColumn id="7" xr3:uid="{208CC892-52B7-4A38-8F84-D1D2B2F3B61F}" name="Nb de FNC concernées réf 1" dataDxfId="44">
      <calculatedColumnFormula>COUNTIFS(F$2:F$410,"&lt;&gt;",F$2:F$410,"&lt;&gt;0")</calculatedColumnFormula>
    </tableColumn>
    <tableColumn id="68" xr3:uid="{8DBBD874-C5C5-4976-AA8A-4C24D0825E1D}" name="Nb de FNC concernées réf 2" dataDxfId="43">
      <calculatedColumnFormula>COUNTIFS(G$2:G$410,"&lt;&gt;",G$2:G$410,"&lt;&gt;0")</calculatedColumnFormula>
    </tableColumn>
    <tableColumn id="8" xr3:uid="{3910BF82-D5FA-4345-91B1-B64769B4E352}" name="date =/ 0 réf 1" dataDxfId="42">
      <calculatedColumnFormula>IF(F2&lt;&gt;0, DATE(MID(F2,4,7),MID(F2,1,2),1),)</calculatedColumnFormula>
    </tableColumn>
    <tableColumn id="119" xr3:uid="{56BC59F8-58D1-42C6-B894-48D1F3526BAA}" name="date =/ 0 réf 2" dataDxfId="41">
      <calculatedColumnFormula>IF(G2&lt;&gt;0, DATE(MID(G2,4,7),MID(G2,1,2),1),)</calculatedColumnFormula>
    </tableColumn>
    <tableColumn id="167" xr3:uid="{46B1DEEA-AAAD-4BF3-A2DB-621A57B6AE81}" name="0" dataDxfId="40">
      <calculatedColumnFormula>IF(F2&gt;0,L1+1,L1)</calculatedColumnFormula>
    </tableColumn>
    <tableColumn id="15" xr3:uid="{7CC275A3-5EF2-4365-A018-5689E2F345F9}" name="1" dataDxfId="39">
      <calculatedColumnFormula>IF(G2&gt;0,M1+1,M1)</calculatedColumnFormula>
    </tableColumn>
    <tableColumn id="361" xr3:uid="{A0E2DE22-283A-4E9F-97DE-E428ED80A8BD}" name="numéro d'occurrence réf 1" dataDxfId="38">
      <calculatedColumnFormula>IF(#REF!&gt;0,#REF!+1,#REF!)</calculatedColumnFormula>
    </tableColumn>
    <tableColumn id="10" xr3:uid="{BC11CC8F-650D-4C9A-B086-41EE6D1FDFE7}" name="numéro d'occurrence réf 2" dataDxfId="37"/>
    <tableColumn id="314" xr3:uid="{3B3F134C-AA54-42AC-8F31-C076BBFC328D}" name="Occurrence" dataDxfId="36"/>
    <tableColumn id="11" xr3:uid="{7E5631F4-3CA9-47A7-AB82-B6ADED4F84D9}" name="Nombre de jours depuis le 00/01/1900 réf 1" dataDxfId="35"/>
    <tableColumn id="12" xr3:uid="{86644D31-5CCC-4725-A828-8F0958797DAB}" name="Nombre de jours depuis le 00/01/1900 réf 2" dataDxfId="34"/>
    <tableColumn id="267" xr3:uid="{A6240D80-9578-4838-9ACD-299FE43C949B}" name="Nombre de jours entre deux occurrences réf 1" dataDxfId="33">
      <calculatedColumnFormula>SUMIFS(#REF!,#REF!,#REF!)</calculatedColumnFormula>
    </tableColumn>
    <tableColumn id="13" xr3:uid="{B88D4376-2078-444E-8109-2F022683F5F7}" name="Nombre de jours entre deux occurrences réf 2" dataDxfId="32"/>
    <tableColumn id="220" xr3:uid="{7A65F810-CAC7-4D23-BB59-93C25F1BF2DF}" name="Moyenne entre deux occurrences réf 1" dataDxfId="31">
      <calculatedColumnFormula>IF(COUNTIFS(S$2:S$410,"&lt;&gt;",S$2:S$410,"&lt;&gt;0")=0,"0",SUMIFS(S$2:S$410,S$2:S$410,"&lt;&gt;0")/COUNTIFS(S$2:S$410,"&lt;&gt;",S$2:S$410,"&lt;&gt;0"))</calculatedColumnFormula>
    </tableColumn>
    <tableColumn id="14" xr3:uid="{C5B70055-6D55-44BA-AFA7-A6E644003A1F}" name="Moyenne entre deux occurrences réf 2" dataDxfId="30">
      <calculatedColumnFormula>IF(COUNTIFS(T$2:T$410,"&lt;&gt;",T$2:T$410,"&lt;&gt;0")=0,"0",SUMIFS(T$2:T$410,T$2:T$410,"&lt;&gt;0")/COUNTIFS(T$2:T$410,"&lt;&gt;",T$2:T$410,"&lt;&gt;0"))</calculatedColumnFormula>
    </tableColumn>
    <tableColumn id="390" xr3:uid="{04D57E0C-E451-4574-9C36-325B507EB704}" name="Facteur réf 1" dataDxfId="29">
      <calculatedColumnFormula>_xlfn.IFS(U$2&lt;=45,4,U$2&lt;=90,3,U$2&lt;=135,2,U$2&gt;135,1)</calculatedColumnFormula>
    </tableColumn>
    <tableColumn id="411" xr3:uid="{E3B3A2DC-4F0E-44E7-8E06-E05F6417509E}" name="Facteur réf 2" dataDxfId="28">
      <calculatedColumnFormula>_xlfn.IFS(V$2&lt;=45,4,V$2&lt;=90,3,V$2&lt;=135,2,V$2&gt;135,1)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FA4AEDF-BFBA-4819-901D-D7F1EE7B09CC}" name="Tableau6" displayName="Tableau6" ref="A1:M437" totalsRowShown="0" headerRowDxfId="27" dataDxfId="26" tableBorderDxfId="25">
  <autoFilter ref="A1:M437" xr:uid="{FE91E79D-9E21-4AED-B31B-E068AE06472C}"/>
  <tableColumns count="13">
    <tableColumn id="1" xr3:uid="{2BDA33E6-6D06-4652-9BB8-00B1A96CF730}" name="Month" dataDxfId="24">
      <calculatedColumnFormula>'total Scrap'!A2</calculatedColumnFormula>
    </tableColumn>
    <tableColumn id="2" xr3:uid="{BC15646F-AB62-4BC5-A870-40CBD270B96E}" name="Team Leader" dataDxfId="23">
      <calculatedColumnFormula>'total Scrap'!B2</calculatedColumnFormula>
    </tableColumn>
    <tableColumn id="3" xr3:uid="{B340193E-28EC-4C76-BB2D-96C3A52FCD86}" name="Name" dataDxfId="22">
      <calculatedColumnFormula>'total Scrap'!C2</calculatedColumnFormula>
    </tableColumn>
    <tableColumn id="4" xr3:uid="{BE0CF87D-F1AA-4CCB-B8E6-5FACED9FA7DC}" name="FNC / SMR" dataDxfId="21">
      <calculatedColumnFormula>'total Scrap'!D2</calculatedColumnFormula>
    </tableColumn>
    <tableColumn id="5" xr3:uid="{7225CECC-54D6-4DEA-958D-428D66EC3DA0}" name="Part Number" dataDxfId="20">
      <calculatedColumnFormula>'total Scrap'!E2</calculatedColumnFormula>
    </tableColumn>
    <tableColumn id="6" xr3:uid="{651CAFCA-17D8-42F9-A757-1DD8A2C8254F}" name="Part Name" dataDxfId="19">
      <calculatedColumnFormula>'total Scrap'!F2</calculatedColumnFormula>
    </tableColumn>
    <tableColumn id="7" xr3:uid="{F231C242-B154-41E0-8312-6E21CD7C58AB}" name="Qty" dataDxfId="18">
      <calculatedColumnFormula>'total Scrap'!G2</calculatedColumnFormula>
    </tableColumn>
    <tableColumn id="8" xr3:uid="{DA669026-48E1-416D-9ADB-1722A25C24E0}" name="Part cost €" dataDxfId="17">
      <calculatedColumnFormula>'total Scrap'!H2</calculatedColumnFormula>
    </tableColumn>
    <tableColumn id="9" xr3:uid="{0FBE0BEE-DC11-4ED5-84AE-43AB42C772DD}" name="Handling cost €" dataDxfId="16">
      <calculatedColumnFormula>'total Scrap'!I2</calculatedColumnFormula>
    </tableColumn>
    <tableColumn id="10" xr3:uid="{94ECA5FF-BB81-4B4C-A2C2-031A687C35F0}" name="TOTAL Amount €" dataDxfId="15">
      <calculatedColumnFormula>'total Scrap'!J2</calculatedColumnFormula>
    </tableColumn>
    <tableColumn id="11" xr3:uid="{A9EDC054-7C0E-4EF2-B4FB-BF064B964306}" name="Comments" dataDxfId="14">
      <calculatedColumnFormula>'total Scrap'!K2</calculatedColumnFormula>
    </tableColumn>
    <tableColumn id="14" xr3:uid="{B6A525A4-AD4B-4DBD-93FC-7E8D3D492D9A}" name="facteur récurrence" dataDxfId="13">
      <calculatedColumnFormula>IF(COUNTIFS($E$2:$E$437,E2)=1,1)</calculatedColumnFormula>
    </tableColumn>
    <tableColumn id="16" xr3:uid="{0B6FF8DD-270F-47CB-BF65-59DB81ED0CF9}" name="Criticité" dataDxfId="12">
      <calculatedColumnFormula>_xlfn.IFS(#REF!&gt;32,"CRITIQUE",#REF!&lt;=8,"RAS",#REF!&lt;=16,"ATTENTION",#REF!&lt;=32,"DANGER")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62123-62A6-43CE-B209-21A911CEF897}">
  <sheetPr codeName="Feuil1">
    <tabColor rgb="FF00B050"/>
  </sheetPr>
  <dimension ref="A1:M439"/>
  <sheetViews>
    <sheetView topLeftCell="A399" zoomScale="80" zoomScaleNormal="80" workbookViewId="0">
      <selection activeCell="A438" sqref="A438"/>
    </sheetView>
  </sheetViews>
  <sheetFormatPr baseColWidth="10" defaultColWidth="9.1796875" defaultRowHeight="14.5" x14ac:dyDescent="0.35"/>
  <cols>
    <col min="1" max="1" width="12" customWidth="1"/>
    <col min="2" max="2" width="16.1796875" customWidth="1"/>
    <col min="3" max="3" width="13.81640625" customWidth="1"/>
    <col min="4" max="4" width="14.81640625" customWidth="1"/>
    <col min="5" max="5" width="17.81640625" customWidth="1"/>
    <col min="6" max="6" width="38" customWidth="1"/>
    <col min="7" max="7" width="10.81640625" customWidth="1"/>
    <col min="8" max="9" width="21.54296875" customWidth="1"/>
    <col min="10" max="10" width="21.81640625" customWidth="1"/>
    <col min="11" max="11" width="84.81640625" bestFit="1" customWidth="1"/>
    <col min="12" max="12" width="95" customWidth="1"/>
    <col min="258" max="258" width="12" customWidth="1"/>
    <col min="259" max="259" width="16.1796875" customWidth="1"/>
    <col min="260" max="260" width="13.81640625" customWidth="1"/>
    <col min="261" max="261" width="14.81640625" bestFit="1" customWidth="1"/>
    <col min="262" max="262" width="17.81640625" customWidth="1"/>
    <col min="263" max="263" width="38" customWidth="1"/>
    <col min="264" max="264" width="10.81640625" customWidth="1"/>
    <col min="265" max="266" width="21.54296875" customWidth="1"/>
    <col min="267" max="267" width="21.81640625" customWidth="1"/>
    <col min="268" max="268" width="95" bestFit="1" customWidth="1"/>
    <col min="514" max="514" width="12" customWidth="1"/>
    <col min="515" max="515" width="16.1796875" customWidth="1"/>
    <col min="516" max="516" width="13.81640625" customWidth="1"/>
    <col min="517" max="517" width="14.81640625" bestFit="1" customWidth="1"/>
    <col min="518" max="518" width="17.81640625" customWidth="1"/>
    <col min="519" max="519" width="38" customWidth="1"/>
    <col min="520" max="520" width="10.81640625" customWidth="1"/>
    <col min="521" max="522" width="21.54296875" customWidth="1"/>
    <col min="523" max="523" width="21.81640625" customWidth="1"/>
    <col min="524" max="524" width="95" bestFit="1" customWidth="1"/>
    <col min="770" max="770" width="12" customWidth="1"/>
    <col min="771" max="771" width="16.1796875" customWidth="1"/>
    <col min="772" max="772" width="13.81640625" customWidth="1"/>
    <col min="773" max="773" width="14.81640625" bestFit="1" customWidth="1"/>
    <col min="774" max="774" width="17.81640625" customWidth="1"/>
    <col min="775" max="775" width="38" customWidth="1"/>
    <col min="776" max="776" width="10.81640625" customWidth="1"/>
    <col min="777" max="778" width="21.54296875" customWidth="1"/>
    <col min="779" max="779" width="21.81640625" customWidth="1"/>
    <col min="780" max="780" width="95" bestFit="1" customWidth="1"/>
    <col min="1026" max="1026" width="12" customWidth="1"/>
    <col min="1027" max="1027" width="16.1796875" customWidth="1"/>
    <col min="1028" max="1028" width="13.81640625" customWidth="1"/>
    <col min="1029" max="1029" width="14.81640625" bestFit="1" customWidth="1"/>
    <col min="1030" max="1030" width="17.81640625" customWidth="1"/>
    <col min="1031" max="1031" width="38" customWidth="1"/>
    <col min="1032" max="1032" width="10.81640625" customWidth="1"/>
    <col min="1033" max="1034" width="21.54296875" customWidth="1"/>
    <col min="1035" max="1035" width="21.81640625" customWidth="1"/>
    <col min="1036" max="1036" width="95" bestFit="1" customWidth="1"/>
    <col min="1282" max="1282" width="12" customWidth="1"/>
    <col min="1283" max="1283" width="16.1796875" customWidth="1"/>
    <col min="1284" max="1284" width="13.81640625" customWidth="1"/>
    <col min="1285" max="1285" width="14.81640625" bestFit="1" customWidth="1"/>
    <col min="1286" max="1286" width="17.81640625" customWidth="1"/>
    <col min="1287" max="1287" width="38" customWidth="1"/>
    <col min="1288" max="1288" width="10.81640625" customWidth="1"/>
    <col min="1289" max="1290" width="21.54296875" customWidth="1"/>
    <col min="1291" max="1291" width="21.81640625" customWidth="1"/>
    <col min="1292" max="1292" width="95" bestFit="1" customWidth="1"/>
    <col min="1538" max="1538" width="12" customWidth="1"/>
    <col min="1539" max="1539" width="16.1796875" customWidth="1"/>
    <col min="1540" max="1540" width="13.81640625" customWidth="1"/>
    <col min="1541" max="1541" width="14.81640625" bestFit="1" customWidth="1"/>
    <col min="1542" max="1542" width="17.81640625" customWidth="1"/>
    <col min="1543" max="1543" width="38" customWidth="1"/>
    <col min="1544" max="1544" width="10.81640625" customWidth="1"/>
    <col min="1545" max="1546" width="21.54296875" customWidth="1"/>
    <col min="1547" max="1547" width="21.81640625" customWidth="1"/>
    <col min="1548" max="1548" width="95" bestFit="1" customWidth="1"/>
    <col min="1794" max="1794" width="12" customWidth="1"/>
    <col min="1795" max="1795" width="16.1796875" customWidth="1"/>
    <col min="1796" max="1796" width="13.81640625" customWidth="1"/>
    <col min="1797" max="1797" width="14.81640625" bestFit="1" customWidth="1"/>
    <col min="1798" max="1798" width="17.81640625" customWidth="1"/>
    <col min="1799" max="1799" width="38" customWidth="1"/>
    <col min="1800" max="1800" width="10.81640625" customWidth="1"/>
    <col min="1801" max="1802" width="21.54296875" customWidth="1"/>
    <col min="1803" max="1803" width="21.81640625" customWidth="1"/>
    <col min="1804" max="1804" width="95" bestFit="1" customWidth="1"/>
    <col min="2050" max="2050" width="12" customWidth="1"/>
    <col min="2051" max="2051" width="16.1796875" customWidth="1"/>
    <col min="2052" max="2052" width="13.81640625" customWidth="1"/>
    <col min="2053" max="2053" width="14.81640625" bestFit="1" customWidth="1"/>
    <col min="2054" max="2054" width="17.81640625" customWidth="1"/>
    <col min="2055" max="2055" width="38" customWidth="1"/>
    <col min="2056" max="2056" width="10.81640625" customWidth="1"/>
    <col min="2057" max="2058" width="21.54296875" customWidth="1"/>
    <col min="2059" max="2059" width="21.81640625" customWidth="1"/>
    <col min="2060" max="2060" width="95" bestFit="1" customWidth="1"/>
    <col min="2306" max="2306" width="12" customWidth="1"/>
    <col min="2307" max="2307" width="16.1796875" customWidth="1"/>
    <col min="2308" max="2308" width="13.81640625" customWidth="1"/>
    <col min="2309" max="2309" width="14.81640625" bestFit="1" customWidth="1"/>
    <col min="2310" max="2310" width="17.81640625" customWidth="1"/>
    <col min="2311" max="2311" width="38" customWidth="1"/>
    <col min="2312" max="2312" width="10.81640625" customWidth="1"/>
    <col min="2313" max="2314" width="21.54296875" customWidth="1"/>
    <col min="2315" max="2315" width="21.81640625" customWidth="1"/>
    <col min="2316" max="2316" width="95" bestFit="1" customWidth="1"/>
    <col min="2562" max="2562" width="12" customWidth="1"/>
    <col min="2563" max="2563" width="16.1796875" customWidth="1"/>
    <col min="2564" max="2564" width="13.81640625" customWidth="1"/>
    <col min="2565" max="2565" width="14.81640625" bestFit="1" customWidth="1"/>
    <col min="2566" max="2566" width="17.81640625" customWidth="1"/>
    <col min="2567" max="2567" width="38" customWidth="1"/>
    <col min="2568" max="2568" width="10.81640625" customWidth="1"/>
    <col min="2569" max="2570" width="21.54296875" customWidth="1"/>
    <col min="2571" max="2571" width="21.81640625" customWidth="1"/>
    <col min="2572" max="2572" width="95" bestFit="1" customWidth="1"/>
    <col min="2818" max="2818" width="12" customWidth="1"/>
    <col min="2819" max="2819" width="16.1796875" customWidth="1"/>
    <col min="2820" max="2820" width="13.81640625" customWidth="1"/>
    <col min="2821" max="2821" width="14.81640625" bestFit="1" customWidth="1"/>
    <col min="2822" max="2822" width="17.81640625" customWidth="1"/>
    <col min="2823" max="2823" width="38" customWidth="1"/>
    <col min="2824" max="2824" width="10.81640625" customWidth="1"/>
    <col min="2825" max="2826" width="21.54296875" customWidth="1"/>
    <col min="2827" max="2827" width="21.81640625" customWidth="1"/>
    <col min="2828" max="2828" width="95" bestFit="1" customWidth="1"/>
    <col min="3074" max="3074" width="12" customWidth="1"/>
    <col min="3075" max="3075" width="16.1796875" customWidth="1"/>
    <col min="3076" max="3076" width="13.81640625" customWidth="1"/>
    <col min="3077" max="3077" width="14.81640625" bestFit="1" customWidth="1"/>
    <col min="3078" max="3078" width="17.81640625" customWidth="1"/>
    <col min="3079" max="3079" width="38" customWidth="1"/>
    <col min="3080" max="3080" width="10.81640625" customWidth="1"/>
    <col min="3081" max="3082" width="21.54296875" customWidth="1"/>
    <col min="3083" max="3083" width="21.81640625" customWidth="1"/>
    <col min="3084" max="3084" width="95" bestFit="1" customWidth="1"/>
    <col min="3330" max="3330" width="12" customWidth="1"/>
    <col min="3331" max="3331" width="16.1796875" customWidth="1"/>
    <col min="3332" max="3332" width="13.81640625" customWidth="1"/>
    <col min="3333" max="3333" width="14.81640625" bestFit="1" customWidth="1"/>
    <col min="3334" max="3334" width="17.81640625" customWidth="1"/>
    <col min="3335" max="3335" width="38" customWidth="1"/>
    <col min="3336" max="3336" width="10.81640625" customWidth="1"/>
    <col min="3337" max="3338" width="21.54296875" customWidth="1"/>
    <col min="3339" max="3339" width="21.81640625" customWidth="1"/>
    <col min="3340" max="3340" width="95" bestFit="1" customWidth="1"/>
    <col min="3586" max="3586" width="12" customWidth="1"/>
    <col min="3587" max="3587" width="16.1796875" customWidth="1"/>
    <col min="3588" max="3588" width="13.81640625" customWidth="1"/>
    <col min="3589" max="3589" width="14.81640625" bestFit="1" customWidth="1"/>
    <col min="3590" max="3590" width="17.81640625" customWidth="1"/>
    <col min="3591" max="3591" width="38" customWidth="1"/>
    <col min="3592" max="3592" width="10.81640625" customWidth="1"/>
    <col min="3593" max="3594" width="21.54296875" customWidth="1"/>
    <col min="3595" max="3595" width="21.81640625" customWidth="1"/>
    <col min="3596" max="3596" width="95" bestFit="1" customWidth="1"/>
    <col min="3842" max="3842" width="12" customWidth="1"/>
    <col min="3843" max="3843" width="16.1796875" customWidth="1"/>
    <col min="3844" max="3844" width="13.81640625" customWidth="1"/>
    <col min="3845" max="3845" width="14.81640625" bestFit="1" customWidth="1"/>
    <col min="3846" max="3846" width="17.81640625" customWidth="1"/>
    <col min="3847" max="3847" width="38" customWidth="1"/>
    <col min="3848" max="3848" width="10.81640625" customWidth="1"/>
    <col min="3849" max="3850" width="21.54296875" customWidth="1"/>
    <col min="3851" max="3851" width="21.81640625" customWidth="1"/>
    <col min="3852" max="3852" width="95" bestFit="1" customWidth="1"/>
    <col min="4098" max="4098" width="12" customWidth="1"/>
    <col min="4099" max="4099" width="16.1796875" customWidth="1"/>
    <col min="4100" max="4100" width="13.81640625" customWidth="1"/>
    <col min="4101" max="4101" width="14.81640625" bestFit="1" customWidth="1"/>
    <col min="4102" max="4102" width="17.81640625" customWidth="1"/>
    <col min="4103" max="4103" width="38" customWidth="1"/>
    <col min="4104" max="4104" width="10.81640625" customWidth="1"/>
    <col min="4105" max="4106" width="21.54296875" customWidth="1"/>
    <col min="4107" max="4107" width="21.81640625" customWidth="1"/>
    <col min="4108" max="4108" width="95" bestFit="1" customWidth="1"/>
    <col min="4354" max="4354" width="12" customWidth="1"/>
    <col min="4355" max="4355" width="16.1796875" customWidth="1"/>
    <col min="4356" max="4356" width="13.81640625" customWidth="1"/>
    <col min="4357" max="4357" width="14.81640625" bestFit="1" customWidth="1"/>
    <col min="4358" max="4358" width="17.81640625" customWidth="1"/>
    <col min="4359" max="4359" width="38" customWidth="1"/>
    <col min="4360" max="4360" width="10.81640625" customWidth="1"/>
    <col min="4361" max="4362" width="21.54296875" customWidth="1"/>
    <col min="4363" max="4363" width="21.81640625" customWidth="1"/>
    <col min="4364" max="4364" width="95" bestFit="1" customWidth="1"/>
    <col min="4610" max="4610" width="12" customWidth="1"/>
    <col min="4611" max="4611" width="16.1796875" customWidth="1"/>
    <col min="4612" max="4612" width="13.81640625" customWidth="1"/>
    <col min="4613" max="4613" width="14.81640625" bestFit="1" customWidth="1"/>
    <col min="4614" max="4614" width="17.81640625" customWidth="1"/>
    <col min="4615" max="4615" width="38" customWidth="1"/>
    <col min="4616" max="4616" width="10.81640625" customWidth="1"/>
    <col min="4617" max="4618" width="21.54296875" customWidth="1"/>
    <col min="4619" max="4619" width="21.81640625" customWidth="1"/>
    <col min="4620" max="4620" width="95" bestFit="1" customWidth="1"/>
    <col min="4866" max="4866" width="12" customWidth="1"/>
    <col min="4867" max="4867" width="16.1796875" customWidth="1"/>
    <col min="4868" max="4868" width="13.81640625" customWidth="1"/>
    <col min="4869" max="4869" width="14.81640625" bestFit="1" customWidth="1"/>
    <col min="4870" max="4870" width="17.81640625" customWidth="1"/>
    <col min="4871" max="4871" width="38" customWidth="1"/>
    <col min="4872" max="4872" width="10.81640625" customWidth="1"/>
    <col min="4873" max="4874" width="21.54296875" customWidth="1"/>
    <col min="4875" max="4875" width="21.81640625" customWidth="1"/>
    <col min="4876" max="4876" width="95" bestFit="1" customWidth="1"/>
    <col min="5122" max="5122" width="12" customWidth="1"/>
    <col min="5123" max="5123" width="16.1796875" customWidth="1"/>
    <col min="5124" max="5124" width="13.81640625" customWidth="1"/>
    <col min="5125" max="5125" width="14.81640625" bestFit="1" customWidth="1"/>
    <col min="5126" max="5126" width="17.81640625" customWidth="1"/>
    <col min="5127" max="5127" width="38" customWidth="1"/>
    <col min="5128" max="5128" width="10.81640625" customWidth="1"/>
    <col min="5129" max="5130" width="21.54296875" customWidth="1"/>
    <col min="5131" max="5131" width="21.81640625" customWidth="1"/>
    <col min="5132" max="5132" width="95" bestFit="1" customWidth="1"/>
    <col min="5378" max="5378" width="12" customWidth="1"/>
    <col min="5379" max="5379" width="16.1796875" customWidth="1"/>
    <col min="5380" max="5380" width="13.81640625" customWidth="1"/>
    <col min="5381" max="5381" width="14.81640625" bestFit="1" customWidth="1"/>
    <col min="5382" max="5382" width="17.81640625" customWidth="1"/>
    <col min="5383" max="5383" width="38" customWidth="1"/>
    <col min="5384" max="5384" width="10.81640625" customWidth="1"/>
    <col min="5385" max="5386" width="21.54296875" customWidth="1"/>
    <col min="5387" max="5387" width="21.81640625" customWidth="1"/>
    <col min="5388" max="5388" width="95" bestFit="1" customWidth="1"/>
    <col min="5634" max="5634" width="12" customWidth="1"/>
    <col min="5635" max="5635" width="16.1796875" customWidth="1"/>
    <col min="5636" max="5636" width="13.81640625" customWidth="1"/>
    <col min="5637" max="5637" width="14.81640625" bestFit="1" customWidth="1"/>
    <col min="5638" max="5638" width="17.81640625" customWidth="1"/>
    <col min="5639" max="5639" width="38" customWidth="1"/>
    <col min="5640" max="5640" width="10.81640625" customWidth="1"/>
    <col min="5641" max="5642" width="21.54296875" customWidth="1"/>
    <col min="5643" max="5643" width="21.81640625" customWidth="1"/>
    <col min="5644" max="5644" width="95" bestFit="1" customWidth="1"/>
    <col min="5890" max="5890" width="12" customWidth="1"/>
    <col min="5891" max="5891" width="16.1796875" customWidth="1"/>
    <col min="5892" max="5892" width="13.81640625" customWidth="1"/>
    <col min="5893" max="5893" width="14.81640625" bestFit="1" customWidth="1"/>
    <col min="5894" max="5894" width="17.81640625" customWidth="1"/>
    <col min="5895" max="5895" width="38" customWidth="1"/>
    <col min="5896" max="5896" width="10.81640625" customWidth="1"/>
    <col min="5897" max="5898" width="21.54296875" customWidth="1"/>
    <col min="5899" max="5899" width="21.81640625" customWidth="1"/>
    <col min="5900" max="5900" width="95" bestFit="1" customWidth="1"/>
    <col min="6146" max="6146" width="12" customWidth="1"/>
    <col min="6147" max="6147" width="16.1796875" customWidth="1"/>
    <col min="6148" max="6148" width="13.81640625" customWidth="1"/>
    <col min="6149" max="6149" width="14.81640625" bestFit="1" customWidth="1"/>
    <col min="6150" max="6150" width="17.81640625" customWidth="1"/>
    <col min="6151" max="6151" width="38" customWidth="1"/>
    <col min="6152" max="6152" width="10.81640625" customWidth="1"/>
    <col min="6153" max="6154" width="21.54296875" customWidth="1"/>
    <col min="6155" max="6155" width="21.81640625" customWidth="1"/>
    <col min="6156" max="6156" width="95" bestFit="1" customWidth="1"/>
    <col min="6402" max="6402" width="12" customWidth="1"/>
    <col min="6403" max="6403" width="16.1796875" customWidth="1"/>
    <col min="6404" max="6404" width="13.81640625" customWidth="1"/>
    <col min="6405" max="6405" width="14.81640625" bestFit="1" customWidth="1"/>
    <col min="6406" max="6406" width="17.81640625" customWidth="1"/>
    <col min="6407" max="6407" width="38" customWidth="1"/>
    <col min="6408" max="6408" width="10.81640625" customWidth="1"/>
    <col min="6409" max="6410" width="21.54296875" customWidth="1"/>
    <col min="6411" max="6411" width="21.81640625" customWidth="1"/>
    <col min="6412" max="6412" width="95" bestFit="1" customWidth="1"/>
    <col min="6658" max="6658" width="12" customWidth="1"/>
    <col min="6659" max="6659" width="16.1796875" customWidth="1"/>
    <col min="6660" max="6660" width="13.81640625" customWidth="1"/>
    <col min="6661" max="6661" width="14.81640625" bestFit="1" customWidth="1"/>
    <col min="6662" max="6662" width="17.81640625" customWidth="1"/>
    <col min="6663" max="6663" width="38" customWidth="1"/>
    <col min="6664" max="6664" width="10.81640625" customWidth="1"/>
    <col min="6665" max="6666" width="21.54296875" customWidth="1"/>
    <col min="6667" max="6667" width="21.81640625" customWidth="1"/>
    <col min="6668" max="6668" width="95" bestFit="1" customWidth="1"/>
    <col min="6914" max="6914" width="12" customWidth="1"/>
    <col min="6915" max="6915" width="16.1796875" customWidth="1"/>
    <col min="6916" max="6916" width="13.81640625" customWidth="1"/>
    <col min="6917" max="6917" width="14.81640625" bestFit="1" customWidth="1"/>
    <col min="6918" max="6918" width="17.81640625" customWidth="1"/>
    <col min="6919" max="6919" width="38" customWidth="1"/>
    <col min="6920" max="6920" width="10.81640625" customWidth="1"/>
    <col min="6921" max="6922" width="21.54296875" customWidth="1"/>
    <col min="6923" max="6923" width="21.81640625" customWidth="1"/>
    <col min="6924" max="6924" width="95" bestFit="1" customWidth="1"/>
    <col min="7170" max="7170" width="12" customWidth="1"/>
    <col min="7171" max="7171" width="16.1796875" customWidth="1"/>
    <col min="7172" max="7172" width="13.81640625" customWidth="1"/>
    <col min="7173" max="7173" width="14.81640625" bestFit="1" customWidth="1"/>
    <col min="7174" max="7174" width="17.81640625" customWidth="1"/>
    <col min="7175" max="7175" width="38" customWidth="1"/>
    <col min="7176" max="7176" width="10.81640625" customWidth="1"/>
    <col min="7177" max="7178" width="21.54296875" customWidth="1"/>
    <col min="7179" max="7179" width="21.81640625" customWidth="1"/>
    <col min="7180" max="7180" width="95" bestFit="1" customWidth="1"/>
    <col min="7426" max="7426" width="12" customWidth="1"/>
    <col min="7427" max="7427" width="16.1796875" customWidth="1"/>
    <col min="7428" max="7428" width="13.81640625" customWidth="1"/>
    <col min="7429" max="7429" width="14.81640625" bestFit="1" customWidth="1"/>
    <col min="7430" max="7430" width="17.81640625" customWidth="1"/>
    <col min="7431" max="7431" width="38" customWidth="1"/>
    <col min="7432" max="7432" width="10.81640625" customWidth="1"/>
    <col min="7433" max="7434" width="21.54296875" customWidth="1"/>
    <col min="7435" max="7435" width="21.81640625" customWidth="1"/>
    <col min="7436" max="7436" width="95" bestFit="1" customWidth="1"/>
    <col min="7682" max="7682" width="12" customWidth="1"/>
    <col min="7683" max="7683" width="16.1796875" customWidth="1"/>
    <col min="7684" max="7684" width="13.81640625" customWidth="1"/>
    <col min="7685" max="7685" width="14.81640625" bestFit="1" customWidth="1"/>
    <col min="7686" max="7686" width="17.81640625" customWidth="1"/>
    <col min="7687" max="7687" width="38" customWidth="1"/>
    <col min="7688" max="7688" width="10.81640625" customWidth="1"/>
    <col min="7689" max="7690" width="21.54296875" customWidth="1"/>
    <col min="7691" max="7691" width="21.81640625" customWidth="1"/>
    <col min="7692" max="7692" width="95" bestFit="1" customWidth="1"/>
    <col min="7938" max="7938" width="12" customWidth="1"/>
    <col min="7939" max="7939" width="16.1796875" customWidth="1"/>
    <col min="7940" max="7940" width="13.81640625" customWidth="1"/>
    <col min="7941" max="7941" width="14.81640625" bestFit="1" customWidth="1"/>
    <col min="7942" max="7942" width="17.81640625" customWidth="1"/>
    <col min="7943" max="7943" width="38" customWidth="1"/>
    <col min="7944" max="7944" width="10.81640625" customWidth="1"/>
    <col min="7945" max="7946" width="21.54296875" customWidth="1"/>
    <col min="7947" max="7947" width="21.81640625" customWidth="1"/>
    <col min="7948" max="7948" width="95" bestFit="1" customWidth="1"/>
    <col min="8194" max="8194" width="12" customWidth="1"/>
    <col min="8195" max="8195" width="16.1796875" customWidth="1"/>
    <col min="8196" max="8196" width="13.81640625" customWidth="1"/>
    <col min="8197" max="8197" width="14.81640625" bestFit="1" customWidth="1"/>
    <col min="8198" max="8198" width="17.81640625" customWidth="1"/>
    <col min="8199" max="8199" width="38" customWidth="1"/>
    <col min="8200" max="8200" width="10.81640625" customWidth="1"/>
    <col min="8201" max="8202" width="21.54296875" customWidth="1"/>
    <col min="8203" max="8203" width="21.81640625" customWidth="1"/>
    <col min="8204" max="8204" width="95" bestFit="1" customWidth="1"/>
    <col min="8450" max="8450" width="12" customWidth="1"/>
    <col min="8451" max="8451" width="16.1796875" customWidth="1"/>
    <col min="8452" max="8452" width="13.81640625" customWidth="1"/>
    <col min="8453" max="8453" width="14.81640625" bestFit="1" customWidth="1"/>
    <col min="8454" max="8454" width="17.81640625" customWidth="1"/>
    <col min="8455" max="8455" width="38" customWidth="1"/>
    <col min="8456" max="8456" width="10.81640625" customWidth="1"/>
    <col min="8457" max="8458" width="21.54296875" customWidth="1"/>
    <col min="8459" max="8459" width="21.81640625" customWidth="1"/>
    <col min="8460" max="8460" width="95" bestFit="1" customWidth="1"/>
    <col min="8706" max="8706" width="12" customWidth="1"/>
    <col min="8707" max="8707" width="16.1796875" customWidth="1"/>
    <col min="8708" max="8708" width="13.81640625" customWidth="1"/>
    <col min="8709" max="8709" width="14.81640625" bestFit="1" customWidth="1"/>
    <col min="8710" max="8710" width="17.81640625" customWidth="1"/>
    <col min="8711" max="8711" width="38" customWidth="1"/>
    <col min="8712" max="8712" width="10.81640625" customWidth="1"/>
    <col min="8713" max="8714" width="21.54296875" customWidth="1"/>
    <col min="8715" max="8715" width="21.81640625" customWidth="1"/>
    <col min="8716" max="8716" width="95" bestFit="1" customWidth="1"/>
    <col min="8962" max="8962" width="12" customWidth="1"/>
    <col min="8963" max="8963" width="16.1796875" customWidth="1"/>
    <col min="8964" max="8964" width="13.81640625" customWidth="1"/>
    <col min="8965" max="8965" width="14.81640625" bestFit="1" customWidth="1"/>
    <col min="8966" max="8966" width="17.81640625" customWidth="1"/>
    <col min="8967" max="8967" width="38" customWidth="1"/>
    <col min="8968" max="8968" width="10.81640625" customWidth="1"/>
    <col min="8969" max="8970" width="21.54296875" customWidth="1"/>
    <col min="8971" max="8971" width="21.81640625" customWidth="1"/>
    <col min="8972" max="8972" width="95" bestFit="1" customWidth="1"/>
    <col min="9218" max="9218" width="12" customWidth="1"/>
    <col min="9219" max="9219" width="16.1796875" customWidth="1"/>
    <col min="9220" max="9220" width="13.81640625" customWidth="1"/>
    <col min="9221" max="9221" width="14.81640625" bestFit="1" customWidth="1"/>
    <col min="9222" max="9222" width="17.81640625" customWidth="1"/>
    <col min="9223" max="9223" width="38" customWidth="1"/>
    <col min="9224" max="9224" width="10.81640625" customWidth="1"/>
    <col min="9225" max="9226" width="21.54296875" customWidth="1"/>
    <col min="9227" max="9227" width="21.81640625" customWidth="1"/>
    <col min="9228" max="9228" width="95" bestFit="1" customWidth="1"/>
    <col min="9474" max="9474" width="12" customWidth="1"/>
    <col min="9475" max="9475" width="16.1796875" customWidth="1"/>
    <col min="9476" max="9476" width="13.81640625" customWidth="1"/>
    <col min="9477" max="9477" width="14.81640625" bestFit="1" customWidth="1"/>
    <col min="9478" max="9478" width="17.81640625" customWidth="1"/>
    <col min="9479" max="9479" width="38" customWidth="1"/>
    <col min="9480" max="9480" width="10.81640625" customWidth="1"/>
    <col min="9481" max="9482" width="21.54296875" customWidth="1"/>
    <col min="9483" max="9483" width="21.81640625" customWidth="1"/>
    <col min="9484" max="9484" width="95" bestFit="1" customWidth="1"/>
    <col min="9730" max="9730" width="12" customWidth="1"/>
    <col min="9731" max="9731" width="16.1796875" customWidth="1"/>
    <col min="9732" max="9732" width="13.81640625" customWidth="1"/>
    <col min="9733" max="9733" width="14.81640625" bestFit="1" customWidth="1"/>
    <col min="9734" max="9734" width="17.81640625" customWidth="1"/>
    <col min="9735" max="9735" width="38" customWidth="1"/>
    <col min="9736" max="9736" width="10.81640625" customWidth="1"/>
    <col min="9737" max="9738" width="21.54296875" customWidth="1"/>
    <col min="9739" max="9739" width="21.81640625" customWidth="1"/>
    <col min="9740" max="9740" width="95" bestFit="1" customWidth="1"/>
    <col min="9986" max="9986" width="12" customWidth="1"/>
    <col min="9987" max="9987" width="16.1796875" customWidth="1"/>
    <col min="9988" max="9988" width="13.81640625" customWidth="1"/>
    <col min="9989" max="9989" width="14.81640625" bestFit="1" customWidth="1"/>
    <col min="9990" max="9990" width="17.81640625" customWidth="1"/>
    <col min="9991" max="9991" width="38" customWidth="1"/>
    <col min="9992" max="9992" width="10.81640625" customWidth="1"/>
    <col min="9993" max="9994" width="21.54296875" customWidth="1"/>
    <col min="9995" max="9995" width="21.81640625" customWidth="1"/>
    <col min="9996" max="9996" width="95" bestFit="1" customWidth="1"/>
    <col min="10242" max="10242" width="12" customWidth="1"/>
    <col min="10243" max="10243" width="16.1796875" customWidth="1"/>
    <col min="10244" max="10244" width="13.81640625" customWidth="1"/>
    <col min="10245" max="10245" width="14.81640625" bestFit="1" customWidth="1"/>
    <col min="10246" max="10246" width="17.81640625" customWidth="1"/>
    <col min="10247" max="10247" width="38" customWidth="1"/>
    <col min="10248" max="10248" width="10.81640625" customWidth="1"/>
    <col min="10249" max="10250" width="21.54296875" customWidth="1"/>
    <col min="10251" max="10251" width="21.81640625" customWidth="1"/>
    <col min="10252" max="10252" width="95" bestFit="1" customWidth="1"/>
    <col min="10498" max="10498" width="12" customWidth="1"/>
    <col min="10499" max="10499" width="16.1796875" customWidth="1"/>
    <col min="10500" max="10500" width="13.81640625" customWidth="1"/>
    <col min="10501" max="10501" width="14.81640625" bestFit="1" customWidth="1"/>
    <col min="10502" max="10502" width="17.81640625" customWidth="1"/>
    <col min="10503" max="10503" width="38" customWidth="1"/>
    <col min="10504" max="10504" width="10.81640625" customWidth="1"/>
    <col min="10505" max="10506" width="21.54296875" customWidth="1"/>
    <col min="10507" max="10507" width="21.81640625" customWidth="1"/>
    <col min="10508" max="10508" width="95" bestFit="1" customWidth="1"/>
    <col min="10754" max="10754" width="12" customWidth="1"/>
    <col min="10755" max="10755" width="16.1796875" customWidth="1"/>
    <col min="10756" max="10756" width="13.81640625" customWidth="1"/>
    <col min="10757" max="10757" width="14.81640625" bestFit="1" customWidth="1"/>
    <col min="10758" max="10758" width="17.81640625" customWidth="1"/>
    <col min="10759" max="10759" width="38" customWidth="1"/>
    <col min="10760" max="10760" width="10.81640625" customWidth="1"/>
    <col min="10761" max="10762" width="21.54296875" customWidth="1"/>
    <col min="10763" max="10763" width="21.81640625" customWidth="1"/>
    <col min="10764" max="10764" width="95" bestFit="1" customWidth="1"/>
    <col min="11010" max="11010" width="12" customWidth="1"/>
    <col min="11011" max="11011" width="16.1796875" customWidth="1"/>
    <col min="11012" max="11012" width="13.81640625" customWidth="1"/>
    <col min="11013" max="11013" width="14.81640625" bestFit="1" customWidth="1"/>
    <col min="11014" max="11014" width="17.81640625" customWidth="1"/>
    <col min="11015" max="11015" width="38" customWidth="1"/>
    <col min="11016" max="11016" width="10.81640625" customWidth="1"/>
    <col min="11017" max="11018" width="21.54296875" customWidth="1"/>
    <col min="11019" max="11019" width="21.81640625" customWidth="1"/>
    <col min="11020" max="11020" width="95" bestFit="1" customWidth="1"/>
    <col min="11266" max="11266" width="12" customWidth="1"/>
    <col min="11267" max="11267" width="16.1796875" customWidth="1"/>
    <col min="11268" max="11268" width="13.81640625" customWidth="1"/>
    <col min="11269" max="11269" width="14.81640625" bestFit="1" customWidth="1"/>
    <col min="11270" max="11270" width="17.81640625" customWidth="1"/>
    <col min="11271" max="11271" width="38" customWidth="1"/>
    <col min="11272" max="11272" width="10.81640625" customWidth="1"/>
    <col min="11273" max="11274" width="21.54296875" customWidth="1"/>
    <col min="11275" max="11275" width="21.81640625" customWidth="1"/>
    <col min="11276" max="11276" width="95" bestFit="1" customWidth="1"/>
    <col min="11522" max="11522" width="12" customWidth="1"/>
    <col min="11523" max="11523" width="16.1796875" customWidth="1"/>
    <col min="11524" max="11524" width="13.81640625" customWidth="1"/>
    <col min="11525" max="11525" width="14.81640625" bestFit="1" customWidth="1"/>
    <col min="11526" max="11526" width="17.81640625" customWidth="1"/>
    <col min="11527" max="11527" width="38" customWidth="1"/>
    <col min="11528" max="11528" width="10.81640625" customWidth="1"/>
    <col min="11529" max="11530" width="21.54296875" customWidth="1"/>
    <col min="11531" max="11531" width="21.81640625" customWidth="1"/>
    <col min="11532" max="11532" width="95" bestFit="1" customWidth="1"/>
    <col min="11778" max="11778" width="12" customWidth="1"/>
    <col min="11779" max="11779" width="16.1796875" customWidth="1"/>
    <col min="11780" max="11780" width="13.81640625" customWidth="1"/>
    <col min="11781" max="11781" width="14.81640625" bestFit="1" customWidth="1"/>
    <col min="11782" max="11782" width="17.81640625" customWidth="1"/>
    <col min="11783" max="11783" width="38" customWidth="1"/>
    <col min="11784" max="11784" width="10.81640625" customWidth="1"/>
    <col min="11785" max="11786" width="21.54296875" customWidth="1"/>
    <col min="11787" max="11787" width="21.81640625" customWidth="1"/>
    <col min="11788" max="11788" width="95" bestFit="1" customWidth="1"/>
    <col min="12034" max="12034" width="12" customWidth="1"/>
    <col min="12035" max="12035" width="16.1796875" customWidth="1"/>
    <col min="12036" max="12036" width="13.81640625" customWidth="1"/>
    <col min="12037" max="12037" width="14.81640625" bestFit="1" customWidth="1"/>
    <col min="12038" max="12038" width="17.81640625" customWidth="1"/>
    <col min="12039" max="12039" width="38" customWidth="1"/>
    <col min="12040" max="12040" width="10.81640625" customWidth="1"/>
    <col min="12041" max="12042" width="21.54296875" customWidth="1"/>
    <col min="12043" max="12043" width="21.81640625" customWidth="1"/>
    <col min="12044" max="12044" width="95" bestFit="1" customWidth="1"/>
    <col min="12290" max="12290" width="12" customWidth="1"/>
    <col min="12291" max="12291" width="16.1796875" customWidth="1"/>
    <col min="12292" max="12292" width="13.81640625" customWidth="1"/>
    <col min="12293" max="12293" width="14.81640625" bestFit="1" customWidth="1"/>
    <col min="12294" max="12294" width="17.81640625" customWidth="1"/>
    <col min="12295" max="12295" width="38" customWidth="1"/>
    <col min="12296" max="12296" width="10.81640625" customWidth="1"/>
    <col min="12297" max="12298" width="21.54296875" customWidth="1"/>
    <col min="12299" max="12299" width="21.81640625" customWidth="1"/>
    <col min="12300" max="12300" width="95" bestFit="1" customWidth="1"/>
    <col min="12546" max="12546" width="12" customWidth="1"/>
    <col min="12547" max="12547" width="16.1796875" customWidth="1"/>
    <col min="12548" max="12548" width="13.81640625" customWidth="1"/>
    <col min="12549" max="12549" width="14.81640625" bestFit="1" customWidth="1"/>
    <col min="12550" max="12550" width="17.81640625" customWidth="1"/>
    <col min="12551" max="12551" width="38" customWidth="1"/>
    <col min="12552" max="12552" width="10.81640625" customWidth="1"/>
    <col min="12553" max="12554" width="21.54296875" customWidth="1"/>
    <col min="12555" max="12555" width="21.81640625" customWidth="1"/>
    <col min="12556" max="12556" width="95" bestFit="1" customWidth="1"/>
    <col min="12802" max="12802" width="12" customWidth="1"/>
    <col min="12803" max="12803" width="16.1796875" customWidth="1"/>
    <col min="12804" max="12804" width="13.81640625" customWidth="1"/>
    <col min="12805" max="12805" width="14.81640625" bestFit="1" customWidth="1"/>
    <col min="12806" max="12806" width="17.81640625" customWidth="1"/>
    <col min="12807" max="12807" width="38" customWidth="1"/>
    <col min="12808" max="12808" width="10.81640625" customWidth="1"/>
    <col min="12809" max="12810" width="21.54296875" customWidth="1"/>
    <col min="12811" max="12811" width="21.81640625" customWidth="1"/>
    <col min="12812" max="12812" width="95" bestFit="1" customWidth="1"/>
    <col min="13058" max="13058" width="12" customWidth="1"/>
    <col min="13059" max="13059" width="16.1796875" customWidth="1"/>
    <col min="13060" max="13060" width="13.81640625" customWidth="1"/>
    <col min="13061" max="13061" width="14.81640625" bestFit="1" customWidth="1"/>
    <col min="13062" max="13062" width="17.81640625" customWidth="1"/>
    <col min="13063" max="13063" width="38" customWidth="1"/>
    <col min="13064" max="13064" width="10.81640625" customWidth="1"/>
    <col min="13065" max="13066" width="21.54296875" customWidth="1"/>
    <col min="13067" max="13067" width="21.81640625" customWidth="1"/>
    <col min="13068" max="13068" width="95" bestFit="1" customWidth="1"/>
    <col min="13314" max="13314" width="12" customWidth="1"/>
    <col min="13315" max="13315" width="16.1796875" customWidth="1"/>
    <col min="13316" max="13316" width="13.81640625" customWidth="1"/>
    <col min="13317" max="13317" width="14.81640625" bestFit="1" customWidth="1"/>
    <col min="13318" max="13318" width="17.81640625" customWidth="1"/>
    <col min="13319" max="13319" width="38" customWidth="1"/>
    <col min="13320" max="13320" width="10.81640625" customWidth="1"/>
    <col min="13321" max="13322" width="21.54296875" customWidth="1"/>
    <col min="13323" max="13323" width="21.81640625" customWidth="1"/>
    <col min="13324" max="13324" width="95" bestFit="1" customWidth="1"/>
    <col min="13570" max="13570" width="12" customWidth="1"/>
    <col min="13571" max="13571" width="16.1796875" customWidth="1"/>
    <col min="13572" max="13572" width="13.81640625" customWidth="1"/>
    <col min="13573" max="13573" width="14.81640625" bestFit="1" customWidth="1"/>
    <col min="13574" max="13574" width="17.81640625" customWidth="1"/>
    <col min="13575" max="13575" width="38" customWidth="1"/>
    <col min="13576" max="13576" width="10.81640625" customWidth="1"/>
    <col min="13577" max="13578" width="21.54296875" customWidth="1"/>
    <col min="13579" max="13579" width="21.81640625" customWidth="1"/>
    <col min="13580" max="13580" width="95" bestFit="1" customWidth="1"/>
    <col min="13826" max="13826" width="12" customWidth="1"/>
    <col min="13827" max="13827" width="16.1796875" customWidth="1"/>
    <col min="13828" max="13828" width="13.81640625" customWidth="1"/>
    <col min="13829" max="13829" width="14.81640625" bestFit="1" customWidth="1"/>
    <col min="13830" max="13830" width="17.81640625" customWidth="1"/>
    <col min="13831" max="13831" width="38" customWidth="1"/>
    <col min="13832" max="13832" width="10.81640625" customWidth="1"/>
    <col min="13833" max="13834" width="21.54296875" customWidth="1"/>
    <col min="13835" max="13835" width="21.81640625" customWidth="1"/>
    <col min="13836" max="13836" width="95" bestFit="1" customWidth="1"/>
    <col min="14082" max="14082" width="12" customWidth="1"/>
    <col min="14083" max="14083" width="16.1796875" customWidth="1"/>
    <col min="14084" max="14084" width="13.81640625" customWidth="1"/>
    <col min="14085" max="14085" width="14.81640625" bestFit="1" customWidth="1"/>
    <col min="14086" max="14086" width="17.81640625" customWidth="1"/>
    <col min="14087" max="14087" width="38" customWidth="1"/>
    <col min="14088" max="14088" width="10.81640625" customWidth="1"/>
    <col min="14089" max="14090" width="21.54296875" customWidth="1"/>
    <col min="14091" max="14091" width="21.81640625" customWidth="1"/>
    <col min="14092" max="14092" width="95" bestFit="1" customWidth="1"/>
    <col min="14338" max="14338" width="12" customWidth="1"/>
    <col min="14339" max="14339" width="16.1796875" customWidth="1"/>
    <col min="14340" max="14340" width="13.81640625" customWidth="1"/>
    <col min="14341" max="14341" width="14.81640625" bestFit="1" customWidth="1"/>
    <col min="14342" max="14342" width="17.81640625" customWidth="1"/>
    <col min="14343" max="14343" width="38" customWidth="1"/>
    <col min="14344" max="14344" width="10.81640625" customWidth="1"/>
    <col min="14345" max="14346" width="21.54296875" customWidth="1"/>
    <col min="14347" max="14347" width="21.81640625" customWidth="1"/>
    <col min="14348" max="14348" width="95" bestFit="1" customWidth="1"/>
    <col min="14594" max="14594" width="12" customWidth="1"/>
    <col min="14595" max="14595" width="16.1796875" customWidth="1"/>
    <col min="14596" max="14596" width="13.81640625" customWidth="1"/>
    <col min="14597" max="14597" width="14.81640625" bestFit="1" customWidth="1"/>
    <col min="14598" max="14598" width="17.81640625" customWidth="1"/>
    <col min="14599" max="14599" width="38" customWidth="1"/>
    <col min="14600" max="14600" width="10.81640625" customWidth="1"/>
    <col min="14601" max="14602" width="21.54296875" customWidth="1"/>
    <col min="14603" max="14603" width="21.81640625" customWidth="1"/>
    <col min="14604" max="14604" width="95" bestFit="1" customWidth="1"/>
    <col min="14850" max="14850" width="12" customWidth="1"/>
    <col min="14851" max="14851" width="16.1796875" customWidth="1"/>
    <col min="14852" max="14852" width="13.81640625" customWidth="1"/>
    <col min="14853" max="14853" width="14.81640625" bestFit="1" customWidth="1"/>
    <col min="14854" max="14854" width="17.81640625" customWidth="1"/>
    <col min="14855" max="14855" width="38" customWidth="1"/>
    <col min="14856" max="14856" width="10.81640625" customWidth="1"/>
    <col min="14857" max="14858" width="21.54296875" customWidth="1"/>
    <col min="14859" max="14859" width="21.81640625" customWidth="1"/>
    <col min="14860" max="14860" width="95" bestFit="1" customWidth="1"/>
    <col min="15106" max="15106" width="12" customWidth="1"/>
    <col min="15107" max="15107" width="16.1796875" customWidth="1"/>
    <col min="15108" max="15108" width="13.81640625" customWidth="1"/>
    <col min="15109" max="15109" width="14.81640625" bestFit="1" customWidth="1"/>
    <col min="15110" max="15110" width="17.81640625" customWidth="1"/>
    <col min="15111" max="15111" width="38" customWidth="1"/>
    <col min="15112" max="15112" width="10.81640625" customWidth="1"/>
    <col min="15113" max="15114" width="21.54296875" customWidth="1"/>
    <col min="15115" max="15115" width="21.81640625" customWidth="1"/>
    <col min="15116" max="15116" width="95" bestFit="1" customWidth="1"/>
    <col min="15362" max="15362" width="12" customWidth="1"/>
    <col min="15363" max="15363" width="16.1796875" customWidth="1"/>
    <col min="15364" max="15364" width="13.81640625" customWidth="1"/>
    <col min="15365" max="15365" width="14.81640625" bestFit="1" customWidth="1"/>
    <col min="15366" max="15366" width="17.81640625" customWidth="1"/>
    <col min="15367" max="15367" width="38" customWidth="1"/>
    <col min="15368" max="15368" width="10.81640625" customWidth="1"/>
    <col min="15369" max="15370" width="21.54296875" customWidth="1"/>
    <col min="15371" max="15371" width="21.81640625" customWidth="1"/>
    <col min="15372" max="15372" width="95" bestFit="1" customWidth="1"/>
    <col min="15618" max="15618" width="12" customWidth="1"/>
    <col min="15619" max="15619" width="16.1796875" customWidth="1"/>
    <col min="15620" max="15620" width="13.81640625" customWidth="1"/>
    <col min="15621" max="15621" width="14.81640625" bestFit="1" customWidth="1"/>
    <col min="15622" max="15622" width="17.81640625" customWidth="1"/>
    <col min="15623" max="15623" width="38" customWidth="1"/>
    <col min="15624" max="15624" width="10.81640625" customWidth="1"/>
    <col min="15625" max="15626" width="21.54296875" customWidth="1"/>
    <col min="15627" max="15627" width="21.81640625" customWidth="1"/>
    <col min="15628" max="15628" width="95" bestFit="1" customWidth="1"/>
    <col min="15874" max="15874" width="12" customWidth="1"/>
    <col min="15875" max="15875" width="16.1796875" customWidth="1"/>
    <col min="15876" max="15876" width="13.81640625" customWidth="1"/>
    <col min="15877" max="15877" width="14.81640625" bestFit="1" customWidth="1"/>
    <col min="15878" max="15878" width="17.81640625" customWidth="1"/>
    <col min="15879" max="15879" width="38" customWidth="1"/>
    <col min="15880" max="15880" width="10.81640625" customWidth="1"/>
    <col min="15881" max="15882" width="21.54296875" customWidth="1"/>
    <col min="15883" max="15883" width="21.81640625" customWidth="1"/>
    <col min="15884" max="15884" width="95" bestFit="1" customWidth="1"/>
    <col min="16130" max="16130" width="12" customWidth="1"/>
    <col min="16131" max="16131" width="16.1796875" customWidth="1"/>
    <col min="16132" max="16132" width="13.81640625" customWidth="1"/>
    <col min="16133" max="16133" width="14.81640625" bestFit="1" customWidth="1"/>
    <col min="16134" max="16134" width="17.81640625" customWidth="1"/>
    <col min="16135" max="16135" width="38" customWidth="1"/>
    <col min="16136" max="16136" width="10.81640625" customWidth="1"/>
    <col min="16137" max="16138" width="21.54296875" customWidth="1"/>
    <col min="16139" max="16139" width="21.81640625" customWidth="1"/>
    <col min="16140" max="16140" width="95" bestFit="1" customWidth="1"/>
  </cols>
  <sheetData>
    <row r="1" spans="1:13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M1">
        <v>1.1355</v>
      </c>
    </row>
    <row r="2" spans="1:13" x14ac:dyDescent="0.35">
      <c r="A2" t="s">
        <v>11</v>
      </c>
      <c r="B2">
        <v>72999</v>
      </c>
      <c r="C2" t="s">
        <v>845</v>
      </c>
      <c r="D2">
        <v>95402</v>
      </c>
      <c r="E2" t="s">
        <v>12</v>
      </c>
      <c r="F2" t="s">
        <v>13</v>
      </c>
      <c r="G2">
        <v>1</v>
      </c>
      <c r="H2">
        <f>39.26/M1</f>
        <v>34.57507705856451</v>
      </c>
      <c r="I2">
        <f t="shared" ref="I2:I65" si="0">IF(H2="","",13.72)</f>
        <v>13.72</v>
      </c>
      <c r="J2">
        <f t="shared" ref="J2:J65" si="1">IF(H2="","",SUM(H2:I2))</f>
        <v>48.295077058564509</v>
      </c>
      <c r="K2" t="s">
        <v>14</v>
      </c>
    </row>
    <row r="3" spans="1:13" x14ac:dyDescent="0.35">
      <c r="A3" t="s">
        <v>11</v>
      </c>
      <c r="B3">
        <v>72007</v>
      </c>
      <c r="C3" t="s">
        <v>846</v>
      </c>
      <c r="D3">
        <v>95403</v>
      </c>
      <c r="E3" t="s">
        <v>15</v>
      </c>
      <c r="F3" t="s">
        <v>16</v>
      </c>
      <c r="G3">
        <v>1</v>
      </c>
      <c r="H3">
        <v>38.46</v>
      </c>
      <c r="I3">
        <f t="shared" si="0"/>
        <v>13.72</v>
      </c>
      <c r="J3">
        <f t="shared" si="1"/>
        <v>52.18</v>
      </c>
      <c r="K3" t="s">
        <v>17</v>
      </c>
    </row>
    <row r="4" spans="1:13" x14ac:dyDescent="0.35">
      <c r="A4" t="s">
        <v>11</v>
      </c>
      <c r="B4">
        <v>72999</v>
      </c>
      <c r="C4" t="s">
        <v>845</v>
      </c>
      <c r="D4">
        <v>95504</v>
      </c>
      <c r="E4" t="s">
        <v>18</v>
      </c>
      <c r="F4" t="s">
        <v>19</v>
      </c>
      <c r="G4">
        <v>1</v>
      </c>
      <c r="H4">
        <v>10.93</v>
      </c>
      <c r="I4">
        <f t="shared" si="0"/>
        <v>13.72</v>
      </c>
      <c r="J4">
        <f t="shared" si="1"/>
        <v>24.65</v>
      </c>
      <c r="K4" t="s">
        <v>20</v>
      </c>
    </row>
    <row r="5" spans="1:13" x14ac:dyDescent="0.35">
      <c r="A5" t="s">
        <v>21</v>
      </c>
      <c r="B5">
        <v>72007</v>
      </c>
      <c r="C5" t="s">
        <v>846</v>
      </c>
      <c r="D5">
        <v>95054</v>
      </c>
      <c r="E5" t="s">
        <v>22</v>
      </c>
      <c r="F5" t="s">
        <v>23</v>
      </c>
      <c r="G5">
        <v>1</v>
      </c>
      <c r="H5">
        <v>138</v>
      </c>
      <c r="I5">
        <f t="shared" si="0"/>
        <v>13.72</v>
      </c>
      <c r="J5">
        <f t="shared" si="1"/>
        <v>151.72</v>
      </c>
      <c r="K5" t="s">
        <v>24</v>
      </c>
    </row>
    <row r="6" spans="1:13" x14ac:dyDescent="0.35">
      <c r="A6" t="s">
        <v>21</v>
      </c>
      <c r="B6">
        <v>72999</v>
      </c>
      <c r="C6" t="s">
        <v>845</v>
      </c>
      <c r="D6">
        <v>95703</v>
      </c>
      <c r="E6" t="s">
        <v>25</v>
      </c>
      <c r="F6" t="s">
        <v>26</v>
      </c>
      <c r="G6">
        <v>2</v>
      </c>
      <c r="H6">
        <v>67.92</v>
      </c>
      <c r="I6">
        <f t="shared" si="0"/>
        <v>13.72</v>
      </c>
      <c r="J6">
        <f t="shared" si="1"/>
        <v>81.64</v>
      </c>
      <c r="K6" t="s">
        <v>27</v>
      </c>
    </row>
    <row r="7" spans="1:13" x14ac:dyDescent="0.35">
      <c r="A7" t="s">
        <v>21</v>
      </c>
      <c r="B7">
        <v>73082</v>
      </c>
      <c r="C7" t="s">
        <v>847</v>
      </c>
      <c r="D7">
        <v>95709</v>
      </c>
      <c r="E7" t="s">
        <v>28</v>
      </c>
      <c r="F7" t="s">
        <v>29</v>
      </c>
      <c r="G7">
        <v>1</v>
      </c>
      <c r="H7">
        <v>46.85</v>
      </c>
      <c r="I7">
        <f t="shared" si="0"/>
        <v>13.72</v>
      </c>
      <c r="J7">
        <f t="shared" si="1"/>
        <v>60.57</v>
      </c>
      <c r="K7" t="s">
        <v>30</v>
      </c>
    </row>
    <row r="8" spans="1:13" x14ac:dyDescent="0.35">
      <c r="A8" t="s">
        <v>21</v>
      </c>
      <c r="B8">
        <v>72062</v>
      </c>
      <c r="C8" t="s">
        <v>848</v>
      </c>
      <c r="D8">
        <v>95708</v>
      </c>
      <c r="E8" t="s">
        <v>31</v>
      </c>
      <c r="F8" t="s">
        <v>32</v>
      </c>
      <c r="G8">
        <v>1</v>
      </c>
      <c r="H8">
        <v>46.77</v>
      </c>
      <c r="I8">
        <f t="shared" si="0"/>
        <v>13.72</v>
      </c>
      <c r="J8">
        <f t="shared" si="1"/>
        <v>60.49</v>
      </c>
      <c r="K8" t="s">
        <v>33</v>
      </c>
    </row>
    <row r="9" spans="1:13" x14ac:dyDescent="0.35">
      <c r="A9" t="s">
        <v>21</v>
      </c>
      <c r="B9">
        <v>72062</v>
      </c>
      <c r="C9" t="s">
        <v>848</v>
      </c>
      <c r="D9">
        <v>95707</v>
      </c>
      <c r="E9" t="s">
        <v>34</v>
      </c>
      <c r="F9" t="s">
        <v>32</v>
      </c>
      <c r="G9">
        <v>1</v>
      </c>
      <c r="H9">
        <v>24.82</v>
      </c>
      <c r="I9">
        <f t="shared" si="0"/>
        <v>13.72</v>
      </c>
      <c r="J9">
        <f t="shared" si="1"/>
        <v>38.54</v>
      </c>
      <c r="K9" t="s">
        <v>35</v>
      </c>
    </row>
    <row r="10" spans="1:13" x14ac:dyDescent="0.35">
      <c r="A10" t="s">
        <v>21</v>
      </c>
      <c r="B10">
        <v>73082</v>
      </c>
      <c r="C10" t="s">
        <v>847</v>
      </c>
      <c r="D10">
        <v>95763</v>
      </c>
      <c r="E10" t="s">
        <v>36</v>
      </c>
      <c r="F10" t="s">
        <v>37</v>
      </c>
      <c r="G10">
        <v>1</v>
      </c>
      <c r="H10">
        <v>13.87</v>
      </c>
      <c r="I10">
        <f t="shared" si="0"/>
        <v>13.72</v>
      </c>
      <c r="J10">
        <f t="shared" si="1"/>
        <v>27.59</v>
      </c>
      <c r="K10" t="s">
        <v>38</v>
      </c>
    </row>
    <row r="11" spans="1:13" x14ac:dyDescent="0.35">
      <c r="A11" t="s">
        <v>21</v>
      </c>
      <c r="B11">
        <v>72999</v>
      </c>
      <c r="C11" t="s">
        <v>845</v>
      </c>
      <c r="D11">
        <v>95705</v>
      </c>
      <c r="E11" t="s">
        <v>39</v>
      </c>
      <c r="F11" t="s">
        <v>40</v>
      </c>
      <c r="G11">
        <v>1</v>
      </c>
      <c r="H11">
        <v>13.5</v>
      </c>
      <c r="I11">
        <f t="shared" si="0"/>
        <v>13.72</v>
      </c>
      <c r="J11">
        <f t="shared" si="1"/>
        <v>27.22</v>
      </c>
      <c r="K11" t="s">
        <v>41</v>
      </c>
    </row>
    <row r="12" spans="1:13" x14ac:dyDescent="0.35">
      <c r="A12" t="s">
        <v>42</v>
      </c>
      <c r="B12">
        <v>72999</v>
      </c>
      <c r="C12" t="s">
        <v>845</v>
      </c>
      <c r="D12">
        <v>95952</v>
      </c>
      <c r="E12" t="s">
        <v>43</v>
      </c>
      <c r="F12" t="s">
        <v>44</v>
      </c>
      <c r="G12">
        <v>1</v>
      </c>
      <c r="H12">
        <v>179.91</v>
      </c>
      <c r="I12">
        <f t="shared" si="0"/>
        <v>13.72</v>
      </c>
      <c r="J12">
        <f t="shared" si="1"/>
        <v>193.63</v>
      </c>
      <c r="K12" t="s">
        <v>45</v>
      </c>
    </row>
    <row r="13" spans="1:13" x14ac:dyDescent="0.35">
      <c r="A13" t="s">
        <v>42</v>
      </c>
      <c r="B13">
        <v>73082</v>
      </c>
      <c r="C13" t="s">
        <v>847</v>
      </c>
      <c r="D13">
        <v>95619</v>
      </c>
      <c r="E13" t="s">
        <v>46</v>
      </c>
      <c r="F13" t="s">
        <v>47</v>
      </c>
      <c r="G13">
        <v>1</v>
      </c>
      <c r="H13">
        <v>71.349999999999994</v>
      </c>
      <c r="I13">
        <f t="shared" si="0"/>
        <v>13.72</v>
      </c>
      <c r="J13">
        <f t="shared" si="1"/>
        <v>85.07</v>
      </c>
      <c r="K13" t="s">
        <v>48</v>
      </c>
    </row>
    <row r="14" spans="1:13" x14ac:dyDescent="0.35">
      <c r="A14" t="s">
        <v>42</v>
      </c>
      <c r="B14">
        <v>73082</v>
      </c>
      <c r="C14" t="s">
        <v>847</v>
      </c>
      <c r="D14">
        <v>95704</v>
      </c>
      <c r="E14" t="s">
        <v>49</v>
      </c>
      <c r="F14" t="s">
        <v>50</v>
      </c>
      <c r="G14">
        <v>1</v>
      </c>
      <c r="H14">
        <v>45.29</v>
      </c>
      <c r="I14">
        <f t="shared" si="0"/>
        <v>13.72</v>
      </c>
      <c r="J14">
        <f t="shared" si="1"/>
        <v>59.01</v>
      </c>
      <c r="K14" t="s">
        <v>51</v>
      </c>
    </row>
    <row r="15" spans="1:13" x14ac:dyDescent="0.35">
      <c r="A15" t="s">
        <v>42</v>
      </c>
      <c r="B15">
        <v>73082</v>
      </c>
      <c r="C15" t="s">
        <v>847</v>
      </c>
      <c r="D15">
        <v>95614</v>
      </c>
      <c r="E15" t="s">
        <v>52</v>
      </c>
      <c r="F15" t="s">
        <v>53</v>
      </c>
      <c r="G15">
        <v>1</v>
      </c>
      <c r="H15">
        <v>40.619999999999997</v>
      </c>
      <c r="I15">
        <f t="shared" si="0"/>
        <v>13.72</v>
      </c>
      <c r="J15">
        <f t="shared" si="1"/>
        <v>54.339999999999996</v>
      </c>
      <c r="K15" t="s">
        <v>54</v>
      </c>
    </row>
    <row r="16" spans="1:13" x14ac:dyDescent="0.35">
      <c r="A16" t="s">
        <v>42</v>
      </c>
      <c r="B16">
        <v>73082</v>
      </c>
      <c r="C16" t="s">
        <v>847</v>
      </c>
      <c r="D16">
        <v>95762</v>
      </c>
      <c r="E16" t="s">
        <v>55</v>
      </c>
      <c r="F16" t="s">
        <v>56</v>
      </c>
      <c r="G16">
        <v>2</v>
      </c>
      <c r="H16">
        <v>38.799999999999997</v>
      </c>
      <c r="I16">
        <f t="shared" si="0"/>
        <v>13.72</v>
      </c>
      <c r="J16">
        <f t="shared" si="1"/>
        <v>52.519999999999996</v>
      </c>
      <c r="K16" t="s">
        <v>57</v>
      </c>
    </row>
    <row r="17" spans="1:11" x14ac:dyDescent="0.35">
      <c r="A17" t="s">
        <v>42</v>
      </c>
      <c r="B17">
        <v>73082</v>
      </c>
      <c r="C17" t="s">
        <v>847</v>
      </c>
      <c r="D17">
        <v>96501</v>
      </c>
      <c r="E17" t="s">
        <v>34</v>
      </c>
      <c r="F17" t="s">
        <v>32</v>
      </c>
      <c r="G17">
        <v>1</v>
      </c>
      <c r="H17">
        <v>24.82</v>
      </c>
      <c r="I17">
        <f t="shared" si="0"/>
        <v>13.72</v>
      </c>
      <c r="J17">
        <f t="shared" si="1"/>
        <v>38.54</v>
      </c>
      <c r="K17" t="s">
        <v>58</v>
      </c>
    </row>
    <row r="18" spans="1:11" x14ac:dyDescent="0.35">
      <c r="A18" t="s">
        <v>42</v>
      </c>
      <c r="B18">
        <v>72062</v>
      </c>
      <c r="C18" t="s">
        <v>848</v>
      </c>
      <c r="D18">
        <v>95616</v>
      </c>
      <c r="E18" t="s">
        <v>59</v>
      </c>
      <c r="F18" t="s">
        <v>60</v>
      </c>
      <c r="G18">
        <v>1</v>
      </c>
      <c r="H18">
        <v>22.28</v>
      </c>
      <c r="I18">
        <f t="shared" si="0"/>
        <v>13.72</v>
      </c>
      <c r="J18">
        <f t="shared" si="1"/>
        <v>36</v>
      </c>
      <c r="K18" t="s">
        <v>61</v>
      </c>
    </row>
    <row r="19" spans="1:11" x14ac:dyDescent="0.35">
      <c r="A19" t="s">
        <v>42</v>
      </c>
      <c r="B19">
        <v>72217</v>
      </c>
      <c r="C19" t="s">
        <v>849</v>
      </c>
      <c r="D19">
        <v>95903</v>
      </c>
      <c r="E19" t="s">
        <v>62</v>
      </c>
      <c r="F19" t="s">
        <v>63</v>
      </c>
      <c r="G19">
        <v>1</v>
      </c>
      <c r="H19">
        <v>20.87</v>
      </c>
      <c r="I19">
        <f t="shared" si="0"/>
        <v>13.72</v>
      </c>
      <c r="J19">
        <f t="shared" si="1"/>
        <v>34.590000000000003</v>
      </c>
      <c r="K19" t="s">
        <v>64</v>
      </c>
    </row>
    <row r="20" spans="1:11" x14ac:dyDescent="0.35">
      <c r="A20" t="s">
        <v>42</v>
      </c>
      <c r="B20">
        <v>73069</v>
      </c>
      <c r="C20" t="s">
        <v>850</v>
      </c>
      <c r="D20">
        <v>95769</v>
      </c>
      <c r="E20" t="s">
        <v>65</v>
      </c>
      <c r="F20" t="s">
        <v>66</v>
      </c>
      <c r="G20">
        <v>1</v>
      </c>
      <c r="H20">
        <v>20.16</v>
      </c>
      <c r="I20">
        <f t="shared" si="0"/>
        <v>13.72</v>
      </c>
      <c r="J20">
        <f t="shared" si="1"/>
        <v>33.880000000000003</v>
      </c>
      <c r="K20" t="s">
        <v>67</v>
      </c>
    </row>
    <row r="21" spans="1:11" x14ac:dyDescent="0.35">
      <c r="A21" t="s">
        <v>42</v>
      </c>
      <c r="B21">
        <v>72217</v>
      </c>
      <c r="C21" t="s">
        <v>849</v>
      </c>
      <c r="D21">
        <v>95904</v>
      </c>
      <c r="E21" t="s">
        <v>68</v>
      </c>
      <c r="F21" t="s">
        <v>69</v>
      </c>
      <c r="G21">
        <v>1</v>
      </c>
      <c r="H21">
        <v>19.57</v>
      </c>
      <c r="I21">
        <f t="shared" si="0"/>
        <v>13.72</v>
      </c>
      <c r="J21">
        <f t="shared" si="1"/>
        <v>33.29</v>
      </c>
      <c r="K21" t="s">
        <v>70</v>
      </c>
    </row>
    <row r="22" spans="1:11" x14ac:dyDescent="0.35">
      <c r="A22" t="s">
        <v>42</v>
      </c>
      <c r="B22">
        <v>72217</v>
      </c>
      <c r="C22" t="s">
        <v>849</v>
      </c>
      <c r="D22">
        <v>95656</v>
      </c>
      <c r="E22" t="s">
        <v>68</v>
      </c>
      <c r="F22" t="s">
        <v>69</v>
      </c>
      <c r="G22">
        <v>1</v>
      </c>
      <c r="H22">
        <v>19.57</v>
      </c>
      <c r="I22">
        <f t="shared" si="0"/>
        <v>13.72</v>
      </c>
      <c r="J22">
        <f t="shared" si="1"/>
        <v>33.29</v>
      </c>
      <c r="K22" t="s">
        <v>71</v>
      </c>
    </row>
    <row r="23" spans="1:11" x14ac:dyDescent="0.35">
      <c r="A23" t="s">
        <v>42</v>
      </c>
      <c r="B23">
        <v>73069</v>
      </c>
      <c r="C23" t="s">
        <v>850</v>
      </c>
      <c r="D23">
        <v>95764</v>
      </c>
      <c r="E23" t="s">
        <v>72</v>
      </c>
      <c r="F23" t="s">
        <v>73</v>
      </c>
      <c r="G23">
        <v>1</v>
      </c>
      <c r="H23">
        <v>16.27</v>
      </c>
      <c r="I23">
        <f t="shared" si="0"/>
        <v>13.72</v>
      </c>
      <c r="J23">
        <f t="shared" si="1"/>
        <v>29.990000000000002</v>
      </c>
      <c r="K23" t="s">
        <v>74</v>
      </c>
    </row>
    <row r="24" spans="1:11" x14ac:dyDescent="0.35">
      <c r="A24" t="s">
        <v>42</v>
      </c>
      <c r="B24">
        <v>73082</v>
      </c>
      <c r="C24" t="s">
        <v>847</v>
      </c>
      <c r="D24">
        <v>96511</v>
      </c>
      <c r="E24" t="s">
        <v>75</v>
      </c>
      <c r="F24" t="s">
        <v>76</v>
      </c>
      <c r="G24">
        <v>1</v>
      </c>
      <c r="H24">
        <v>15.896599999999999</v>
      </c>
      <c r="I24">
        <f t="shared" si="0"/>
        <v>13.72</v>
      </c>
      <c r="J24">
        <f t="shared" si="1"/>
        <v>29.616599999999998</v>
      </c>
      <c r="K24" t="s">
        <v>77</v>
      </c>
    </row>
    <row r="25" spans="1:11" x14ac:dyDescent="0.35">
      <c r="A25" t="s">
        <v>42</v>
      </c>
      <c r="B25">
        <v>73082</v>
      </c>
      <c r="C25" t="s">
        <v>847</v>
      </c>
      <c r="D25">
        <v>95617</v>
      </c>
      <c r="E25" t="s">
        <v>78</v>
      </c>
      <c r="F25" t="s">
        <v>79</v>
      </c>
      <c r="G25">
        <v>1</v>
      </c>
      <c r="H25">
        <v>12.5562</v>
      </c>
      <c r="I25">
        <f t="shared" si="0"/>
        <v>13.72</v>
      </c>
      <c r="J25">
        <f t="shared" si="1"/>
        <v>26.276200000000003</v>
      </c>
      <c r="K25" t="s">
        <v>80</v>
      </c>
    </row>
    <row r="26" spans="1:11" x14ac:dyDescent="0.35">
      <c r="A26" t="s">
        <v>42</v>
      </c>
      <c r="B26">
        <v>73082</v>
      </c>
      <c r="C26" t="s">
        <v>847</v>
      </c>
      <c r="D26">
        <v>96506</v>
      </c>
      <c r="E26" t="s">
        <v>81</v>
      </c>
      <c r="F26" t="s">
        <v>79</v>
      </c>
      <c r="G26">
        <v>1</v>
      </c>
      <c r="H26">
        <v>12.5548</v>
      </c>
      <c r="I26">
        <f t="shared" si="0"/>
        <v>13.72</v>
      </c>
      <c r="J26">
        <f t="shared" si="1"/>
        <v>26.274799999999999</v>
      </c>
      <c r="K26" t="s">
        <v>82</v>
      </c>
    </row>
    <row r="27" spans="1:11" x14ac:dyDescent="0.35">
      <c r="A27" t="s">
        <v>42</v>
      </c>
      <c r="B27">
        <v>73082</v>
      </c>
      <c r="C27" t="s">
        <v>847</v>
      </c>
      <c r="D27">
        <v>95710</v>
      </c>
      <c r="E27" t="s">
        <v>83</v>
      </c>
      <c r="F27" t="s">
        <v>84</v>
      </c>
      <c r="G27">
        <v>1</v>
      </c>
      <c r="H27">
        <v>12.5</v>
      </c>
      <c r="I27">
        <f t="shared" si="0"/>
        <v>13.72</v>
      </c>
      <c r="J27">
        <f t="shared" si="1"/>
        <v>26.22</v>
      </c>
      <c r="K27" t="s">
        <v>85</v>
      </c>
    </row>
    <row r="28" spans="1:11" x14ac:dyDescent="0.35">
      <c r="A28" t="s">
        <v>42</v>
      </c>
      <c r="B28">
        <v>73082</v>
      </c>
      <c r="C28" t="s">
        <v>847</v>
      </c>
      <c r="D28">
        <v>96503</v>
      </c>
      <c r="E28" t="s">
        <v>86</v>
      </c>
      <c r="F28" t="s">
        <v>87</v>
      </c>
      <c r="G28">
        <v>1</v>
      </c>
      <c r="H28">
        <v>11.12</v>
      </c>
      <c r="I28">
        <f t="shared" si="0"/>
        <v>13.72</v>
      </c>
      <c r="J28">
        <f t="shared" si="1"/>
        <v>24.84</v>
      </c>
      <c r="K28" t="s">
        <v>88</v>
      </c>
    </row>
    <row r="29" spans="1:11" x14ac:dyDescent="0.35">
      <c r="A29" t="s">
        <v>42</v>
      </c>
      <c r="B29">
        <v>73082</v>
      </c>
      <c r="C29" t="s">
        <v>847</v>
      </c>
      <c r="D29">
        <v>95404</v>
      </c>
      <c r="E29" t="s">
        <v>86</v>
      </c>
      <c r="F29" t="s">
        <v>87</v>
      </c>
      <c r="G29">
        <v>1</v>
      </c>
      <c r="H29">
        <v>11.12</v>
      </c>
      <c r="I29">
        <f t="shared" si="0"/>
        <v>13.72</v>
      </c>
      <c r="J29">
        <f t="shared" si="1"/>
        <v>24.84</v>
      </c>
      <c r="K29" t="s">
        <v>89</v>
      </c>
    </row>
    <row r="30" spans="1:11" x14ac:dyDescent="0.35">
      <c r="A30" t="s">
        <v>42</v>
      </c>
      <c r="B30">
        <v>73069</v>
      </c>
      <c r="C30" t="s">
        <v>850</v>
      </c>
      <c r="D30">
        <v>95768</v>
      </c>
      <c r="E30" t="s">
        <v>90</v>
      </c>
      <c r="F30" t="s">
        <v>91</v>
      </c>
      <c r="G30">
        <v>1</v>
      </c>
      <c r="H30">
        <v>10.63</v>
      </c>
      <c r="I30">
        <f t="shared" si="0"/>
        <v>13.72</v>
      </c>
      <c r="J30">
        <f t="shared" si="1"/>
        <v>24.35</v>
      </c>
      <c r="K30" t="s">
        <v>92</v>
      </c>
    </row>
    <row r="31" spans="1:11" x14ac:dyDescent="0.35">
      <c r="A31" t="s">
        <v>42</v>
      </c>
      <c r="B31">
        <v>73082</v>
      </c>
      <c r="C31" t="s">
        <v>847</v>
      </c>
      <c r="D31">
        <v>95905</v>
      </c>
      <c r="E31" t="s">
        <v>93</v>
      </c>
      <c r="F31" t="s">
        <v>94</v>
      </c>
      <c r="G31">
        <v>10</v>
      </c>
      <c r="H31">
        <v>10.199999999999999</v>
      </c>
      <c r="I31">
        <f t="shared" si="0"/>
        <v>13.72</v>
      </c>
      <c r="J31">
        <f t="shared" si="1"/>
        <v>23.92</v>
      </c>
      <c r="K31" t="s">
        <v>95</v>
      </c>
    </row>
    <row r="32" spans="1:11" x14ac:dyDescent="0.35">
      <c r="A32" t="s">
        <v>42</v>
      </c>
      <c r="B32">
        <v>73082</v>
      </c>
      <c r="C32" t="s">
        <v>847</v>
      </c>
      <c r="D32">
        <v>96502</v>
      </c>
      <c r="E32" t="s">
        <v>96</v>
      </c>
      <c r="F32" t="s">
        <v>97</v>
      </c>
      <c r="G32">
        <v>1</v>
      </c>
      <c r="H32">
        <v>9</v>
      </c>
      <c r="I32">
        <f t="shared" si="0"/>
        <v>13.72</v>
      </c>
      <c r="J32">
        <f t="shared" si="1"/>
        <v>22.72</v>
      </c>
      <c r="K32" t="s">
        <v>98</v>
      </c>
    </row>
    <row r="33" spans="1:11" x14ac:dyDescent="0.35">
      <c r="A33" t="s">
        <v>99</v>
      </c>
      <c r="B33">
        <v>72007</v>
      </c>
      <c r="C33" t="s">
        <v>846</v>
      </c>
      <c r="D33">
        <v>95061</v>
      </c>
      <c r="E33" t="s">
        <v>100</v>
      </c>
      <c r="F33" t="s">
        <v>101</v>
      </c>
      <c r="G33">
        <v>1</v>
      </c>
      <c r="H33">
        <v>291.26400000000001</v>
      </c>
      <c r="I33">
        <f t="shared" si="0"/>
        <v>13.72</v>
      </c>
      <c r="J33">
        <f t="shared" si="1"/>
        <v>304.98400000000004</v>
      </c>
      <c r="K33" t="s">
        <v>102</v>
      </c>
    </row>
    <row r="34" spans="1:11" x14ac:dyDescent="0.35">
      <c r="A34" t="s">
        <v>99</v>
      </c>
      <c r="B34">
        <v>73082</v>
      </c>
      <c r="C34" t="s">
        <v>847</v>
      </c>
      <c r="D34">
        <v>96508</v>
      </c>
      <c r="E34" t="s">
        <v>103</v>
      </c>
      <c r="F34" t="s">
        <v>104</v>
      </c>
      <c r="G34">
        <v>1</v>
      </c>
      <c r="H34">
        <v>161.84</v>
      </c>
      <c r="I34">
        <f t="shared" si="0"/>
        <v>13.72</v>
      </c>
      <c r="J34">
        <f t="shared" si="1"/>
        <v>175.56</v>
      </c>
      <c r="K34" t="s">
        <v>105</v>
      </c>
    </row>
    <row r="35" spans="1:11" x14ac:dyDescent="0.35">
      <c r="A35" t="s">
        <v>99</v>
      </c>
      <c r="B35">
        <v>73069</v>
      </c>
      <c r="C35" t="s">
        <v>850</v>
      </c>
      <c r="D35">
        <v>93607</v>
      </c>
      <c r="E35" t="s">
        <v>106</v>
      </c>
      <c r="F35" t="s">
        <v>107</v>
      </c>
      <c r="G35">
        <v>3</v>
      </c>
      <c r="H35">
        <v>157.97999999999999</v>
      </c>
      <c r="I35">
        <f t="shared" si="0"/>
        <v>13.72</v>
      </c>
      <c r="J35">
        <f t="shared" si="1"/>
        <v>171.7</v>
      </c>
      <c r="K35" t="s">
        <v>108</v>
      </c>
    </row>
    <row r="36" spans="1:11" x14ac:dyDescent="0.35">
      <c r="A36" t="s">
        <v>99</v>
      </c>
      <c r="B36">
        <v>73082</v>
      </c>
      <c r="C36" t="s">
        <v>847</v>
      </c>
      <c r="D36">
        <v>96512</v>
      </c>
      <c r="E36" t="s">
        <v>603</v>
      </c>
      <c r="F36" t="s">
        <v>109</v>
      </c>
      <c r="G36">
        <v>1</v>
      </c>
      <c r="H36">
        <v>132.18</v>
      </c>
      <c r="I36">
        <f t="shared" si="0"/>
        <v>13.72</v>
      </c>
      <c r="J36">
        <f t="shared" si="1"/>
        <v>145.9</v>
      </c>
      <c r="K36" t="s">
        <v>110</v>
      </c>
    </row>
    <row r="37" spans="1:11" x14ac:dyDescent="0.35">
      <c r="A37" t="s">
        <v>99</v>
      </c>
      <c r="B37">
        <v>73082</v>
      </c>
      <c r="C37" t="s">
        <v>847</v>
      </c>
      <c r="D37">
        <v>95958</v>
      </c>
      <c r="E37" t="s">
        <v>111</v>
      </c>
      <c r="F37" t="s">
        <v>112</v>
      </c>
      <c r="G37">
        <v>1</v>
      </c>
      <c r="H37">
        <v>95.35</v>
      </c>
      <c r="I37">
        <f t="shared" si="0"/>
        <v>13.72</v>
      </c>
      <c r="J37">
        <f t="shared" si="1"/>
        <v>109.07</v>
      </c>
      <c r="K37" t="s">
        <v>113</v>
      </c>
    </row>
    <row r="38" spans="1:11" x14ac:dyDescent="0.35">
      <c r="A38" t="s">
        <v>99</v>
      </c>
      <c r="B38">
        <v>73082</v>
      </c>
      <c r="C38" t="s">
        <v>847</v>
      </c>
      <c r="D38">
        <v>95632</v>
      </c>
      <c r="E38" t="s">
        <v>114</v>
      </c>
      <c r="F38" t="s">
        <v>115</v>
      </c>
      <c r="G38">
        <v>1</v>
      </c>
      <c r="H38">
        <v>70.5</v>
      </c>
      <c r="I38">
        <f t="shared" si="0"/>
        <v>13.72</v>
      </c>
      <c r="J38">
        <f t="shared" si="1"/>
        <v>84.22</v>
      </c>
      <c r="K38" t="s">
        <v>116</v>
      </c>
    </row>
    <row r="39" spans="1:11" x14ac:dyDescent="0.35">
      <c r="A39" t="s">
        <v>99</v>
      </c>
      <c r="B39">
        <v>73082</v>
      </c>
      <c r="C39" t="s">
        <v>847</v>
      </c>
      <c r="D39">
        <v>96354</v>
      </c>
      <c r="E39" t="s">
        <v>117</v>
      </c>
      <c r="F39" t="s">
        <v>118</v>
      </c>
      <c r="G39">
        <v>1</v>
      </c>
      <c r="H39">
        <v>67.39</v>
      </c>
      <c r="I39">
        <f t="shared" si="0"/>
        <v>13.72</v>
      </c>
      <c r="J39">
        <f t="shared" si="1"/>
        <v>81.11</v>
      </c>
      <c r="K39" t="s">
        <v>119</v>
      </c>
    </row>
    <row r="40" spans="1:11" x14ac:dyDescent="0.35">
      <c r="A40" t="s">
        <v>99</v>
      </c>
      <c r="B40">
        <v>73069</v>
      </c>
      <c r="C40" t="s">
        <v>850</v>
      </c>
      <c r="D40">
        <v>93609</v>
      </c>
      <c r="E40" t="s">
        <v>106</v>
      </c>
      <c r="F40" t="s">
        <v>107</v>
      </c>
      <c r="G40">
        <v>1</v>
      </c>
      <c r="H40">
        <v>52.66</v>
      </c>
      <c r="I40">
        <f t="shared" si="0"/>
        <v>13.72</v>
      </c>
      <c r="J40">
        <f t="shared" si="1"/>
        <v>66.38</v>
      </c>
      <c r="K40" t="s">
        <v>120</v>
      </c>
    </row>
    <row r="41" spans="1:11" x14ac:dyDescent="0.35">
      <c r="A41" t="s">
        <v>99</v>
      </c>
      <c r="B41">
        <v>73069</v>
      </c>
      <c r="C41" t="s">
        <v>850</v>
      </c>
      <c r="D41">
        <v>93608</v>
      </c>
      <c r="E41" t="s">
        <v>121</v>
      </c>
      <c r="F41" t="s">
        <v>122</v>
      </c>
      <c r="G41">
        <v>1</v>
      </c>
      <c r="H41">
        <v>51.93</v>
      </c>
      <c r="I41">
        <f t="shared" si="0"/>
        <v>13.72</v>
      </c>
      <c r="J41">
        <f t="shared" si="1"/>
        <v>65.650000000000006</v>
      </c>
      <c r="K41" t="s">
        <v>123</v>
      </c>
    </row>
    <row r="42" spans="1:11" x14ac:dyDescent="0.35">
      <c r="A42" t="s">
        <v>99</v>
      </c>
      <c r="B42">
        <v>73069</v>
      </c>
      <c r="C42" t="s">
        <v>850</v>
      </c>
      <c r="D42">
        <v>93610</v>
      </c>
      <c r="E42" t="s">
        <v>124</v>
      </c>
      <c r="F42" t="s">
        <v>125</v>
      </c>
      <c r="G42">
        <v>1</v>
      </c>
      <c r="H42">
        <v>51.48</v>
      </c>
      <c r="I42">
        <f t="shared" si="0"/>
        <v>13.72</v>
      </c>
      <c r="J42">
        <f t="shared" si="1"/>
        <v>65.2</v>
      </c>
      <c r="K42" t="s">
        <v>126</v>
      </c>
    </row>
    <row r="43" spans="1:11" x14ac:dyDescent="0.35">
      <c r="A43" t="s">
        <v>99</v>
      </c>
      <c r="B43">
        <v>72007</v>
      </c>
      <c r="C43" t="s">
        <v>846</v>
      </c>
      <c r="D43">
        <v>95055</v>
      </c>
      <c r="E43" t="s">
        <v>127</v>
      </c>
      <c r="F43" t="s">
        <v>128</v>
      </c>
      <c r="G43">
        <v>1</v>
      </c>
      <c r="H43">
        <v>45.58</v>
      </c>
      <c r="I43">
        <f t="shared" si="0"/>
        <v>13.72</v>
      </c>
      <c r="J43">
        <f t="shared" si="1"/>
        <v>59.3</v>
      </c>
      <c r="K43" t="s">
        <v>129</v>
      </c>
    </row>
    <row r="44" spans="1:11" x14ac:dyDescent="0.35">
      <c r="A44" t="s">
        <v>99</v>
      </c>
      <c r="B44">
        <v>72999</v>
      </c>
      <c r="C44" t="s">
        <v>845</v>
      </c>
      <c r="D44">
        <v>95618</v>
      </c>
      <c r="E44" t="s">
        <v>130</v>
      </c>
      <c r="F44" t="s">
        <v>131</v>
      </c>
      <c r="G44">
        <v>1</v>
      </c>
      <c r="H44">
        <v>45.5</v>
      </c>
      <c r="I44">
        <f t="shared" si="0"/>
        <v>13.72</v>
      </c>
      <c r="J44">
        <f t="shared" si="1"/>
        <v>59.22</v>
      </c>
      <c r="K44" t="s">
        <v>132</v>
      </c>
    </row>
    <row r="45" spans="1:11" x14ac:dyDescent="0.35">
      <c r="A45" t="s">
        <v>99</v>
      </c>
      <c r="B45">
        <v>73082</v>
      </c>
      <c r="C45" t="s">
        <v>847</v>
      </c>
      <c r="D45">
        <v>95716</v>
      </c>
      <c r="E45" t="s">
        <v>133</v>
      </c>
      <c r="F45" t="s">
        <v>134</v>
      </c>
      <c r="G45">
        <v>1</v>
      </c>
      <c r="H45">
        <v>43.72</v>
      </c>
      <c r="I45">
        <f t="shared" si="0"/>
        <v>13.72</v>
      </c>
      <c r="J45">
        <f t="shared" si="1"/>
        <v>57.44</v>
      </c>
      <c r="K45" t="s">
        <v>135</v>
      </c>
    </row>
    <row r="46" spans="1:11" x14ac:dyDescent="0.35">
      <c r="A46" t="s">
        <v>99</v>
      </c>
      <c r="B46">
        <v>72999</v>
      </c>
      <c r="C46" t="s">
        <v>845</v>
      </c>
      <c r="D46">
        <v>95625</v>
      </c>
      <c r="E46" t="s">
        <v>136</v>
      </c>
      <c r="F46" t="s">
        <v>137</v>
      </c>
      <c r="G46">
        <v>1</v>
      </c>
      <c r="H46">
        <v>42.86</v>
      </c>
      <c r="I46">
        <f t="shared" si="0"/>
        <v>13.72</v>
      </c>
      <c r="J46">
        <f t="shared" si="1"/>
        <v>56.58</v>
      </c>
      <c r="K46" t="s">
        <v>138</v>
      </c>
    </row>
    <row r="47" spans="1:11" x14ac:dyDescent="0.35">
      <c r="A47" t="s">
        <v>99</v>
      </c>
      <c r="B47">
        <v>73082</v>
      </c>
      <c r="C47" t="s">
        <v>847</v>
      </c>
      <c r="D47">
        <v>96518</v>
      </c>
      <c r="E47" t="s">
        <v>139</v>
      </c>
      <c r="F47" t="s">
        <v>140</v>
      </c>
      <c r="G47">
        <v>1</v>
      </c>
      <c r="H47">
        <v>33.229999999999997</v>
      </c>
      <c r="I47">
        <f t="shared" si="0"/>
        <v>13.72</v>
      </c>
      <c r="J47">
        <f t="shared" si="1"/>
        <v>46.949999999999996</v>
      </c>
      <c r="K47" t="s">
        <v>141</v>
      </c>
    </row>
    <row r="48" spans="1:11" x14ac:dyDescent="0.35">
      <c r="A48" t="s">
        <v>99</v>
      </c>
      <c r="B48">
        <v>72007</v>
      </c>
      <c r="C48" t="s">
        <v>846</v>
      </c>
      <c r="D48">
        <v>95767</v>
      </c>
      <c r="E48" t="s">
        <v>142</v>
      </c>
      <c r="F48" t="s">
        <v>143</v>
      </c>
      <c r="G48">
        <v>1</v>
      </c>
      <c r="H48">
        <v>32.65</v>
      </c>
      <c r="I48">
        <f t="shared" si="0"/>
        <v>13.72</v>
      </c>
      <c r="J48">
        <f t="shared" si="1"/>
        <v>46.37</v>
      </c>
      <c r="K48" t="s">
        <v>144</v>
      </c>
    </row>
    <row r="49" spans="1:11" x14ac:dyDescent="0.35">
      <c r="A49" t="s">
        <v>99</v>
      </c>
      <c r="B49">
        <v>73069</v>
      </c>
      <c r="C49" t="s">
        <v>850</v>
      </c>
      <c r="D49">
        <v>95770</v>
      </c>
      <c r="E49" t="s">
        <v>142</v>
      </c>
      <c r="F49" t="s">
        <v>143</v>
      </c>
      <c r="G49">
        <v>1</v>
      </c>
      <c r="H49">
        <v>32.65</v>
      </c>
      <c r="I49">
        <f t="shared" si="0"/>
        <v>13.72</v>
      </c>
      <c r="J49">
        <f t="shared" si="1"/>
        <v>46.37</v>
      </c>
      <c r="K49" t="s">
        <v>98</v>
      </c>
    </row>
    <row r="50" spans="1:11" x14ac:dyDescent="0.35">
      <c r="A50" t="s">
        <v>99</v>
      </c>
      <c r="B50">
        <v>72999</v>
      </c>
      <c r="C50" t="s">
        <v>845</v>
      </c>
      <c r="D50">
        <v>95623</v>
      </c>
      <c r="E50" t="s">
        <v>145</v>
      </c>
      <c r="F50" t="s">
        <v>146</v>
      </c>
      <c r="G50">
        <v>1</v>
      </c>
      <c r="H50">
        <v>31.42</v>
      </c>
      <c r="I50">
        <f t="shared" si="0"/>
        <v>13.72</v>
      </c>
      <c r="J50">
        <f t="shared" si="1"/>
        <v>45.14</v>
      </c>
      <c r="K50" t="s">
        <v>147</v>
      </c>
    </row>
    <row r="51" spans="1:11" x14ac:dyDescent="0.35">
      <c r="A51" t="s">
        <v>99</v>
      </c>
      <c r="B51">
        <v>73082</v>
      </c>
      <c r="C51" t="s">
        <v>847</v>
      </c>
      <c r="D51">
        <v>95624</v>
      </c>
      <c r="E51" t="s">
        <v>148</v>
      </c>
      <c r="F51" t="s">
        <v>26</v>
      </c>
      <c r="G51">
        <v>1</v>
      </c>
      <c r="H51">
        <v>30.3</v>
      </c>
      <c r="I51">
        <f t="shared" si="0"/>
        <v>13.72</v>
      </c>
      <c r="J51">
        <f t="shared" si="1"/>
        <v>44.02</v>
      </c>
      <c r="K51" t="s">
        <v>149</v>
      </c>
    </row>
    <row r="52" spans="1:11" x14ac:dyDescent="0.35">
      <c r="A52" t="s">
        <v>99</v>
      </c>
      <c r="B52">
        <v>73082</v>
      </c>
      <c r="C52" t="s">
        <v>847</v>
      </c>
      <c r="D52">
        <v>96532</v>
      </c>
      <c r="E52" t="s">
        <v>150</v>
      </c>
      <c r="F52" t="s">
        <v>146</v>
      </c>
      <c r="G52">
        <v>1</v>
      </c>
      <c r="H52">
        <v>29.39</v>
      </c>
      <c r="I52">
        <f t="shared" si="0"/>
        <v>13.72</v>
      </c>
      <c r="J52">
        <f t="shared" si="1"/>
        <v>43.11</v>
      </c>
      <c r="K52" t="s">
        <v>151</v>
      </c>
    </row>
    <row r="53" spans="1:11" x14ac:dyDescent="0.35">
      <c r="A53" t="s">
        <v>99</v>
      </c>
      <c r="B53">
        <v>73082</v>
      </c>
      <c r="C53" t="s">
        <v>847</v>
      </c>
      <c r="D53">
        <v>95552</v>
      </c>
      <c r="E53" t="s">
        <v>152</v>
      </c>
      <c r="F53" t="s">
        <v>153</v>
      </c>
      <c r="G53">
        <v>1</v>
      </c>
      <c r="H53">
        <v>25.66</v>
      </c>
      <c r="I53">
        <f t="shared" si="0"/>
        <v>13.72</v>
      </c>
      <c r="J53">
        <f t="shared" si="1"/>
        <v>39.380000000000003</v>
      </c>
      <c r="K53" t="s">
        <v>154</v>
      </c>
    </row>
    <row r="54" spans="1:11" x14ac:dyDescent="0.35">
      <c r="A54" t="s">
        <v>99</v>
      </c>
      <c r="B54">
        <v>73082</v>
      </c>
      <c r="C54" t="s">
        <v>847</v>
      </c>
      <c r="D54">
        <v>95626</v>
      </c>
      <c r="E54" t="s">
        <v>155</v>
      </c>
      <c r="F54" t="s">
        <v>156</v>
      </c>
      <c r="G54">
        <v>1</v>
      </c>
      <c r="H54">
        <v>21.31</v>
      </c>
      <c r="I54">
        <f t="shared" si="0"/>
        <v>13.72</v>
      </c>
      <c r="J54">
        <f t="shared" si="1"/>
        <v>35.03</v>
      </c>
      <c r="K54" t="s">
        <v>98</v>
      </c>
    </row>
    <row r="55" spans="1:11" x14ac:dyDescent="0.35">
      <c r="A55" t="s">
        <v>99</v>
      </c>
      <c r="B55">
        <v>72062</v>
      </c>
      <c r="C55" t="s">
        <v>848</v>
      </c>
      <c r="D55">
        <v>95629</v>
      </c>
      <c r="E55" t="s">
        <v>157</v>
      </c>
      <c r="F55" t="s">
        <v>158</v>
      </c>
      <c r="G55">
        <v>1</v>
      </c>
      <c r="H55">
        <v>19.04</v>
      </c>
      <c r="I55">
        <f t="shared" si="0"/>
        <v>13.72</v>
      </c>
      <c r="J55">
        <f t="shared" si="1"/>
        <v>32.76</v>
      </c>
      <c r="K55" t="s">
        <v>159</v>
      </c>
    </row>
    <row r="56" spans="1:11" x14ac:dyDescent="0.35">
      <c r="A56" t="s">
        <v>99</v>
      </c>
      <c r="B56">
        <v>73082</v>
      </c>
      <c r="C56" t="s">
        <v>847</v>
      </c>
      <c r="D56">
        <v>96517</v>
      </c>
      <c r="E56" t="s">
        <v>160</v>
      </c>
      <c r="F56" t="s">
        <v>161</v>
      </c>
      <c r="G56">
        <v>1</v>
      </c>
      <c r="H56">
        <v>18.5</v>
      </c>
      <c r="I56">
        <f t="shared" si="0"/>
        <v>13.72</v>
      </c>
      <c r="J56">
        <f t="shared" si="1"/>
        <v>32.22</v>
      </c>
      <c r="K56" t="s">
        <v>162</v>
      </c>
    </row>
    <row r="57" spans="1:11" x14ac:dyDescent="0.35">
      <c r="A57" t="s">
        <v>99</v>
      </c>
      <c r="B57">
        <v>72999</v>
      </c>
      <c r="C57" t="s">
        <v>845</v>
      </c>
      <c r="D57">
        <v>95954</v>
      </c>
      <c r="E57" t="s">
        <v>163</v>
      </c>
      <c r="F57" t="s">
        <v>164</v>
      </c>
      <c r="G57">
        <v>1</v>
      </c>
      <c r="H57">
        <v>17.05</v>
      </c>
      <c r="I57">
        <f t="shared" si="0"/>
        <v>13.72</v>
      </c>
      <c r="J57">
        <f t="shared" si="1"/>
        <v>30.770000000000003</v>
      </c>
      <c r="K57" t="s">
        <v>165</v>
      </c>
    </row>
    <row r="58" spans="1:11" x14ac:dyDescent="0.35">
      <c r="A58" t="s">
        <v>99</v>
      </c>
      <c r="B58">
        <v>72999</v>
      </c>
      <c r="C58" t="s">
        <v>845</v>
      </c>
      <c r="D58">
        <v>95962</v>
      </c>
      <c r="E58" t="s">
        <v>72</v>
      </c>
      <c r="F58" t="s">
        <v>73</v>
      </c>
      <c r="G58">
        <v>1</v>
      </c>
      <c r="H58">
        <v>16.41</v>
      </c>
      <c r="I58">
        <f t="shared" si="0"/>
        <v>13.72</v>
      </c>
      <c r="J58">
        <f t="shared" si="1"/>
        <v>30.130000000000003</v>
      </c>
      <c r="K58" t="s">
        <v>166</v>
      </c>
    </row>
    <row r="59" spans="1:11" x14ac:dyDescent="0.35">
      <c r="A59" t="s">
        <v>99</v>
      </c>
      <c r="B59">
        <v>72999</v>
      </c>
      <c r="C59" t="s">
        <v>845</v>
      </c>
      <c r="D59">
        <v>95960</v>
      </c>
      <c r="E59" t="s">
        <v>72</v>
      </c>
      <c r="F59" t="s">
        <v>73</v>
      </c>
      <c r="G59">
        <v>1</v>
      </c>
      <c r="H59">
        <v>16.41</v>
      </c>
      <c r="I59">
        <f t="shared" si="0"/>
        <v>13.72</v>
      </c>
      <c r="J59">
        <f t="shared" si="1"/>
        <v>30.130000000000003</v>
      </c>
      <c r="K59" t="s">
        <v>167</v>
      </c>
    </row>
    <row r="60" spans="1:11" x14ac:dyDescent="0.35">
      <c r="A60" t="s">
        <v>99</v>
      </c>
      <c r="B60">
        <v>73082</v>
      </c>
      <c r="C60" t="s">
        <v>847</v>
      </c>
      <c r="D60">
        <v>96504</v>
      </c>
      <c r="E60" t="s">
        <v>168</v>
      </c>
      <c r="F60" t="s">
        <v>169</v>
      </c>
      <c r="G60">
        <v>1</v>
      </c>
      <c r="H60">
        <v>16.32</v>
      </c>
      <c r="I60">
        <f t="shared" si="0"/>
        <v>13.72</v>
      </c>
      <c r="J60">
        <f t="shared" si="1"/>
        <v>30.04</v>
      </c>
      <c r="K60" t="s">
        <v>170</v>
      </c>
    </row>
    <row r="61" spans="1:11" x14ac:dyDescent="0.35">
      <c r="A61" t="s">
        <v>99</v>
      </c>
      <c r="B61">
        <v>73082</v>
      </c>
      <c r="C61" t="s">
        <v>847</v>
      </c>
      <c r="D61">
        <v>95630</v>
      </c>
      <c r="E61" t="s">
        <v>75</v>
      </c>
      <c r="F61" t="s">
        <v>76</v>
      </c>
      <c r="G61">
        <v>1</v>
      </c>
      <c r="H61">
        <v>15.896599999999999</v>
      </c>
      <c r="I61">
        <f t="shared" si="0"/>
        <v>13.72</v>
      </c>
      <c r="J61">
        <f t="shared" si="1"/>
        <v>29.616599999999998</v>
      </c>
      <c r="K61" t="s">
        <v>98</v>
      </c>
    </row>
    <row r="62" spans="1:11" x14ac:dyDescent="0.35">
      <c r="A62" t="s">
        <v>99</v>
      </c>
      <c r="B62">
        <v>73069</v>
      </c>
      <c r="C62" t="s">
        <v>850</v>
      </c>
      <c r="D62">
        <v>93611</v>
      </c>
      <c r="E62" t="s">
        <v>171</v>
      </c>
      <c r="F62" t="s">
        <v>172</v>
      </c>
      <c r="G62">
        <v>1</v>
      </c>
      <c r="H62">
        <v>15.4</v>
      </c>
      <c r="I62">
        <f t="shared" si="0"/>
        <v>13.72</v>
      </c>
      <c r="J62">
        <f t="shared" si="1"/>
        <v>29.12</v>
      </c>
      <c r="K62" t="s">
        <v>173</v>
      </c>
    </row>
    <row r="63" spans="1:11" x14ac:dyDescent="0.35">
      <c r="A63" t="s">
        <v>99</v>
      </c>
      <c r="B63">
        <v>73082</v>
      </c>
      <c r="C63" t="s">
        <v>847</v>
      </c>
      <c r="D63">
        <v>96529</v>
      </c>
      <c r="E63" t="s">
        <v>174</v>
      </c>
      <c r="F63" t="s">
        <v>175</v>
      </c>
      <c r="G63">
        <v>1</v>
      </c>
      <c r="H63">
        <v>14.93</v>
      </c>
      <c r="I63">
        <f t="shared" si="0"/>
        <v>13.72</v>
      </c>
      <c r="J63">
        <f t="shared" si="1"/>
        <v>28.65</v>
      </c>
      <c r="K63" t="s">
        <v>176</v>
      </c>
    </row>
    <row r="64" spans="1:11" x14ac:dyDescent="0.35">
      <c r="A64" t="s">
        <v>99</v>
      </c>
      <c r="B64">
        <v>72999</v>
      </c>
      <c r="C64" t="s">
        <v>845</v>
      </c>
      <c r="D64">
        <v>96524</v>
      </c>
      <c r="E64" t="s">
        <v>177</v>
      </c>
      <c r="F64" t="s">
        <v>178</v>
      </c>
      <c r="G64">
        <v>1</v>
      </c>
      <c r="H64">
        <v>14.75</v>
      </c>
      <c r="I64">
        <f t="shared" si="0"/>
        <v>13.72</v>
      </c>
      <c r="J64">
        <f t="shared" si="1"/>
        <v>28.47</v>
      </c>
      <c r="K64" t="s">
        <v>179</v>
      </c>
    </row>
    <row r="65" spans="1:11" x14ac:dyDescent="0.35">
      <c r="A65" t="s">
        <v>99</v>
      </c>
      <c r="B65">
        <v>72999</v>
      </c>
      <c r="C65" t="s">
        <v>845</v>
      </c>
      <c r="D65">
        <v>95621</v>
      </c>
      <c r="E65" t="s">
        <v>180</v>
      </c>
      <c r="F65" t="s">
        <v>181</v>
      </c>
      <c r="G65">
        <v>1</v>
      </c>
      <c r="H65">
        <v>14.63</v>
      </c>
      <c r="I65">
        <f t="shared" si="0"/>
        <v>13.72</v>
      </c>
      <c r="J65">
        <f t="shared" si="1"/>
        <v>28.35</v>
      </c>
      <c r="K65" t="s">
        <v>182</v>
      </c>
    </row>
    <row r="66" spans="1:11" x14ac:dyDescent="0.35">
      <c r="A66" t="s">
        <v>99</v>
      </c>
      <c r="B66">
        <v>73082</v>
      </c>
      <c r="C66" t="s">
        <v>847</v>
      </c>
      <c r="D66">
        <v>96507</v>
      </c>
      <c r="E66" t="s">
        <v>83</v>
      </c>
      <c r="F66" t="s">
        <v>84</v>
      </c>
      <c r="G66">
        <v>1</v>
      </c>
      <c r="H66">
        <v>12.61</v>
      </c>
      <c r="I66">
        <f t="shared" ref="I66:I75" si="2">IF(H66="","",13.72)</f>
        <v>13.72</v>
      </c>
      <c r="J66">
        <f t="shared" ref="J66:J75" si="3">IF(H66="","",SUM(H66:I66))</f>
        <v>26.33</v>
      </c>
      <c r="K66" t="s">
        <v>183</v>
      </c>
    </row>
    <row r="67" spans="1:11" x14ac:dyDescent="0.35">
      <c r="A67" t="s">
        <v>99</v>
      </c>
      <c r="B67">
        <v>73082</v>
      </c>
      <c r="C67" t="s">
        <v>847</v>
      </c>
      <c r="D67">
        <v>96516</v>
      </c>
      <c r="E67" t="s">
        <v>86</v>
      </c>
      <c r="F67" t="s">
        <v>87</v>
      </c>
      <c r="G67">
        <v>1</v>
      </c>
      <c r="H67">
        <v>11.22</v>
      </c>
      <c r="I67">
        <f t="shared" si="2"/>
        <v>13.72</v>
      </c>
      <c r="J67">
        <f t="shared" si="3"/>
        <v>24.94</v>
      </c>
      <c r="K67" t="s">
        <v>184</v>
      </c>
    </row>
    <row r="68" spans="1:11" x14ac:dyDescent="0.35">
      <c r="A68" t="s">
        <v>99</v>
      </c>
      <c r="B68">
        <v>72139</v>
      </c>
      <c r="C68" t="s">
        <v>851</v>
      </c>
      <c r="D68">
        <v>95282</v>
      </c>
      <c r="E68" t="s">
        <v>96</v>
      </c>
      <c r="F68" t="s">
        <v>97</v>
      </c>
      <c r="G68">
        <v>1</v>
      </c>
      <c r="H68">
        <v>9</v>
      </c>
      <c r="I68">
        <f t="shared" si="2"/>
        <v>13.72</v>
      </c>
      <c r="J68">
        <f t="shared" si="3"/>
        <v>22.72</v>
      </c>
      <c r="K68" t="s">
        <v>185</v>
      </c>
    </row>
    <row r="69" spans="1:11" x14ac:dyDescent="0.35">
      <c r="A69" t="s">
        <v>99</v>
      </c>
      <c r="B69">
        <v>72999</v>
      </c>
      <c r="C69" t="s">
        <v>845</v>
      </c>
      <c r="D69">
        <v>96523</v>
      </c>
      <c r="E69" t="s">
        <v>186</v>
      </c>
      <c r="F69" t="s">
        <v>187</v>
      </c>
      <c r="G69">
        <v>1</v>
      </c>
      <c r="H69">
        <v>8.92</v>
      </c>
      <c r="I69">
        <f t="shared" si="2"/>
        <v>13.72</v>
      </c>
      <c r="J69">
        <f t="shared" si="3"/>
        <v>22.64</v>
      </c>
      <c r="K69" t="s">
        <v>188</v>
      </c>
    </row>
    <row r="70" spans="1:11" x14ac:dyDescent="0.35">
      <c r="A70" t="s">
        <v>99</v>
      </c>
      <c r="B70">
        <v>72999</v>
      </c>
      <c r="C70" t="s">
        <v>845</v>
      </c>
      <c r="D70">
        <v>95961</v>
      </c>
      <c r="E70" t="s">
        <v>189</v>
      </c>
      <c r="F70" t="s">
        <v>190</v>
      </c>
      <c r="G70">
        <v>1</v>
      </c>
      <c r="H70">
        <v>8.27</v>
      </c>
      <c r="I70">
        <f t="shared" si="2"/>
        <v>13.72</v>
      </c>
      <c r="J70">
        <f t="shared" si="3"/>
        <v>21.990000000000002</v>
      </c>
      <c r="K70" t="s">
        <v>191</v>
      </c>
    </row>
    <row r="71" spans="1:11" x14ac:dyDescent="0.35">
      <c r="A71" t="s">
        <v>99</v>
      </c>
      <c r="B71">
        <v>73069</v>
      </c>
      <c r="C71" t="s">
        <v>850</v>
      </c>
      <c r="D71">
        <v>96521</v>
      </c>
      <c r="E71" t="s">
        <v>192</v>
      </c>
      <c r="F71" t="s">
        <v>193</v>
      </c>
      <c r="G71">
        <v>1</v>
      </c>
      <c r="H71">
        <v>7.38</v>
      </c>
      <c r="I71">
        <f t="shared" si="2"/>
        <v>13.72</v>
      </c>
      <c r="J71">
        <f t="shared" si="3"/>
        <v>21.1</v>
      </c>
      <c r="K71" t="s">
        <v>194</v>
      </c>
    </row>
    <row r="72" spans="1:11" x14ac:dyDescent="0.35">
      <c r="A72" t="s">
        <v>99</v>
      </c>
      <c r="B72">
        <v>72999</v>
      </c>
      <c r="C72" t="s">
        <v>845</v>
      </c>
      <c r="D72">
        <v>95963</v>
      </c>
      <c r="E72" t="s">
        <v>195</v>
      </c>
      <c r="F72" t="s">
        <v>196</v>
      </c>
      <c r="G72">
        <v>1</v>
      </c>
      <c r="H72">
        <v>6.97</v>
      </c>
      <c r="I72">
        <f t="shared" si="2"/>
        <v>13.72</v>
      </c>
      <c r="J72">
        <f t="shared" si="3"/>
        <v>20.69</v>
      </c>
      <c r="K72" t="s">
        <v>197</v>
      </c>
    </row>
    <row r="73" spans="1:11" x14ac:dyDescent="0.35">
      <c r="A73" t="s">
        <v>99</v>
      </c>
      <c r="B73">
        <v>73082</v>
      </c>
      <c r="C73" t="s">
        <v>847</v>
      </c>
      <c r="D73">
        <v>96515</v>
      </c>
      <c r="E73" t="s">
        <v>198</v>
      </c>
      <c r="F73" t="s">
        <v>187</v>
      </c>
      <c r="G73">
        <v>1</v>
      </c>
      <c r="H73">
        <v>6.95</v>
      </c>
      <c r="I73">
        <f t="shared" si="2"/>
        <v>13.72</v>
      </c>
      <c r="J73">
        <f t="shared" si="3"/>
        <v>20.67</v>
      </c>
      <c r="K73" t="s">
        <v>199</v>
      </c>
    </row>
    <row r="74" spans="1:11" x14ac:dyDescent="0.35">
      <c r="A74" t="s">
        <v>99</v>
      </c>
      <c r="B74">
        <v>72999</v>
      </c>
      <c r="C74" t="s">
        <v>845</v>
      </c>
      <c r="D74">
        <v>95622</v>
      </c>
      <c r="E74" t="s">
        <v>200</v>
      </c>
      <c r="F74" t="s">
        <v>187</v>
      </c>
      <c r="G74">
        <v>1</v>
      </c>
      <c r="H74">
        <v>4.3499999999999996</v>
      </c>
      <c r="I74">
        <f t="shared" si="2"/>
        <v>13.72</v>
      </c>
      <c r="J74">
        <f t="shared" si="3"/>
        <v>18.07</v>
      </c>
      <c r="K74" t="s">
        <v>182</v>
      </c>
    </row>
    <row r="75" spans="1:11" x14ac:dyDescent="0.35">
      <c r="A75" t="s">
        <v>99</v>
      </c>
      <c r="B75">
        <v>72139</v>
      </c>
      <c r="C75" t="s">
        <v>851</v>
      </c>
      <c r="D75">
        <v>93606</v>
      </c>
      <c r="E75" t="s">
        <v>201</v>
      </c>
      <c r="F75" t="s">
        <v>202</v>
      </c>
      <c r="G75">
        <v>1</v>
      </c>
      <c r="H75">
        <v>4.2</v>
      </c>
      <c r="I75">
        <f t="shared" si="2"/>
        <v>13.72</v>
      </c>
      <c r="J75">
        <f t="shared" si="3"/>
        <v>17.920000000000002</v>
      </c>
      <c r="K75" t="s">
        <v>203</v>
      </c>
    </row>
    <row r="76" spans="1:11" x14ac:dyDescent="0.35">
      <c r="A76" t="s">
        <v>99</v>
      </c>
      <c r="B76">
        <v>73069</v>
      </c>
      <c r="C76" t="s">
        <v>850</v>
      </c>
      <c r="D76">
        <v>96520</v>
      </c>
      <c r="E76" t="s">
        <v>204</v>
      </c>
      <c r="F76" t="s">
        <v>205</v>
      </c>
      <c r="G76">
        <v>1</v>
      </c>
      <c r="H76">
        <v>4.07</v>
      </c>
      <c r="I76">
        <f>IF(H76="","",13.72)</f>
        <v>13.72</v>
      </c>
      <c r="J76">
        <f>IF(H76="","",SUM(H76:I76))</f>
        <v>17.79</v>
      </c>
      <c r="K76" t="s">
        <v>206</v>
      </c>
    </row>
    <row r="77" spans="1:11" x14ac:dyDescent="0.35">
      <c r="A77" t="s">
        <v>99</v>
      </c>
      <c r="B77">
        <v>73082</v>
      </c>
      <c r="C77" t="s">
        <v>847</v>
      </c>
      <c r="D77">
        <v>95964</v>
      </c>
      <c r="E77" t="s">
        <v>207</v>
      </c>
      <c r="F77" t="s">
        <v>208</v>
      </c>
      <c r="G77">
        <v>1</v>
      </c>
      <c r="H77">
        <v>3.78</v>
      </c>
      <c r="I77">
        <f>IF(H77="","",13.72)</f>
        <v>13.72</v>
      </c>
      <c r="J77">
        <f>IF(H77="","",SUM(H77:I77))</f>
        <v>17.5</v>
      </c>
      <c r="K77" t="s">
        <v>209</v>
      </c>
    </row>
    <row r="78" spans="1:11" x14ac:dyDescent="0.35">
      <c r="A78" t="s">
        <v>99</v>
      </c>
      <c r="B78">
        <v>73082</v>
      </c>
      <c r="C78" t="s">
        <v>847</v>
      </c>
      <c r="D78">
        <v>96528</v>
      </c>
      <c r="E78" t="s">
        <v>210</v>
      </c>
      <c r="F78" t="s">
        <v>211</v>
      </c>
      <c r="G78">
        <v>1</v>
      </c>
      <c r="H78">
        <v>3.21</v>
      </c>
      <c r="I78">
        <f>IF(H78="","",13.72)</f>
        <v>13.72</v>
      </c>
      <c r="J78">
        <f>IF(H78="","",SUM(H78:I78))</f>
        <v>16.93</v>
      </c>
      <c r="K78" t="s">
        <v>212</v>
      </c>
    </row>
    <row r="79" spans="1:11" x14ac:dyDescent="0.35">
      <c r="A79" t="s">
        <v>99</v>
      </c>
      <c r="B79">
        <v>73082</v>
      </c>
      <c r="C79" t="s">
        <v>847</v>
      </c>
      <c r="D79">
        <v>96519</v>
      </c>
      <c r="E79" t="s">
        <v>213</v>
      </c>
      <c r="F79" t="s">
        <v>214</v>
      </c>
      <c r="G79">
        <v>1</v>
      </c>
      <c r="H79">
        <v>0.99</v>
      </c>
      <c r="I79">
        <f>IF(H79="","",13.72)</f>
        <v>13.72</v>
      </c>
      <c r="J79">
        <f>IF(H79="","",SUM(H79:I79))</f>
        <v>14.71</v>
      </c>
      <c r="K79" t="s">
        <v>215</v>
      </c>
    </row>
    <row r="80" spans="1:11" x14ac:dyDescent="0.35">
      <c r="A80" t="s">
        <v>216</v>
      </c>
      <c r="B80">
        <v>73082</v>
      </c>
      <c r="C80" t="s">
        <v>847</v>
      </c>
      <c r="D80">
        <v>96458</v>
      </c>
      <c r="E80" t="s">
        <v>217</v>
      </c>
      <c r="F80" t="s">
        <v>218</v>
      </c>
      <c r="G80">
        <v>1</v>
      </c>
      <c r="H80">
        <v>122.07</v>
      </c>
      <c r="I80">
        <f t="shared" ref="I80:I99" si="4">IF(H80="","",13.72)</f>
        <v>13.72</v>
      </c>
      <c r="J80">
        <f t="shared" ref="J80:J99" si="5">IF(H80="","",SUM(H80:I80))</f>
        <v>135.79</v>
      </c>
      <c r="K80" t="s">
        <v>219</v>
      </c>
    </row>
    <row r="81" spans="1:11" x14ac:dyDescent="0.35">
      <c r="A81" t="s">
        <v>216</v>
      </c>
      <c r="B81">
        <v>73069</v>
      </c>
      <c r="C81" t="s">
        <v>850</v>
      </c>
      <c r="D81">
        <v>95781</v>
      </c>
      <c r="E81" t="s">
        <v>220</v>
      </c>
      <c r="F81" t="s">
        <v>32</v>
      </c>
      <c r="G81">
        <v>1</v>
      </c>
      <c r="H81">
        <v>80.569999999999993</v>
      </c>
      <c r="I81">
        <f t="shared" si="4"/>
        <v>13.72</v>
      </c>
      <c r="J81">
        <f t="shared" si="5"/>
        <v>94.289999999999992</v>
      </c>
      <c r="K81" t="s">
        <v>221</v>
      </c>
    </row>
    <row r="82" spans="1:11" x14ac:dyDescent="0.35">
      <c r="A82" t="s">
        <v>216</v>
      </c>
      <c r="B82">
        <v>73069</v>
      </c>
      <c r="C82" t="s">
        <v>850</v>
      </c>
      <c r="D82">
        <v>95782</v>
      </c>
      <c r="E82" t="s">
        <v>222</v>
      </c>
      <c r="F82" t="s">
        <v>223</v>
      </c>
      <c r="G82">
        <v>1</v>
      </c>
      <c r="H82">
        <v>50.19</v>
      </c>
      <c r="I82">
        <f t="shared" si="4"/>
        <v>13.72</v>
      </c>
      <c r="J82">
        <f t="shared" si="5"/>
        <v>63.91</v>
      </c>
      <c r="K82" t="s">
        <v>224</v>
      </c>
    </row>
    <row r="83" spans="1:11" x14ac:dyDescent="0.35">
      <c r="A83" t="s">
        <v>216</v>
      </c>
      <c r="B83">
        <v>73082</v>
      </c>
      <c r="C83" t="s">
        <v>847</v>
      </c>
      <c r="D83">
        <v>96533</v>
      </c>
      <c r="E83" t="s">
        <v>225</v>
      </c>
      <c r="F83" t="s">
        <v>226</v>
      </c>
      <c r="G83">
        <v>1</v>
      </c>
      <c r="H83">
        <v>27.71</v>
      </c>
      <c r="I83">
        <f t="shared" si="4"/>
        <v>13.72</v>
      </c>
      <c r="J83">
        <f t="shared" si="5"/>
        <v>41.43</v>
      </c>
      <c r="K83" t="s">
        <v>227</v>
      </c>
    </row>
    <row r="84" spans="1:11" x14ac:dyDescent="0.35">
      <c r="A84" t="s">
        <v>216</v>
      </c>
      <c r="B84">
        <v>72999</v>
      </c>
      <c r="C84" t="s">
        <v>845</v>
      </c>
      <c r="D84">
        <v>95298</v>
      </c>
      <c r="E84" t="s">
        <v>228</v>
      </c>
      <c r="F84" t="s">
        <v>187</v>
      </c>
      <c r="G84">
        <v>1</v>
      </c>
      <c r="H84">
        <v>8.1999999999999993</v>
      </c>
      <c r="I84">
        <f t="shared" si="4"/>
        <v>13.72</v>
      </c>
      <c r="J84">
        <f t="shared" si="5"/>
        <v>21.92</v>
      </c>
      <c r="K84" t="s">
        <v>229</v>
      </c>
    </row>
    <row r="85" spans="1:11" x14ac:dyDescent="0.35">
      <c r="A85" t="s">
        <v>216</v>
      </c>
      <c r="B85">
        <v>73082</v>
      </c>
      <c r="C85" t="s">
        <v>847</v>
      </c>
      <c r="D85">
        <v>95636</v>
      </c>
      <c r="E85" t="s">
        <v>230</v>
      </c>
      <c r="F85" t="s">
        <v>231</v>
      </c>
      <c r="G85">
        <v>1</v>
      </c>
      <c r="H85">
        <v>4.1500000000000004</v>
      </c>
      <c r="I85">
        <f t="shared" si="4"/>
        <v>13.72</v>
      </c>
      <c r="J85">
        <f t="shared" si="5"/>
        <v>17.87</v>
      </c>
      <c r="K85" t="s">
        <v>232</v>
      </c>
    </row>
    <row r="86" spans="1:11" x14ac:dyDescent="0.35">
      <c r="A86" t="s">
        <v>216</v>
      </c>
      <c r="B86">
        <v>73082</v>
      </c>
      <c r="C86" t="s">
        <v>847</v>
      </c>
      <c r="D86">
        <v>96536</v>
      </c>
      <c r="E86" t="s">
        <v>230</v>
      </c>
      <c r="F86" t="s">
        <v>231</v>
      </c>
      <c r="G86">
        <v>1</v>
      </c>
      <c r="H86">
        <v>4.1500000000000004</v>
      </c>
      <c r="I86">
        <f t="shared" si="4"/>
        <v>13.72</v>
      </c>
      <c r="J86">
        <f t="shared" si="5"/>
        <v>17.87</v>
      </c>
      <c r="K86" t="s">
        <v>233</v>
      </c>
    </row>
    <row r="87" spans="1:11" x14ac:dyDescent="0.35">
      <c r="A87" t="s">
        <v>216</v>
      </c>
      <c r="B87">
        <v>73082</v>
      </c>
      <c r="C87" t="s">
        <v>847</v>
      </c>
      <c r="D87">
        <v>96535</v>
      </c>
      <c r="E87" t="s">
        <v>234</v>
      </c>
      <c r="F87" t="s">
        <v>235</v>
      </c>
      <c r="G87">
        <v>1</v>
      </c>
      <c r="H87">
        <v>0.01</v>
      </c>
      <c r="I87">
        <f t="shared" si="4"/>
        <v>13.72</v>
      </c>
      <c r="J87">
        <f t="shared" si="5"/>
        <v>13.73</v>
      </c>
      <c r="K87" t="s">
        <v>236</v>
      </c>
    </row>
    <row r="88" spans="1:11" x14ac:dyDescent="0.35">
      <c r="A88" t="s">
        <v>237</v>
      </c>
      <c r="B88">
        <v>72999</v>
      </c>
      <c r="C88" t="s">
        <v>845</v>
      </c>
      <c r="D88">
        <v>95635</v>
      </c>
      <c r="E88" t="s">
        <v>238</v>
      </c>
      <c r="F88" t="s">
        <v>104</v>
      </c>
      <c r="G88">
        <v>1</v>
      </c>
      <c r="H88">
        <v>167.68</v>
      </c>
      <c r="I88">
        <f t="shared" si="4"/>
        <v>13.72</v>
      </c>
      <c r="J88">
        <f t="shared" si="5"/>
        <v>181.4</v>
      </c>
      <c r="K88" t="s">
        <v>227</v>
      </c>
    </row>
    <row r="89" spans="1:11" x14ac:dyDescent="0.35">
      <c r="A89" t="s">
        <v>237</v>
      </c>
      <c r="B89">
        <v>72217</v>
      </c>
      <c r="C89" t="s">
        <v>849</v>
      </c>
      <c r="D89">
        <v>95068</v>
      </c>
      <c r="E89" t="s">
        <v>239</v>
      </c>
      <c r="F89" t="s">
        <v>240</v>
      </c>
      <c r="G89">
        <v>1</v>
      </c>
      <c r="H89">
        <v>153.04</v>
      </c>
      <c r="I89">
        <f t="shared" si="4"/>
        <v>13.72</v>
      </c>
      <c r="J89">
        <f t="shared" si="5"/>
        <v>166.76</v>
      </c>
      <c r="K89" t="s">
        <v>241</v>
      </c>
    </row>
    <row r="90" spans="1:11" x14ac:dyDescent="0.35">
      <c r="A90" t="s">
        <v>237</v>
      </c>
      <c r="B90">
        <v>72139</v>
      </c>
      <c r="C90" t="s">
        <v>851</v>
      </c>
      <c r="D90">
        <v>95160</v>
      </c>
      <c r="E90" t="s">
        <v>142</v>
      </c>
      <c r="F90" t="s">
        <v>143</v>
      </c>
      <c r="G90">
        <v>3</v>
      </c>
      <c r="H90">
        <v>97.95</v>
      </c>
      <c r="I90">
        <f t="shared" si="4"/>
        <v>13.72</v>
      </c>
      <c r="J90">
        <f t="shared" si="5"/>
        <v>111.67</v>
      </c>
      <c r="K90" t="s">
        <v>57</v>
      </c>
    </row>
    <row r="91" spans="1:11" x14ac:dyDescent="0.35">
      <c r="A91" t="s">
        <v>237</v>
      </c>
      <c r="B91">
        <v>73082</v>
      </c>
      <c r="C91" t="s">
        <v>847</v>
      </c>
      <c r="D91">
        <v>96539</v>
      </c>
      <c r="E91" t="s">
        <v>242</v>
      </c>
      <c r="F91" t="s">
        <v>243</v>
      </c>
      <c r="G91">
        <v>1</v>
      </c>
      <c r="H91">
        <v>84.44</v>
      </c>
      <c r="I91">
        <f t="shared" si="4"/>
        <v>13.72</v>
      </c>
      <c r="J91">
        <f t="shared" si="5"/>
        <v>98.16</v>
      </c>
      <c r="K91" t="s">
        <v>227</v>
      </c>
    </row>
    <row r="92" spans="1:11" x14ac:dyDescent="0.35">
      <c r="A92" t="s">
        <v>237</v>
      </c>
      <c r="B92">
        <v>72999</v>
      </c>
      <c r="C92" t="s">
        <v>845</v>
      </c>
      <c r="D92">
        <v>95413</v>
      </c>
      <c r="E92" t="s">
        <v>244</v>
      </c>
      <c r="F92" t="s">
        <v>243</v>
      </c>
      <c r="G92">
        <v>1</v>
      </c>
      <c r="H92">
        <v>78.38</v>
      </c>
      <c r="I92">
        <f t="shared" si="4"/>
        <v>13.72</v>
      </c>
      <c r="J92">
        <f t="shared" si="5"/>
        <v>92.1</v>
      </c>
      <c r="K92" t="s">
        <v>245</v>
      </c>
    </row>
    <row r="93" spans="1:11" x14ac:dyDescent="0.35">
      <c r="A93" t="s">
        <v>237</v>
      </c>
      <c r="B93">
        <v>72999</v>
      </c>
      <c r="C93" t="s">
        <v>845</v>
      </c>
      <c r="D93">
        <v>95556</v>
      </c>
      <c r="E93" t="s">
        <v>246</v>
      </c>
      <c r="F93" t="s">
        <v>47</v>
      </c>
      <c r="G93">
        <v>1</v>
      </c>
      <c r="H93">
        <v>72.12</v>
      </c>
      <c r="I93">
        <f t="shared" si="4"/>
        <v>13.72</v>
      </c>
      <c r="J93">
        <f t="shared" si="5"/>
        <v>85.84</v>
      </c>
      <c r="K93" t="s">
        <v>77</v>
      </c>
    </row>
    <row r="94" spans="1:11" x14ac:dyDescent="0.35">
      <c r="A94" t="s">
        <v>237</v>
      </c>
      <c r="B94">
        <v>73082</v>
      </c>
      <c r="C94" t="s">
        <v>847</v>
      </c>
      <c r="D94">
        <v>95786</v>
      </c>
      <c r="E94" t="s">
        <v>124</v>
      </c>
      <c r="F94" t="s">
        <v>125</v>
      </c>
      <c r="G94">
        <v>1</v>
      </c>
      <c r="H94">
        <v>51.48</v>
      </c>
      <c r="I94">
        <f t="shared" si="4"/>
        <v>13.72</v>
      </c>
      <c r="J94">
        <f t="shared" si="5"/>
        <v>65.2</v>
      </c>
      <c r="K94" t="s">
        <v>247</v>
      </c>
    </row>
    <row r="95" spans="1:11" x14ac:dyDescent="0.35">
      <c r="A95" t="s">
        <v>237</v>
      </c>
      <c r="B95">
        <v>72999</v>
      </c>
      <c r="C95" t="s">
        <v>845</v>
      </c>
      <c r="D95">
        <v>95638</v>
      </c>
      <c r="E95" t="s">
        <v>148</v>
      </c>
      <c r="F95" t="s">
        <v>26</v>
      </c>
      <c r="G95">
        <v>1</v>
      </c>
      <c r="H95">
        <v>30.3</v>
      </c>
      <c r="I95">
        <f t="shared" si="4"/>
        <v>13.72</v>
      </c>
      <c r="J95">
        <f t="shared" si="5"/>
        <v>44.02</v>
      </c>
      <c r="K95" t="s">
        <v>227</v>
      </c>
    </row>
    <row r="96" spans="1:11" x14ac:dyDescent="0.35">
      <c r="A96" t="s">
        <v>237</v>
      </c>
      <c r="B96">
        <v>73082</v>
      </c>
      <c r="C96" t="s">
        <v>847</v>
      </c>
      <c r="D96">
        <v>95660</v>
      </c>
      <c r="E96" t="s">
        <v>83</v>
      </c>
      <c r="F96" t="s">
        <v>84</v>
      </c>
      <c r="G96">
        <v>1</v>
      </c>
      <c r="H96">
        <v>12.61</v>
      </c>
      <c r="I96">
        <f t="shared" si="4"/>
        <v>13.72</v>
      </c>
      <c r="J96">
        <f t="shared" si="5"/>
        <v>26.33</v>
      </c>
      <c r="K96" t="s">
        <v>248</v>
      </c>
    </row>
    <row r="97" spans="1:11" x14ac:dyDescent="0.35">
      <c r="A97" t="s">
        <v>237</v>
      </c>
      <c r="B97">
        <v>73082</v>
      </c>
      <c r="C97" t="s">
        <v>847</v>
      </c>
      <c r="D97">
        <v>95203</v>
      </c>
      <c r="E97" t="s">
        <v>198</v>
      </c>
      <c r="F97" t="s">
        <v>187</v>
      </c>
      <c r="G97">
        <v>1</v>
      </c>
      <c r="H97">
        <v>6.95</v>
      </c>
      <c r="I97">
        <f t="shared" si="4"/>
        <v>13.72</v>
      </c>
      <c r="J97">
        <f t="shared" si="5"/>
        <v>20.67</v>
      </c>
      <c r="K97" t="s">
        <v>249</v>
      </c>
    </row>
    <row r="98" spans="1:11" x14ac:dyDescent="0.35">
      <c r="A98" t="s">
        <v>237</v>
      </c>
      <c r="B98">
        <v>73082</v>
      </c>
      <c r="C98" t="s">
        <v>847</v>
      </c>
      <c r="D98">
        <v>95783</v>
      </c>
      <c r="E98" t="s">
        <v>250</v>
      </c>
      <c r="F98" t="s">
        <v>251</v>
      </c>
      <c r="G98">
        <v>1</v>
      </c>
      <c r="H98">
        <v>6.42</v>
      </c>
      <c r="I98">
        <f t="shared" si="4"/>
        <v>13.72</v>
      </c>
      <c r="J98">
        <f t="shared" si="5"/>
        <v>20.14</v>
      </c>
      <c r="K98" t="s">
        <v>57</v>
      </c>
    </row>
    <row r="99" spans="1:11" x14ac:dyDescent="0.35">
      <c r="A99" t="s">
        <v>237</v>
      </c>
      <c r="B99">
        <v>73082</v>
      </c>
      <c r="C99" t="s">
        <v>847</v>
      </c>
      <c r="D99">
        <v>95551</v>
      </c>
      <c r="E99" t="s">
        <v>252</v>
      </c>
      <c r="F99" t="s">
        <v>253</v>
      </c>
      <c r="G99">
        <v>1</v>
      </c>
      <c r="H99">
        <v>6.12</v>
      </c>
      <c r="I99">
        <f t="shared" si="4"/>
        <v>13.72</v>
      </c>
      <c r="J99">
        <f t="shared" si="5"/>
        <v>19.84</v>
      </c>
      <c r="K99" t="s">
        <v>77</v>
      </c>
    </row>
    <row r="100" spans="1:11" x14ac:dyDescent="0.35">
      <c r="A100" t="s">
        <v>254</v>
      </c>
      <c r="B100">
        <v>72999</v>
      </c>
      <c r="C100" t="s">
        <v>845</v>
      </c>
      <c r="D100">
        <v>96544</v>
      </c>
      <c r="E100" t="s">
        <v>255</v>
      </c>
      <c r="F100" t="s">
        <v>256</v>
      </c>
      <c r="G100">
        <v>1</v>
      </c>
      <c r="H100">
        <v>441.21</v>
      </c>
      <c r="I100">
        <f>IF(H100="","",13.72)</f>
        <v>13.72</v>
      </c>
      <c r="J100">
        <f>IF(H100="","",SUM(H100:I100))</f>
        <v>454.93</v>
      </c>
      <c r="K100" t="s">
        <v>257</v>
      </c>
    </row>
    <row r="101" spans="1:11" x14ac:dyDescent="0.35">
      <c r="A101" t="s">
        <v>254</v>
      </c>
      <c r="B101">
        <v>73082</v>
      </c>
      <c r="C101" t="s">
        <v>847</v>
      </c>
      <c r="D101">
        <v>95971</v>
      </c>
      <c r="E101" t="s">
        <v>258</v>
      </c>
      <c r="F101" t="s">
        <v>259</v>
      </c>
      <c r="G101">
        <v>1</v>
      </c>
      <c r="H101">
        <v>345.77</v>
      </c>
      <c r="I101">
        <f t="shared" ref="I101:I164" si="6">IF(H101="","",13.72)</f>
        <v>13.72</v>
      </c>
      <c r="J101">
        <f t="shared" ref="J101:J164" si="7">IF(H101="","",SUM(H101:I101))</f>
        <v>359.49</v>
      </c>
      <c r="K101" t="s">
        <v>260</v>
      </c>
    </row>
    <row r="102" spans="1:11" x14ac:dyDescent="0.35">
      <c r="A102" t="s">
        <v>254</v>
      </c>
      <c r="B102">
        <v>73082</v>
      </c>
      <c r="C102" t="s">
        <v>847</v>
      </c>
      <c r="D102">
        <v>95727</v>
      </c>
      <c r="E102" t="s">
        <v>261</v>
      </c>
      <c r="F102" t="s">
        <v>262</v>
      </c>
      <c r="G102">
        <v>1</v>
      </c>
      <c r="H102">
        <v>305.37</v>
      </c>
      <c r="I102">
        <f t="shared" si="6"/>
        <v>13.72</v>
      </c>
      <c r="J102">
        <f t="shared" si="7"/>
        <v>319.09000000000003</v>
      </c>
      <c r="K102" t="s">
        <v>263</v>
      </c>
    </row>
    <row r="103" spans="1:11" x14ac:dyDescent="0.35">
      <c r="A103" t="s">
        <v>254</v>
      </c>
      <c r="B103">
        <v>73082</v>
      </c>
      <c r="C103" t="s">
        <v>847</v>
      </c>
      <c r="D103">
        <v>95634</v>
      </c>
      <c r="E103" t="s">
        <v>264</v>
      </c>
      <c r="F103" t="s">
        <v>104</v>
      </c>
      <c r="G103">
        <v>1</v>
      </c>
      <c r="H103">
        <v>286.17</v>
      </c>
      <c r="I103">
        <f t="shared" si="6"/>
        <v>13.72</v>
      </c>
      <c r="J103">
        <f t="shared" si="7"/>
        <v>299.89000000000004</v>
      </c>
      <c r="K103" t="s">
        <v>265</v>
      </c>
    </row>
    <row r="104" spans="1:11" x14ac:dyDescent="0.35">
      <c r="A104" t="s">
        <v>254</v>
      </c>
      <c r="B104">
        <v>73082</v>
      </c>
      <c r="C104" t="s">
        <v>847</v>
      </c>
      <c r="D104">
        <v>95719</v>
      </c>
      <c r="E104" t="s">
        <v>266</v>
      </c>
      <c r="F104" t="s">
        <v>104</v>
      </c>
      <c r="G104">
        <v>1</v>
      </c>
      <c r="H104">
        <v>262.02999999999997</v>
      </c>
      <c r="I104">
        <f t="shared" si="6"/>
        <v>13.72</v>
      </c>
      <c r="J104">
        <f t="shared" si="7"/>
        <v>275.75</v>
      </c>
      <c r="K104" t="s">
        <v>267</v>
      </c>
    </row>
    <row r="105" spans="1:11" x14ac:dyDescent="0.35">
      <c r="A105" t="s">
        <v>254</v>
      </c>
      <c r="B105">
        <v>73082</v>
      </c>
      <c r="C105" t="s">
        <v>847</v>
      </c>
      <c r="D105">
        <v>96915</v>
      </c>
      <c r="E105" t="s">
        <v>268</v>
      </c>
      <c r="F105" t="s">
        <v>269</v>
      </c>
      <c r="G105">
        <v>1</v>
      </c>
      <c r="H105">
        <v>210.56</v>
      </c>
      <c r="I105">
        <f t="shared" si="6"/>
        <v>13.72</v>
      </c>
      <c r="J105">
        <f t="shared" si="7"/>
        <v>224.28</v>
      </c>
      <c r="K105" t="s">
        <v>227</v>
      </c>
    </row>
    <row r="106" spans="1:11" x14ac:dyDescent="0.35">
      <c r="A106" t="s">
        <v>254</v>
      </c>
      <c r="B106">
        <v>73082</v>
      </c>
      <c r="C106" t="s">
        <v>847</v>
      </c>
      <c r="D106">
        <v>95975</v>
      </c>
      <c r="E106" t="s">
        <v>270</v>
      </c>
      <c r="F106" t="s">
        <v>44</v>
      </c>
      <c r="G106">
        <v>1</v>
      </c>
      <c r="H106">
        <v>181.7</v>
      </c>
      <c r="I106">
        <f t="shared" si="6"/>
        <v>13.72</v>
      </c>
      <c r="J106">
        <f t="shared" si="7"/>
        <v>195.42</v>
      </c>
      <c r="K106" t="s">
        <v>271</v>
      </c>
    </row>
    <row r="107" spans="1:11" x14ac:dyDescent="0.35">
      <c r="A107" t="s">
        <v>254</v>
      </c>
      <c r="B107">
        <v>72007</v>
      </c>
      <c r="C107" t="s">
        <v>846</v>
      </c>
      <c r="D107">
        <v>95071</v>
      </c>
      <c r="E107" t="s">
        <v>22</v>
      </c>
      <c r="F107" t="s">
        <v>23</v>
      </c>
      <c r="G107">
        <v>1</v>
      </c>
      <c r="H107">
        <v>138</v>
      </c>
      <c r="I107">
        <f t="shared" si="6"/>
        <v>13.72</v>
      </c>
      <c r="J107">
        <f t="shared" si="7"/>
        <v>151.72</v>
      </c>
      <c r="K107" t="s">
        <v>272</v>
      </c>
    </row>
    <row r="108" spans="1:11" x14ac:dyDescent="0.35">
      <c r="A108" t="s">
        <v>254</v>
      </c>
      <c r="B108">
        <v>73082</v>
      </c>
      <c r="C108" t="s">
        <v>847</v>
      </c>
      <c r="D108">
        <v>95721</v>
      </c>
      <c r="E108" t="s">
        <v>273</v>
      </c>
      <c r="F108" t="s">
        <v>32</v>
      </c>
      <c r="G108">
        <v>1</v>
      </c>
      <c r="H108">
        <v>128.41999999999999</v>
      </c>
      <c r="I108">
        <f t="shared" si="6"/>
        <v>13.72</v>
      </c>
      <c r="J108">
        <f t="shared" si="7"/>
        <v>142.13999999999999</v>
      </c>
      <c r="K108" t="s">
        <v>227</v>
      </c>
    </row>
    <row r="109" spans="1:11" x14ac:dyDescent="0.35">
      <c r="A109" t="s">
        <v>254</v>
      </c>
      <c r="B109">
        <v>73082</v>
      </c>
      <c r="C109" t="s">
        <v>847</v>
      </c>
      <c r="D109">
        <v>96541</v>
      </c>
      <c r="E109" t="s">
        <v>273</v>
      </c>
      <c r="F109" t="s">
        <v>32</v>
      </c>
      <c r="G109">
        <v>1</v>
      </c>
      <c r="H109">
        <v>128.41999999999999</v>
      </c>
      <c r="I109">
        <f t="shared" si="6"/>
        <v>13.72</v>
      </c>
      <c r="J109">
        <f t="shared" si="7"/>
        <v>142.13999999999999</v>
      </c>
      <c r="K109" t="s">
        <v>274</v>
      </c>
    </row>
    <row r="110" spans="1:11" x14ac:dyDescent="0.35">
      <c r="A110" t="s">
        <v>254</v>
      </c>
      <c r="B110">
        <v>72999</v>
      </c>
      <c r="C110" t="s">
        <v>845</v>
      </c>
      <c r="D110">
        <v>96545</v>
      </c>
      <c r="E110" t="s">
        <v>275</v>
      </c>
      <c r="F110" t="s">
        <v>276</v>
      </c>
      <c r="G110">
        <v>1</v>
      </c>
      <c r="H110">
        <v>121</v>
      </c>
      <c r="I110">
        <f t="shared" si="6"/>
        <v>13.72</v>
      </c>
      <c r="J110">
        <f t="shared" si="7"/>
        <v>134.72</v>
      </c>
      <c r="K110" t="s">
        <v>277</v>
      </c>
    </row>
    <row r="111" spans="1:11" x14ac:dyDescent="0.35">
      <c r="A111" t="s">
        <v>254</v>
      </c>
      <c r="B111">
        <v>72007</v>
      </c>
      <c r="C111" t="s">
        <v>846</v>
      </c>
      <c r="D111">
        <v>96256</v>
      </c>
      <c r="E111" t="s">
        <v>278</v>
      </c>
      <c r="F111" t="s">
        <v>279</v>
      </c>
      <c r="G111">
        <v>3</v>
      </c>
      <c r="H111">
        <v>108.6</v>
      </c>
      <c r="I111">
        <f t="shared" si="6"/>
        <v>13.72</v>
      </c>
      <c r="J111">
        <f t="shared" si="7"/>
        <v>122.32</v>
      </c>
      <c r="K111" t="s">
        <v>280</v>
      </c>
    </row>
    <row r="112" spans="1:11" x14ac:dyDescent="0.35">
      <c r="A112" t="s">
        <v>254</v>
      </c>
      <c r="B112">
        <v>73069</v>
      </c>
      <c r="C112" t="s">
        <v>850</v>
      </c>
      <c r="D112">
        <v>96803</v>
      </c>
      <c r="E112" t="s">
        <v>106</v>
      </c>
      <c r="F112" t="s">
        <v>107</v>
      </c>
      <c r="G112">
        <v>2</v>
      </c>
      <c r="H112">
        <v>105.32</v>
      </c>
      <c r="I112">
        <f t="shared" si="6"/>
        <v>13.72</v>
      </c>
      <c r="J112">
        <f t="shared" si="7"/>
        <v>119.03999999999999</v>
      </c>
      <c r="K112" t="s">
        <v>281</v>
      </c>
    </row>
    <row r="113" spans="1:11" x14ac:dyDescent="0.35">
      <c r="A113" t="s">
        <v>254</v>
      </c>
      <c r="B113">
        <v>72217</v>
      </c>
      <c r="C113" t="s">
        <v>849</v>
      </c>
      <c r="D113">
        <v>96263</v>
      </c>
      <c r="E113" t="s">
        <v>282</v>
      </c>
      <c r="F113" t="s">
        <v>283</v>
      </c>
      <c r="G113">
        <v>1</v>
      </c>
      <c r="H113">
        <v>99.9</v>
      </c>
      <c r="I113">
        <f t="shared" si="6"/>
        <v>13.72</v>
      </c>
      <c r="J113">
        <f t="shared" si="7"/>
        <v>113.62</v>
      </c>
      <c r="K113" t="s">
        <v>284</v>
      </c>
    </row>
    <row r="114" spans="1:11" x14ac:dyDescent="0.35">
      <c r="A114" t="s">
        <v>254</v>
      </c>
      <c r="B114">
        <v>73082</v>
      </c>
      <c r="C114" t="s">
        <v>847</v>
      </c>
      <c r="D114">
        <v>95970</v>
      </c>
      <c r="E114" t="s">
        <v>285</v>
      </c>
      <c r="F114" t="s">
        <v>286</v>
      </c>
      <c r="G114">
        <v>1</v>
      </c>
      <c r="H114">
        <v>97.19</v>
      </c>
      <c r="I114">
        <f t="shared" si="6"/>
        <v>13.72</v>
      </c>
      <c r="J114">
        <f t="shared" si="7"/>
        <v>110.91</v>
      </c>
      <c r="K114" t="s">
        <v>287</v>
      </c>
    </row>
    <row r="115" spans="1:11" x14ac:dyDescent="0.35">
      <c r="A115" t="s">
        <v>254</v>
      </c>
      <c r="B115">
        <v>73082</v>
      </c>
      <c r="C115" t="s">
        <v>847</v>
      </c>
      <c r="D115">
        <v>95175</v>
      </c>
      <c r="E115" t="s">
        <v>288</v>
      </c>
      <c r="F115" t="s">
        <v>289</v>
      </c>
      <c r="G115">
        <v>1</v>
      </c>
      <c r="H115">
        <v>92.69</v>
      </c>
      <c r="I115">
        <f t="shared" si="6"/>
        <v>13.72</v>
      </c>
      <c r="J115">
        <f t="shared" si="7"/>
        <v>106.41</v>
      </c>
      <c r="K115" t="s">
        <v>290</v>
      </c>
    </row>
    <row r="116" spans="1:11" x14ac:dyDescent="0.35">
      <c r="A116" t="s">
        <v>254</v>
      </c>
      <c r="B116">
        <v>72999</v>
      </c>
      <c r="C116" t="s">
        <v>845</v>
      </c>
      <c r="D116">
        <v>95419</v>
      </c>
      <c r="E116" t="s">
        <v>291</v>
      </c>
      <c r="F116" t="s">
        <v>292</v>
      </c>
      <c r="G116">
        <v>1</v>
      </c>
      <c r="H116">
        <v>89.81</v>
      </c>
      <c r="I116">
        <f t="shared" si="6"/>
        <v>13.72</v>
      </c>
      <c r="J116">
        <f t="shared" si="7"/>
        <v>103.53</v>
      </c>
      <c r="K116" t="s">
        <v>293</v>
      </c>
    </row>
    <row r="117" spans="1:11" x14ac:dyDescent="0.35">
      <c r="A117" t="s">
        <v>254</v>
      </c>
      <c r="B117">
        <v>73082</v>
      </c>
      <c r="C117" t="s">
        <v>847</v>
      </c>
      <c r="D117">
        <v>95650</v>
      </c>
      <c r="E117" t="s">
        <v>291</v>
      </c>
      <c r="F117" t="s">
        <v>292</v>
      </c>
      <c r="G117">
        <v>1</v>
      </c>
      <c r="H117">
        <v>89.81</v>
      </c>
      <c r="I117">
        <f t="shared" si="6"/>
        <v>13.72</v>
      </c>
      <c r="J117">
        <f t="shared" si="7"/>
        <v>103.53</v>
      </c>
      <c r="K117" t="s">
        <v>98</v>
      </c>
    </row>
    <row r="118" spans="1:11" x14ac:dyDescent="0.35">
      <c r="A118" t="s">
        <v>254</v>
      </c>
      <c r="B118">
        <v>73082</v>
      </c>
      <c r="C118" t="s">
        <v>847</v>
      </c>
      <c r="D118">
        <v>95640</v>
      </c>
      <c r="E118" t="s">
        <v>220</v>
      </c>
      <c r="F118" t="s">
        <v>32</v>
      </c>
      <c r="G118">
        <v>1</v>
      </c>
      <c r="H118">
        <v>80.569999999999993</v>
      </c>
      <c r="I118">
        <f t="shared" si="6"/>
        <v>13.72</v>
      </c>
      <c r="J118">
        <f t="shared" si="7"/>
        <v>94.289999999999992</v>
      </c>
      <c r="K118" t="s">
        <v>227</v>
      </c>
    </row>
    <row r="119" spans="1:11" x14ac:dyDescent="0.35">
      <c r="A119" t="s">
        <v>254</v>
      </c>
      <c r="B119">
        <v>72999</v>
      </c>
      <c r="C119" t="s">
        <v>845</v>
      </c>
      <c r="D119">
        <v>96540</v>
      </c>
      <c r="E119" t="s">
        <v>220</v>
      </c>
      <c r="F119" t="s">
        <v>32</v>
      </c>
      <c r="G119">
        <v>1</v>
      </c>
      <c r="H119">
        <v>80.569999999999993</v>
      </c>
      <c r="I119">
        <f t="shared" si="6"/>
        <v>13.72</v>
      </c>
      <c r="J119">
        <f t="shared" si="7"/>
        <v>94.289999999999992</v>
      </c>
      <c r="K119" t="s">
        <v>294</v>
      </c>
    </row>
    <row r="120" spans="1:11" x14ac:dyDescent="0.35">
      <c r="A120" t="s">
        <v>254</v>
      </c>
      <c r="B120">
        <v>72139</v>
      </c>
      <c r="C120" t="s">
        <v>851</v>
      </c>
      <c r="D120">
        <v>95163</v>
      </c>
      <c r="E120" t="s">
        <v>295</v>
      </c>
      <c r="F120" t="s">
        <v>47</v>
      </c>
      <c r="G120">
        <v>1</v>
      </c>
      <c r="H120">
        <v>70.91</v>
      </c>
      <c r="I120">
        <f t="shared" si="6"/>
        <v>13.72</v>
      </c>
      <c r="J120">
        <f t="shared" si="7"/>
        <v>84.63</v>
      </c>
      <c r="K120" t="s">
        <v>296</v>
      </c>
    </row>
    <row r="121" spans="1:11" x14ac:dyDescent="0.35">
      <c r="A121" t="s">
        <v>254</v>
      </c>
      <c r="B121">
        <v>72999</v>
      </c>
      <c r="C121" t="s">
        <v>845</v>
      </c>
      <c r="D121">
        <v>95170</v>
      </c>
      <c r="E121" t="s">
        <v>297</v>
      </c>
      <c r="F121" t="s">
        <v>47</v>
      </c>
      <c r="G121">
        <v>1</v>
      </c>
      <c r="H121">
        <v>69.430000000000007</v>
      </c>
      <c r="I121">
        <f t="shared" si="6"/>
        <v>13.72</v>
      </c>
      <c r="J121">
        <f t="shared" si="7"/>
        <v>83.15</v>
      </c>
      <c r="K121" t="s">
        <v>298</v>
      </c>
    </row>
    <row r="122" spans="1:11" x14ac:dyDescent="0.35">
      <c r="A122" t="s">
        <v>254</v>
      </c>
      <c r="B122">
        <v>73082</v>
      </c>
      <c r="C122" t="s">
        <v>847</v>
      </c>
      <c r="D122">
        <v>95555</v>
      </c>
      <c r="E122" t="s">
        <v>299</v>
      </c>
      <c r="F122" t="s">
        <v>300</v>
      </c>
      <c r="G122">
        <v>1</v>
      </c>
      <c r="H122">
        <v>61.47</v>
      </c>
      <c r="I122">
        <f t="shared" si="6"/>
        <v>13.72</v>
      </c>
      <c r="J122">
        <f t="shared" si="7"/>
        <v>75.19</v>
      </c>
      <c r="K122" t="s">
        <v>301</v>
      </c>
    </row>
    <row r="123" spans="1:11" x14ac:dyDescent="0.35">
      <c r="A123" t="s">
        <v>254</v>
      </c>
      <c r="B123">
        <v>73082</v>
      </c>
      <c r="C123" t="s">
        <v>847</v>
      </c>
      <c r="D123">
        <v>96805</v>
      </c>
      <c r="E123" t="s">
        <v>124</v>
      </c>
      <c r="F123" t="s">
        <v>125</v>
      </c>
      <c r="G123">
        <v>1</v>
      </c>
      <c r="H123">
        <v>51.48</v>
      </c>
      <c r="I123">
        <f t="shared" si="6"/>
        <v>13.72</v>
      </c>
      <c r="J123">
        <f t="shared" si="7"/>
        <v>65.2</v>
      </c>
      <c r="K123" t="s">
        <v>302</v>
      </c>
    </row>
    <row r="124" spans="1:11" x14ac:dyDescent="0.35">
      <c r="A124" t="s">
        <v>254</v>
      </c>
      <c r="B124">
        <v>72139</v>
      </c>
      <c r="C124" t="s">
        <v>851</v>
      </c>
      <c r="D124">
        <v>95417</v>
      </c>
      <c r="E124" t="s">
        <v>133</v>
      </c>
      <c r="F124" t="s">
        <v>134</v>
      </c>
      <c r="G124">
        <v>1</v>
      </c>
      <c r="H124">
        <v>43.72</v>
      </c>
      <c r="I124">
        <f t="shared" si="6"/>
        <v>13.72</v>
      </c>
      <c r="J124">
        <f t="shared" si="7"/>
        <v>57.44</v>
      </c>
      <c r="K124" t="s">
        <v>303</v>
      </c>
    </row>
    <row r="125" spans="1:11" x14ac:dyDescent="0.35">
      <c r="A125" t="s">
        <v>254</v>
      </c>
      <c r="B125">
        <v>73082</v>
      </c>
      <c r="C125" t="s">
        <v>847</v>
      </c>
      <c r="D125">
        <v>95418</v>
      </c>
      <c r="E125" t="s">
        <v>133</v>
      </c>
      <c r="F125" t="s">
        <v>134</v>
      </c>
      <c r="G125">
        <v>1</v>
      </c>
      <c r="H125">
        <v>43.72</v>
      </c>
      <c r="I125">
        <f t="shared" si="6"/>
        <v>13.72</v>
      </c>
      <c r="J125">
        <f t="shared" si="7"/>
        <v>57.44</v>
      </c>
      <c r="K125" t="s">
        <v>304</v>
      </c>
    </row>
    <row r="126" spans="1:11" x14ac:dyDescent="0.35">
      <c r="A126" t="s">
        <v>254</v>
      </c>
      <c r="B126">
        <v>73082</v>
      </c>
      <c r="C126" t="s">
        <v>847</v>
      </c>
      <c r="D126">
        <v>95415</v>
      </c>
      <c r="E126" t="s">
        <v>305</v>
      </c>
      <c r="F126" t="s">
        <v>226</v>
      </c>
      <c r="G126">
        <v>1</v>
      </c>
      <c r="H126">
        <v>41.58</v>
      </c>
      <c r="I126">
        <f t="shared" si="6"/>
        <v>13.72</v>
      </c>
      <c r="J126">
        <f t="shared" si="7"/>
        <v>55.3</v>
      </c>
      <c r="K126" t="s">
        <v>306</v>
      </c>
    </row>
    <row r="127" spans="1:11" x14ac:dyDescent="0.35">
      <c r="A127" t="s">
        <v>254</v>
      </c>
      <c r="B127">
        <v>72007</v>
      </c>
      <c r="C127" t="s">
        <v>846</v>
      </c>
      <c r="D127">
        <v>95066</v>
      </c>
      <c r="E127" t="s">
        <v>307</v>
      </c>
      <c r="F127" t="s">
        <v>32</v>
      </c>
      <c r="G127">
        <v>1</v>
      </c>
      <c r="H127">
        <v>35.5</v>
      </c>
      <c r="I127">
        <f t="shared" si="6"/>
        <v>13.72</v>
      </c>
      <c r="J127">
        <f t="shared" si="7"/>
        <v>49.22</v>
      </c>
      <c r="K127" t="s">
        <v>308</v>
      </c>
    </row>
    <row r="128" spans="1:11" x14ac:dyDescent="0.35">
      <c r="A128" t="s">
        <v>254</v>
      </c>
      <c r="B128">
        <v>73069</v>
      </c>
      <c r="C128" t="s">
        <v>850</v>
      </c>
      <c r="D128">
        <v>95794</v>
      </c>
      <c r="E128" t="s">
        <v>142</v>
      </c>
      <c r="F128" t="s">
        <v>143</v>
      </c>
      <c r="G128">
        <v>1</v>
      </c>
      <c r="H128">
        <v>32.65</v>
      </c>
      <c r="I128">
        <f t="shared" si="6"/>
        <v>13.72</v>
      </c>
      <c r="J128">
        <f t="shared" si="7"/>
        <v>46.37</v>
      </c>
      <c r="K128" t="s">
        <v>98</v>
      </c>
    </row>
    <row r="129" spans="1:11" x14ac:dyDescent="0.35">
      <c r="A129" t="s">
        <v>254</v>
      </c>
      <c r="B129">
        <v>73082</v>
      </c>
      <c r="C129" t="s">
        <v>847</v>
      </c>
      <c r="D129">
        <v>95974</v>
      </c>
      <c r="E129" t="s">
        <v>309</v>
      </c>
      <c r="F129" t="s">
        <v>310</v>
      </c>
      <c r="G129">
        <v>1</v>
      </c>
      <c r="H129">
        <v>31.22</v>
      </c>
      <c r="I129">
        <f t="shared" si="6"/>
        <v>13.72</v>
      </c>
      <c r="J129">
        <f t="shared" si="7"/>
        <v>44.94</v>
      </c>
      <c r="K129" t="s">
        <v>311</v>
      </c>
    </row>
    <row r="130" spans="1:11" x14ac:dyDescent="0.35">
      <c r="A130" t="s">
        <v>254</v>
      </c>
      <c r="B130">
        <v>72999</v>
      </c>
      <c r="C130" t="s">
        <v>845</v>
      </c>
      <c r="D130">
        <v>96702</v>
      </c>
      <c r="E130" t="s">
        <v>312</v>
      </c>
      <c r="F130" t="s">
        <v>26</v>
      </c>
      <c r="G130">
        <v>1</v>
      </c>
      <c r="H130">
        <v>31.19</v>
      </c>
      <c r="I130">
        <f t="shared" si="6"/>
        <v>13.72</v>
      </c>
      <c r="J130">
        <f t="shared" si="7"/>
        <v>44.910000000000004</v>
      </c>
      <c r="K130" t="s">
        <v>313</v>
      </c>
    </row>
    <row r="131" spans="1:11" x14ac:dyDescent="0.35">
      <c r="A131" t="s">
        <v>254</v>
      </c>
      <c r="B131">
        <v>73082</v>
      </c>
      <c r="C131" t="s">
        <v>847</v>
      </c>
      <c r="D131">
        <v>96546</v>
      </c>
      <c r="E131" t="s">
        <v>314</v>
      </c>
      <c r="F131" t="s">
        <v>315</v>
      </c>
      <c r="G131">
        <v>1</v>
      </c>
      <c r="H131">
        <v>21.5</v>
      </c>
      <c r="I131">
        <f t="shared" si="6"/>
        <v>13.72</v>
      </c>
      <c r="J131">
        <f t="shared" si="7"/>
        <v>35.22</v>
      </c>
      <c r="K131" t="s">
        <v>316</v>
      </c>
    </row>
    <row r="132" spans="1:11" x14ac:dyDescent="0.35">
      <c r="A132" t="s">
        <v>254</v>
      </c>
      <c r="B132">
        <v>72062</v>
      </c>
      <c r="C132" t="s">
        <v>848</v>
      </c>
      <c r="D132">
        <v>95421</v>
      </c>
      <c r="E132" t="s">
        <v>317</v>
      </c>
      <c r="F132" t="s">
        <v>318</v>
      </c>
      <c r="G132">
        <v>1</v>
      </c>
      <c r="H132">
        <v>19.7</v>
      </c>
      <c r="I132">
        <f t="shared" si="6"/>
        <v>13.72</v>
      </c>
      <c r="J132">
        <f t="shared" si="7"/>
        <v>33.42</v>
      </c>
      <c r="K132" t="s">
        <v>319</v>
      </c>
    </row>
    <row r="133" spans="1:11" x14ac:dyDescent="0.35">
      <c r="A133" t="s">
        <v>254</v>
      </c>
      <c r="B133">
        <v>73082</v>
      </c>
      <c r="C133" t="s">
        <v>847</v>
      </c>
      <c r="D133">
        <v>96923</v>
      </c>
      <c r="E133" t="s">
        <v>55</v>
      </c>
      <c r="F133" t="s">
        <v>56</v>
      </c>
      <c r="G133">
        <v>1</v>
      </c>
      <c r="H133">
        <v>19.399999999999999</v>
      </c>
      <c r="I133">
        <f t="shared" si="6"/>
        <v>13.72</v>
      </c>
      <c r="J133">
        <f t="shared" si="7"/>
        <v>33.119999999999997</v>
      </c>
      <c r="K133" t="s">
        <v>320</v>
      </c>
    </row>
    <row r="134" spans="1:11" x14ac:dyDescent="0.35">
      <c r="A134" t="s">
        <v>254</v>
      </c>
      <c r="B134">
        <v>73082</v>
      </c>
      <c r="C134" t="s">
        <v>847</v>
      </c>
      <c r="D134">
        <v>96701</v>
      </c>
      <c r="E134" t="s">
        <v>321</v>
      </c>
      <c r="F134" t="s">
        <v>315</v>
      </c>
      <c r="G134">
        <v>1</v>
      </c>
      <c r="H134">
        <v>19.39</v>
      </c>
      <c r="I134">
        <f t="shared" si="6"/>
        <v>13.72</v>
      </c>
      <c r="J134">
        <f t="shared" si="7"/>
        <v>33.11</v>
      </c>
      <c r="K134" t="s">
        <v>316</v>
      </c>
    </row>
    <row r="135" spans="1:11" x14ac:dyDescent="0.35">
      <c r="A135" t="s">
        <v>254</v>
      </c>
      <c r="B135">
        <v>73082</v>
      </c>
      <c r="C135" t="s">
        <v>847</v>
      </c>
      <c r="D135">
        <v>95973</v>
      </c>
      <c r="E135" t="s">
        <v>322</v>
      </c>
      <c r="F135" t="s">
        <v>323</v>
      </c>
      <c r="G135">
        <v>1</v>
      </c>
      <c r="H135">
        <v>19.29</v>
      </c>
      <c r="I135">
        <f t="shared" si="6"/>
        <v>13.72</v>
      </c>
      <c r="J135">
        <f t="shared" si="7"/>
        <v>33.01</v>
      </c>
      <c r="K135" t="s">
        <v>324</v>
      </c>
    </row>
    <row r="136" spans="1:11" x14ac:dyDescent="0.35">
      <c r="A136" t="s">
        <v>254</v>
      </c>
      <c r="B136">
        <v>73082</v>
      </c>
      <c r="C136" t="s">
        <v>847</v>
      </c>
      <c r="D136">
        <v>96706</v>
      </c>
      <c r="E136" t="s">
        <v>322</v>
      </c>
      <c r="F136" t="s">
        <v>323</v>
      </c>
      <c r="G136">
        <v>1</v>
      </c>
      <c r="H136">
        <v>19.29</v>
      </c>
      <c r="I136">
        <f t="shared" si="6"/>
        <v>13.72</v>
      </c>
      <c r="J136">
        <f t="shared" si="7"/>
        <v>33.01</v>
      </c>
      <c r="K136" t="s">
        <v>325</v>
      </c>
    </row>
    <row r="137" spans="1:11" x14ac:dyDescent="0.35">
      <c r="A137" t="s">
        <v>254</v>
      </c>
      <c r="B137">
        <v>72139</v>
      </c>
      <c r="C137" t="s">
        <v>851</v>
      </c>
      <c r="D137">
        <v>95424</v>
      </c>
      <c r="E137" t="s">
        <v>326</v>
      </c>
      <c r="F137" t="s">
        <v>327</v>
      </c>
      <c r="G137">
        <v>1</v>
      </c>
      <c r="H137">
        <v>18.95</v>
      </c>
      <c r="I137">
        <f t="shared" si="6"/>
        <v>13.72</v>
      </c>
      <c r="J137">
        <f t="shared" si="7"/>
        <v>32.67</v>
      </c>
      <c r="K137" t="s">
        <v>328</v>
      </c>
    </row>
    <row r="138" spans="1:11" x14ac:dyDescent="0.35">
      <c r="A138" t="s">
        <v>254</v>
      </c>
      <c r="B138">
        <v>73082</v>
      </c>
      <c r="C138" t="s">
        <v>847</v>
      </c>
      <c r="D138">
        <v>95728</v>
      </c>
      <c r="E138" t="s">
        <v>329</v>
      </c>
      <c r="F138" t="s">
        <v>330</v>
      </c>
      <c r="G138">
        <v>1</v>
      </c>
      <c r="H138">
        <v>16.27</v>
      </c>
      <c r="I138">
        <f t="shared" si="6"/>
        <v>13.72</v>
      </c>
      <c r="J138">
        <f t="shared" si="7"/>
        <v>29.990000000000002</v>
      </c>
      <c r="K138" t="s">
        <v>331</v>
      </c>
    </row>
    <row r="139" spans="1:11" x14ac:dyDescent="0.35">
      <c r="A139" t="s">
        <v>254</v>
      </c>
      <c r="B139">
        <v>72999</v>
      </c>
      <c r="C139" t="s">
        <v>845</v>
      </c>
      <c r="D139">
        <v>95642</v>
      </c>
      <c r="E139" t="s">
        <v>332</v>
      </c>
      <c r="F139" t="s">
        <v>323</v>
      </c>
      <c r="G139">
        <v>1</v>
      </c>
      <c r="H139">
        <v>16.04</v>
      </c>
      <c r="I139">
        <f t="shared" si="6"/>
        <v>13.72</v>
      </c>
      <c r="J139">
        <f t="shared" si="7"/>
        <v>29.759999999999998</v>
      </c>
      <c r="K139" t="s">
        <v>333</v>
      </c>
    </row>
    <row r="140" spans="1:11" x14ac:dyDescent="0.35">
      <c r="A140" t="s">
        <v>254</v>
      </c>
      <c r="B140">
        <v>73082</v>
      </c>
      <c r="C140" t="s">
        <v>847</v>
      </c>
      <c r="D140">
        <v>96707</v>
      </c>
      <c r="E140" t="s">
        <v>75</v>
      </c>
      <c r="F140" t="s">
        <v>76</v>
      </c>
      <c r="G140">
        <v>1</v>
      </c>
      <c r="H140">
        <v>15.896599999999999</v>
      </c>
      <c r="I140">
        <f t="shared" si="6"/>
        <v>13.72</v>
      </c>
      <c r="J140">
        <f t="shared" si="7"/>
        <v>29.616599999999998</v>
      </c>
      <c r="K140" t="s">
        <v>98</v>
      </c>
    </row>
    <row r="141" spans="1:11" x14ac:dyDescent="0.35">
      <c r="A141" t="s">
        <v>254</v>
      </c>
      <c r="B141">
        <v>73082</v>
      </c>
      <c r="C141" t="s">
        <v>847</v>
      </c>
      <c r="D141">
        <v>96704</v>
      </c>
      <c r="E141" t="s">
        <v>177</v>
      </c>
      <c r="F141" t="s">
        <v>178</v>
      </c>
      <c r="G141">
        <v>1</v>
      </c>
      <c r="H141">
        <v>14.75</v>
      </c>
      <c r="I141">
        <f t="shared" si="6"/>
        <v>13.72</v>
      </c>
      <c r="J141">
        <f t="shared" si="7"/>
        <v>28.47</v>
      </c>
      <c r="K141" t="s">
        <v>334</v>
      </c>
    </row>
    <row r="142" spans="1:11" x14ac:dyDescent="0.35">
      <c r="A142" t="s">
        <v>254</v>
      </c>
      <c r="B142">
        <v>73082</v>
      </c>
      <c r="C142" t="s">
        <v>847</v>
      </c>
      <c r="D142">
        <v>96703</v>
      </c>
      <c r="E142" t="s">
        <v>335</v>
      </c>
      <c r="F142" t="s">
        <v>84</v>
      </c>
      <c r="G142">
        <v>1</v>
      </c>
      <c r="H142">
        <v>12.52</v>
      </c>
      <c r="I142">
        <f t="shared" si="6"/>
        <v>13.72</v>
      </c>
      <c r="J142">
        <f t="shared" si="7"/>
        <v>26.240000000000002</v>
      </c>
      <c r="K142" t="s">
        <v>248</v>
      </c>
    </row>
    <row r="143" spans="1:11" x14ac:dyDescent="0.35">
      <c r="A143" t="s">
        <v>254</v>
      </c>
      <c r="B143">
        <v>73082</v>
      </c>
      <c r="C143" t="s">
        <v>847</v>
      </c>
      <c r="D143">
        <v>96710</v>
      </c>
      <c r="E143" t="s">
        <v>336</v>
      </c>
      <c r="F143" t="s">
        <v>337</v>
      </c>
      <c r="G143">
        <v>1</v>
      </c>
      <c r="H143">
        <v>12.06</v>
      </c>
      <c r="I143">
        <f t="shared" si="6"/>
        <v>13.72</v>
      </c>
      <c r="J143">
        <f t="shared" si="7"/>
        <v>25.78</v>
      </c>
      <c r="K143" t="s">
        <v>338</v>
      </c>
    </row>
    <row r="144" spans="1:11" x14ac:dyDescent="0.35">
      <c r="A144" t="s">
        <v>254</v>
      </c>
      <c r="B144">
        <v>73069</v>
      </c>
      <c r="C144" t="s">
        <v>850</v>
      </c>
      <c r="D144">
        <v>95796</v>
      </c>
      <c r="E144" t="s">
        <v>339</v>
      </c>
      <c r="F144" t="s">
        <v>340</v>
      </c>
      <c r="G144">
        <v>1</v>
      </c>
      <c r="H144">
        <v>11.95</v>
      </c>
      <c r="I144">
        <f t="shared" si="6"/>
        <v>13.72</v>
      </c>
      <c r="J144">
        <f t="shared" si="7"/>
        <v>25.67</v>
      </c>
      <c r="K144" t="s">
        <v>341</v>
      </c>
    </row>
    <row r="145" spans="1:11" x14ac:dyDescent="0.35">
      <c r="A145" t="s">
        <v>254</v>
      </c>
      <c r="B145">
        <v>73082</v>
      </c>
      <c r="C145" t="s">
        <v>847</v>
      </c>
      <c r="D145">
        <v>95658</v>
      </c>
      <c r="E145" t="s">
        <v>339</v>
      </c>
      <c r="F145" t="s">
        <v>340</v>
      </c>
      <c r="G145">
        <v>1</v>
      </c>
      <c r="H145">
        <v>11.95</v>
      </c>
      <c r="I145">
        <f t="shared" si="6"/>
        <v>13.72</v>
      </c>
      <c r="J145">
        <f t="shared" si="7"/>
        <v>25.67</v>
      </c>
      <c r="K145" t="s">
        <v>342</v>
      </c>
    </row>
    <row r="146" spans="1:11" x14ac:dyDescent="0.35">
      <c r="A146" t="s">
        <v>254</v>
      </c>
      <c r="B146">
        <v>73069</v>
      </c>
      <c r="C146" t="s">
        <v>850</v>
      </c>
      <c r="D146">
        <v>95790</v>
      </c>
      <c r="E146" t="s">
        <v>339</v>
      </c>
      <c r="F146" t="s">
        <v>340</v>
      </c>
      <c r="G146">
        <v>1</v>
      </c>
      <c r="H146">
        <v>11.95</v>
      </c>
      <c r="I146">
        <f t="shared" si="6"/>
        <v>13.72</v>
      </c>
      <c r="J146">
        <f t="shared" si="7"/>
        <v>25.67</v>
      </c>
      <c r="K146" t="s">
        <v>343</v>
      </c>
    </row>
    <row r="147" spans="1:11" x14ac:dyDescent="0.35">
      <c r="A147" t="s">
        <v>254</v>
      </c>
      <c r="B147">
        <v>73082</v>
      </c>
      <c r="C147" t="s">
        <v>847</v>
      </c>
      <c r="D147">
        <v>95643</v>
      </c>
      <c r="E147" t="s">
        <v>344</v>
      </c>
      <c r="F147" t="s">
        <v>345</v>
      </c>
      <c r="G147">
        <v>1</v>
      </c>
      <c r="H147">
        <v>11.36</v>
      </c>
      <c r="I147">
        <f t="shared" si="6"/>
        <v>13.72</v>
      </c>
      <c r="J147">
        <f t="shared" si="7"/>
        <v>25.08</v>
      </c>
      <c r="K147" t="s">
        <v>346</v>
      </c>
    </row>
    <row r="148" spans="1:11" x14ac:dyDescent="0.35">
      <c r="A148" t="s">
        <v>254</v>
      </c>
      <c r="B148">
        <v>73069</v>
      </c>
      <c r="C148" t="s">
        <v>850</v>
      </c>
      <c r="D148">
        <v>95795</v>
      </c>
      <c r="E148" t="s">
        <v>347</v>
      </c>
      <c r="F148" t="s">
        <v>348</v>
      </c>
      <c r="G148">
        <v>1</v>
      </c>
      <c r="H148">
        <v>10.59</v>
      </c>
      <c r="I148">
        <f t="shared" si="6"/>
        <v>13.72</v>
      </c>
      <c r="J148">
        <f t="shared" si="7"/>
        <v>24.310000000000002</v>
      </c>
      <c r="K148" t="s">
        <v>349</v>
      </c>
    </row>
    <row r="149" spans="1:11" x14ac:dyDescent="0.35">
      <c r="A149" t="s">
        <v>254</v>
      </c>
      <c r="B149">
        <v>73069</v>
      </c>
      <c r="C149" t="s">
        <v>850</v>
      </c>
      <c r="D149">
        <v>95797</v>
      </c>
      <c r="E149" t="s">
        <v>90</v>
      </c>
      <c r="F149" t="s">
        <v>91</v>
      </c>
      <c r="G149">
        <v>1</v>
      </c>
      <c r="H149">
        <v>10.59</v>
      </c>
      <c r="I149">
        <f t="shared" si="6"/>
        <v>13.72</v>
      </c>
      <c r="J149">
        <f t="shared" si="7"/>
        <v>24.310000000000002</v>
      </c>
      <c r="K149" t="s">
        <v>350</v>
      </c>
    </row>
    <row r="150" spans="1:11" x14ac:dyDescent="0.35">
      <c r="A150" t="s">
        <v>254</v>
      </c>
      <c r="B150">
        <v>73082</v>
      </c>
      <c r="C150" t="s">
        <v>847</v>
      </c>
      <c r="D150">
        <v>95644</v>
      </c>
      <c r="E150" t="s">
        <v>351</v>
      </c>
      <c r="F150" t="s">
        <v>352</v>
      </c>
      <c r="G150">
        <v>1</v>
      </c>
      <c r="H150">
        <v>9.3800000000000008</v>
      </c>
      <c r="I150">
        <f t="shared" si="6"/>
        <v>13.72</v>
      </c>
      <c r="J150">
        <f t="shared" si="7"/>
        <v>23.1</v>
      </c>
      <c r="K150" t="s">
        <v>353</v>
      </c>
    </row>
    <row r="151" spans="1:11" x14ac:dyDescent="0.35">
      <c r="A151" t="s">
        <v>254</v>
      </c>
      <c r="B151">
        <v>73069</v>
      </c>
      <c r="C151" t="s">
        <v>850</v>
      </c>
      <c r="D151">
        <v>95789</v>
      </c>
      <c r="E151" t="s">
        <v>354</v>
      </c>
      <c r="F151" t="s">
        <v>355</v>
      </c>
      <c r="G151">
        <v>1</v>
      </c>
      <c r="H151">
        <v>8.93</v>
      </c>
      <c r="I151">
        <f t="shared" si="6"/>
        <v>13.72</v>
      </c>
      <c r="J151">
        <f t="shared" si="7"/>
        <v>22.65</v>
      </c>
      <c r="K151" t="s">
        <v>356</v>
      </c>
    </row>
    <row r="152" spans="1:11" x14ac:dyDescent="0.35">
      <c r="A152" t="s">
        <v>254</v>
      </c>
      <c r="B152">
        <v>73082</v>
      </c>
      <c r="C152" t="s">
        <v>847</v>
      </c>
      <c r="D152">
        <v>95645</v>
      </c>
      <c r="E152" t="s">
        <v>357</v>
      </c>
      <c r="F152" t="s">
        <v>358</v>
      </c>
      <c r="G152">
        <v>1</v>
      </c>
      <c r="H152">
        <v>8.07</v>
      </c>
      <c r="I152">
        <f t="shared" si="6"/>
        <v>13.72</v>
      </c>
      <c r="J152">
        <f t="shared" si="7"/>
        <v>21.79</v>
      </c>
      <c r="K152" t="s">
        <v>359</v>
      </c>
    </row>
    <row r="153" spans="1:11" x14ac:dyDescent="0.35">
      <c r="A153" t="s">
        <v>254</v>
      </c>
      <c r="B153">
        <v>72999</v>
      </c>
      <c r="C153" t="s">
        <v>845</v>
      </c>
      <c r="D153">
        <v>95171</v>
      </c>
      <c r="E153" t="s">
        <v>360</v>
      </c>
      <c r="F153" t="s">
        <v>361</v>
      </c>
      <c r="G153">
        <v>1</v>
      </c>
      <c r="H153">
        <v>7.41</v>
      </c>
      <c r="I153">
        <f t="shared" si="6"/>
        <v>13.72</v>
      </c>
      <c r="J153">
        <f t="shared" si="7"/>
        <v>21.130000000000003</v>
      </c>
      <c r="K153" t="s">
        <v>362</v>
      </c>
    </row>
    <row r="154" spans="1:11" x14ac:dyDescent="0.35">
      <c r="A154" t="s">
        <v>254</v>
      </c>
      <c r="B154">
        <v>73082</v>
      </c>
      <c r="C154" t="s">
        <v>847</v>
      </c>
      <c r="D154">
        <v>95648</v>
      </c>
      <c r="E154" t="s">
        <v>363</v>
      </c>
      <c r="F154" t="s">
        <v>187</v>
      </c>
      <c r="G154">
        <v>1</v>
      </c>
      <c r="H154">
        <v>7.14</v>
      </c>
      <c r="I154">
        <f t="shared" si="6"/>
        <v>13.72</v>
      </c>
      <c r="J154">
        <f t="shared" si="7"/>
        <v>20.86</v>
      </c>
      <c r="K154" t="s">
        <v>249</v>
      </c>
    </row>
    <row r="155" spans="1:11" x14ac:dyDescent="0.35">
      <c r="A155" t="s">
        <v>254</v>
      </c>
      <c r="B155">
        <v>72999</v>
      </c>
      <c r="C155" t="s">
        <v>845</v>
      </c>
      <c r="D155">
        <v>95972</v>
      </c>
      <c r="E155" t="s">
        <v>363</v>
      </c>
      <c r="F155" t="s">
        <v>187</v>
      </c>
      <c r="G155">
        <v>1</v>
      </c>
      <c r="H155">
        <v>7.14</v>
      </c>
      <c r="I155">
        <f t="shared" si="6"/>
        <v>13.72</v>
      </c>
      <c r="J155">
        <f t="shared" si="7"/>
        <v>20.86</v>
      </c>
      <c r="K155" t="s">
        <v>364</v>
      </c>
    </row>
    <row r="156" spans="1:11" x14ac:dyDescent="0.35">
      <c r="A156" t="s">
        <v>254</v>
      </c>
      <c r="B156">
        <v>73082</v>
      </c>
      <c r="C156" t="s">
        <v>847</v>
      </c>
      <c r="D156">
        <v>95798</v>
      </c>
      <c r="E156" t="s">
        <v>365</v>
      </c>
      <c r="F156" t="s">
        <v>366</v>
      </c>
      <c r="G156">
        <v>1</v>
      </c>
      <c r="H156">
        <v>6.3</v>
      </c>
      <c r="I156">
        <f t="shared" si="6"/>
        <v>13.72</v>
      </c>
      <c r="J156">
        <f t="shared" si="7"/>
        <v>20.02</v>
      </c>
      <c r="K156" t="s">
        <v>367</v>
      </c>
    </row>
    <row r="157" spans="1:11" x14ac:dyDescent="0.35">
      <c r="A157" t="s">
        <v>254</v>
      </c>
      <c r="B157">
        <v>73082</v>
      </c>
      <c r="C157" t="s">
        <v>847</v>
      </c>
      <c r="D157">
        <v>95423</v>
      </c>
      <c r="E157" t="s">
        <v>368</v>
      </c>
      <c r="F157" t="s">
        <v>251</v>
      </c>
      <c r="G157">
        <v>1</v>
      </c>
      <c r="H157">
        <v>6.06</v>
      </c>
      <c r="I157">
        <f t="shared" si="6"/>
        <v>13.72</v>
      </c>
      <c r="J157">
        <f t="shared" si="7"/>
        <v>19.78</v>
      </c>
      <c r="K157" t="s">
        <v>98</v>
      </c>
    </row>
    <row r="158" spans="1:11" x14ac:dyDescent="0.35">
      <c r="A158" t="s">
        <v>254</v>
      </c>
      <c r="B158">
        <v>73082</v>
      </c>
      <c r="C158" t="s">
        <v>847</v>
      </c>
      <c r="D158">
        <v>96709</v>
      </c>
      <c r="E158" t="s">
        <v>369</v>
      </c>
      <c r="F158" t="s">
        <v>370</v>
      </c>
      <c r="G158">
        <v>1</v>
      </c>
      <c r="H158">
        <v>4.3</v>
      </c>
      <c r="I158">
        <f t="shared" si="6"/>
        <v>13.72</v>
      </c>
      <c r="J158">
        <f t="shared" si="7"/>
        <v>18.02</v>
      </c>
      <c r="K158" t="s">
        <v>371</v>
      </c>
    </row>
    <row r="159" spans="1:11" x14ac:dyDescent="0.35">
      <c r="A159" t="s">
        <v>254</v>
      </c>
      <c r="B159">
        <v>73082</v>
      </c>
      <c r="C159" t="s">
        <v>847</v>
      </c>
      <c r="D159">
        <v>96712</v>
      </c>
      <c r="E159" t="s">
        <v>369</v>
      </c>
      <c r="F159" t="s">
        <v>370</v>
      </c>
      <c r="G159">
        <v>1</v>
      </c>
      <c r="H159">
        <v>4.3</v>
      </c>
      <c r="I159">
        <f t="shared" si="6"/>
        <v>13.72</v>
      </c>
      <c r="J159">
        <f t="shared" si="7"/>
        <v>18.02</v>
      </c>
      <c r="K159" t="s">
        <v>372</v>
      </c>
    </row>
    <row r="160" spans="1:11" x14ac:dyDescent="0.35">
      <c r="A160" t="s">
        <v>254</v>
      </c>
      <c r="B160">
        <v>73082</v>
      </c>
      <c r="C160" t="s">
        <v>847</v>
      </c>
      <c r="D160">
        <v>96705</v>
      </c>
      <c r="E160" t="s">
        <v>373</v>
      </c>
      <c r="F160" t="s">
        <v>374</v>
      </c>
      <c r="G160">
        <v>1</v>
      </c>
      <c r="H160">
        <v>3.31</v>
      </c>
      <c r="I160">
        <f t="shared" si="6"/>
        <v>13.72</v>
      </c>
      <c r="J160">
        <f t="shared" si="7"/>
        <v>17.03</v>
      </c>
      <c r="K160" t="s">
        <v>77</v>
      </c>
    </row>
    <row r="161" spans="1:11" x14ac:dyDescent="0.35">
      <c r="A161" t="s">
        <v>254</v>
      </c>
      <c r="B161">
        <v>73082</v>
      </c>
      <c r="C161" t="s">
        <v>847</v>
      </c>
      <c r="D161">
        <v>95724</v>
      </c>
      <c r="E161" t="s">
        <v>375</v>
      </c>
      <c r="F161" t="s">
        <v>231</v>
      </c>
      <c r="G161">
        <v>1</v>
      </c>
      <c r="H161">
        <v>3.15</v>
      </c>
      <c r="I161">
        <f t="shared" si="6"/>
        <v>13.72</v>
      </c>
      <c r="J161">
        <f t="shared" si="7"/>
        <v>16.87</v>
      </c>
      <c r="K161" t="s">
        <v>98</v>
      </c>
    </row>
    <row r="162" spans="1:11" x14ac:dyDescent="0.35">
      <c r="A162" t="s">
        <v>254</v>
      </c>
      <c r="B162">
        <v>73082</v>
      </c>
      <c r="C162" t="s">
        <v>847</v>
      </c>
      <c r="D162">
        <v>96542</v>
      </c>
      <c r="E162" t="s">
        <v>376</v>
      </c>
      <c r="F162" t="s">
        <v>377</v>
      </c>
      <c r="G162">
        <v>1</v>
      </c>
      <c r="H162">
        <v>2.48</v>
      </c>
      <c r="I162">
        <f t="shared" si="6"/>
        <v>13.72</v>
      </c>
      <c r="J162">
        <f t="shared" si="7"/>
        <v>16.2</v>
      </c>
      <c r="K162" t="s">
        <v>378</v>
      </c>
    </row>
    <row r="163" spans="1:11" x14ac:dyDescent="0.35">
      <c r="A163" t="s">
        <v>254</v>
      </c>
      <c r="B163">
        <v>73082</v>
      </c>
      <c r="C163" t="s">
        <v>847</v>
      </c>
      <c r="D163">
        <v>95723</v>
      </c>
      <c r="E163" t="s">
        <v>379</v>
      </c>
      <c r="F163" t="s">
        <v>380</v>
      </c>
      <c r="G163">
        <v>1</v>
      </c>
      <c r="H163">
        <v>2.0299999999999998</v>
      </c>
      <c r="I163">
        <f t="shared" si="6"/>
        <v>13.72</v>
      </c>
      <c r="J163">
        <f t="shared" si="7"/>
        <v>15.75</v>
      </c>
      <c r="K163" t="s">
        <v>98</v>
      </c>
    </row>
    <row r="164" spans="1:11" x14ac:dyDescent="0.35">
      <c r="A164" t="s">
        <v>254</v>
      </c>
      <c r="B164">
        <v>73082</v>
      </c>
      <c r="C164" t="s">
        <v>847</v>
      </c>
      <c r="D164">
        <v>95722</v>
      </c>
      <c r="E164" t="s">
        <v>381</v>
      </c>
      <c r="F164" t="s">
        <v>382</v>
      </c>
      <c r="G164">
        <v>1</v>
      </c>
      <c r="H164">
        <v>1.95</v>
      </c>
      <c r="I164">
        <f t="shared" si="6"/>
        <v>13.72</v>
      </c>
      <c r="J164">
        <f t="shared" si="7"/>
        <v>15.67</v>
      </c>
      <c r="K164" t="s">
        <v>98</v>
      </c>
    </row>
    <row r="165" spans="1:11" x14ac:dyDescent="0.35">
      <c r="A165" t="s">
        <v>383</v>
      </c>
      <c r="B165">
        <v>72479</v>
      </c>
      <c r="C165" t="s">
        <v>852</v>
      </c>
      <c r="D165">
        <v>97558</v>
      </c>
      <c r="E165" t="s">
        <v>384</v>
      </c>
      <c r="F165" t="s">
        <v>385</v>
      </c>
      <c r="G165">
        <v>250</v>
      </c>
      <c r="H165">
        <v>862.5</v>
      </c>
      <c r="I165">
        <f t="shared" ref="I165:I228" si="8">IF(H165="","",13.72)</f>
        <v>13.72</v>
      </c>
      <c r="J165">
        <f t="shared" ref="J165:J228" si="9">IF(H165="","",SUM(H165:I165))</f>
        <v>876.22</v>
      </c>
      <c r="K165" t="s">
        <v>386</v>
      </c>
    </row>
    <row r="166" spans="1:11" x14ac:dyDescent="0.35">
      <c r="A166" t="s">
        <v>383</v>
      </c>
      <c r="B166">
        <v>73082</v>
      </c>
      <c r="C166" t="s">
        <v>847</v>
      </c>
      <c r="D166">
        <v>95661</v>
      </c>
      <c r="E166" t="s">
        <v>387</v>
      </c>
      <c r="F166" t="s">
        <v>388</v>
      </c>
      <c r="G166">
        <v>1</v>
      </c>
      <c r="H166">
        <v>480.7</v>
      </c>
      <c r="I166">
        <f t="shared" si="8"/>
        <v>13.72</v>
      </c>
      <c r="J166">
        <f t="shared" si="9"/>
        <v>494.42</v>
      </c>
      <c r="K166" t="s">
        <v>389</v>
      </c>
    </row>
    <row r="167" spans="1:11" x14ac:dyDescent="0.35">
      <c r="A167" t="s">
        <v>383</v>
      </c>
      <c r="B167">
        <v>73082</v>
      </c>
      <c r="C167" t="s">
        <v>847</v>
      </c>
      <c r="D167">
        <v>96924</v>
      </c>
      <c r="E167" t="s">
        <v>258</v>
      </c>
      <c r="F167" t="s">
        <v>259</v>
      </c>
      <c r="G167">
        <v>1</v>
      </c>
      <c r="H167">
        <v>345.77</v>
      </c>
      <c r="I167">
        <f t="shared" si="8"/>
        <v>13.72</v>
      </c>
      <c r="J167">
        <f t="shared" si="9"/>
        <v>359.49</v>
      </c>
      <c r="K167" t="s">
        <v>390</v>
      </c>
    </row>
    <row r="168" spans="1:11" x14ac:dyDescent="0.35">
      <c r="A168" t="s">
        <v>383</v>
      </c>
      <c r="B168">
        <v>73082</v>
      </c>
      <c r="C168" t="s">
        <v>847</v>
      </c>
      <c r="D168">
        <v>95985</v>
      </c>
      <c r="E168" t="s">
        <v>391</v>
      </c>
      <c r="F168" t="s">
        <v>392</v>
      </c>
      <c r="G168">
        <v>1</v>
      </c>
      <c r="H168">
        <v>181.61</v>
      </c>
      <c r="I168">
        <f t="shared" si="8"/>
        <v>13.72</v>
      </c>
      <c r="J168">
        <f t="shared" si="9"/>
        <v>195.33</v>
      </c>
      <c r="K168" t="s">
        <v>393</v>
      </c>
    </row>
    <row r="169" spans="1:11" x14ac:dyDescent="0.35">
      <c r="A169" t="s">
        <v>383</v>
      </c>
      <c r="B169">
        <v>73082</v>
      </c>
      <c r="C169" t="s">
        <v>847</v>
      </c>
      <c r="D169">
        <v>96717</v>
      </c>
      <c r="E169" t="s">
        <v>394</v>
      </c>
      <c r="F169" t="s">
        <v>395</v>
      </c>
      <c r="G169">
        <v>1</v>
      </c>
      <c r="H169">
        <v>161.78</v>
      </c>
      <c r="I169">
        <f t="shared" si="8"/>
        <v>13.72</v>
      </c>
      <c r="J169">
        <f t="shared" si="9"/>
        <v>175.5</v>
      </c>
      <c r="K169" t="s">
        <v>396</v>
      </c>
    </row>
    <row r="170" spans="1:11" x14ac:dyDescent="0.35">
      <c r="A170" t="s">
        <v>383</v>
      </c>
      <c r="B170">
        <v>73082</v>
      </c>
      <c r="C170" t="s">
        <v>847</v>
      </c>
      <c r="D170">
        <v>95977</v>
      </c>
      <c r="E170" t="s">
        <v>297</v>
      </c>
      <c r="F170" t="s">
        <v>47</v>
      </c>
      <c r="G170">
        <v>2</v>
      </c>
      <c r="H170">
        <v>138.86000000000001</v>
      </c>
      <c r="I170">
        <f t="shared" si="8"/>
        <v>13.72</v>
      </c>
      <c r="J170">
        <f t="shared" si="9"/>
        <v>152.58000000000001</v>
      </c>
      <c r="K170" t="s">
        <v>397</v>
      </c>
    </row>
    <row r="171" spans="1:11" x14ac:dyDescent="0.35">
      <c r="A171" t="s">
        <v>383</v>
      </c>
      <c r="B171">
        <v>73082</v>
      </c>
      <c r="C171" t="s">
        <v>847</v>
      </c>
      <c r="D171">
        <v>95744</v>
      </c>
      <c r="E171" t="s">
        <v>398</v>
      </c>
      <c r="F171" t="s">
        <v>32</v>
      </c>
      <c r="G171">
        <v>1</v>
      </c>
      <c r="H171">
        <v>87.93</v>
      </c>
      <c r="I171">
        <f t="shared" si="8"/>
        <v>13.72</v>
      </c>
      <c r="J171">
        <f t="shared" si="9"/>
        <v>101.65</v>
      </c>
      <c r="K171" t="s">
        <v>399</v>
      </c>
    </row>
    <row r="172" spans="1:11" x14ac:dyDescent="0.35">
      <c r="A172" t="s">
        <v>383</v>
      </c>
      <c r="B172">
        <v>72999</v>
      </c>
      <c r="C172" t="s">
        <v>845</v>
      </c>
      <c r="D172">
        <v>95991</v>
      </c>
      <c r="E172" t="s">
        <v>400</v>
      </c>
      <c r="F172" t="s">
        <v>401</v>
      </c>
      <c r="G172">
        <v>1</v>
      </c>
      <c r="H172">
        <v>87.45</v>
      </c>
      <c r="I172">
        <f t="shared" si="8"/>
        <v>13.72</v>
      </c>
      <c r="J172">
        <f t="shared" si="9"/>
        <v>101.17</v>
      </c>
      <c r="K172" t="s">
        <v>402</v>
      </c>
    </row>
    <row r="173" spans="1:11" x14ac:dyDescent="0.35">
      <c r="A173" t="s">
        <v>383</v>
      </c>
      <c r="B173">
        <v>73082</v>
      </c>
      <c r="C173" t="s">
        <v>847</v>
      </c>
      <c r="D173">
        <v>96720</v>
      </c>
      <c r="E173" t="s">
        <v>297</v>
      </c>
      <c r="F173" t="s">
        <v>47</v>
      </c>
      <c r="G173">
        <v>1</v>
      </c>
      <c r="H173">
        <v>69.430000000000007</v>
      </c>
      <c r="I173">
        <f t="shared" si="8"/>
        <v>13.72</v>
      </c>
      <c r="J173">
        <f t="shared" si="9"/>
        <v>83.15</v>
      </c>
      <c r="K173" t="s">
        <v>403</v>
      </c>
    </row>
    <row r="174" spans="1:11" x14ac:dyDescent="0.35">
      <c r="A174" t="s">
        <v>383</v>
      </c>
      <c r="B174">
        <v>73082</v>
      </c>
      <c r="C174" t="s">
        <v>847</v>
      </c>
      <c r="D174">
        <v>95738</v>
      </c>
      <c r="E174" t="s">
        <v>404</v>
      </c>
      <c r="F174" t="s">
        <v>112</v>
      </c>
      <c r="G174">
        <v>1</v>
      </c>
      <c r="H174">
        <v>65.819999999999993</v>
      </c>
      <c r="I174">
        <f t="shared" si="8"/>
        <v>13.72</v>
      </c>
      <c r="J174">
        <f t="shared" si="9"/>
        <v>79.539999999999992</v>
      </c>
      <c r="K174" t="s">
        <v>405</v>
      </c>
    </row>
    <row r="175" spans="1:11" x14ac:dyDescent="0.35">
      <c r="A175" t="s">
        <v>383</v>
      </c>
      <c r="B175">
        <v>72999</v>
      </c>
      <c r="C175" t="s">
        <v>845</v>
      </c>
      <c r="D175">
        <v>95984</v>
      </c>
      <c r="E175" t="s">
        <v>406</v>
      </c>
      <c r="F175" t="s">
        <v>131</v>
      </c>
      <c r="G175">
        <v>1</v>
      </c>
      <c r="H175">
        <v>40.950000000000003</v>
      </c>
      <c r="I175">
        <f t="shared" si="8"/>
        <v>13.72</v>
      </c>
      <c r="J175">
        <f t="shared" si="9"/>
        <v>54.67</v>
      </c>
      <c r="K175" t="s">
        <v>407</v>
      </c>
    </row>
    <row r="176" spans="1:11" x14ac:dyDescent="0.35">
      <c r="A176" t="s">
        <v>383</v>
      </c>
      <c r="B176">
        <v>72217</v>
      </c>
      <c r="C176" t="s">
        <v>849</v>
      </c>
      <c r="D176">
        <v>96316</v>
      </c>
      <c r="E176" t="s">
        <v>408</v>
      </c>
      <c r="F176" t="s">
        <v>409</v>
      </c>
      <c r="G176">
        <v>1</v>
      </c>
      <c r="H176">
        <v>37.340000000000003</v>
      </c>
      <c r="I176">
        <f t="shared" si="8"/>
        <v>13.72</v>
      </c>
      <c r="J176">
        <f t="shared" si="9"/>
        <v>51.06</v>
      </c>
      <c r="K176" t="s">
        <v>410</v>
      </c>
    </row>
    <row r="177" spans="1:11" x14ac:dyDescent="0.35">
      <c r="A177" t="s">
        <v>383</v>
      </c>
      <c r="B177">
        <v>72999</v>
      </c>
      <c r="C177" t="s">
        <v>845</v>
      </c>
      <c r="D177">
        <v>95981</v>
      </c>
      <c r="E177" t="s">
        <v>309</v>
      </c>
      <c r="F177" t="s">
        <v>310</v>
      </c>
      <c r="G177">
        <v>1</v>
      </c>
      <c r="H177">
        <v>31.22</v>
      </c>
      <c r="I177">
        <f t="shared" si="8"/>
        <v>13.72</v>
      </c>
      <c r="J177">
        <f t="shared" si="9"/>
        <v>44.94</v>
      </c>
      <c r="K177" t="s">
        <v>411</v>
      </c>
    </row>
    <row r="178" spans="1:11" x14ac:dyDescent="0.35">
      <c r="A178" t="s">
        <v>383</v>
      </c>
      <c r="B178">
        <v>73082</v>
      </c>
      <c r="C178" t="s">
        <v>847</v>
      </c>
      <c r="D178">
        <v>95743</v>
      </c>
      <c r="E178" t="s">
        <v>412</v>
      </c>
      <c r="F178" t="s">
        <v>413</v>
      </c>
      <c r="G178">
        <v>1</v>
      </c>
      <c r="H178">
        <v>30.91</v>
      </c>
      <c r="I178">
        <f t="shared" si="8"/>
        <v>13.72</v>
      </c>
      <c r="J178">
        <f t="shared" si="9"/>
        <v>44.63</v>
      </c>
      <c r="K178" t="s">
        <v>334</v>
      </c>
    </row>
    <row r="179" spans="1:11" x14ac:dyDescent="0.35">
      <c r="A179" t="s">
        <v>383</v>
      </c>
      <c r="B179">
        <v>72217</v>
      </c>
      <c r="C179" t="s">
        <v>849</v>
      </c>
      <c r="D179">
        <v>96208</v>
      </c>
      <c r="E179" t="s">
        <v>414</v>
      </c>
      <c r="F179" t="s">
        <v>315</v>
      </c>
      <c r="G179">
        <v>1</v>
      </c>
      <c r="H179">
        <v>17.149999999999999</v>
      </c>
      <c r="I179">
        <f t="shared" si="8"/>
        <v>13.72</v>
      </c>
      <c r="J179">
        <f t="shared" si="9"/>
        <v>30.869999999999997</v>
      </c>
      <c r="K179" t="s">
        <v>415</v>
      </c>
    </row>
    <row r="180" spans="1:11" x14ac:dyDescent="0.35">
      <c r="A180" t="s">
        <v>383</v>
      </c>
      <c r="B180">
        <v>73082</v>
      </c>
      <c r="C180" t="s">
        <v>847</v>
      </c>
      <c r="D180">
        <v>95745</v>
      </c>
      <c r="E180" t="s">
        <v>72</v>
      </c>
      <c r="F180" t="s">
        <v>73</v>
      </c>
      <c r="G180">
        <v>1</v>
      </c>
      <c r="H180">
        <v>16.41</v>
      </c>
      <c r="I180">
        <f t="shared" si="8"/>
        <v>13.72</v>
      </c>
      <c r="J180">
        <f t="shared" si="9"/>
        <v>30.130000000000003</v>
      </c>
      <c r="K180" t="s">
        <v>416</v>
      </c>
    </row>
    <row r="181" spans="1:11" x14ac:dyDescent="0.35">
      <c r="A181" t="s">
        <v>383</v>
      </c>
      <c r="B181">
        <v>73082</v>
      </c>
      <c r="C181" t="s">
        <v>847</v>
      </c>
      <c r="D181">
        <v>95733</v>
      </c>
      <c r="E181" t="s">
        <v>417</v>
      </c>
      <c r="F181" t="s">
        <v>418</v>
      </c>
      <c r="G181">
        <v>1</v>
      </c>
      <c r="H181">
        <v>16.39</v>
      </c>
      <c r="I181">
        <f t="shared" si="8"/>
        <v>13.72</v>
      </c>
      <c r="J181">
        <f t="shared" si="9"/>
        <v>30.11</v>
      </c>
      <c r="K181" t="s">
        <v>419</v>
      </c>
    </row>
    <row r="182" spans="1:11" x14ac:dyDescent="0.35">
      <c r="A182" t="s">
        <v>383</v>
      </c>
      <c r="B182">
        <v>73082</v>
      </c>
      <c r="C182" t="s">
        <v>847</v>
      </c>
      <c r="D182">
        <v>95431</v>
      </c>
      <c r="E182" t="s">
        <v>420</v>
      </c>
      <c r="F182" t="s">
        <v>421</v>
      </c>
      <c r="G182">
        <v>1</v>
      </c>
      <c r="H182">
        <v>14.342000000000001</v>
      </c>
      <c r="I182">
        <f t="shared" si="8"/>
        <v>13.72</v>
      </c>
      <c r="J182">
        <f t="shared" si="9"/>
        <v>28.062000000000001</v>
      </c>
      <c r="K182" t="s">
        <v>422</v>
      </c>
    </row>
    <row r="183" spans="1:11" x14ac:dyDescent="0.35">
      <c r="A183" t="s">
        <v>383</v>
      </c>
      <c r="B183">
        <v>73082</v>
      </c>
      <c r="C183" t="s">
        <v>847</v>
      </c>
      <c r="D183">
        <v>96153</v>
      </c>
      <c r="E183" t="s">
        <v>420</v>
      </c>
      <c r="F183" t="s">
        <v>421</v>
      </c>
      <c r="G183">
        <v>1</v>
      </c>
      <c r="H183">
        <v>14.342000000000001</v>
      </c>
      <c r="I183">
        <f t="shared" si="8"/>
        <v>13.72</v>
      </c>
      <c r="J183">
        <f t="shared" si="9"/>
        <v>28.062000000000001</v>
      </c>
      <c r="K183" t="s">
        <v>423</v>
      </c>
    </row>
    <row r="184" spans="1:11" x14ac:dyDescent="0.35">
      <c r="A184" t="s">
        <v>383</v>
      </c>
      <c r="B184">
        <v>73082</v>
      </c>
      <c r="C184" t="s">
        <v>847</v>
      </c>
      <c r="D184">
        <v>95427</v>
      </c>
      <c r="E184" t="s">
        <v>424</v>
      </c>
      <c r="F184" t="s">
        <v>425</v>
      </c>
      <c r="G184">
        <v>1</v>
      </c>
      <c r="H184">
        <v>14.04</v>
      </c>
      <c r="I184">
        <f t="shared" si="8"/>
        <v>13.72</v>
      </c>
      <c r="J184">
        <f t="shared" si="9"/>
        <v>27.759999999999998</v>
      </c>
      <c r="K184" t="s">
        <v>426</v>
      </c>
    </row>
    <row r="185" spans="1:11" x14ac:dyDescent="0.35">
      <c r="A185" t="s">
        <v>383</v>
      </c>
      <c r="B185">
        <v>73082</v>
      </c>
      <c r="C185" t="s">
        <v>847</v>
      </c>
      <c r="D185">
        <v>96713</v>
      </c>
      <c r="E185" t="s">
        <v>427</v>
      </c>
      <c r="F185" t="s">
        <v>156</v>
      </c>
      <c r="G185">
        <v>1</v>
      </c>
      <c r="H185">
        <v>13.511699999999999</v>
      </c>
      <c r="I185">
        <f t="shared" si="8"/>
        <v>13.72</v>
      </c>
      <c r="J185">
        <f t="shared" si="9"/>
        <v>27.2317</v>
      </c>
      <c r="K185" t="s">
        <v>57</v>
      </c>
    </row>
    <row r="186" spans="1:11" x14ac:dyDescent="0.35">
      <c r="A186" t="s">
        <v>383</v>
      </c>
      <c r="B186">
        <v>73069</v>
      </c>
      <c r="C186" t="s">
        <v>850</v>
      </c>
      <c r="D186">
        <v>96652</v>
      </c>
      <c r="E186" t="s">
        <v>428</v>
      </c>
      <c r="F186" t="s">
        <v>429</v>
      </c>
      <c r="G186">
        <v>1</v>
      </c>
      <c r="H186">
        <v>13.21</v>
      </c>
      <c r="I186">
        <f t="shared" si="8"/>
        <v>13.72</v>
      </c>
      <c r="J186">
        <f t="shared" si="9"/>
        <v>26.93</v>
      </c>
      <c r="K186" t="s">
        <v>430</v>
      </c>
    </row>
    <row r="187" spans="1:11" x14ac:dyDescent="0.35">
      <c r="A187" t="s">
        <v>383</v>
      </c>
      <c r="B187">
        <v>72479</v>
      </c>
      <c r="C187" t="s">
        <v>852</v>
      </c>
      <c r="D187">
        <v>95191</v>
      </c>
      <c r="E187" t="s">
        <v>431</v>
      </c>
      <c r="F187" t="s">
        <v>432</v>
      </c>
      <c r="G187">
        <v>1</v>
      </c>
      <c r="H187">
        <v>12.56</v>
      </c>
      <c r="I187">
        <f t="shared" si="8"/>
        <v>13.72</v>
      </c>
      <c r="J187">
        <f t="shared" si="9"/>
        <v>26.28</v>
      </c>
      <c r="K187" t="s">
        <v>433</v>
      </c>
    </row>
    <row r="188" spans="1:11" x14ac:dyDescent="0.35">
      <c r="A188" t="s">
        <v>383</v>
      </c>
      <c r="B188">
        <v>72999</v>
      </c>
      <c r="C188" t="s">
        <v>845</v>
      </c>
      <c r="D188">
        <v>96716</v>
      </c>
      <c r="E188" t="s">
        <v>434</v>
      </c>
      <c r="F188" t="s">
        <v>435</v>
      </c>
      <c r="G188">
        <v>1</v>
      </c>
      <c r="H188">
        <v>12.15</v>
      </c>
      <c r="I188">
        <f t="shared" si="8"/>
        <v>13.72</v>
      </c>
      <c r="J188">
        <f t="shared" si="9"/>
        <v>25.87</v>
      </c>
      <c r="K188" t="s">
        <v>248</v>
      </c>
    </row>
    <row r="189" spans="1:11" x14ac:dyDescent="0.35">
      <c r="A189" t="s">
        <v>383</v>
      </c>
      <c r="B189">
        <v>73082</v>
      </c>
      <c r="C189" t="s">
        <v>847</v>
      </c>
      <c r="D189">
        <v>95746</v>
      </c>
      <c r="E189" t="s">
        <v>436</v>
      </c>
      <c r="F189" t="s">
        <v>437</v>
      </c>
      <c r="G189">
        <v>1</v>
      </c>
      <c r="H189">
        <v>10.53</v>
      </c>
      <c r="I189">
        <f t="shared" si="8"/>
        <v>13.72</v>
      </c>
      <c r="J189">
        <f t="shared" si="9"/>
        <v>24.25</v>
      </c>
      <c r="K189" t="s">
        <v>438</v>
      </c>
    </row>
    <row r="190" spans="1:11" x14ac:dyDescent="0.35">
      <c r="A190" t="s">
        <v>383</v>
      </c>
      <c r="B190">
        <v>72999</v>
      </c>
      <c r="C190" t="s">
        <v>845</v>
      </c>
      <c r="D190">
        <v>95990</v>
      </c>
      <c r="E190" t="s">
        <v>439</v>
      </c>
      <c r="F190" t="s">
        <v>440</v>
      </c>
      <c r="G190">
        <v>1</v>
      </c>
      <c r="H190">
        <v>9.81</v>
      </c>
      <c r="I190">
        <f t="shared" si="8"/>
        <v>13.72</v>
      </c>
      <c r="J190">
        <f t="shared" si="9"/>
        <v>23.53</v>
      </c>
      <c r="K190" t="s">
        <v>441</v>
      </c>
    </row>
    <row r="191" spans="1:11" x14ac:dyDescent="0.35">
      <c r="A191" t="s">
        <v>383</v>
      </c>
      <c r="B191">
        <v>73082</v>
      </c>
      <c r="C191" t="s">
        <v>847</v>
      </c>
      <c r="D191">
        <v>95742</v>
      </c>
      <c r="E191" t="s">
        <v>442</v>
      </c>
      <c r="F191" t="s">
        <v>443</v>
      </c>
      <c r="G191">
        <v>1</v>
      </c>
      <c r="H191">
        <v>9.4600000000000009</v>
      </c>
      <c r="I191">
        <f t="shared" si="8"/>
        <v>13.72</v>
      </c>
      <c r="J191">
        <f t="shared" si="9"/>
        <v>23.18</v>
      </c>
      <c r="K191" t="s">
        <v>98</v>
      </c>
    </row>
    <row r="192" spans="1:11" x14ac:dyDescent="0.35">
      <c r="A192" t="s">
        <v>383</v>
      </c>
      <c r="B192">
        <v>72999</v>
      </c>
      <c r="C192" t="s">
        <v>845</v>
      </c>
      <c r="D192">
        <v>95980</v>
      </c>
      <c r="E192" t="s">
        <v>444</v>
      </c>
      <c r="F192" t="s">
        <v>190</v>
      </c>
      <c r="G192">
        <v>1</v>
      </c>
      <c r="H192">
        <v>7.77</v>
      </c>
      <c r="I192">
        <f t="shared" si="8"/>
        <v>13.72</v>
      </c>
      <c r="J192">
        <f t="shared" si="9"/>
        <v>21.490000000000002</v>
      </c>
      <c r="K192" t="s">
        <v>445</v>
      </c>
    </row>
    <row r="193" spans="1:11" x14ac:dyDescent="0.35">
      <c r="A193" t="s">
        <v>383</v>
      </c>
      <c r="B193">
        <v>73082</v>
      </c>
      <c r="C193" t="s">
        <v>847</v>
      </c>
      <c r="D193">
        <v>96654</v>
      </c>
      <c r="E193" t="s">
        <v>446</v>
      </c>
      <c r="F193" t="s">
        <v>447</v>
      </c>
      <c r="G193">
        <v>1</v>
      </c>
      <c r="H193">
        <v>7.56</v>
      </c>
      <c r="I193">
        <f t="shared" si="8"/>
        <v>13.72</v>
      </c>
      <c r="J193">
        <f t="shared" si="9"/>
        <v>21.28</v>
      </c>
      <c r="K193" t="s">
        <v>448</v>
      </c>
    </row>
    <row r="194" spans="1:11" x14ac:dyDescent="0.35">
      <c r="A194" t="s">
        <v>383</v>
      </c>
      <c r="B194">
        <v>72479</v>
      </c>
      <c r="C194" t="s">
        <v>852</v>
      </c>
      <c r="D194">
        <v>95428</v>
      </c>
      <c r="E194" t="s">
        <v>250</v>
      </c>
      <c r="F194" t="s">
        <v>251</v>
      </c>
      <c r="G194">
        <v>1</v>
      </c>
      <c r="H194">
        <v>6.42</v>
      </c>
      <c r="I194">
        <f t="shared" si="8"/>
        <v>13.72</v>
      </c>
      <c r="J194">
        <f t="shared" si="9"/>
        <v>20.14</v>
      </c>
      <c r="K194" t="s">
        <v>57</v>
      </c>
    </row>
    <row r="195" spans="1:11" x14ac:dyDescent="0.35">
      <c r="A195" t="s">
        <v>383</v>
      </c>
      <c r="B195">
        <v>72479</v>
      </c>
      <c r="C195" t="s">
        <v>852</v>
      </c>
      <c r="D195">
        <v>95430</v>
      </c>
      <c r="E195" t="s">
        <v>368</v>
      </c>
      <c r="F195" t="s">
        <v>251</v>
      </c>
      <c r="G195">
        <v>1</v>
      </c>
      <c r="H195">
        <v>6.06</v>
      </c>
      <c r="I195">
        <f t="shared" si="8"/>
        <v>13.72</v>
      </c>
      <c r="J195">
        <f t="shared" si="9"/>
        <v>19.78</v>
      </c>
      <c r="K195" t="s">
        <v>57</v>
      </c>
    </row>
    <row r="196" spans="1:11" x14ac:dyDescent="0.35">
      <c r="A196" t="s">
        <v>383</v>
      </c>
      <c r="B196">
        <v>73082</v>
      </c>
      <c r="C196" t="s">
        <v>847</v>
      </c>
      <c r="D196">
        <v>95739</v>
      </c>
      <c r="E196" t="s">
        <v>449</v>
      </c>
      <c r="F196" t="s">
        <v>208</v>
      </c>
      <c r="G196">
        <v>1</v>
      </c>
      <c r="H196">
        <v>4.22</v>
      </c>
      <c r="I196">
        <f t="shared" si="8"/>
        <v>13.72</v>
      </c>
      <c r="J196">
        <f t="shared" si="9"/>
        <v>17.940000000000001</v>
      </c>
      <c r="K196" t="s">
        <v>450</v>
      </c>
    </row>
    <row r="197" spans="1:11" x14ac:dyDescent="0.35">
      <c r="A197" t="s">
        <v>383</v>
      </c>
      <c r="B197">
        <v>72999</v>
      </c>
      <c r="C197" t="s">
        <v>845</v>
      </c>
      <c r="D197">
        <v>95982</v>
      </c>
      <c r="E197" t="s">
        <v>451</v>
      </c>
      <c r="F197" t="s">
        <v>452</v>
      </c>
      <c r="G197">
        <v>1</v>
      </c>
      <c r="H197">
        <v>4.1900000000000004</v>
      </c>
      <c r="I197">
        <f t="shared" si="8"/>
        <v>13.72</v>
      </c>
      <c r="J197">
        <f t="shared" si="9"/>
        <v>17.91</v>
      </c>
      <c r="K197" t="s">
        <v>393</v>
      </c>
    </row>
    <row r="198" spans="1:11" x14ac:dyDescent="0.35">
      <c r="A198" t="s">
        <v>383</v>
      </c>
      <c r="B198">
        <v>72999</v>
      </c>
      <c r="C198" t="s">
        <v>845</v>
      </c>
      <c r="D198">
        <v>95988</v>
      </c>
      <c r="E198" t="s">
        <v>453</v>
      </c>
      <c r="F198" t="s">
        <v>454</v>
      </c>
      <c r="G198">
        <v>1</v>
      </c>
      <c r="H198">
        <v>4.17</v>
      </c>
      <c r="I198">
        <f t="shared" si="8"/>
        <v>13.72</v>
      </c>
      <c r="J198">
        <f t="shared" si="9"/>
        <v>17.89</v>
      </c>
      <c r="K198" t="s">
        <v>455</v>
      </c>
    </row>
    <row r="199" spans="1:11" x14ac:dyDescent="0.35">
      <c r="A199" t="s">
        <v>383</v>
      </c>
      <c r="B199">
        <v>73082</v>
      </c>
      <c r="C199" t="s">
        <v>847</v>
      </c>
      <c r="D199">
        <v>96711</v>
      </c>
      <c r="E199" t="s">
        <v>456</v>
      </c>
      <c r="F199" t="s">
        <v>457</v>
      </c>
      <c r="G199">
        <v>1</v>
      </c>
      <c r="H199">
        <v>4.16</v>
      </c>
      <c r="I199">
        <f t="shared" si="8"/>
        <v>13.72</v>
      </c>
      <c r="J199">
        <f t="shared" si="9"/>
        <v>17.880000000000003</v>
      </c>
      <c r="K199" t="s">
        <v>57</v>
      </c>
    </row>
    <row r="200" spans="1:11" x14ac:dyDescent="0.35">
      <c r="A200" t="s">
        <v>383</v>
      </c>
      <c r="B200">
        <v>72999</v>
      </c>
      <c r="C200" t="s">
        <v>845</v>
      </c>
      <c r="D200">
        <v>95662</v>
      </c>
      <c r="E200" t="s">
        <v>458</v>
      </c>
      <c r="F200" t="s">
        <v>459</v>
      </c>
      <c r="G200">
        <v>1</v>
      </c>
      <c r="H200">
        <v>3.68</v>
      </c>
      <c r="I200">
        <f t="shared" si="8"/>
        <v>13.72</v>
      </c>
      <c r="J200">
        <f t="shared" si="9"/>
        <v>17.400000000000002</v>
      </c>
      <c r="K200" t="s">
        <v>460</v>
      </c>
    </row>
    <row r="201" spans="1:11" x14ac:dyDescent="0.35">
      <c r="A201" t="s">
        <v>383</v>
      </c>
      <c r="B201">
        <v>72999</v>
      </c>
      <c r="C201" t="s">
        <v>845</v>
      </c>
      <c r="D201">
        <v>96318</v>
      </c>
      <c r="E201" t="s">
        <v>458</v>
      </c>
      <c r="F201" t="s">
        <v>459</v>
      </c>
      <c r="G201">
        <v>1</v>
      </c>
      <c r="H201">
        <v>3.68</v>
      </c>
      <c r="I201">
        <f t="shared" si="8"/>
        <v>13.72</v>
      </c>
      <c r="J201">
        <f t="shared" si="9"/>
        <v>17.400000000000002</v>
      </c>
      <c r="K201" t="s">
        <v>461</v>
      </c>
    </row>
    <row r="202" spans="1:11" x14ac:dyDescent="0.35">
      <c r="A202" t="s">
        <v>383</v>
      </c>
      <c r="B202">
        <v>72999</v>
      </c>
      <c r="C202" t="s">
        <v>845</v>
      </c>
      <c r="D202">
        <v>95987</v>
      </c>
      <c r="E202" t="s">
        <v>462</v>
      </c>
      <c r="F202" t="s">
        <v>463</v>
      </c>
      <c r="G202">
        <v>1</v>
      </c>
      <c r="H202">
        <v>3.31</v>
      </c>
      <c r="I202">
        <f t="shared" si="8"/>
        <v>13.72</v>
      </c>
      <c r="J202">
        <f t="shared" si="9"/>
        <v>17.03</v>
      </c>
      <c r="K202" t="s">
        <v>464</v>
      </c>
    </row>
    <row r="203" spans="1:11" x14ac:dyDescent="0.35">
      <c r="A203" t="s">
        <v>383</v>
      </c>
      <c r="B203">
        <v>72999</v>
      </c>
      <c r="C203" t="s">
        <v>845</v>
      </c>
      <c r="D203">
        <v>95978</v>
      </c>
      <c r="E203" t="s">
        <v>465</v>
      </c>
      <c r="F203" t="s">
        <v>466</v>
      </c>
      <c r="G203">
        <v>1</v>
      </c>
      <c r="H203">
        <v>2.06</v>
      </c>
      <c r="I203">
        <f t="shared" si="8"/>
        <v>13.72</v>
      </c>
      <c r="J203">
        <f t="shared" si="9"/>
        <v>15.780000000000001</v>
      </c>
      <c r="K203" t="s">
        <v>467</v>
      </c>
    </row>
    <row r="204" spans="1:11" x14ac:dyDescent="0.35">
      <c r="A204" t="s">
        <v>468</v>
      </c>
      <c r="B204">
        <v>73082</v>
      </c>
      <c r="C204" t="s">
        <v>847</v>
      </c>
      <c r="D204">
        <v>95433</v>
      </c>
      <c r="E204" t="s">
        <v>469</v>
      </c>
      <c r="F204" t="s">
        <v>470</v>
      </c>
      <c r="G204">
        <v>1</v>
      </c>
      <c r="H204">
        <v>148.69</v>
      </c>
      <c r="I204">
        <f t="shared" si="8"/>
        <v>13.72</v>
      </c>
      <c r="J204">
        <f t="shared" si="9"/>
        <v>162.41</v>
      </c>
      <c r="K204" t="s">
        <v>471</v>
      </c>
    </row>
    <row r="205" spans="1:11" x14ac:dyDescent="0.35">
      <c r="A205" t="s">
        <v>468</v>
      </c>
      <c r="B205">
        <v>73069</v>
      </c>
      <c r="C205" t="s">
        <v>850</v>
      </c>
      <c r="D205">
        <v>96229</v>
      </c>
      <c r="E205" t="s">
        <v>273</v>
      </c>
      <c r="F205" t="s">
        <v>32</v>
      </c>
      <c r="G205">
        <v>1</v>
      </c>
      <c r="H205">
        <v>127.96</v>
      </c>
      <c r="I205">
        <f t="shared" si="8"/>
        <v>13.72</v>
      </c>
      <c r="J205">
        <f t="shared" si="9"/>
        <v>141.68</v>
      </c>
      <c r="K205" t="s">
        <v>472</v>
      </c>
    </row>
    <row r="206" spans="1:11" x14ac:dyDescent="0.35">
      <c r="A206" t="s">
        <v>468</v>
      </c>
      <c r="B206">
        <v>73082</v>
      </c>
      <c r="C206" t="s">
        <v>847</v>
      </c>
      <c r="D206">
        <v>97501</v>
      </c>
      <c r="E206" t="s">
        <v>273</v>
      </c>
      <c r="F206" t="s">
        <v>32</v>
      </c>
      <c r="G206">
        <v>1</v>
      </c>
      <c r="H206">
        <v>127.96</v>
      </c>
      <c r="I206">
        <f t="shared" si="8"/>
        <v>13.72</v>
      </c>
      <c r="J206">
        <f t="shared" si="9"/>
        <v>141.68</v>
      </c>
      <c r="K206" t="s">
        <v>473</v>
      </c>
    </row>
    <row r="207" spans="1:11" x14ac:dyDescent="0.35">
      <c r="A207" t="s">
        <v>468</v>
      </c>
      <c r="B207">
        <v>72999</v>
      </c>
      <c r="C207" t="s">
        <v>845</v>
      </c>
      <c r="D207">
        <v>95989</v>
      </c>
      <c r="E207" t="s">
        <v>474</v>
      </c>
      <c r="F207" t="s">
        <v>475</v>
      </c>
      <c r="G207">
        <v>2</v>
      </c>
      <c r="H207">
        <v>95.52</v>
      </c>
      <c r="I207">
        <f t="shared" si="8"/>
        <v>13.72</v>
      </c>
      <c r="J207">
        <f t="shared" si="9"/>
        <v>109.24</v>
      </c>
      <c r="K207" t="s">
        <v>476</v>
      </c>
    </row>
    <row r="208" spans="1:11" x14ac:dyDescent="0.35">
      <c r="A208" t="s">
        <v>468</v>
      </c>
      <c r="B208">
        <v>73082</v>
      </c>
      <c r="C208" t="s">
        <v>847</v>
      </c>
      <c r="D208">
        <v>97503</v>
      </c>
      <c r="E208" t="s">
        <v>398</v>
      </c>
      <c r="F208" t="s">
        <v>32</v>
      </c>
      <c r="G208">
        <v>1</v>
      </c>
      <c r="H208">
        <v>87.93</v>
      </c>
      <c r="I208">
        <f t="shared" si="8"/>
        <v>13.72</v>
      </c>
      <c r="J208">
        <f t="shared" si="9"/>
        <v>101.65</v>
      </c>
      <c r="K208" t="s">
        <v>227</v>
      </c>
    </row>
    <row r="209" spans="1:11" x14ac:dyDescent="0.35">
      <c r="A209" t="s">
        <v>468</v>
      </c>
      <c r="B209">
        <v>72479</v>
      </c>
      <c r="C209" t="s">
        <v>852</v>
      </c>
      <c r="D209">
        <v>95193</v>
      </c>
      <c r="E209" t="s">
        <v>297</v>
      </c>
      <c r="F209" t="s">
        <v>47</v>
      </c>
      <c r="G209">
        <v>1</v>
      </c>
      <c r="H209">
        <v>67.84</v>
      </c>
      <c r="I209">
        <f t="shared" si="8"/>
        <v>13.72</v>
      </c>
      <c r="J209">
        <f t="shared" si="9"/>
        <v>81.56</v>
      </c>
      <c r="K209" t="s">
        <v>477</v>
      </c>
    </row>
    <row r="210" spans="1:11" x14ac:dyDescent="0.35">
      <c r="A210" t="s">
        <v>468</v>
      </c>
      <c r="B210">
        <v>73082</v>
      </c>
      <c r="C210" t="s">
        <v>847</v>
      </c>
      <c r="D210">
        <v>96604</v>
      </c>
      <c r="E210" t="s">
        <v>478</v>
      </c>
      <c r="F210" t="s">
        <v>13</v>
      </c>
      <c r="G210">
        <v>1</v>
      </c>
      <c r="H210">
        <v>33.03</v>
      </c>
      <c r="I210">
        <f t="shared" si="8"/>
        <v>13.72</v>
      </c>
      <c r="J210">
        <f t="shared" si="9"/>
        <v>46.75</v>
      </c>
      <c r="K210" t="s">
        <v>479</v>
      </c>
    </row>
    <row r="211" spans="1:11" x14ac:dyDescent="0.35">
      <c r="A211" t="s">
        <v>468</v>
      </c>
      <c r="B211">
        <v>73069</v>
      </c>
      <c r="C211" t="s">
        <v>850</v>
      </c>
      <c r="D211">
        <v>96655</v>
      </c>
      <c r="E211" t="s">
        <v>142</v>
      </c>
      <c r="F211" t="s">
        <v>143</v>
      </c>
      <c r="G211">
        <v>1</v>
      </c>
      <c r="H211">
        <v>32.65</v>
      </c>
      <c r="I211">
        <f t="shared" si="8"/>
        <v>13.72</v>
      </c>
      <c r="J211">
        <f t="shared" si="9"/>
        <v>46.37</v>
      </c>
      <c r="K211" t="s">
        <v>480</v>
      </c>
    </row>
    <row r="212" spans="1:11" x14ac:dyDescent="0.35">
      <c r="A212" t="s">
        <v>468</v>
      </c>
      <c r="B212">
        <v>72479</v>
      </c>
      <c r="C212" t="s">
        <v>852</v>
      </c>
      <c r="D212">
        <v>95211</v>
      </c>
      <c r="E212" t="s">
        <v>481</v>
      </c>
      <c r="F212" t="s">
        <v>482</v>
      </c>
      <c r="G212">
        <v>1</v>
      </c>
      <c r="H212">
        <v>32.43</v>
      </c>
      <c r="I212">
        <f t="shared" si="8"/>
        <v>13.72</v>
      </c>
      <c r="J212">
        <f t="shared" si="9"/>
        <v>46.15</v>
      </c>
      <c r="K212" t="s">
        <v>483</v>
      </c>
    </row>
    <row r="213" spans="1:11" x14ac:dyDescent="0.35">
      <c r="A213" t="s">
        <v>468</v>
      </c>
      <c r="B213">
        <v>72479</v>
      </c>
      <c r="C213" t="s">
        <v>852</v>
      </c>
      <c r="D213">
        <v>95194</v>
      </c>
      <c r="E213" t="s">
        <v>484</v>
      </c>
      <c r="F213" t="s">
        <v>485</v>
      </c>
      <c r="G213">
        <v>3</v>
      </c>
      <c r="H213">
        <v>26.16</v>
      </c>
      <c r="I213">
        <f t="shared" si="8"/>
        <v>13.72</v>
      </c>
      <c r="J213">
        <f t="shared" si="9"/>
        <v>39.880000000000003</v>
      </c>
      <c r="K213" t="s">
        <v>486</v>
      </c>
    </row>
    <row r="214" spans="1:11" x14ac:dyDescent="0.35">
      <c r="A214" t="s">
        <v>468</v>
      </c>
      <c r="B214">
        <v>72479</v>
      </c>
      <c r="C214" t="s">
        <v>852</v>
      </c>
      <c r="D214">
        <v>96154</v>
      </c>
      <c r="E214" t="s">
        <v>487</v>
      </c>
      <c r="F214" t="s">
        <v>488</v>
      </c>
      <c r="G214">
        <v>1</v>
      </c>
      <c r="H214">
        <v>21.77</v>
      </c>
      <c r="I214">
        <f t="shared" si="8"/>
        <v>13.72</v>
      </c>
      <c r="J214">
        <f t="shared" si="9"/>
        <v>35.49</v>
      </c>
      <c r="K214" t="s">
        <v>489</v>
      </c>
    </row>
    <row r="215" spans="1:11" x14ac:dyDescent="0.35">
      <c r="A215" t="s">
        <v>468</v>
      </c>
      <c r="B215">
        <v>72999</v>
      </c>
      <c r="C215" t="s">
        <v>845</v>
      </c>
      <c r="D215">
        <v>95995</v>
      </c>
      <c r="E215" t="s">
        <v>72</v>
      </c>
      <c r="F215" t="s">
        <v>73</v>
      </c>
      <c r="G215">
        <v>1</v>
      </c>
      <c r="H215">
        <v>16.41</v>
      </c>
      <c r="I215">
        <f t="shared" si="8"/>
        <v>13.72</v>
      </c>
      <c r="J215">
        <f t="shared" si="9"/>
        <v>30.130000000000003</v>
      </c>
      <c r="K215" t="s">
        <v>490</v>
      </c>
    </row>
    <row r="216" spans="1:11" x14ac:dyDescent="0.35">
      <c r="A216" t="s">
        <v>468</v>
      </c>
      <c r="B216">
        <v>73082</v>
      </c>
      <c r="C216" t="s">
        <v>847</v>
      </c>
      <c r="D216">
        <v>96724</v>
      </c>
      <c r="E216" t="s">
        <v>180</v>
      </c>
      <c r="F216" t="s">
        <v>181</v>
      </c>
      <c r="G216">
        <v>1</v>
      </c>
      <c r="H216">
        <v>14.63</v>
      </c>
      <c r="I216">
        <f t="shared" si="8"/>
        <v>13.72</v>
      </c>
      <c r="J216">
        <f t="shared" si="9"/>
        <v>28.35</v>
      </c>
      <c r="K216" t="s">
        <v>491</v>
      </c>
    </row>
    <row r="217" spans="1:11" x14ac:dyDescent="0.35">
      <c r="A217" t="s">
        <v>468</v>
      </c>
      <c r="B217">
        <v>73082</v>
      </c>
      <c r="C217" t="s">
        <v>847</v>
      </c>
      <c r="D217">
        <v>96180</v>
      </c>
      <c r="E217" t="s">
        <v>420</v>
      </c>
      <c r="F217" t="s">
        <v>421</v>
      </c>
      <c r="G217">
        <v>1</v>
      </c>
      <c r="H217">
        <v>14.342000000000001</v>
      </c>
      <c r="I217">
        <f t="shared" si="8"/>
        <v>13.72</v>
      </c>
      <c r="J217">
        <f t="shared" si="9"/>
        <v>28.062000000000001</v>
      </c>
      <c r="K217" t="s">
        <v>492</v>
      </c>
    </row>
    <row r="218" spans="1:11" x14ac:dyDescent="0.35">
      <c r="A218" t="s">
        <v>468</v>
      </c>
      <c r="B218">
        <v>73082</v>
      </c>
      <c r="C218" t="s">
        <v>847</v>
      </c>
      <c r="D218">
        <v>92451</v>
      </c>
      <c r="E218" t="s">
        <v>493</v>
      </c>
      <c r="F218" t="s">
        <v>494</v>
      </c>
      <c r="G218">
        <v>1</v>
      </c>
      <c r="H218">
        <v>11</v>
      </c>
      <c r="I218">
        <f t="shared" si="8"/>
        <v>13.72</v>
      </c>
      <c r="J218">
        <f t="shared" si="9"/>
        <v>24.72</v>
      </c>
      <c r="K218" t="s">
        <v>495</v>
      </c>
    </row>
    <row r="219" spans="1:11" x14ac:dyDescent="0.35">
      <c r="A219" t="s">
        <v>468</v>
      </c>
      <c r="B219">
        <v>73082</v>
      </c>
      <c r="C219" t="s">
        <v>847</v>
      </c>
      <c r="D219">
        <v>96727</v>
      </c>
      <c r="E219" t="s">
        <v>493</v>
      </c>
      <c r="F219" t="s">
        <v>494</v>
      </c>
      <c r="G219">
        <v>1</v>
      </c>
      <c r="H219">
        <v>11</v>
      </c>
      <c r="I219">
        <f t="shared" si="8"/>
        <v>13.72</v>
      </c>
      <c r="J219">
        <f t="shared" si="9"/>
        <v>24.72</v>
      </c>
      <c r="K219" t="s">
        <v>77</v>
      </c>
    </row>
    <row r="220" spans="1:11" x14ac:dyDescent="0.35">
      <c r="A220" t="s">
        <v>468</v>
      </c>
      <c r="B220">
        <v>73082</v>
      </c>
      <c r="C220" t="s">
        <v>847</v>
      </c>
      <c r="D220">
        <v>96728</v>
      </c>
      <c r="E220" t="s">
        <v>496</v>
      </c>
      <c r="F220" t="s">
        <v>497</v>
      </c>
      <c r="G220">
        <v>1</v>
      </c>
      <c r="H220">
        <v>10.36</v>
      </c>
      <c r="I220">
        <f t="shared" si="8"/>
        <v>13.72</v>
      </c>
      <c r="J220">
        <f t="shared" si="9"/>
        <v>24.08</v>
      </c>
      <c r="K220" t="s">
        <v>498</v>
      </c>
    </row>
    <row r="221" spans="1:11" x14ac:dyDescent="0.35">
      <c r="A221" t="s">
        <v>468</v>
      </c>
      <c r="B221">
        <v>72999</v>
      </c>
      <c r="C221" t="s">
        <v>845</v>
      </c>
      <c r="D221">
        <v>96211</v>
      </c>
      <c r="E221" t="s">
        <v>499</v>
      </c>
      <c r="F221" t="s">
        <v>187</v>
      </c>
      <c r="G221">
        <v>1</v>
      </c>
      <c r="H221">
        <v>10.08</v>
      </c>
      <c r="I221">
        <f t="shared" si="8"/>
        <v>13.72</v>
      </c>
      <c r="J221">
        <f t="shared" si="9"/>
        <v>23.8</v>
      </c>
      <c r="K221" t="s">
        <v>188</v>
      </c>
    </row>
    <row r="222" spans="1:11" x14ac:dyDescent="0.35">
      <c r="A222" t="s">
        <v>468</v>
      </c>
      <c r="B222">
        <v>72999</v>
      </c>
      <c r="C222" t="s">
        <v>845</v>
      </c>
      <c r="D222">
        <v>92454</v>
      </c>
      <c r="E222" t="s">
        <v>500</v>
      </c>
      <c r="F222" t="s">
        <v>187</v>
      </c>
      <c r="G222">
        <v>1</v>
      </c>
      <c r="H222">
        <v>9.4700000000000006</v>
      </c>
      <c r="I222">
        <f t="shared" si="8"/>
        <v>13.72</v>
      </c>
      <c r="J222">
        <f t="shared" si="9"/>
        <v>23.19</v>
      </c>
      <c r="K222" t="s">
        <v>501</v>
      </c>
    </row>
    <row r="223" spans="1:11" x14ac:dyDescent="0.35">
      <c r="A223" t="s">
        <v>468</v>
      </c>
      <c r="B223">
        <v>73082</v>
      </c>
      <c r="C223" t="s">
        <v>847</v>
      </c>
      <c r="D223">
        <v>96722</v>
      </c>
      <c r="E223" t="s">
        <v>363</v>
      </c>
      <c r="F223" t="s">
        <v>187</v>
      </c>
      <c r="G223">
        <v>1</v>
      </c>
      <c r="H223">
        <v>7.45</v>
      </c>
      <c r="I223">
        <f t="shared" si="8"/>
        <v>13.72</v>
      </c>
      <c r="J223">
        <f t="shared" si="9"/>
        <v>21.17</v>
      </c>
      <c r="K223" t="s">
        <v>77</v>
      </c>
    </row>
    <row r="224" spans="1:11" x14ac:dyDescent="0.35">
      <c r="A224" t="s">
        <v>468</v>
      </c>
      <c r="B224">
        <v>73082</v>
      </c>
      <c r="C224" t="s">
        <v>847</v>
      </c>
      <c r="D224">
        <v>95432</v>
      </c>
      <c r="E224" t="s">
        <v>250</v>
      </c>
      <c r="F224" t="s">
        <v>251</v>
      </c>
      <c r="G224">
        <v>1</v>
      </c>
      <c r="H224">
        <v>6.42</v>
      </c>
      <c r="I224">
        <f t="shared" si="8"/>
        <v>13.72</v>
      </c>
      <c r="J224">
        <f t="shared" si="9"/>
        <v>20.14</v>
      </c>
      <c r="K224" t="s">
        <v>502</v>
      </c>
    </row>
    <row r="225" spans="1:11" x14ac:dyDescent="0.35">
      <c r="A225" t="s">
        <v>468</v>
      </c>
      <c r="B225">
        <v>73082</v>
      </c>
      <c r="C225" t="s">
        <v>847</v>
      </c>
      <c r="D225">
        <v>96723</v>
      </c>
      <c r="E225" t="s">
        <v>503</v>
      </c>
      <c r="F225" t="s">
        <v>504</v>
      </c>
      <c r="G225">
        <v>1</v>
      </c>
      <c r="H225">
        <v>3.21</v>
      </c>
      <c r="I225">
        <f t="shared" si="8"/>
        <v>13.72</v>
      </c>
      <c r="J225">
        <f t="shared" si="9"/>
        <v>16.93</v>
      </c>
      <c r="K225" t="s">
        <v>505</v>
      </c>
    </row>
    <row r="226" spans="1:11" x14ac:dyDescent="0.35">
      <c r="A226" t="s">
        <v>468</v>
      </c>
      <c r="B226">
        <v>73082</v>
      </c>
      <c r="C226" t="s">
        <v>847</v>
      </c>
      <c r="D226">
        <v>96725</v>
      </c>
      <c r="E226" t="s">
        <v>506</v>
      </c>
      <c r="F226" t="s">
        <v>507</v>
      </c>
      <c r="G226">
        <v>1</v>
      </c>
      <c r="H226">
        <v>2.72</v>
      </c>
      <c r="I226">
        <f t="shared" si="8"/>
        <v>13.72</v>
      </c>
      <c r="J226">
        <f t="shared" si="9"/>
        <v>16.440000000000001</v>
      </c>
      <c r="K226" t="s">
        <v>77</v>
      </c>
    </row>
    <row r="227" spans="1:11" x14ac:dyDescent="0.35">
      <c r="A227" t="s">
        <v>468</v>
      </c>
      <c r="B227">
        <v>72479</v>
      </c>
      <c r="C227" t="s">
        <v>852</v>
      </c>
      <c r="D227">
        <v>95434</v>
      </c>
      <c r="E227" t="s">
        <v>508</v>
      </c>
      <c r="F227" t="s">
        <v>509</v>
      </c>
      <c r="G227">
        <v>1</v>
      </c>
      <c r="H227">
        <v>2.54</v>
      </c>
      <c r="I227">
        <f t="shared" si="8"/>
        <v>13.72</v>
      </c>
      <c r="J227">
        <f t="shared" si="9"/>
        <v>16.260000000000002</v>
      </c>
      <c r="K227" t="s">
        <v>510</v>
      </c>
    </row>
    <row r="228" spans="1:11" x14ac:dyDescent="0.35">
      <c r="A228" t="s">
        <v>468</v>
      </c>
      <c r="B228">
        <v>73082</v>
      </c>
      <c r="C228" t="s">
        <v>847</v>
      </c>
      <c r="D228">
        <v>96726</v>
      </c>
      <c r="E228" t="s">
        <v>511</v>
      </c>
      <c r="F228" t="s">
        <v>512</v>
      </c>
      <c r="G228">
        <v>1</v>
      </c>
      <c r="H228">
        <v>2.5099999999999998</v>
      </c>
      <c r="I228">
        <f t="shared" si="8"/>
        <v>13.72</v>
      </c>
      <c r="J228">
        <f t="shared" si="9"/>
        <v>16.23</v>
      </c>
      <c r="K228" t="s">
        <v>294</v>
      </c>
    </row>
    <row r="229" spans="1:11" x14ac:dyDescent="0.35">
      <c r="A229" t="s">
        <v>513</v>
      </c>
      <c r="B229">
        <v>73082</v>
      </c>
      <c r="C229" t="s">
        <v>847</v>
      </c>
      <c r="D229">
        <v>95731</v>
      </c>
      <c r="E229" t="s">
        <v>266</v>
      </c>
      <c r="F229" t="s">
        <v>104</v>
      </c>
      <c r="G229">
        <v>1</v>
      </c>
      <c r="H229">
        <v>262.02999999999997</v>
      </c>
      <c r="I229">
        <f t="shared" ref="I229:I292" si="10">IF(H229="","",13.72)</f>
        <v>13.72</v>
      </c>
      <c r="J229">
        <f t="shared" ref="J229:J292" si="11">IF(H229="","",SUM(H229:I229))</f>
        <v>275.75</v>
      </c>
      <c r="K229" t="s">
        <v>227</v>
      </c>
    </row>
    <row r="230" spans="1:11" x14ac:dyDescent="0.35">
      <c r="A230" t="s">
        <v>513</v>
      </c>
      <c r="B230">
        <v>72999</v>
      </c>
      <c r="C230" t="s">
        <v>845</v>
      </c>
      <c r="D230">
        <v>96613</v>
      </c>
      <c r="E230" t="s">
        <v>514</v>
      </c>
      <c r="F230" t="s">
        <v>104</v>
      </c>
      <c r="G230">
        <v>1</v>
      </c>
      <c r="H230">
        <v>182.51</v>
      </c>
      <c r="I230">
        <f t="shared" si="10"/>
        <v>13.72</v>
      </c>
      <c r="J230">
        <f t="shared" si="11"/>
        <v>196.23</v>
      </c>
      <c r="K230" t="s">
        <v>515</v>
      </c>
    </row>
    <row r="231" spans="1:11" x14ac:dyDescent="0.35">
      <c r="A231" t="s">
        <v>513</v>
      </c>
      <c r="B231">
        <v>73082</v>
      </c>
      <c r="C231" t="s">
        <v>847</v>
      </c>
      <c r="D231">
        <v>95558</v>
      </c>
      <c r="E231" t="s">
        <v>516</v>
      </c>
      <c r="F231" t="s">
        <v>104</v>
      </c>
      <c r="G231">
        <v>1</v>
      </c>
      <c r="H231">
        <v>170.26</v>
      </c>
      <c r="I231">
        <f t="shared" si="10"/>
        <v>13.72</v>
      </c>
      <c r="J231">
        <f t="shared" si="11"/>
        <v>183.98</v>
      </c>
      <c r="K231" t="s">
        <v>227</v>
      </c>
    </row>
    <row r="232" spans="1:11" x14ac:dyDescent="0.35">
      <c r="A232" t="s">
        <v>513</v>
      </c>
      <c r="B232">
        <v>73082</v>
      </c>
      <c r="C232" t="s">
        <v>847</v>
      </c>
      <c r="D232">
        <v>96611</v>
      </c>
      <c r="E232" t="s">
        <v>238</v>
      </c>
      <c r="F232" t="s">
        <v>104</v>
      </c>
      <c r="G232">
        <v>1</v>
      </c>
      <c r="H232">
        <v>167.68</v>
      </c>
      <c r="I232">
        <f t="shared" si="10"/>
        <v>13.72</v>
      </c>
      <c r="J232">
        <f t="shared" si="11"/>
        <v>181.4</v>
      </c>
      <c r="K232" t="s">
        <v>515</v>
      </c>
    </row>
    <row r="233" spans="1:11" x14ac:dyDescent="0.35">
      <c r="A233" t="s">
        <v>513</v>
      </c>
      <c r="B233">
        <v>73082</v>
      </c>
      <c r="C233" t="s">
        <v>847</v>
      </c>
      <c r="D233">
        <v>97508</v>
      </c>
      <c r="E233" t="s">
        <v>394</v>
      </c>
      <c r="F233" t="s">
        <v>395</v>
      </c>
      <c r="G233">
        <v>1</v>
      </c>
      <c r="H233">
        <v>161.78</v>
      </c>
      <c r="I233">
        <f t="shared" si="10"/>
        <v>13.72</v>
      </c>
      <c r="J233">
        <f t="shared" si="11"/>
        <v>175.5</v>
      </c>
      <c r="K233" t="s">
        <v>517</v>
      </c>
    </row>
    <row r="234" spans="1:11" x14ac:dyDescent="0.35">
      <c r="A234" t="s">
        <v>513</v>
      </c>
      <c r="B234">
        <v>72479</v>
      </c>
      <c r="C234" t="s">
        <v>852</v>
      </c>
      <c r="D234">
        <v>95445</v>
      </c>
      <c r="E234" t="s">
        <v>285</v>
      </c>
      <c r="F234" t="s">
        <v>286</v>
      </c>
      <c r="G234">
        <v>1</v>
      </c>
      <c r="H234">
        <v>97.19</v>
      </c>
      <c r="I234">
        <f t="shared" si="10"/>
        <v>13.72</v>
      </c>
      <c r="J234">
        <f t="shared" si="11"/>
        <v>110.91</v>
      </c>
      <c r="K234" t="s">
        <v>518</v>
      </c>
    </row>
    <row r="235" spans="1:11" x14ac:dyDescent="0.35">
      <c r="A235" t="s">
        <v>513</v>
      </c>
      <c r="B235">
        <v>72479</v>
      </c>
      <c r="C235" t="s">
        <v>852</v>
      </c>
      <c r="D235">
        <v>95440</v>
      </c>
      <c r="E235" t="s">
        <v>285</v>
      </c>
      <c r="F235" t="s">
        <v>286</v>
      </c>
      <c r="G235">
        <v>1</v>
      </c>
      <c r="H235">
        <v>97.19</v>
      </c>
      <c r="I235">
        <f t="shared" si="10"/>
        <v>13.72</v>
      </c>
      <c r="J235">
        <f t="shared" si="11"/>
        <v>110.91</v>
      </c>
      <c r="K235" t="s">
        <v>141</v>
      </c>
    </row>
    <row r="236" spans="1:11" x14ac:dyDescent="0.35">
      <c r="A236" t="s">
        <v>513</v>
      </c>
      <c r="B236">
        <v>73082</v>
      </c>
      <c r="C236" t="s">
        <v>847</v>
      </c>
      <c r="D236">
        <v>97006</v>
      </c>
      <c r="E236" t="s">
        <v>398</v>
      </c>
      <c r="F236" t="s">
        <v>32</v>
      </c>
      <c r="G236">
        <v>1</v>
      </c>
      <c r="H236">
        <v>87.93</v>
      </c>
      <c r="I236">
        <f t="shared" si="10"/>
        <v>13.72</v>
      </c>
      <c r="J236">
        <f t="shared" si="11"/>
        <v>101.65</v>
      </c>
      <c r="K236" t="s">
        <v>519</v>
      </c>
    </row>
    <row r="237" spans="1:11" x14ac:dyDescent="0.35">
      <c r="A237" t="s">
        <v>513</v>
      </c>
      <c r="B237">
        <v>72999</v>
      </c>
      <c r="C237" t="s">
        <v>845</v>
      </c>
      <c r="D237">
        <v>97505</v>
      </c>
      <c r="E237" t="s">
        <v>220</v>
      </c>
      <c r="F237" t="s">
        <v>32</v>
      </c>
      <c r="G237">
        <v>1</v>
      </c>
      <c r="H237">
        <v>80.31</v>
      </c>
      <c r="I237">
        <f t="shared" si="10"/>
        <v>13.72</v>
      </c>
      <c r="J237">
        <f t="shared" si="11"/>
        <v>94.03</v>
      </c>
      <c r="K237" t="s">
        <v>520</v>
      </c>
    </row>
    <row r="238" spans="1:11" x14ac:dyDescent="0.35">
      <c r="A238" t="s">
        <v>513</v>
      </c>
      <c r="B238">
        <v>73082</v>
      </c>
      <c r="C238" t="s">
        <v>847</v>
      </c>
      <c r="D238">
        <v>95444</v>
      </c>
      <c r="E238" t="s">
        <v>521</v>
      </c>
      <c r="F238" t="s">
        <v>292</v>
      </c>
      <c r="G238">
        <v>1</v>
      </c>
      <c r="H238">
        <v>78.150000000000006</v>
      </c>
      <c r="I238">
        <f t="shared" si="10"/>
        <v>13.72</v>
      </c>
      <c r="J238">
        <f t="shared" si="11"/>
        <v>91.87</v>
      </c>
      <c r="K238" t="s">
        <v>522</v>
      </c>
    </row>
    <row r="239" spans="1:11" x14ac:dyDescent="0.35">
      <c r="A239" t="s">
        <v>513</v>
      </c>
      <c r="B239">
        <v>73082</v>
      </c>
      <c r="C239" t="s">
        <v>847</v>
      </c>
      <c r="D239">
        <v>97509</v>
      </c>
      <c r="E239" t="s">
        <v>523</v>
      </c>
      <c r="F239" t="s">
        <v>524</v>
      </c>
      <c r="G239">
        <v>1</v>
      </c>
      <c r="H239">
        <v>47.5</v>
      </c>
      <c r="I239">
        <f t="shared" si="10"/>
        <v>13.72</v>
      </c>
      <c r="J239">
        <f t="shared" si="11"/>
        <v>61.22</v>
      </c>
      <c r="K239" t="s">
        <v>525</v>
      </c>
    </row>
    <row r="240" spans="1:11" x14ac:dyDescent="0.35">
      <c r="A240" t="s">
        <v>513</v>
      </c>
      <c r="B240">
        <v>73082</v>
      </c>
      <c r="C240" t="s">
        <v>847</v>
      </c>
      <c r="D240">
        <v>96662</v>
      </c>
      <c r="E240" t="s">
        <v>526</v>
      </c>
      <c r="F240" t="s">
        <v>527</v>
      </c>
      <c r="G240">
        <v>34</v>
      </c>
      <c r="H240">
        <v>45.9</v>
      </c>
      <c r="I240">
        <f t="shared" si="10"/>
        <v>13.72</v>
      </c>
      <c r="J240">
        <f t="shared" si="11"/>
        <v>59.62</v>
      </c>
      <c r="K240" t="s">
        <v>528</v>
      </c>
    </row>
    <row r="241" spans="1:11" x14ac:dyDescent="0.35">
      <c r="A241" t="s">
        <v>513</v>
      </c>
      <c r="B241">
        <v>72479</v>
      </c>
      <c r="C241" t="s">
        <v>852</v>
      </c>
      <c r="D241">
        <v>95441</v>
      </c>
      <c r="E241" t="s">
        <v>133</v>
      </c>
      <c r="F241" t="s">
        <v>134</v>
      </c>
      <c r="G241">
        <v>1</v>
      </c>
      <c r="H241">
        <v>43.72</v>
      </c>
      <c r="I241">
        <f t="shared" si="10"/>
        <v>13.72</v>
      </c>
      <c r="J241">
        <f t="shared" si="11"/>
        <v>57.44</v>
      </c>
      <c r="K241" t="s">
        <v>529</v>
      </c>
    </row>
    <row r="242" spans="1:11" x14ac:dyDescent="0.35">
      <c r="A242" t="s">
        <v>513</v>
      </c>
      <c r="B242">
        <v>73082</v>
      </c>
      <c r="C242" t="s">
        <v>847</v>
      </c>
      <c r="D242">
        <v>97507</v>
      </c>
      <c r="E242" t="s">
        <v>406</v>
      </c>
      <c r="F242" t="s">
        <v>131</v>
      </c>
      <c r="G242">
        <v>1</v>
      </c>
      <c r="H242">
        <v>40.950000000000003</v>
      </c>
      <c r="I242">
        <f t="shared" si="10"/>
        <v>13.72</v>
      </c>
      <c r="J242">
        <f t="shared" si="11"/>
        <v>54.67</v>
      </c>
      <c r="K242" t="s">
        <v>530</v>
      </c>
    </row>
    <row r="243" spans="1:11" x14ac:dyDescent="0.35">
      <c r="A243" t="s">
        <v>513</v>
      </c>
      <c r="B243">
        <v>72999</v>
      </c>
      <c r="C243" t="s">
        <v>845</v>
      </c>
      <c r="D243">
        <v>96242</v>
      </c>
      <c r="E243" t="s">
        <v>481</v>
      </c>
      <c r="F243" t="s">
        <v>482</v>
      </c>
      <c r="G243">
        <v>1</v>
      </c>
      <c r="H243">
        <v>32.43</v>
      </c>
      <c r="I243">
        <f t="shared" si="10"/>
        <v>13.72</v>
      </c>
      <c r="J243">
        <f t="shared" si="11"/>
        <v>46.15</v>
      </c>
      <c r="K243" t="s">
        <v>531</v>
      </c>
    </row>
    <row r="244" spans="1:11" x14ac:dyDescent="0.35">
      <c r="A244" t="s">
        <v>513</v>
      </c>
      <c r="B244">
        <v>72999</v>
      </c>
      <c r="C244" t="s">
        <v>845</v>
      </c>
      <c r="D244">
        <v>96610</v>
      </c>
      <c r="E244" t="s">
        <v>532</v>
      </c>
      <c r="F244" t="s">
        <v>140</v>
      </c>
      <c r="G244">
        <v>1</v>
      </c>
      <c r="H244">
        <v>32.369999999999997</v>
      </c>
      <c r="I244">
        <f t="shared" si="10"/>
        <v>13.72</v>
      </c>
      <c r="J244">
        <f t="shared" si="11"/>
        <v>46.089999999999996</v>
      </c>
      <c r="K244" t="s">
        <v>533</v>
      </c>
    </row>
    <row r="245" spans="1:11" x14ac:dyDescent="0.35">
      <c r="A245" t="s">
        <v>513</v>
      </c>
      <c r="B245">
        <v>72999</v>
      </c>
      <c r="C245" t="s">
        <v>845</v>
      </c>
      <c r="D245">
        <v>96737</v>
      </c>
      <c r="E245" t="s">
        <v>312</v>
      </c>
      <c r="F245" t="s">
        <v>26</v>
      </c>
      <c r="G245">
        <v>1</v>
      </c>
      <c r="H245">
        <v>31</v>
      </c>
      <c r="I245">
        <f t="shared" si="10"/>
        <v>13.72</v>
      </c>
      <c r="J245">
        <f t="shared" si="11"/>
        <v>44.72</v>
      </c>
      <c r="K245" t="s">
        <v>227</v>
      </c>
    </row>
    <row r="246" spans="1:11" x14ac:dyDescent="0.35">
      <c r="A246" t="s">
        <v>513</v>
      </c>
      <c r="B246">
        <v>72479</v>
      </c>
      <c r="C246" t="s">
        <v>852</v>
      </c>
      <c r="D246">
        <v>95443</v>
      </c>
      <c r="E246" t="s">
        <v>534</v>
      </c>
      <c r="F246" t="s">
        <v>169</v>
      </c>
      <c r="G246">
        <v>1</v>
      </c>
      <c r="H246">
        <v>22.8</v>
      </c>
      <c r="I246">
        <f t="shared" si="10"/>
        <v>13.72</v>
      </c>
      <c r="J246">
        <f t="shared" si="11"/>
        <v>36.520000000000003</v>
      </c>
      <c r="K246" t="s">
        <v>535</v>
      </c>
    </row>
    <row r="247" spans="1:11" x14ac:dyDescent="0.35">
      <c r="A247" t="s">
        <v>513</v>
      </c>
      <c r="B247">
        <v>72999</v>
      </c>
      <c r="C247" t="s">
        <v>845</v>
      </c>
      <c r="D247">
        <v>96609</v>
      </c>
      <c r="E247" t="s">
        <v>536</v>
      </c>
      <c r="F247" t="s">
        <v>537</v>
      </c>
      <c r="G247">
        <v>1</v>
      </c>
      <c r="H247">
        <v>21.23</v>
      </c>
      <c r="I247">
        <f t="shared" si="10"/>
        <v>13.72</v>
      </c>
      <c r="J247">
        <f t="shared" si="11"/>
        <v>34.950000000000003</v>
      </c>
      <c r="K247" t="s">
        <v>533</v>
      </c>
    </row>
    <row r="248" spans="1:11" x14ac:dyDescent="0.35">
      <c r="A248" t="s">
        <v>513</v>
      </c>
      <c r="B248">
        <v>73082</v>
      </c>
      <c r="C248" t="s">
        <v>847</v>
      </c>
      <c r="D248">
        <v>96734</v>
      </c>
      <c r="E248" t="s">
        <v>322</v>
      </c>
      <c r="F248" t="s">
        <v>323</v>
      </c>
      <c r="G248">
        <v>1</v>
      </c>
      <c r="H248">
        <v>19.29</v>
      </c>
      <c r="I248">
        <f t="shared" si="10"/>
        <v>13.72</v>
      </c>
      <c r="J248">
        <f t="shared" si="11"/>
        <v>33.01</v>
      </c>
      <c r="K248" t="s">
        <v>227</v>
      </c>
    </row>
    <row r="249" spans="1:11" x14ac:dyDescent="0.35">
      <c r="A249" t="s">
        <v>513</v>
      </c>
      <c r="B249">
        <v>73082</v>
      </c>
      <c r="C249" t="s">
        <v>847</v>
      </c>
      <c r="D249">
        <v>96741</v>
      </c>
      <c r="E249" t="s">
        <v>326</v>
      </c>
      <c r="F249" t="s">
        <v>327</v>
      </c>
      <c r="G249">
        <v>1</v>
      </c>
      <c r="H249">
        <v>18.95</v>
      </c>
      <c r="I249">
        <f t="shared" si="10"/>
        <v>13.72</v>
      </c>
      <c r="J249">
        <f t="shared" si="11"/>
        <v>32.67</v>
      </c>
      <c r="K249" t="s">
        <v>538</v>
      </c>
    </row>
    <row r="250" spans="1:11" x14ac:dyDescent="0.35">
      <c r="A250" t="s">
        <v>513</v>
      </c>
      <c r="B250">
        <v>72479</v>
      </c>
      <c r="C250" t="s">
        <v>852</v>
      </c>
      <c r="D250">
        <v>95438</v>
      </c>
      <c r="E250" t="s">
        <v>326</v>
      </c>
      <c r="F250" t="s">
        <v>327</v>
      </c>
      <c r="G250">
        <v>1</v>
      </c>
      <c r="H250">
        <v>18.95</v>
      </c>
      <c r="I250">
        <f t="shared" si="10"/>
        <v>13.72</v>
      </c>
      <c r="J250">
        <f t="shared" si="11"/>
        <v>32.67</v>
      </c>
      <c r="K250" t="s">
        <v>539</v>
      </c>
    </row>
    <row r="251" spans="1:11" x14ac:dyDescent="0.35">
      <c r="A251" t="s">
        <v>513</v>
      </c>
      <c r="B251">
        <v>73082</v>
      </c>
      <c r="C251" t="s">
        <v>847</v>
      </c>
      <c r="D251">
        <v>97512</v>
      </c>
      <c r="E251" t="s">
        <v>540</v>
      </c>
      <c r="F251" t="s">
        <v>541</v>
      </c>
      <c r="G251">
        <v>1</v>
      </c>
      <c r="H251">
        <v>17.5</v>
      </c>
      <c r="I251">
        <f t="shared" si="10"/>
        <v>13.72</v>
      </c>
      <c r="J251">
        <f t="shared" si="11"/>
        <v>31.22</v>
      </c>
      <c r="K251" t="s">
        <v>542</v>
      </c>
    </row>
    <row r="252" spans="1:11" x14ac:dyDescent="0.35">
      <c r="A252" t="s">
        <v>513</v>
      </c>
      <c r="B252">
        <v>72999</v>
      </c>
      <c r="C252" t="s">
        <v>845</v>
      </c>
      <c r="D252">
        <v>96013</v>
      </c>
      <c r="E252" t="s">
        <v>329</v>
      </c>
      <c r="F252" t="s">
        <v>330</v>
      </c>
      <c r="G252">
        <v>1</v>
      </c>
      <c r="H252">
        <v>16.27</v>
      </c>
      <c r="I252">
        <f t="shared" si="10"/>
        <v>13.72</v>
      </c>
      <c r="J252">
        <f t="shared" si="11"/>
        <v>29.990000000000002</v>
      </c>
      <c r="K252" t="s">
        <v>543</v>
      </c>
    </row>
    <row r="253" spans="1:11" x14ac:dyDescent="0.35">
      <c r="A253" t="s">
        <v>513</v>
      </c>
      <c r="B253">
        <v>73082</v>
      </c>
      <c r="C253" t="s">
        <v>847</v>
      </c>
      <c r="D253">
        <v>95213</v>
      </c>
      <c r="E253" t="s">
        <v>180</v>
      </c>
      <c r="F253" t="s">
        <v>181</v>
      </c>
      <c r="G253">
        <v>1</v>
      </c>
      <c r="H253">
        <v>14.63</v>
      </c>
      <c r="I253">
        <f t="shared" si="10"/>
        <v>13.72</v>
      </c>
      <c r="J253">
        <f t="shared" si="11"/>
        <v>28.35</v>
      </c>
      <c r="K253" t="s">
        <v>491</v>
      </c>
    </row>
    <row r="254" spans="1:11" x14ac:dyDescent="0.35">
      <c r="A254" t="s">
        <v>513</v>
      </c>
      <c r="B254">
        <v>73069</v>
      </c>
      <c r="C254" t="s">
        <v>850</v>
      </c>
      <c r="D254">
        <v>96663</v>
      </c>
      <c r="E254" t="s">
        <v>36</v>
      </c>
      <c r="F254" t="s">
        <v>37</v>
      </c>
      <c r="G254">
        <v>1</v>
      </c>
      <c r="H254">
        <v>13.45</v>
      </c>
      <c r="I254">
        <f t="shared" si="10"/>
        <v>13.72</v>
      </c>
      <c r="J254">
        <f t="shared" si="11"/>
        <v>27.17</v>
      </c>
      <c r="K254" t="s">
        <v>544</v>
      </c>
    </row>
    <row r="255" spans="1:11" x14ac:dyDescent="0.35">
      <c r="A255" t="s">
        <v>513</v>
      </c>
      <c r="B255">
        <v>72479</v>
      </c>
      <c r="C255" t="s">
        <v>852</v>
      </c>
      <c r="D255">
        <v>95442</v>
      </c>
      <c r="E255" t="s">
        <v>436</v>
      </c>
      <c r="F255" t="s">
        <v>437</v>
      </c>
      <c r="G255">
        <v>1</v>
      </c>
      <c r="H255">
        <v>10.47</v>
      </c>
      <c r="I255">
        <f t="shared" si="10"/>
        <v>13.72</v>
      </c>
      <c r="J255">
        <f t="shared" si="11"/>
        <v>24.19</v>
      </c>
      <c r="K255" t="s">
        <v>545</v>
      </c>
    </row>
    <row r="256" spans="1:11" x14ac:dyDescent="0.35">
      <c r="A256" t="s">
        <v>513</v>
      </c>
      <c r="B256">
        <v>73069</v>
      </c>
      <c r="C256" t="s">
        <v>850</v>
      </c>
      <c r="D256">
        <v>96664</v>
      </c>
      <c r="E256" t="s">
        <v>546</v>
      </c>
      <c r="F256" t="s">
        <v>547</v>
      </c>
      <c r="G256">
        <v>1</v>
      </c>
      <c r="H256">
        <v>9.9600000000000009</v>
      </c>
      <c r="I256">
        <f t="shared" si="10"/>
        <v>13.72</v>
      </c>
      <c r="J256">
        <f t="shared" si="11"/>
        <v>23.68</v>
      </c>
      <c r="K256" t="s">
        <v>544</v>
      </c>
    </row>
    <row r="257" spans="1:11" x14ac:dyDescent="0.35">
      <c r="A257" t="s">
        <v>513</v>
      </c>
      <c r="B257">
        <v>72999</v>
      </c>
      <c r="C257" t="s">
        <v>845</v>
      </c>
      <c r="D257">
        <v>96608</v>
      </c>
      <c r="E257" t="s">
        <v>548</v>
      </c>
      <c r="F257" t="s">
        <v>175</v>
      </c>
      <c r="G257">
        <v>1</v>
      </c>
      <c r="H257">
        <v>7.27</v>
      </c>
      <c r="I257">
        <f t="shared" si="10"/>
        <v>13.72</v>
      </c>
      <c r="J257">
        <f t="shared" si="11"/>
        <v>20.990000000000002</v>
      </c>
      <c r="K257" t="s">
        <v>549</v>
      </c>
    </row>
    <row r="258" spans="1:11" x14ac:dyDescent="0.35">
      <c r="A258" t="s">
        <v>513</v>
      </c>
      <c r="B258">
        <v>73082</v>
      </c>
      <c r="C258" t="s">
        <v>847</v>
      </c>
      <c r="D258">
        <v>96732</v>
      </c>
      <c r="E258" t="s">
        <v>550</v>
      </c>
      <c r="F258" t="s">
        <v>315</v>
      </c>
      <c r="G258">
        <v>1</v>
      </c>
      <c r="H258">
        <v>5.8746</v>
      </c>
      <c r="I258">
        <f t="shared" si="10"/>
        <v>13.72</v>
      </c>
      <c r="J258">
        <f t="shared" si="11"/>
        <v>19.5946</v>
      </c>
      <c r="K258" t="s">
        <v>98</v>
      </c>
    </row>
    <row r="259" spans="1:11" x14ac:dyDescent="0.35">
      <c r="A259" t="s">
        <v>513</v>
      </c>
      <c r="B259">
        <v>73082</v>
      </c>
      <c r="C259" t="s">
        <v>847</v>
      </c>
      <c r="D259">
        <v>95214</v>
      </c>
      <c r="E259" t="s">
        <v>551</v>
      </c>
      <c r="F259" t="s">
        <v>187</v>
      </c>
      <c r="G259">
        <v>1</v>
      </c>
      <c r="H259">
        <v>4.42</v>
      </c>
      <c r="I259">
        <f t="shared" si="10"/>
        <v>13.72</v>
      </c>
      <c r="J259">
        <f t="shared" si="11"/>
        <v>18.14</v>
      </c>
      <c r="K259" t="s">
        <v>491</v>
      </c>
    </row>
    <row r="260" spans="1:11" x14ac:dyDescent="0.35">
      <c r="A260" t="s">
        <v>513</v>
      </c>
      <c r="B260">
        <v>73069</v>
      </c>
      <c r="C260" t="s">
        <v>850</v>
      </c>
      <c r="D260">
        <v>95750</v>
      </c>
      <c r="E260" t="s">
        <v>369</v>
      </c>
      <c r="F260" t="s">
        <v>370</v>
      </c>
      <c r="G260">
        <v>1</v>
      </c>
      <c r="H260">
        <v>4.3</v>
      </c>
      <c r="I260">
        <f t="shared" si="10"/>
        <v>13.72</v>
      </c>
      <c r="J260">
        <f t="shared" si="11"/>
        <v>18.02</v>
      </c>
      <c r="K260" t="s">
        <v>265</v>
      </c>
    </row>
    <row r="261" spans="1:11" x14ac:dyDescent="0.35">
      <c r="A261" t="s">
        <v>513</v>
      </c>
      <c r="B261">
        <v>73082</v>
      </c>
      <c r="C261" t="s">
        <v>847</v>
      </c>
      <c r="D261">
        <v>95436</v>
      </c>
      <c r="E261" t="s">
        <v>449</v>
      </c>
      <c r="F261" t="s">
        <v>208</v>
      </c>
      <c r="G261">
        <v>1</v>
      </c>
      <c r="H261">
        <v>4.21</v>
      </c>
      <c r="I261">
        <f t="shared" si="10"/>
        <v>13.72</v>
      </c>
      <c r="J261">
        <f t="shared" si="11"/>
        <v>17.93</v>
      </c>
      <c r="K261" t="s">
        <v>552</v>
      </c>
    </row>
    <row r="262" spans="1:11" x14ac:dyDescent="0.35">
      <c r="A262" t="s">
        <v>553</v>
      </c>
      <c r="B262">
        <v>73082</v>
      </c>
      <c r="C262" t="s">
        <v>847</v>
      </c>
      <c r="D262">
        <v>97806</v>
      </c>
      <c r="E262" t="s">
        <v>163</v>
      </c>
      <c r="F262" t="s">
        <v>164</v>
      </c>
      <c r="G262">
        <v>1</v>
      </c>
      <c r="H262">
        <v>17.05</v>
      </c>
      <c r="I262">
        <f t="shared" si="10"/>
        <v>13.72</v>
      </c>
      <c r="J262">
        <f t="shared" si="11"/>
        <v>30.770000000000003</v>
      </c>
      <c r="K262" t="s">
        <v>334</v>
      </c>
    </row>
    <row r="263" spans="1:11" x14ac:dyDescent="0.35">
      <c r="A263" t="s">
        <v>553</v>
      </c>
      <c r="B263">
        <v>73082</v>
      </c>
      <c r="C263" t="s">
        <v>847</v>
      </c>
      <c r="D263">
        <v>97050</v>
      </c>
      <c r="E263" t="s">
        <v>554</v>
      </c>
      <c r="F263" t="s">
        <v>555</v>
      </c>
      <c r="G263">
        <v>1</v>
      </c>
      <c r="H263">
        <v>217.17</v>
      </c>
      <c r="I263">
        <f t="shared" si="10"/>
        <v>13.72</v>
      </c>
      <c r="J263">
        <f t="shared" si="11"/>
        <v>230.89</v>
      </c>
      <c r="K263" t="s">
        <v>489</v>
      </c>
    </row>
    <row r="264" spans="1:11" x14ac:dyDescent="0.35">
      <c r="A264" t="s">
        <v>553</v>
      </c>
      <c r="B264">
        <v>73110</v>
      </c>
      <c r="C264" t="s">
        <v>853</v>
      </c>
      <c r="D264">
        <v>97209</v>
      </c>
      <c r="E264" t="s">
        <v>556</v>
      </c>
      <c r="F264" t="s">
        <v>352</v>
      </c>
      <c r="G264">
        <v>60</v>
      </c>
      <c r="H264">
        <v>148.19999999999999</v>
      </c>
      <c r="I264">
        <f t="shared" si="10"/>
        <v>13.72</v>
      </c>
      <c r="J264">
        <f t="shared" si="11"/>
        <v>161.91999999999999</v>
      </c>
      <c r="K264" t="s">
        <v>557</v>
      </c>
    </row>
    <row r="265" spans="1:11" x14ac:dyDescent="0.35">
      <c r="A265" t="s">
        <v>553</v>
      </c>
      <c r="B265">
        <v>72999</v>
      </c>
      <c r="C265" t="s">
        <v>845</v>
      </c>
      <c r="D265">
        <v>96746</v>
      </c>
      <c r="E265" t="s">
        <v>273</v>
      </c>
      <c r="F265" t="s">
        <v>32</v>
      </c>
      <c r="G265">
        <v>1</v>
      </c>
      <c r="H265">
        <v>127.96</v>
      </c>
      <c r="I265">
        <f t="shared" si="10"/>
        <v>13.72</v>
      </c>
      <c r="J265">
        <f t="shared" si="11"/>
        <v>141.68</v>
      </c>
      <c r="K265" t="s">
        <v>558</v>
      </c>
    </row>
    <row r="266" spans="1:11" x14ac:dyDescent="0.35">
      <c r="A266" t="s">
        <v>553</v>
      </c>
      <c r="B266">
        <v>73082</v>
      </c>
      <c r="C266" t="s">
        <v>847</v>
      </c>
      <c r="D266">
        <v>96743</v>
      </c>
      <c r="E266" t="s">
        <v>273</v>
      </c>
      <c r="F266" t="s">
        <v>32</v>
      </c>
      <c r="G266">
        <v>1</v>
      </c>
      <c r="H266">
        <v>127.96</v>
      </c>
      <c r="I266">
        <f t="shared" si="10"/>
        <v>13.72</v>
      </c>
      <c r="J266">
        <f t="shared" si="11"/>
        <v>141.68</v>
      </c>
      <c r="K266" t="s">
        <v>559</v>
      </c>
    </row>
    <row r="267" spans="1:11" x14ac:dyDescent="0.35">
      <c r="A267" t="s">
        <v>553</v>
      </c>
      <c r="B267">
        <v>73082</v>
      </c>
      <c r="C267" t="s">
        <v>847</v>
      </c>
      <c r="D267">
        <v>96744</v>
      </c>
      <c r="E267" t="s">
        <v>111</v>
      </c>
      <c r="F267" t="s">
        <v>112</v>
      </c>
      <c r="G267">
        <v>1</v>
      </c>
      <c r="H267">
        <v>95.35</v>
      </c>
      <c r="I267">
        <f t="shared" si="10"/>
        <v>13.72</v>
      </c>
      <c r="J267">
        <f t="shared" si="11"/>
        <v>109.07</v>
      </c>
      <c r="K267" t="s">
        <v>227</v>
      </c>
    </row>
    <row r="268" spans="1:11" x14ac:dyDescent="0.35">
      <c r="A268" t="s">
        <v>553</v>
      </c>
      <c r="B268">
        <v>73069</v>
      </c>
      <c r="C268" t="s">
        <v>850</v>
      </c>
      <c r="D268">
        <v>96666</v>
      </c>
      <c r="E268" t="s">
        <v>560</v>
      </c>
      <c r="F268" t="s">
        <v>561</v>
      </c>
      <c r="G268">
        <v>1</v>
      </c>
      <c r="H268">
        <v>72.77</v>
      </c>
      <c r="I268">
        <f t="shared" si="10"/>
        <v>13.72</v>
      </c>
      <c r="J268">
        <f t="shared" si="11"/>
        <v>86.49</v>
      </c>
      <c r="K268" t="s">
        <v>562</v>
      </c>
    </row>
    <row r="269" spans="1:11" x14ac:dyDescent="0.35">
      <c r="A269" t="s">
        <v>553</v>
      </c>
      <c r="B269">
        <v>73069</v>
      </c>
      <c r="C269" t="s">
        <v>850</v>
      </c>
      <c r="D269">
        <v>96669</v>
      </c>
      <c r="E269" t="s">
        <v>124</v>
      </c>
      <c r="F269" t="s">
        <v>125</v>
      </c>
      <c r="G269">
        <v>1</v>
      </c>
      <c r="H269">
        <v>51.48</v>
      </c>
      <c r="I269">
        <f t="shared" si="10"/>
        <v>13.72</v>
      </c>
      <c r="J269">
        <f t="shared" si="11"/>
        <v>65.2</v>
      </c>
      <c r="K269" t="s">
        <v>563</v>
      </c>
    </row>
    <row r="270" spans="1:11" x14ac:dyDescent="0.35">
      <c r="A270" t="s">
        <v>553</v>
      </c>
      <c r="B270">
        <v>72999</v>
      </c>
      <c r="C270" t="s">
        <v>845</v>
      </c>
      <c r="D270">
        <v>96615</v>
      </c>
      <c r="E270" t="s">
        <v>307</v>
      </c>
      <c r="F270" t="s">
        <v>32</v>
      </c>
      <c r="G270">
        <v>1</v>
      </c>
      <c r="H270">
        <v>35.5</v>
      </c>
      <c r="I270">
        <f t="shared" si="10"/>
        <v>13.72</v>
      </c>
      <c r="J270">
        <f t="shared" si="11"/>
        <v>49.22</v>
      </c>
      <c r="K270" t="s">
        <v>564</v>
      </c>
    </row>
    <row r="271" spans="1:11" x14ac:dyDescent="0.35">
      <c r="A271" t="s">
        <v>553</v>
      </c>
      <c r="B271">
        <v>73082</v>
      </c>
      <c r="C271" t="s">
        <v>847</v>
      </c>
      <c r="D271">
        <v>97517</v>
      </c>
      <c r="E271" t="s">
        <v>565</v>
      </c>
      <c r="F271" t="s">
        <v>60</v>
      </c>
      <c r="G271">
        <v>1</v>
      </c>
      <c r="H271">
        <v>32.57</v>
      </c>
      <c r="I271">
        <f t="shared" si="10"/>
        <v>13.72</v>
      </c>
      <c r="J271">
        <f t="shared" si="11"/>
        <v>46.29</v>
      </c>
      <c r="K271" t="s">
        <v>566</v>
      </c>
    </row>
    <row r="272" spans="1:11" x14ac:dyDescent="0.35">
      <c r="A272" t="s">
        <v>553</v>
      </c>
      <c r="B272">
        <v>73082</v>
      </c>
      <c r="C272" t="s">
        <v>847</v>
      </c>
      <c r="D272">
        <v>97516</v>
      </c>
      <c r="E272" t="s">
        <v>322</v>
      </c>
      <c r="F272" t="s">
        <v>323</v>
      </c>
      <c r="G272">
        <v>1</v>
      </c>
      <c r="H272">
        <v>19.29</v>
      </c>
      <c r="I272">
        <f t="shared" si="10"/>
        <v>13.72</v>
      </c>
      <c r="J272">
        <f t="shared" si="11"/>
        <v>33.01</v>
      </c>
      <c r="K272" t="s">
        <v>227</v>
      </c>
    </row>
    <row r="273" spans="1:11" x14ac:dyDescent="0.35">
      <c r="A273" t="s">
        <v>553</v>
      </c>
      <c r="B273">
        <v>73069</v>
      </c>
      <c r="C273" t="s">
        <v>850</v>
      </c>
      <c r="D273">
        <v>97651</v>
      </c>
      <c r="E273" t="s">
        <v>322</v>
      </c>
      <c r="F273" t="s">
        <v>323</v>
      </c>
      <c r="G273">
        <v>1</v>
      </c>
      <c r="H273">
        <v>19.29</v>
      </c>
      <c r="I273">
        <f t="shared" si="10"/>
        <v>13.72</v>
      </c>
      <c r="J273">
        <f t="shared" si="11"/>
        <v>33.01</v>
      </c>
      <c r="K273" t="s">
        <v>567</v>
      </c>
    </row>
    <row r="274" spans="1:11" x14ac:dyDescent="0.35">
      <c r="A274" t="s">
        <v>553</v>
      </c>
      <c r="B274">
        <v>72999</v>
      </c>
      <c r="C274" t="s">
        <v>845</v>
      </c>
      <c r="D274">
        <v>95999</v>
      </c>
      <c r="E274" t="s">
        <v>163</v>
      </c>
      <c r="F274" t="s">
        <v>164</v>
      </c>
      <c r="G274">
        <v>1</v>
      </c>
      <c r="H274">
        <v>17.05</v>
      </c>
      <c r="I274">
        <f t="shared" si="10"/>
        <v>13.72</v>
      </c>
      <c r="J274">
        <f t="shared" si="11"/>
        <v>30.770000000000003</v>
      </c>
      <c r="K274" t="s">
        <v>568</v>
      </c>
    </row>
    <row r="275" spans="1:11" x14ac:dyDescent="0.35">
      <c r="A275" t="s">
        <v>553</v>
      </c>
      <c r="B275">
        <v>72999</v>
      </c>
      <c r="C275" t="s">
        <v>845</v>
      </c>
      <c r="D275">
        <v>97807</v>
      </c>
      <c r="E275" t="s">
        <v>72</v>
      </c>
      <c r="F275" t="s">
        <v>73</v>
      </c>
      <c r="G275">
        <v>1</v>
      </c>
      <c r="H275">
        <v>16.41</v>
      </c>
      <c r="I275">
        <f t="shared" si="10"/>
        <v>13.72</v>
      </c>
      <c r="J275">
        <f t="shared" si="11"/>
        <v>30.130000000000003</v>
      </c>
      <c r="K275" t="s">
        <v>569</v>
      </c>
    </row>
    <row r="276" spans="1:11" x14ac:dyDescent="0.35">
      <c r="A276" t="s">
        <v>553</v>
      </c>
      <c r="B276">
        <v>72999</v>
      </c>
      <c r="C276" t="s">
        <v>845</v>
      </c>
      <c r="D276">
        <v>97810</v>
      </c>
      <c r="E276" t="s">
        <v>72</v>
      </c>
      <c r="F276" t="s">
        <v>73</v>
      </c>
      <c r="G276">
        <v>1</v>
      </c>
      <c r="H276">
        <v>16.41</v>
      </c>
      <c r="I276">
        <f t="shared" si="10"/>
        <v>13.72</v>
      </c>
      <c r="J276">
        <f t="shared" si="11"/>
        <v>30.130000000000003</v>
      </c>
      <c r="K276" t="s">
        <v>570</v>
      </c>
    </row>
    <row r="277" spans="1:11" x14ac:dyDescent="0.35">
      <c r="A277" t="s">
        <v>553</v>
      </c>
      <c r="B277">
        <v>72999</v>
      </c>
      <c r="C277" t="s">
        <v>845</v>
      </c>
      <c r="D277">
        <v>97805</v>
      </c>
      <c r="E277" t="s">
        <v>72</v>
      </c>
      <c r="F277" t="s">
        <v>73</v>
      </c>
      <c r="G277">
        <v>1</v>
      </c>
      <c r="H277">
        <v>16.41</v>
      </c>
      <c r="I277">
        <f t="shared" si="10"/>
        <v>13.72</v>
      </c>
      <c r="J277">
        <f t="shared" si="11"/>
        <v>30.130000000000003</v>
      </c>
      <c r="K277" t="s">
        <v>571</v>
      </c>
    </row>
    <row r="278" spans="1:11" x14ac:dyDescent="0.35">
      <c r="A278" t="s">
        <v>553</v>
      </c>
      <c r="B278">
        <v>73082</v>
      </c>
      <c r="C278" t="s">
        <v>847</v>
      </c>
      <c r="D278">
        <v>95447</v>
      </c>
      <c r="E278" t="s">
        <v>420</v>
      </c>
      <c r="F278" t="s">
        <v>421</v>
      </c>
      <c r="G278">
        <v>1</v>
      </c>
      <c r="H278">
        <v>14.342000000000001</v>
      </c>
      <c r="I278">
        <f t="shared" si="10"/>
        <v>13.72</v>
      </c>
      <c r="J278">
        <f t="shared" si="11"/>
        <v>28.062000000000001</v>
      </c>
      <c r="K278" t="s">
        <v>492</v>
      </c>
    </row>
    <row r="279" spans="1:11" x14ac:dyDescent="0.35">
      <c r="A279" t="s">
        <v>553</v>
      </c>
      <c r="B279">
        <v>73082</v>
      </c>
      <c r="C279" t="s">
        <v>847</v>
      </c>
      <c r="D279">
        <v>96745</v>
      </c>
      <c r="E279" t="s">
        <v>493</v>
      </c>
      <c r="F279" t="s">
        <v>494</v>
      </c>
      <c r="G279">
        <v>1</v>
      </c>
      <c r="H279">
        <v>11</v>
      </c>
      <c r="I279">
        <f t="shared" si="10"/>
        <v>13.72</v>
      </c>
      <c r="J279">
        <f t="shared" si="11"/>
        <v>24.72</v>
      </c>
      <c r="K279" t="s">
        <v>57</v>
      </c>
    </row>
    <row r="280" spans="1:11" x14ac:dyDescent="0.35">
      <c r="A280" t="s">
        <v>553</v>
      </c>
      <c r="B280">
        <v>73069</v>
      </c>
      <c r="C280" t="s">
        <v>850</v>
      </c>
      <c r="D280">
        <v>96667</v>
      </c>
      <c r="E280" t="s">
        <v>347</v>
      </c>
      <c r="F280" t="s">
        <v>348</v>
      </c>
      <c r="G280">
        <v>1</v>
      </c>
      <c r="H280">
        <v>10.59</v>
      </c>
      <c r="I280">
        <f t="shared" si="10"/>
        <v>13.72</v>
      </c>
      <c r="J280">
        <f t="shared" si="11"/>
        <v>24.310000000000002</v>
      </c>
      <c r="K280" t="s">
        <v>572</v>
      </c>
    </row>
    <row r="281" spans="1:11" x14ac:dyDescent="0.35">
      <c r="A281" t="s">
        <v>553</v>
      </c>
      <c r="B281">
        <v>73082</v>
      </c>
      <c r="C281" t="s">
        <v>847</v>
      </c>
      <c r="D281">
        <v>95664</v>
      </c>
      <c r="E281" t="s">
        <v>573</v>
      </c>
      <c r="F281" t="s">
        <v>374</v>
      </c>
      <c r="G281">
        <v>1</v>
      </c>
      <c r="H281">
        <v>10.48</v>
      </c>
      <c r="I281">
        <f t="shared" si="10"/>
        <v>13.72</v>
      </c>
      <c r="J281">
        <f t="shared" si="11"/>
        <v>24.200000000000003</v>
      </c>
      <c r="K281" t="s">
        <v>77</v>
      </c>
    </row>
    <row r="282" spans="1:11" x14ac:dyDescent="0.35">
      <c r="A282" t="s">
        <v>553</v>
      </c>
      <c r="B282">
        <v>73069</v>
      </c>
      <c r="C282" t="s">
        <v>850</v>
      </c>
      <c r="D282">
        <v>97652</v>
      </c>
      <c r="E282" t="s">
        <v>496</v>
      </c>
      <c r="F282" t="s">
        <v>497</v>
      </c>
      <c r="G282">
        <v>1</v>
      </c>
      <c r="H282">
        <v>10.36</v>
      </c>
      <c r="I282">
        <f t="shared" si="10"/>
        <v>13.72</v>
      </c>
      <c r="J282">
        <f t="shared" si="11"/>
        <v>24.08</v>
      </c>
      <c r="K282" t="s">
        <v>574</v>
      </c>
    </row>
    <row r="283" spans="1:11" x14ac:dyDescent="0.35">
      <c r="A283" t="s">
        <v>553</v>
      </c>
      <c r="B283">
        <v>73082</v>
      </c>
      <c r="C283" t="s">
        <v>847</v>
      </c>
      <c r="D283">
        <v>97802</v>
      </c>
      <c r="E283" t="s">
        <v>575</v>
      </c>
      <c r="F283" t="s">
        <v>576</v>
      </c>
      <c r="G283">
        <v>1</v>
      </c>
      <c r="H283">
        <v>7.94</v>
      </c>
      <c r="I283">
        <f t="shared" si="10"/>
        <v>13.72</v>
      </c>
      <c r="J283">
        <f t="shared" si="11"/>
        <v>21.66</v>
      </c>
      <c r="K283" t="s">
        <v>577</v>
      </c>
    </row>
    <row r="284" spans="1:11" x14ac:dyDescent="0.35">
      <c r="A284" t="s">
        <v>553</v>
      </c>
      <c r="B284">
        <v>73082</v>
      </c>
      <c r="C284" t="s">
        <v>847</v>
      </c>
      <c r="D284">
        <v>97519</v>
      </c>
      <c r="E284" t="s">
        <v>250</v>
      </c>
      <c r="F284" t="s">
        <v>251</v>
      </c>
      <c r="G284">
        <v>1</v>
      </c>
      <c r="H284">
        <v>6.42</v>
      </c>
      <c r="I284">
        <f t="shared" si="10"/>
        <v>13.72</v>
      </c>
      <c r="J284">
        <f t="shared" si="11"/>
        <v>20.14</v>
      </c>
      <c r="K284" t="s">
        <v>57</v>
      </c>
    </row>
    <row r="285" spans="1:11" x14ac:dyDescent="0.35">
      <c r="A285" t="s">
        <v>553</v>
      </c>
      <c r="B285">
        <v>72999</v>
      </c>
      <c r="C285" t="s">
        <v>845</v>
      </c>
      <c r="D285">
        <v>96618</v>
      </c>
      <c r="E285" t="s">
        <v>578</v>
      </c>
      <c r="F285" t="s">
        <v>579</v>
      </c>
      <c r="G285">
        <v>1</v>
      </c>
      <c r="H285">
        <v>4.2300000000000004</v>
      </c>
      <c r="I285">
        <f t="shared" si="10"/>
        <v>13.72</v>
      </c>
      <c r="J285">
        <f t="shared" si="11"/>
        <v>17.950000000000003</v>
      </c>
      <c r="K285" t="s">
        <v>580</v>
      </c>
    </row>
    <row r="286" spans="1:11" x14ac:dyDescent="0.35">
      <c r="A286" t="s">
        <v>553</v>
      </c>
      <c r="B286">
        <v>73082</v>
      </c>
      <c r="C286" t="s">
        <v>847</v>
      </c>
      <c r="D286">
        <v>96551</v>
      </c>
      <c r="E286" t="s">
        <v>456</v>
      </c>
      <c r="F286" t="s">
        <v>457</v>
      </c>
      <c r="G286">
        <v>1</v>
      </c>
      <c r="H286">
        <v>4.16</v>
      </c>
      <c r="I286">
        <f t="shared" si="10"/>
        <v>13.72</v>
      </c>
      <c r="J286">
        <f t="shared" si="11"/>
        <v>17.880000000000003</v>
      </c>
      <c r="K286" t="s">
        <v>98</v>
      </c>
    </row>
    <row r="287" spans="1:11" x14ac:dyDescent="0.35">
      <c r="A287" t="s">
        <v>553</v>
      </c>
      <c r="B287">
        <v>73082</v>
      </c>
      <c r="C287" t="s">
        <v>847</v>
      </c>
      <c r="D287">
        <v>96552</v>
      </c>
      <c r="E287" t="s">
        <v>456</v>
      </c>
      <c r="F287" t="s">
        <v>457</v>
      </c>
      <c r="G287">
        <v>1</v>
      </c>
      <c r="H287">
        <v>4.16</v>
      </c>
      <c r="I287">
        <f t="shared" si="10"/>
        <v>13.72</v>
      </c>
      <c r="J287">
        <f t="shared" si="11"/>
        <v>17.880000000000003</v>
      </c>
      <c r="K287" t="s">
        <v>57</v>
      </c>
    </row>
    <row r="288" spans="1:11" x14ac:dyDescent="0.35">
      <c r="A288" t="s">
        <v>553</v>
      </c>
      <c r="B288">
        <v>72999</v>
      </c>
      <c r="C288" t="s">
        <v>845</v>
      </c>
      <c r="D288">
        <v>96553</v>
      </c>
      <c r="E288" t="s">
        <v>581</v>
      </c>
      <c r="F288" t="s">
        <v>582</v>
      </c>
      <c r="G288">
        <v>1</v>
      </c>
      <c r="H288">
        <v>3.61</v>
      </c>
      <c r="I288">
        <f t="shared" si="10"/>
        <v>13.72</v>
      </c>
      <c r="J288">
        <f t="shared" si="11"/>
        <v>17.330000000000002</v>
      </c>
      <c r="K288" t="s">
        <v>583</v>
      </c>
    </row>
    <row r="289" spans="1:11" x14ac:dyDescent="0.35">
      <c r="A289" t="s">
        <v>553</v>
      </c>
      <c r="B289">
        <v>73082</v>
      </c>
      <c r="C289" t="s">
        <v>847</v>
      </c>
      <c r="D289">
        <v>97518</v>
      </c>
      <c r="E289" t="s">
        <v>584</v>
      </c>
      <c r="F289" t="s">
        <v>585</v>
      </c>
      <c r="G289">
        <v>1</v>
      </c>
      <c r="H289">
        <v>2.02</v>
      </c>
      <c r="I289">
        <f t="shared" si="10"/>
        <v>13.72</v>
      </c>
      <c r="J289">
        <f t="shared" si="11"/>
        <v>15.74</v>
      </c>
      <c r="K289" t="s">
        <v>586</v>
      </c>
    </row>
    <row r="290" spans="1:11" x14ac:dyDescent="0.35">
      <c r="A290" t="s">
        <v>553</v>
      </c>
      <c r="B290">
        <v>72999</v>
      </c>
      <c r="C290" t="s">
        <v>845</v>
      </c>
      <c r="D290">
        <v>97804</v>
      </c>
      <c r="E290" t="s">
        <v>587</v>
      </c>
      <c r="F290" t="s">
        <v>466</v>
      </c>
      <c r="G290">
        <v>1</v>
      </c>
      <c r="H290">
        <v>1.72</v>
      </c>
      <c r="I290">
        <f t="shared" si="10"/>
        <v>13.72</v>
      </c>
      <c r="J290">
        <f t="shared" si="11"/>
        <v>15.440000000000001</v>
      </c>
      <c r="K290" t="s">
        <v>588</v>
      </c>
    </row>
    <row r="291" spans="1:11" x14ac:dyDescent="0.35">
      <c r="A291" t="s">
        <v>589</v>
      </c>
      <c r="B291">
        <v>72999</v>
      </c>
      <c r="C291" t="s">
        <v>845</v>
      </c>
      <c r="D291">
        <v>97813</v>
      </c>
      <c r="E291" t="s">
        <v>590</v>
      </c>
      <c r="F291" t="s">
        <v>44</v>
      </c>
      <c r="G291">
        <v>2</v>
      </c>
      <c r="H291">
        <v>483.6</v>
      </c>
      <c r="I291">
        <f t="shared" si="10"/>
        <v>13.72</v>
      </c>
      <c r="J291">
        <f t="shared" si="11"/>
        <v>497.32000000000005</v>
      </c>
      <c r="K291" t="s">
        <v>591</v>
      </c>
    </row>
    <row r="292" spans="1:11" x14ac:dyDescent="0.35">
      <c r="A292" t="s">
        <v>589</v>
      </c>
      <c r="B292">
        <v>73082</v>
      </c>
      <c r="C292" t="s">
        <v>847</v>
      </c>
      <c r="D292">
        <v>96682</v>
      </c>
      <c r="E292" t="s">
        <v>258</v>
      </c>
      <c r="F292" t="s">
        <v>259</v>
      </c>
      <c r="G292">
        <v>1</v>
      </c>
      <c r="H292">
        <v>345.77</v>
      </c>
      <c r="I292">
        <f t="shared" si="10"/>
        <v>13.72</v>
      </c>
      <c r="J292">
        <f t="shared" si="11"/>
        <v>359.49</v>
      </c>
      <c r="K292" t="s">
        <v>592</v>
      </c>
    </row>
    <row r="293" spans="1:11" x14ac:dyDescent="0.35">
      <c r="A293" t="s">
        <v>589</v>
      </c>
      <c r="B293">
        <v>72475</v>
      </c>
      <c r="C293" t="s">
        <v>854</v>
      </c>
      <c r="D293">
        <v>97901</v>
      </c>
      <c r="E293" t="s">
        <v>394</v>
      </c>
      <c r="F293" t="s">
        <v>395</v>
      </c>
      <c r="G293">
        <v>2</v>
      </c>
      <c r="H293">
        <v>323.56</v>
      </c>
      <c r="I293">
        <f t="shared" ref="I293:I341" si="12">IF(H293="","",13.72)</f>
        <v>13.72</v>
      </c>
      <c r="J293">
        <f t="shared" ref="J293:J341" si="13">IF(H293="","",SUM(H293:I293))</f>
        <v>337.28000000000003</v>
      </c>
      <c r="K293" t="s">
        <v>593</v>
      </c>
    </row>
    <row r="294" spans="1:11" x14ac:dyDescent="0.35">
      <c r="A294" t="s">
        <v>589</v>
      </c>
      <c r="B294">
        <v>72475</v>
      </c>
      <c r="C294" t="s">
        <v>854</v>
      </c>
      <c r="D294">
        <v>97904</v>
      </c>
      <c r="E294" t="s">
        <v>394</v>
      </c>
      <c r="F294" t="s">
        <v>395</v>
      </c>
      <c r="G294">
        <v>2</v>
      </c>
      <c r="H294">
        <v>323.56</v>
      </c>
      <c r="I294">
        <f t="shared" si="12"/>
        <v>13.72</v>
      </c>
      <c r="J294">
        <f t="shared" si="13"/>
        <v>337.28000000000003</v>
      </c>
      <c r="K294" t="s">
        <v>594</v>
      </c>
    </row>
    <row r="295" spans="1:11" x14ac:dyDescent="0.35">
      <c r="A295" t="s">
        <v>589</v>
      </c>
      <c r="B295">
        <v>73069</v>
      </c>
      <c r="C295" t="s">
        <v>850</v>
      </c>
      <c r="D295">
        <v>96674</v>
      </c>
      <c r="E295" t="s">
        <v>282</v>
      </c>
      <c r="F295" t="s">
        <v>283</v>
      </c>
      <c r="G295">
        <v>2</v>
      </c>
      <c r="H295">
        <v>199.8</v>
      </c>
      <c r="I295">
        <f t="shared" si="12"/>
        <v>13.72</v>
      </c>
      <c r="J295">
        <f t="shared" si="13"/>
        <v>213.52</v>
      </c>
      <c r="K295" t="s">
        <v>595</v>
      </c>
    </row>
    <row r="296" spans="1:11" x14ac:dyDescent="0.35">
      <c r="A296" t="s">
        <v>589</v>
      </c>
      <c r="B296">
        <v>72475</v>
      </c>
      <c r="C296" t="s">
        <v>854</v>
      </c>
      <c r="D296">
        <v>95198</v>
      </c>
      <c r="E296" t="s">
        <v>596</v>
      </c>
      <c r="F296" t="s">
        <v>223</v>
      </c>
      <c r="G296">
        <v>2</v>
      </c>
      <c r="H296">
        <v>189.38</v>
      </c>
      <c r="I296">
        <f t="shared" si="12"/>
        <v>13.72</v>
      </c>
      <c r="J296">
        <f t="shared" si="13"/>
        <v>203.1</v>
      </c>
      <c r="K296" t="s">
        <v>597</v>
      </c>
    </row>
    <row r="297" spans="1:11" x14ac:dyDescent="0.35">
      <c r="A297" t="s">
        <v>589</v>
      </c>
      <c r="B297">
        <v>72999</v>
      </c>
      <c r="C297" t="s">
        <v>845</v>
      </c>
      <c r="D297">
        <v>96555</v>
      </c>
      <c r="E297" t="s">
        <v>598</v>
      </c>
      <c r="F297" t="s">
        <v>488</v>
      </c>
      <c r="G297">
        <v>1</v>
      </c>
      <c r="H297">
        <v>159.91999999999999</v>
      </c>
      <c r="I297">
        <f t="shared" si="12"/>
        <v>13.72</v>
      </c>
      <c r="J297">
        <f t="shared" si="13"/>
        <v>173.64</v>
      </c>
      <c r="K297" t="s">
        <v>599</v>
      </c>
    </row>
    <row r="298" spans="1:11" x14ac:dyDescent="0.35">
      <c r="A298" t="s">
        <v>589</v>
      </c>
      <c r="B298">
        <v>72886</v>
      </c>
      <c r="C298" t="s">
        <v>855</v>
      </c>
      <c r="D298">
        <v>97137</v>
      </c>
      <c r="E298" t="s">
        <v>600</v>
      </c>
      <c r="F298" t="s">
        <v>601</v>
      </c>
      <c r="G298">
        <v>25</v>
      </c>
      <c r="H298">
        <f>G298*5.75</f>
        <v>143.75</v>
      </c>
      <c r="I298">
        <f t="shared" si="12"/>
        <v>13.72</v>
      </c>
      <c r="J298">
        <f t="shared" si="13"/>
        <v>157.47</v>
      </c>
      <c r="K298" t="s">
        <v>602</v>
      </c>
    </row>
    <row r="299" spans="1:11" x14ac:dyDescent="0.35">
      <c r="A299" t="s">
        <v>589</v>
      </c>
      <c r="B299">
        <v>73082</v>
      </c>
      <c r="C299" t="s">
        <v>847</v>
      </c>
      <c r="D299">
        <v>95668</v>
      </c>
      <c r="E299" t="s">
        <v>603</v>
      </c>
      <c r="F299" t="s">
        <v>109</v>
      </c>
      <c r="G299">
        <v>1</v>
      </c>
      <c r="H299">
        <v>132.18</v>
      </c>
      <c r="I299">
        <f t="shared" si="12"/>
        <v>13.72</v>
      </c>
      <c r="J299">
        <f t="shared" si="13"/>
        <v>145.9</v>
      </c>
      <c r="K299" t="s">
        <v>604</v>
      </c>
    </row>
    <row r="300" spans="1:11" x14ac:dyDescent="0.35">
      <c r="A300" t="s">
        <v>589</v>
      </c>
      <c r="B300">
        <v>73069</v>
      </c>
      <c r="C300" t="s">
        <v>850</v>
      </c>
      <c r="D300">
        <v>96683</v>
      </c>
      <c r="E300" t="s">
        <v>605</v>
      </c>
      <c r="F300" t="s">
        <v>606</v>
      </c>
      <c r="G300">
        <v>1</v>
      </c>
      <c r="H300">
        <v>129.49</v>
      </c>
      <c r="I300">
        <f t="shared" si="12"/>
        <v>13.72</v>
      </c>
      <c r="J300">
        <f t="shared" si="13"/>
        <v>143.21</v>
      </c>
      <c r="K300" t="s">
        <v>607</v>
      </c>
    </row>
    <row r="301" spans="1:11" x14ac:dyDescent="0.35">
      <c r="A301" t="s">
        <v>589</v>
      </c>
      <c r="B301">
        <v>72999</v>
      </c>
      <c r="C301" t="s">
        <v>845</v>
      </c>
      <c r="D301">
        <v>96619</v>
      </c>
      <c r="E301" t="s">
        <v>273</v>
      </c>
      <c r="F301" t="s">
        <v>32</v>
      </c>
      <c r="G301">
        <v>1</v>
      </c>
      <c r="H301">
        <v>128.41999999999999</v>
      </c>
      <c r="I301">
        <f t="shared" si="12"/>
        <v>13.72</v>
      </c>
      <c r="J301">
        <f t="shared" si="13"/>
        <v>142.13999999999999</v>
      </c>
      <c r="K301" t="s">
        <v>227</v>
      </c>
    </row>
    <row r="302" spans="1:11" x14ac:dyDescent="0.35">
      <c r="A302" t="s">
        <v>589</v>
      </c>
      <c r="B302">
        <v>73082</v>
      </c>
      <c r="C302" t="s">
        <v>847</v>
      </c>
      <c r="D302">
        <v>96617</v>
      </c>
      <c r="E302" t="s">
        <v>273</v>
      </c>
      <c r="F302" t="s">
        <v>32</v>
      </c>
      <c r="G302">
        <v>1</v>
      </c>
      <c r="H302">
        <v>127.96</v>
      </c>
      <c r="I302">
        <f t="shared" si="12"/>
        <v>13.72</v>
      </c>
      <c r="J302">
        <f t="shared" si="13"/>
        <v>141.68</v>
      </c>
      <c r="K302" t="s">
        <v>608</v>
      </c>
    </row>
    <row r="303" spans="1:11" x14ac:dyDescent="0.35">
      <c r="A303" t="s">
        <v>589</v>
      </c>
      <c r="B303">
        <v>73082</v>
      </c>
      <c r="C303" t="s">
        <v>847</v>
      </c>
      <c r="D303">
        <v>96567</v>
      </c>
      <c r="E303" t="s">
        <v>609</v>
      </c>
      <c r="F303" t="s">
        <v>610</v>
      </c>
      <c r="G303">
        <v>1</v>
      </c>
      <c r="H303">
        <v>117.18</v>
      </c>
      <c r="I303">
        <f t="shared" si="12"/>
        <v>13.72</v>
      </c>
      <c r="J303">
        <f t="shared" si="13"/>
        <v>130.9</v>
      </c>
      <c r="K303" t="s">
        <v>611</v>
      </c>
    </row>
    <row r="304" spans="1:11" x14ac:dyDescent="0.35">
      <c r="A304" t="s">
        <v>589</v>
      </c>
      <c r="B304">
        <v>72999</v>
      </c>
      <c r="C304" t="s">
        <v>845</v>
      </c>
      <c r="D304">
        <v>97812</v>
      </c>
      <c r="E304" t="s">
        <v>285</v>
      </c>
      <c r="F304" t="s">
        <v>286</v>
      </c>
      <c r="G304">
        <v>1</v>
      </c>
      <c r="H304">
        <v>97.19</v>
      </c>
      <c r="I304">
        <f t="shared" si="12"/>
        <v>13.72</v>
      </c>
      <c r="J304">
        <f t="shared" si="13"/>
        <v>110.91</v>
      </c>
      <c r="K304" t="s">
        <v>519</v>
      </c>
    </row>
    <row r="305" spans="1:11" x14ac:dyDescent="0.35">
      <c r="A305" t="s">
        <v>589</v>
      </c>
      <c r="B305">
        <v>73082</v>
      </c>
      <c r="C305" t="s">
        <v>847</v>
      </c>
      <c r="D305">
        <v>97224</v>
      </c>
      <c r="E305" t="s">
        <v>596</v>
      </c>
      <c r="F305" t="s">
        <v>223</v>
      </c>
      <c r="G305">
        <v>1</v>
      </c>
      <c r="H305">
        <v>94.69</v>
      </c>
      <c r="I305">
        <f t="shared" si="12"/>
        <v>13.72</v>
      </c>
      <c r="J305">
        <f t="shared" si="13"/>
        <v>108.41</v>
      </c>
      <c r="K305" t="s">
        <v>612</v>
      </c>
    </row>
    <row r="306" spans="1:11" x14ac:dyDescent="0.35">
      <c r="A306" t="s">
        <v>589</v>
      </c>
      <c r="B306">
        <v>73082</v>
      </c>
      <c r="C306" t="s">
        <v>847</v>
      </c>
      <c r="D306">
        <v>95562</v>
      </c>
      <c r="E306" t="s">
        <v>613</v>
      </c>
      <c r="F306" t="s">
        <v>614</v>
      </c>
      <c r="G306">
        <v>1</v>
      </c>
      <c r="H306">
        <v>88.54</v>
      </c>
      <c r="I306">
        <f t="shared" si="12"/>
        <v>13.72</v>
      </c>
      <c r="J306">
        <f t="shared" si="13"/>
        <v>102.26</v>
      </c>
      <c r="K306" t="s">
        <v>615</v>
      </c>
    </row>
    <row r="307" spans="1:11" x14ac:dyDescent="0.35">
      <c r="A307" t="s">
        <v>589</v>
      </c>
      <c r="B307">
        <v>72999</v>
      </c>
      <c r="C307" t="s">
        <v>845</v>
      </c>
      <c r="D307">
        <v>95666</v>
      </c>
      <c r="E307" t="s">
        <v>220</v>
      </c>
      <c r="F307" t="s">
        <v>32</v>
      </c>
      <c r="G307">
        <v>1</v>
      </c>
      <c r="H307">
        <v>80.569999999999993</v>
      </c>
      <c r="I307">
        <f t="shared" si="12"/>
        <v>13.72</v>
      </c>
      <c r="J307">
        <f t="shared" si="13"/>
        <v>94.289999999999992</v>
      </c>
      <c r="K307" t="s">
        <v>616</v>
      </c>
    </row>
    <row r="308" spans="1:11" x14ac:dyDescent="0.35">
      <c r="A308" t="s">
        <v>589</v>
      </c>
      <c r="B308">
        <v>72999</v>
      </c>
      <c r="C308" t="s">
        <v>845</v>
      </c>
      <c r="D308">
        <v>96563</v>
      </c>
      <c r="E308" t="s">
        <v>220</v>
      </c>
      <c r="F308" t="s">
        <v>32</v>
      </c>
      <c r="G308">
        <v>1</v>
      </c>
      <c r="H308">
        <v>80.569999999999993</v>
      </c>
      <c r="I308">
        <f t="shared" si="12"/>
        <v>13.72</v>
      </c>
      <c r="J308">
        <f t="shared" si="13"/>
        <v>94.289999999999992</v>
      </c>
      <c r="K308" t="s">
        <v>227</v>
      </c>
    </row>
    <row r="309" spans="1:11" x14ac:dyDescent="0.35">
      <c r="A309" t="s">
        <v>589</v>
      </c>
      <c r="B309">
        <v>72999</v>
      </c>
      <c r="C309" t="s">
        <v>845</v>
      </c>
      <c r="D309">
        <v>96747</v>
      </c>
      <c r="E309" t="s">
        <v>220</v>
      </c>
      <c r="F309" t="s">
        <v>32</v>
      </c>
      <c r="G309">
        <v>1</v>
      </c>
      <c r="H309">
        <v>80.31</v>
      </c>
      <c r="I309">
        <f t="shared" si="12"/>
        <v>13.72</v>
      </c>
      <c r="J309">
        <f t="shared" si="13"/>
        <v>94.03</v>
      </c>
      <c r="K309" t="s">
        <v>227</v>
      </c>
    </row>
    <row r="310" spans="1:11" x14ac:dyDescent="0.35">
      <c r="A310" t="s">
        <v>589</v>
      </c>
      <c r="B310">
        <v>72999</v>
      </c>
      <c r="C310" t="s">
        <v>845</v>
      </c>
      <c r="D310">
        <v>96750</v>
      </c>
      <c r="E310" t="s">
        <v>220</v>
      </c>
      <c r="F310" t="s">
        <v>32</v>
      </c>
      <c r="G310">
        <v>1</v>
      </c>
      <c r="H310">
        <v>80.31</v>
      </c>
      <c r="I310">
        <f t="shared" si="12"/>
        <v>13.72</v>
      </c>
      <c r="J310">
        <f t="shared" si="13"/>
        <v>94.03</v>
      </c>
      <c r="K310" t="s">
        <v>227</v>
      </c>
    </row>
    <row r="311" spans="1:11" x14ac:dyDescent="0.35">
      <c r="A311" t="s">
        <v>589</v>
      </c>
      <c r="B311">
        <v>72999</v>
      </c>
      <c r="C311" t="s">
        <v>845</v>
      </c>
      <c r="D311">
        <v>97811</v>
      </c>
      <c r="E311" t="s">
        <v>244</v>
      </c>
      <c r="F311" t="s">
        <v>243</v>
      </c>
      <c r="G311">
        <v>1</v>
      </c>
      <c r="H311">
        <v>78.38</v>
      </c>
      <c r="I311">
        <f t="shared" si="12"/>
        <v>13.72</v>
      </c>
      <c r="J311">
        <f t="shared" si="13"/>
        <v>92.1</v>
      </c>
      <c r="K311" t="s">
        <v>617</v>
      </c>
    </row>
    <row r="312" spans="1:11" x14ac:dyDescent="0.35">
      <c r="A312" t="s">
        <v>589</v>
      </c>
      <c r="B312">
        <v>72062</v>
      </c>
      <c r="C312" t="s">
        <v>848</v>
      </c>
      <c r="D312">
        <v>97653</v>
      </c>
      <c r="E312" t="s">
        <v>618</v>
      </c>
      <c r="F312" t="s">
        <v>619</v>
      </c>
      <c r="G312">
        <v>1</v>
      </c>
      <c r="H312">
        <v>67.44</v>
      </c>
      <c r="I312">
        <f t="shared" si="12"/>
        <v>13.72</v>
      </c>
      <c r="J312">
        <f t="shared" si="13"/>
        <v>81.16</v>
      </c>
      <c r="K312" t="s">
        <v>620</v>
      </c>
    </row>
    <row r="313" spans="1:11" x14ac:dyDescent="0.35">
      <c r="A313" t="s">
        <v>589</v>
      </c>
      <c r="B313">
        <v>72999</v>
      </c>
      <c r="C313" t="s">
        <v>845</v>
      </c>
      <c r="D313">
        <v>97654</v>
      </c>
      <c r="E313" t="s">
        <v>621</v>
      </c>
      <c r="F313" t="s">
        <v>112</v>
      </c>
      <c r="G313">
        <v>1</v>
      </c>
      <c r="H313">
        <v>66.510000000000005</v>
      </c>
      <c r="I313">
        <f t="shared" si="12"/>
        <v>13.72</v>
      </c>
      <c r="J313">
        <f t="shared" si="13"/>
        <v>80.23</v>
      </c>
      <c r="K313" t="s">
        <v>622</v>
      </c>
    </row>
    <row r="314" spans="1:11" x14ac:dyDescent="0.35">
      <c r="A314" t="s">
        <v>589</v>
      </c>
      <c r="B314">
        <v>73069</v>
      </c>
      <c r="C314" t="s">
        <v>850</v>
      </c>
      <c r="D314">
        <v>96679</v>
      </c>
      <c r="E314" t="s">
        <v>124</v>
      </c>
      <c r="F314" t="s">
        <v>125</v>
      </c>
      <c r="G314">
        <v>1</v>
      </c>
      <c r="H314">
        <v>51.48</v>
      </c>
      <c r="I314">
        <f t="shared" si="12"/>
        <v>13.72</v>
      </c>
      <c r="J314">
        <f t="shared" si="13"/>
        <v>65.2</v>
      </c>
      <c r="K314" t="s">
        <v>623</v>
      </c>
    </row>
    <row r="315" spans="1:11" x14ac:dyDescent="0.35">
      <c r="A315" t="s">
        <v>589</v>
      </c>
      <c r="B315">
        <v>72999</v>
      </c>
      <c r="C315" t="s">
        <v>845</v>
      </c>
      <c r="D315">
        <v>96566</v>
      </c>
      <c r="E315" t="s">
        <v>523</v>
      </c>
      <c r="F315" t="s">
        <v>524</v>
      </c>
      <c r="G315">
        <v>1</v>
      </c>
      <c r="H315">
        <v>47.5</v>
      </c>
      <c r="I315">
        <f t="shared" si="12"/>
        <v>13.72</v>
      </c>
      <c r="J315">
        <f t="shared" si="13"/>
        <v>61.22</v>
      </c>
      <c r="K315" t="s">
        <v>624</v>
      </c>
    </row>
    <row r="316" spans="1:11" x14ac:dyDescent="0.35">
      <c r="A316" t="s">
        <v>589</v>
      </c>
      <c r="B316">
        <v>73082</v>
      </c>
      <c r="C316" t="s">
        <v>847</v>
      </c>
      <c r="D316">
        <v>96748</v>
      </c>
      <c r="E316" t="s">
        <v>523</v>
      </c>
      <c r="F316" t="s">
        <v>524</v>
      </c>
      <c r="G316">
        <v>1</v>
      </c>
      <c r="H316">
        <v>47.5</v>
      </c>
      <c r="I316">
        <f t="shared" si="12"/>
        <v>13.72</v>
      </c>
      <c r="J316">
        <f t="shared" si="13"/>
        <v>61.22</v>
      </c>
      <c r="K316" t="s">
        <v>625</v>
      </c>
    </row>
    <row r="317" spans="1:11" x14ac:dyDescent="0.35">
      <c r="A317" t="s">
        <v>589</v>
      </c>
      <c r="B317">
        <v>72999</v>
      </c>
      <c r="C317" t="s">
        <v>845</v>
      </c>
      <c r="D317">
        <v>97525</v>
      </c>
      <c r="E317" t="s">
        <v>31</v>
      </c>
      <c r="F317" t="s">
        <v>32</v>
      </c>
      <c r="G317">
        <v>1</v>
      </c>
      <c r="H317">
        <v>46.48</v>
      </c>
      <c r="I317">
        <f t="shared" si="12"/>
        <v>13.72</v>
      </c>
      <c r="J317">
        <f t="shared" si="13"/>
        <v>60.199999999999996</v>
      </c>
      <c r="K317" t="s">
        <v>626</v>
      </c>
    </row>
    <row r="318" spans="1:11" x14ac:dyDescent="0.35">
      <c r="A318" t="s">
        <v>589</v>
      </c>
      <c r="B318">
        <v>73082</v>
      </c>
      <c r="C318" t="s">
        <v>847</v>
      </c>
      <c r="D318">
        <v>96561</v>
      </c>
      <c r="E318" t="s">
        <v>133</v>
      </c>
      <c r="F318" t="s">
        <v>134</v>
      </c>
      <c r="G318">
        <v>1</v>
      </c>
      <c r="H318">
        <v>43.72</v>
      </c>
      <c r="I318">
        <f t="shared" si="12"/>
        <v>13.72</v>
      </c>
      <c r="J318">
        <f t="shared" si="13"/>
        <v>57.44</v>
      </c>
      <c r="K318" t="s">
        <v>627</v>
      </c>
    </row>
    <row r="319" spans="1:11" x14ac:dyDescent="0.35">
      <c r="A319" t="s">
        <v>589</v>
      </c>
      <c r="B319">
        <v>73082</v>
      </c>
      <c r="C319" t="s">
        <v>847</v>
      </c>
      <c r="D319">
        <v>97523</v>
      </c>
      <c r="E319" t="s">
        <v>628</v>
      </c>
      <c r="F319" t="s">
        <v>614</v>
      </c>
      <c r="G319">
        <v>1</v>
      </c>
      <c r="H319">
        <v>43.4</v>
      </c>
      <c r="I319">
        <f t="shared" si="12"/>
        <v>13.72</v>
      </c>
      <c r="J319">
        <f t="shared" si="13"/>
        <v>57.12</v>
      </c>
      <c r="K319" t="s">
        <v>629</v>
      </c>
    </row>
    <row r="320" spans="1:11" x14ac:dyDescent="0.35">
      <c r="A320" t="s">
        <v>589</v>
      </c>
      <c r="B320">
        <v>73082</v>
      </c>
      <c r="C320" t="s">
        <v>847</v>
      </c>
      <c r="D320">
        <v>97522</v>
      </c>
      <c r="E320" t="s">
        <v>408</v>
      </c>
      <c r="F320" t="s">
        <v>409</v>
      </c>
      <c r="G320">
        <v>1</v>
      </c>
      <c r="H320">
        <v>37.340000000000003</v>
      </c>
      <c r="I320">
        <f t="shared" si="12"/>
        <v>13.72</v>
      </c>
      <c r="J320">
        <f t="shared" si="13"/>
        <v>51.06</v>
      </c>
      <c r="K320" t="s">
        <v>141</v>
      </c>
    </row>
    <row r="321" spans="1:11" x14ac:dyDescent="0.35">
      <c r="A321" t="s">
        <v>589</v>
      </c>
      <c r="B321">
        <v>73082</v>
      </c>
      <c r="C321" t="s">
        <v>847</v>
      </c>
      <c r="D321">
        <v>96558</v>
      </c>
      <c r="E321" t="s">
        <v>630</v>
      </c>
      <c r="F321" t="s">
        <v>337</v>
      </c>
      <c r="G321">
        <v>1</v>
      </c>
      <c r="H321">
        <v>35.74</v>
      </c>
      <c r="I321">
        <f t="shared" si="12"/>
        <v>13.72</v>
      </c>
      <c r="J321">
        <f t="shared" si="13"/>
        <v>49.46</v>
      </c>
      <c r="K321" t="s">
        <v>325</v>
      </c>
    </row>
    <row r="322" spans="1:11" x14ac:dyDescent="0.35">
      <c r="A322" t="s">
        <v>589</v>
      </c>
      <c r="B322">
        <v>73082</v>
      </c>
      <c r="C322" t="s">
        <v>847</v>
      </c>
      <c r="D322">
        <v>96562</v>
      </c>
      <c r="E322" t="s">
        <v>631</v>
      </c>
      <c r="F322" t="s">
        <v>632</v>
      </c>
      <c r="G322">
        <v>1</v>
      </c>
      <c r="H322">
        <v>34.51</v>
      </c>
      <c r="I322">
        <f t="shared" si="12"/>
        <v>13.72</v>
      </c>
      <c r="J322">
        <f t="shared" si="13"/>
        <v>48.23</v>
      </c>
      <c r="K322" t="s">
        <v>633</v>
      </c>
    </row>
    <row r="323" spans="1:11" x14ac:dyDescent="0.35">
      <c r="A323" t="s">
        <v>589</v>
      </c>
      <c r="B323">
        <v>73069</v>
      </c>
      <c r="C323" t="s">
        <v>850</v>
      </c>
      <c r="D323">
        <v>96680</v>
      </c>
      <c r="E323" t="s">
        <v>565</v>
      </c>
      <c r="F323" t="s">
        <v>60</v>
      </c>
      <c r="G323">
        <v>1</v>
      </c>
      <c r="H323">
        <v>32.57</v>
      </c>
      <c r="I323">
        <f t="shared" si="12"/>
        <v>13.72</v>
      </c>
      <c r="J323">
        <f t="shared" si="13"/>
        <v>46.29</v>
      </c>
      <c r="K323" t="s">
        <v>634</v>
      </c>
    </row>
    <row r="324" spans="1:11" x14ac:dyDescent="0.35">
      <c r="A324" t="s">
        <v>589</v>
      </c>
      <c r="B324">
        <v>73069</v>
      </c>
      <c r="C324" t="s">
        <v>850</v>
      </c>
      <c r="D324">
        <v>96813</v>
      </c>
      <c r="E324" t="s">
        <v>635</v>
      </c>
      <c r="F324" t="s">
        <v>300</v>
      </c>
      <c r="G324">
        <v>1</v>
      </c>
      <c r="H324">
        <v>25.2</v>
      </c>
      <c r="I324">
        <f t="shared" si="12"/>
        <v>13.72</v>
      </c>
      <c r="J324">
        <f t="shared" si="13"/>
        <v>38.92</v>
      </c>
      <c r="K324" t="s">
        <v>544</v>
      </c>
    </row>
    <row r="325" spans="1:11" x14ac:dyDescent="0.35">
      <c r="A325" t="s">
        <v>589</v>
      </c>
      <c r="B325">
        <v>72999</v>
      </c>
      <c r="C325" t="s">
        <v>845</v>
      </c>
      <c r="D325">
        <v>96559</v>
      </c>
      <c r="E325" t="s">
        <v>636</v>
      </c>
      <c r="F325" t="s">
        <v>226</v>
      </c>
      <c r="G325">
        <v>1</v>
      </c>
      <c r="H325">
        <v>22.22</v>
      </c>
      <c r="I325">
        <f t="shared" si="12"/>
        <v>13.72</v>
      </c>
      <c r="J325">
        <f t="shared" si="13"/>
        <v>35.94</v>
      </c>
      <c r="K325" t="s">
        <v>637</v>
      </c>
    </row>
    <row r="326" spans="1:11" x14ac:dyDescent="0.35">
      <c r="A326" t="s">
        <v>589</v>
      </c>
      <c r="B326">
        <v>72999</v>
      </c>
      <c r="C326" t="s">
        <v>845</v>
      </c>
      <c r="D326">
        <v>97751</v>
      </c>
      <c r="E326" t="s">
        <v>322</v>
      </c>
      <c r="F326" t="s">
        <v>323</v>
      </c>
      <c r="G326">
        <v>1</v>
      </c>
      <c r="H326">
        <v>19.29</v>
      </c>
      <c r="I326">
        <f t="shared" si="12"/>
        <v>13.72</v>
      </c>
      <c r="J326">
        <f t="shared" si="13"/>
        <v>33.01</v>
      </c>
      <c r="K326" t="s">
        <v>638</v>
      </c>
    </row>
    <row r="327" spans="1:11" x14ac:dyDescent="0.35">
      <c r="A327" t="s">
        <v>589</v>
      </c>
      <c r="B327">
        <v>73069</v>
      </c>
      <c r="C327" t="s">
        <v>850</v>
      </c>
      <c r="D327">
        <v>96673</v>
      </c>
      <c r="E327" t="s">
        <v>639</v>
      </c>
      <c r="F327" t="s">
        <v>640</v>
      </c>
      <c r="G327">
        <v>1</v>
      </c>
      <c r="H327">
        <v>16.95</v>
      </c>
      <c r="I327">
        <f t="shared" si="12"/>
        <v>13.72</v>
      </c>
      <c r="J327">
        <f t="shared" si="13"/>
        <v>30.67</v>
      </c>
      <c r="K327" t="s">
        <v>641</v>
      </c>
    </row>
    <row r="328" spans="1:11" x14ac:dyDescent="0.35">
      <c r="A328" t="s">
        <v>589</v>
      </c>
      <c r="B328">
        <v>72999</v>
      </c>
      <c r="C328" t="s">
        <v>845</v>
      </c>
      <c r="D328">
        <v>97814</v>
      </c>
      <c r="E328" t="s">
        <v>72</v>
      </c>
      <c r="F328" t="s">
        <v>73</v>
      </c>
      <c r="G328">
        <v>1</v>
      </c>
      <c r="H328">
        <v>16.41</v>
      </c>
      <c r="I328">
        <f t="shared" si="12"/>
        <v>13.72</v>
      </c>
      <c r="J328">
        <f t="shared" si="13"/>
        <v>30.130000000000003</v>
      </c>
      <c r="K328" t="s">
        <v>642</v>
      </c>
    </row>
    <row r="329" spans="1:11" x14ac:dyDescent="0.35">
      <c r="A329" t="s">
        <v>589</v>
      </c>
      <c r="B329">
        <v>72999</v>
      </c>
      <c r="C329" t="s">
        <v>845</v>
      </c>
      <c r="D329">
        <v>96564</v>
      </c>
      <c r="E329" t="s">
        <v>329</v>
      </c>
      <c r="F329" t="s">
        <v>330</v>
      </c>
      <c r="G329">
        <v>1</v>
      </c>
      <c r="H329">
        <v>16.22</v>
      </c>
      <c r="I329">
        <f t="shared" si="12"/>
        <v>13.72</v>
      </c>
      <c r="J329">
        <f t="shared" si="13"/>
        <v>29.939999999999998</v>
      </c>
      <c r="K329" t="s">
        <v>643</v>
      </c>
    </row>
    <row r="330" spans="1:11" x14ac:dyDescent="0.35">
      <c r="A330" t="s">
        <v>589</v>
      </c>
      <c r="B330">
        <v>72062</v>
      </c>
      <c r="C330" t="s">
        <v>848</v>
      </c>
      <c r="D330">
        <v>96616</v>
      </c>
      <c r="E330" t="s">
        <v>644</v>
      </c>
      <c r="F330" t="s">
        <v>645</v>
      </c>
      <c r="G330">
        <v>1</v>
      </c>
      <c r="H330">
        <v>14.74</v>
      </c>
      <c r="I330">
        <f t="shared" si="12"/>
        <v>13.72</v>
      </c>
      <c r="J330">
        <f t="shared" si="13"/>
        <v>28.46</v>
      </c>
      <c r="K330" t="s">
        <v>646</v>
      </c>
    </row>
    <row r="331" spans="1:11" x14ac:dyDescent="0.35">
      <c r="A331" t="s">
        <v>589</v>
      </c>
      <c r="B331">
        <v>73082</v>
      </c>
      <c r="C331" t="s">
        <v>847</v>
      </c>
      <c r="D331">
        <v>96554</v>
      </c>
      <c r="E331" t="s">
        <v>335</v>
      </c>
      <c r="F331" t="s">
        <v>84</v>
      </c>
      <c r="G331">
        <v>1</v>
      </c>
      <c r="H331">
        <v>12.52</v>
      </c>
      <c r="I331">
        <f t="shared" si="12"/>
        <v>13.72</v>
      </c>
      <c r="J331">
        <f t="shared" si="13"/>
        <v>26.240000000000002</v>
      </c>
      <c r="K331" t="s">
        <v>248</v>
      </c>
    </row>
    <row r="332" spans="1:11" x14ac:dyDescent="0.35">
      <c r="A332" t="s">
        <v>589</v>
      </c>
      <c r="B332">
        <v>72999</v>
      </c>
      <c r="C332" t="s">
        <v>845</v>
      </c>
      <c r="D332">
        <v>97808</v>
      </c>
      <c r="E332" t="s">
        <v>647</v>
      </c>
      <c r="F332" t="s">
        <v>648</v>
      </c>
      <c r="G332">
        <v>1</v>
      </c>
      <c r="H332">
        <v>10.9</v>
      </c>
      <c r="I332">
        <f t="shared" si="12"/>
        <v>13.72</v>
      </c>
      <c r="J332">
        <f t="shared" si="13"/>
        <v>24.62</v>
      </c>
      <c r="K332" t="s">
        <v>649</v>
      </c>
    </row>
    <row r="333" spans="1:11" x14ac:dyDescent="0.35">
      <c r="A333" t="s">
        <v>589</v>
      </c>
      <c r="B333">
        <v>73069</v>
      </c>
      <c r="C333" t="s">
        <v>850</v>
      </c>
      <c r="D333">
        <v>96676</v>
      </c>
      <c r="E333" t="s">
        <v>347</v>
      </c>
      <c r="F333" t="s">
        <v>348</v>
      </c>
      <c r="G333">
        <v>1</v>
      </c>
      <c r="H333">
        <v>10.59</v>
      </c>
      <c r="I333">
        <f t="shared" si="12"/>
        <v>13.72</v>
      </c>
      <c r="J333">
        <f t="shared" si="13"/>
        <v>24.310000000000002</v>
      </c>
      <c r="K333" t="s">
        <v>349</v>
      </c>
    </row>
    <row r="334" spans="1:11" x14ac:dyDescent="0.35">
      <c r="A334" t="s">
        <v>589</v>
      </c>
      <c r="B334">
        <v>73082</v>
      </c>
      <c r="C334" t="s">
        <v>847</v>
      </c>
      <c r="D334">
        <v>95665</v>
      </c>
      <c r="E334" t="s">
        <v>650</v>
      </c>
      <c r="F334" t="s">
        <v>345</v>
      </c>
      <c r="G334">
        <v>1</v>
      </c>
      <c r="H334">
        <v>10.01</v>
      </c>
      <c r="I334">
        <f t="shared" si="12"/>
        <v>13.72</v>
      </c>
      <c r="J334">
        <f t="shared" si="13"/>
        <v>23.73</v>
      </c>
      <c r="K334" t="s">
        <v>651</v>
      </c>
    </row>
    <row r="335" spans="1:11" x14ac:dyDescent="0.35">
      <c r="A335" t="s">
        <v>589</v>
      </c>
      <c r="B335">
        <v>73082</v>
      </c>
      <c r="C335" t="s">
        <v>847</v>
      </c>
      <c r="D335">
        <v>97225</v>
      </c>
      <c r="E335" t="s">
        <v>652</v>
      </c>
      <c r="F335" t="s">
        <v>653</v>
      </c>
      <c r="G335">
        <v>4</v>
      </c>
      <c r="H335">
        <v>9.2151999999999994</v>
      </c>
      <c r="I335">
        <f t="shared" si="12"/>
        <v>13.72</v>
      </c>
      <c r="J335">
        <f t="shared" si="13"/>
        <v>22.935200000000002</v>
      </c>
      <c r="K335" t="s">
        <v>654</v>
      </c>
    </row>
    <row r="336" spans="1:11" x14ac:dyDescent="0.35">
      <c r="A336" t="s">
        <v>589</v>
      </c>
      <c r="B336">
        <v>72062</v>
      </c>
      <c r="C336" t="s">
        <v>848</v>
      </c>
      <c r="D336">
        <v>96565</v>
      </c>
      <c r="E336" t="s">
        <v>655</v>
      </c>
      <c r="F336" t="s">
        <v>656</v>
      </c>
      <c r="G336">
        <v>1</v>
      </c>
      <c r="H336">
        <v>7.51</v>
      </c>
      <c r="I336">
        <f t="shared" si="12"/>
        <v>13.72</v>
      </c>
      <c r="J336">
        <f t="shared" si="13"/>
        <v>21.23</v>
      </c>
      <c r="K336" t="s">
        <v>657</v>
      </c>
    </row>
    <row r="337" spans="1:11" x14ac:dyDescent="0.35">
      <c r="A337" t="s">
        <v>589</v>
      </c>
      <c r="B337">
        <v>73082</v>
      </c>
      <c r="C337" t="s">
        <v>847</v>
      </c>
      <c r="D337">
        <v>97193</v>
      </c>
      <c r="E337" t="s">
        <v>658</v>
      </c>
      <c r="F337" t="s">
        <v>659</v>
      </c>
      <c r="G337">
        <v>1</v>
      </c>
      <c r="H337">
        <v>6.2</v>
      </c>
      <c r="I337">
        <f t="shared" si="12"/>
        <v>13.72</v>
      </c>
      <c r="J337">
        <f t="shared" si="13"/>
        <v>19.920000000000002</v>
      </c>
      <c r="K337" t="s">
        <v>660</v>
      </c>
    </row>
    <row r="338" spans="1:11" x14ac:dyDescent="0.35">
      <c r="A338" t="s">
        <v>589</v>
      </c>
      <c r="B338">
        <v>72217</v>
      </c>
      <c r="C338" t="s">
        <v>849</v>
      </c>
      <c r="D338">
        <v>97183</v>
      </c>
      <c r="E338" t="s">
        <v>661</v>
      </c>
      <c r="F338" t="s">
        <v>662</v>
      </c>
      <c r="G338">
        <v>1</v>
      </c>
      <c r="H338">
        <v>5.79</v>
      </c>
      <c r="I338">
        <f t="shared" si="12"/>
        <v>13.72</v>
      </c>
      <c r="J338">
        <f t="shared" si="13"/>
        <v>19.510000000000002</v>
      </c>
      <c r="K338" t="s">
        <v>663</v>
      </c>
    </row>
    <row r="339" spans="1:11" x14ac:dyDescent="0.35">
      <c r="A339" t="s">
        <v>589</v>
      </c>
      <c r="B339">
        <v>72999</v>
      </c>
      <c r="C339" t="s">
        <v>845</v>
      </c>
      <c r="D339">
        <v>96556</v>
      </c>
      <c r="E339" t="s">
        <v>456</v>
      </c>
      <c r="F339" t="s">
        <v>457</v>
      </c>
      <c r="G339">
        <v>1</v>
      </c>
      <c r="H339">
        <v>4.16</v>
      </c>
      <c r="I339">
        <f t="shared" si="12"/>
        <v>13.72</v>
      </c>
      <c r="J339">
        <f t="shared" si="13"/>
        <v>17.880000000000003</v>
      </c>
      <c r="K339" t="s">
        <v>664</v>
      </c>
    </row>
    <row r="340" spans="1:11" x14ac:dyDescent="0.35">
      <c r="A340" t="s">
        <v>589</v>
      </c>
      <c r="B340">
        <v>72999</v>
      </c>
      <c r="C340" t="s">
        <v>845</v>
      </c>
      <c r="D340">
        <v>95667</v>
      </c>
      <c r="E340" t="s">
        <v>230</v>
      </c>
      <c r="F340" t="s">
        <v>231</v>
      </c>
      <c r="G340">
        <v>1</v>
      </c>
      <c r="H340">
        <v>4.1500000000000004</v>
      </c>
      <c r="I340">
        <f t="shared" si="12"/>
        <v>13.72</v>
      </c>
      <c r="J340">
        <f t="shared" si="13"/>
        <v>17.87</v>
      </c>
      <c r="K340" t="s">
        <v>665</v>
      </c>
    </row>
    <row r="341" spans="1:11" x14ac:dyDescent="0.35">
      <c r="A341" t="s">
        <v>589</v>
      </c>
      <c r="B341">
        <v>72999</v>
      </c>
      <c r="C341" t="s">
        <v>845</v>
      </c>
      <c r="D341">
        <v>97809</v>
      </c>
      <c r="E341" t="s">
        <v>666</v>
      </c>
      <c r="F341" t="s">
        <v>196</v>
      </c>
      <c r="G341">
        <v>1</v>
      </c>
      <c r="H341">
        <v>4.0999999999999996</v>
      </c>
      <c r="I341">
        <f t="shared" si="12"/>
        <v>13.72</v>
      </c>
      <c r="J341">
        <f t="shared" si="13"/>
        <v>17.82</v>
      </c>
      <c r="K341" t="s">
        <v>667</v>
      </c>
    </row>
    <row r="342" spans="1:11" x14ac:dyDescent="0.35">
      <c r="A342" t="s">
        <v>668</v>
      </c>
      <c r="B342">
        <v>73069</v>
      </c>
      <c r="C342" t="s">
        <v>850</v>
      </c>
      <c r="D342">
        <v>96684</v>
      </c>
      <c r="E342" t="s">
        <v>669</v>
      </c>
      <c r="F342" t="s">
        <v>670</v>
      </c>
      <c r="G342">
        <v>1</v>
      </c>
      <c r="H342">
        <v>435.29</v>
      </c>
      <c r="I342">
        <f>IF(H342="","",13.72)</f>
        <v>13.72</v>
      </c>
      <c r="J342">
        <f>IF(H342="","",SUM(H342:I342))</f>
        <v>449.01000000000005</v>
      </c>
      <c r="K342" t="s">
        <v>671</v>
      </c>
    </row>
    <row r="343" spans="1:11" x14ac:dyDescent="0.35">
      <c r="A343" t="s">
        <v>668</v>
      </c>
      <c r="B343">
        <v>72999</v>
      </c>
      <c r="C343" t="s">
        <v>845</v>
      </c>
      <c r="D343">
        <v>98058</v>
      </c>
      <c r="E343" t="s">
        <v>672</v>
      </c>
      <c r="F343" t="s">
        <v>673</v>
      </c>
      <c r="G343">
        <v>1</v>
      </c>
      <c r="H343">
        <v>100.94</v>
      </c>
      <c r="I343">
        <f t="shared" ref="I343:I406" si="14">IF(H343="","",13.72)</f>
        <v>13.72</v>
      </c>
      <c r="J343">
        <f t="shared" ref="J343:J390" si="15">IF(H343="","",SUM(H343:I343))</f>
        <v>114.66</v>
      </c>
      <c r="K343" t="s">
        <v>674</v>
      </c>
    </row>
    <row r="344" spans="1:11" x14ac:dyDescent="0.35">
      <c r="A344" t="s">
        <v>668</v>
      </c>
      <c r="B344">
        <v>72999</v>
      </c>
      <c r="C344" t="s">
        <v>845</v>
      </c>
      <c r="D344">
        <v>96623</v>
      </c>
      <c r="E344" t="s">
        <v>285</v>
      </c>
      <c r="F344" t="s">
        <v>286</v>
      </c>
      <c r="G344">
        <v>1</v>
      </c>
      <c r="H344">
        <v>97.19</v>
      </c>
      <c r="I344">
        <f t="shared" si="14"/>
        <v>13.72</v>
      </c>
      <c r="J344">
        <f t="shared" si="15"/>
        <v>110.91</v>
      </c>
      <c r="K344" t="s">
        <v>675</v>
      </c>
    </row>
    <row r="345" spans="1:11" x14ac:dyDescent="0.35">
      <c r="A345" t="s">
        <v>668</v>
      </c>
      <c r="B345">
        <v>72999</v>
      </c>
      <c r="C345" t="s">
        <v>845</v>
      </c>
      <c r="D345">
        <v>97820</v>
      </c>
      <c r="E345" t="s">
        <v>285</v>
      </c>
      <c r="F345" t="s">
        <v>286</v>
      </c>
      <c r="G345">
        <v>1</v>
      </c>
      <c r="H345">
        <v>97.19</v>
      </c>
      <c r="I345">
        <f t="shared" si="14"/>
        <v>13.72</v>
      </c>
      <c r="J345">
        <f t="shared" si="15"/>
        <v>110.91</v>
      </c>
      <c r="K345" t="s">
        <v>676</v>
      </c>
    </row>
    <row r="346" spans="1:11" x14ac:dyDescent="0.35">
      <c r="A346" t="s">
        <v>668</v>
      </c>
      <c r="B346">
        <v>72238</v>
      </c>
      <c r="C346" t="s">
        <v>856</v>
      </c>
      <c r="D346">
        <v>97818</v>
      </c>
      <c r="E346" t="s">
        <v>400</v>
      </c>
      <c r="F346" t="s">
        <v>401</v>
      </c>
      <c r="G346">
        <v>1</v>
      </c>
      <c r="H346">
        <v>87.45</v>
      </c>
      <c r="I346">
        <f t="shared" si="14"/>
        <v>13.72</v>
      </c>
      <c r="J346">
        <f t="shared" si="15"/>
        <v>101.17</v>
      </c>
      <c r="K346" t="s">
        <v>677</v>
      </c>
    </row>
    <row r="347" spans="1:11" x14ac:dyDescent="0.35">
      <c r="A347" t="s">
        <v>668</v>
      </c>
      <c r="B347">
        <v>72999</v>
      </c>
      <c r="C347" t="s">
        <v>845</v>
      </c>
      <c r="D347">
        <v>96570</v>
      </c>
      <c r="E347" t="s">
        <v>523</v>
      </c>
      <c r="F347" t="s">
        <v>524</v>
      </c>
      <c r="G347">
        <v>1</v>
      </c>
      <c r="H347">
        <v>47.5</v>
      </c>
      <c r="I347">
        <f t="shared" si="14"/>
        <v>13.72</v>
      </c>
      <c r="J347">
        <f t="shared" si="15"/>
        <v>61.22</v>
      </c>
      <c r="K347" t="s">
        <v>678</v>
      </c>
    </row>
    <row r="348" spans="1:11" x14ac:dyDescent="0.35">
      <c r="A348" t="s">
        <v>668</v>
      </c>
      <c r="B348">
        <v>73069</v>
      </c>
      <c r="C348" t="s">
        <v>850</v>
      </c>
      <c r="D348">
        <v>97960</v>
      </c>
      <c r="E348" t="s">
        <v>133</v>
      </c>
      <c r="F348" t="s">
        <v>134</v>
      </c>
      <c r="G348">
        <v>1</v>
      </c>
      <c r="H348">
        <v>43.72</v>
      </c>
      <c r="I348">
        <f t="shared" si="14"/>
        <v>13.72</v>
      </c>
      <c r="J348">
        <f t="shared" si="15"/>
        <v>57.44</v>
      </c>
      <c r="K348" t="s">
        <v>679</v>
      </c>
    </row>
    <row r="349" spans="1:11" x14ac:dyDescent="0.35">
      <c r="A349" t="s">
        <v>668</v>
      </c>
      <c r="B349">
        <v>72238</v>
      </c>
      <c r="C349" t="s">
        <v>856</v>
      </c>
      <c r="D349">
        <v>97822</v>
      </c>
      <c r="E349" t="s">
        <v>408</v>
      </c>
      <c r="F349" t="s">
        <v>409</v>
      </c>
      <c r="G349">
        <v>1</v>
      </c>
      <c r="H349">
        <v>37.340000000000003</v>
      </c>
      <c r="I349">
        <f t="shared" si="14"/>
        <v>13.72</v>
      </c>
      <c r="J349">
        <f t="shared" si="15"/>
        <v>51.06</v>
      </c>
      <c r="K349" t="s">
        <v>227</v>
      </c>
    </row>
    <row r="350" spans="1:11" x14ac:dyDescent="0.35">
      <c r="A350" t="s">
        <v>668</v>
      </c>
      <c r="B350">
        <v>72999</v>
      </c>
      <c r="C350" t="s">
        <v>845</v>
      </c>
      <c r="D350">
        <v>96568</v>
      </c>
      <c r="E350" t="s">
        <v>680</v>
      </c>
      <c r="F350" t="s">
        <v>29</v>
      </c>
      <c r="G350">
        <v>1</v>
      </c>
      <c r="H350">
        <v>33.619999999999997</v>
      </c>
      <c r="I350">
        <f t="shared" si="14"/>
        <v>13.72</v>
      </c>
      <c r="J350">
        <f t="shared" si="15"/>
        <v>47.339999999999996</v>
      </c>
      <c r="K350" t="s">
        <v>265</v>
      </c>
    </row>
    <row r="351" spans="1:11" x14ac:dyDescent="0.35">
      <c r="A351" t="s">
        <v>668</v>
      </c>
      <c r="B351">
        <v>72999</v>
      </c>
      <c r="C351" t="s">
        <v>845</v>
      </c>
      <c r="D351">
        <v>97663</v>
      </c>
      <c r="E351" t="s">
        <v>681</v>
      </c>
      <c r="F351" t="s">
        <v>682</v>
      </c>
      <c r="G351">
        <v>1</v>
      </c>
      <c r="H351">
        <v>33.53</v>
      </c>
      <c r="I351">
        <f t="shared" si="14"/>
        <v>13.72</v>
      </c>
      <c r="J351">
        <f t="shared" si="15"/>
        <v>47.25</v>
      </c>
      <c r="K351" t="s">
        <v>683</v>
      </c>
    </row>
    <row r="352" spans="1:11" x14ac:dyDescent="0.35">
      <c r="A352" t="s">
        <v>668</v>
      </c>
      <c r="B352">
        <v>72238</v>
      </c>
      <c r="C352" t="s">
        <v>856</v>
      </c>
      <c r="D352">
        <v>96576</v>
      </c>
      <c r="E352" t="s">
        <v>684</v>
      </c>
      <c r="F352" t="s">
        <v>226</v>
      </c>
      <c r="G352">
        <v>1</v>
      </c>
      <c r="H352">
        <v>22.48</v>
      </c>
      <c r="I352">
        <f t="shared" si="14"/>
        <v>13.72</v>
      </c>
      <c r="J352">
        <f t="shared" si="15"/>
        <v>36.200000000000003</v>
      </c>
      <c r="K352" t="s">
        <v>685</v>
      </c>
    </row>
    <row r="353" spans="1:11" x14ac:dyDescent="0.35">
      <c r="A353" t="s">
        <v>668</v>
      </c>
      <c r="B353">
        <v>72238</v>
      </c>
      <c r="C353" t="s">
        <v>856</v>
      </c>
      <c r="D353">
        <v>96578</v>
      </c>
      <c r="E353" t="s">
        <v>157</v>
      </c>
      <c r="F353" t="s">
        <v>158</v>
      </c>
      <c r="G353">
        <v>1</v>
      </c>
      <c r="H353">
        <v>19.059999999999999</v>
      </c>
      <c r="I353">
        <f t="shared" si="14"/>
        <v>13.72</v>
      </c>
      <c r="J353">
        <f t="shared" si="15"/>
        <v>32.78</v>
      </c>
      <c r="K353" t="s">
        <v>686</v>
      </c>
    </row>
    <row r="354" spans="1:11" x14ac:dyDescent="0.35">
      <c r="A354" t="s">
        <v>668</v>
      </c>
      <c r="B354">
        <v>72999</v>
      </c>
      <c r="C354" t="s">
        <v>845</v>
      </c>
      <c r="D354">
        <v>97819</v>
      </c>
      <c r="E354" t="s">
        <v>157</v>
      </c>
      <c r="F354" t="s">
        <v>158</v>
      </c>
      <c r="G354">
        <v>1</v>
      </c>
      <c r="H354">
        <v>19.059999999999999</v>
      </c>
      <c r="I354">
        <f t="shared" si="14"/>
        <v>13.72</v>
      </c>
      <c r="J354">
        <f t="shared" si="15"/>
        <v>32.78</v>
      </c>
      <c r="K354" t="s">
        <v>687</v>
      </c>
    </row>
    <row r="355" spans="1:11" x14ac:dyDescent="0.35">
      <c r="A355" t="s">
        <v>668</v>
      </c>
      <c r="B355">
        <v>72999</v>
      </c>
      <c r="C355" t="s">
        <v>845</v>
      </c>
      <c r="D355">
        <v>96574</v>
      </c>
      <c r="E355" t="s">
        <v>329</v>
      </c>
      <c r="F355" t="s">
        <v>330</v>
      </c>
      <c r="G355">
        <v>1</v>
      </c>
      <c r="H355">
        <v>16.452000000000002</v>
      </c>
      <c r="I355">
        <f t="shared" si="14"/>
        <v>13.72</v>
      </c>
      <c r="J355">
        <f t="shared" si="15"/>
        <v>30.172000000000004</v>
      </c>
      <c r="K355" t="s">
        <v>688</v>
      </c>
    </row>
    <row r="356" spans="1:11" x14ac:dyDescent="0.35">
      <c r="A356" t="s">
        <v>668</v>
      </c>
      <c r="B356">
        <v>72999</v>
      </c>
      <c r="C356" t="s">
        <v>845</v>
      </c>
      <c r="D356">
        <v>97658</v>
      </c>
      <c r="E356" t="s">
        <v>329</v>
      </c>
      <c r="F356" t="s">
        <v>330</v>
      </c>
      <c r="G356">
        <v>1</v>
      </c>
      <c r="H356">
        <v>16.452000000000002</v>
      </c>
      <c r="I356">
        <f t="shared" si="14"/>
        <v>13.72</v>
      </c>
      <c r="J356">
        <f t="shared" si="15"/>
        <v>30.172000000000004</v>
      </c>
      <c r="K356" t="s">
        <v>688</v>
      </c>
    </row>
    <row r="357" spans="1:11" x14ac:dyDescent="0.35">
      <c r="A357" t="s">
        <v>668</v>
      </c>
      <c r="B357">
        <v>72238</v>
      </c>
      <c r="C357" t="s">
        <v>856</v>
      </c>
      <c r="D357">
        <v>96575</v>
      </c>
      <c r="E357" t="s">
        <v>417</v>
      </c>
      <c r="F357" t="s">
        <v>418</v>
      </c>
      <c r="G357">
        <v>1</v>
      </c>
      <c r="H357">
        <v>16.07</v>
      </c>
      <c r="I357">
        <f t="shared" si="14"/>
        <v>13.72</v>
      </c>
      <c r="J357">
        <f t="shared" si="15"/>
        <v>29.79</v>
      </c>
      <c r="K357" t="s">
        <v>689</v>
      </c>
    </row>
    <row r="358" spans="1:11" x14ac:dyDescent="0.35">
      <c r="A358" t="s">
        <v>668</v>
      </c>
      <c r="B358">
        <v>72999</v>
      </c>
      <c r="C358" t="s">
        <v>845</v>
      </c>
      <c r="D358">
        <v>96624</v>
      </c>
      <c r="E358" t="s">
        <v>75</v>
      </c>
      <c r="F358" t="s">
        <v>76</v>
      </c>
      <c r="G358">
        <v>1</v>
      </c>
      <c r="H358">
        <v>15.896599999999999</v>
      </c>
      <c r="I358">
        <f t="shared" si="14"/>
        <v>13.72</v>
      </c>
      <c r="J358">
        <f t="shared" si="15"/>
        <v>29.616599999999998</v>
      </c>
      <c r="K358" t="s">
        <v>690</v>
      </c>
    </row>
    <row r="359" spans="1:11" x14ac:dyDescent="0.35">
      <c r="A359" t="s">
        <v>668</v>
      </c>
      <c r="B359">
        <v>72999</v>
      </c>
      <c r="C359" t="s">
        <v>845</v>
      </c>
      <c r="D359">
        <v>97656</v>
      </c>
      <c r="E359" t="s">
        <v>177</v>
      </c>
      <c r="F359" t="s">
        <v>178</v>
      </c>
      <c r="G359">
        <v>1</v>
      </c>
      <c r="H359">
        <v>15.05</v>
      </c>
      <c r="I359">
        <f t="shared" si="14"/>
        <v>13.72</v>
      </c>
      <c r="J359">
        <f t="shared" si="15"/>
        <v>28.770000000000003</v>
      </c>
      <c r="K359" t="s">
        <v>691</v>
      </c>
    </row>
    <row r="360" spans="1:11" x14ac:dyDescent="0.35">
      <c r="A360" t="s">
        <v>668</v>
      </c>
      <c r="B360">
        <v>72238</v>
      </c>
      <c r="C360" t="s">
        <v>856</v>
      </c>
      <c r="D360">
        <v>97821</v>
      </c>
      <c r="E360" t="s">
        <v>453</v>
      </c>
      <c r="F360" t="s">
        <v>454</v>
      </c>
      <c r="G360">
        <v>3</v>
      </c>
      <c r="H360">
        <v>12.51</v>
      </c>
      <c r="I360">
        <f t="shared" si="14"/>
        <v>13.72</v>
      </c>
      <c r="J360">
        <f t="shared" si="15"/>
        <v>26.23</v>
      </c>
      <c r="K360" t="s">
        <v>692</v>
      </c>
    </row>
    <row r="361" spans="1:11" x14ac:dyDescent="0.35">
      <c r="A361" t="s">
        <v>668</v>
      </c>
      <c r="B361">
        <v>72217</v>
      </c>
      <c r="C361" t="s">
        <v>849</v>
      </c>
      <c r="D361">
        <v>97659</v>
      </c>
      <c r="E361" t="s">
        <v>693</v>
      </c>
      <c r="F361" t="s">
        <v>435</v>
      </c>
      <c r="G361">
        <v>1</v>
      </c>
      <c r="H361">
        <v>11.66</v>
      </c>
      <c r="I361">
        <f t="shared" si="14"/>
        <v>13.72</v>
      </c>
      <c r="J361">
        <f t="shared" si="15"/>
        <v>25.380000000000003</v>
      </c>
      <c r="K361" t="s">
        <v>694</v>
      </c>
    </row>
    <row r="362" spans="1:11" x14ac:dyDescent="0.35">
      <c r="A362" t="s">
        <v>668</v>
      </c>
      <c r="B362">
        <v>72238</v>
      </c>
      <c r="C362" t="s">
        <v>856</v>
      </c>
      <c r="D362">
        <v>98645</v>
      </c>
      <c r="E362" t="s">
        <v>695</v>
      </c>
      <c r="F362" t="s">
        <v>175</v>
      </c>
      <c r="G362">
        <v>1</v>
      </c>
      <c r="H362">
        <v>10.56</v>
      </c>
      <c r="I362">
        <f t="shared" si="14"/>
        <v>13.72</v>
      </c>
      <c r="J362">
        <f t="shared" si="15"/>
        <v>24.28</v>
      </c>
      <c r="K362" t="s">
        <v>696</v>
      </c>
    </row>
    <row r="363" spans="1:11" x14ac:dyDescent="0.35">
      <c r="A363" t="s">
        <v>668</v>
      </c>
      <c r="B363">
        <v>72999</v>
      </c>
      <c r="C363" t="s">
        <v>845</v>
      </c>
      <c r="D363">
        <v>97816</v>
      </c>
      <c r="E363" t="s">
        <v>697</v>
      </c>
      <c r="F363" t="s">
        <v>698</v>
      </c>
      <c r="G363">
        <v>1</v>
      </c>
      <c r="H363">
        <v>6.48</v>
      </c>
      <c r="I363">
        <f t="shared" si="14"/>
        <v>13.72</v>
      </c>
      <c r="J363">
        <f t="shared" si="15"/>
        <v>20.200000000000003</v>
      </c>
      <c r="K363" t="s">
        <v>227</v>
      </c>
    </row>
    <row r="364" spans="1:11" x14ac:dyDescent="0.35">
      <c r="A364" t="s">
        <v>668</v>
      </c>
      <c r="B364">
        <v>72238</v>
      </c>
      <c r="C364" t="s">
        <v>856</v>
      </c>
      <c r="D364">
        <v>96572</v>
      </c>
      <c r="E364" t="s">
        <v>369</v>
      </c>
      <c r="F364" t="s">
        <v>370</v>
      </c>
      <c r="G364">
        <v>1</v>
      </c>
      <c r="H364">
        <v>4.3</v>
      </c>
      <c r="I364">
        <f t="shared" si="14"/>
        <v>13.72</v>
      </c>
      <c r="J364">
        <f t="shared" si="15"/>
        <v>18.02</v>
      </c>
      <c r="K364" t="s">
        <v>699</v>
      </c>
    </row>
    <row r="365" spans="1:11" x14ac:dyDescent="0.35">
      <c r="A365" t="s">
        <v>668</v>
      </c>
      <c r="B365">
        <v>72999</v>
      </c>
      <c r="C365" t="s">
        <v>845</v>
      </c>
      <c r="D365">
        <v>97815</v>
      </c>
      <c r="E365" t="s">
        <v>453</v>
      </c>
      <c r="F365" t="s">
        <v>454</v>
      </c>
      <c r="G365">
        <v>1</v>
      </c>
      <c r="H365">
        <v>4.17</v>
      </c>
      <c r="I365">
        <f t="shared" si="14"/>
        <v>13.72</v>
      </c>
      <c r="J365">
        <f t="shared" si="15"/>
        <v>17.89</v>
      </c>
      <c r="K365" t="s">
        <v>700</v>
      </c>
    </row>
    <row r="366" spans="1:11" x14ac:dyDescent="0.35">
      <c r="A366" t="s">
        <v>668</v>
      </c>
      <c r="B366">
        <v>72999</v>
      </c>
      <c r="C366" t="s">
        <v>845</v>
      </c>
      <c r="D366">
        <v>97817</v>
      </c>
      <c r="E366" t="s">
        <v>453</v>
      </c>
      <c r="F366" t="s">
        <v>454</v>
      </c>
      <c r="G366">
        <v>1</v>
      </c>
      <c r="H366">
        <v>4.17</v>
      </c>
      <c r="I366">
        <f t="shared" si="14"/>
        <v>13.72</v>
      </c>
      <c r="J366">
        <f t="shared" si="15"/>
        <v>17.89</v>
      </c>
      <c r="K366" t="s">
        <v>701</v>
      </c>
    </row>
    <row r="367" spans="1:11" x14ac:dyDescent="0.35">
      <c r="A367" t="s">
        <v>668</v>
      </c>
      <c r="B367">
        <v>72238</v>
      </c>
      <c r="C367" t="s">
        <v>856</v>
      </c>
      <c r="D367">
        <v>96569</v>
      </c>
      <c r="E367" t="s">
        <v>456</v>
      </c>
      <c r="F367" t="s">
        <v>457</v>
      </c>
      <c r="G367">
        <v>1</v>
      </c>
      <c r="H367">
        <v>4.16</v>
      </c>
      <c r="I367">
        <f t="shared" si="14"/>
        <v>13.72</v>
      </c>
      <c r="J367">
        <f t="shared" si="15"/>
        <v>17.880000000000003</v>
      </c>
      <c r="K367" t="s">
        <v>480</v>
      </c>
    </row>
    <row r="368" spans="1:11" x14ac:dyDescent="0.35">
      <c r="A368" t="s">
        <v>668</v>
      </c>
      <c r="B368">
        <v>72999</v>
      </c>
      <c r="C368" t="s">
        <v>845</v>
      </c>
      <c r="D368">
        <v>96571</v>
      </c>
      <c r="E368" t="s">
        <v>456</v>
      </c>
      <c r="F368" t="s">
        <v>457</v>
      </c>
      <c r="G368">
        <v>1</v>
      </c>
      <c r="H368">
        <v>4.16</v>
      </c>
      <c r="I368">
        <f t="shared" si="14"/>
        <v>13.72</v>
      </c>
      <c r="J368">
        <f t="shared" si="15"/>
        <v>17.880000000000003</v>
      </c>
      <c r="K368" t="s">
        <v>480</v>
      </c>
    </row>
    <row r="369" spans="1:11" x14ac:dyDescent="0.35">
      <c r="A369" t="s">
        <v>668</v>
      </c>
      <c r="B369">
        <v>72238</v>
      </c>
      <c r="C369" t="s">
        <v>856</v>
      </c>
      <c r="D369">
        <v>97657</v>
      </c>
      <c r="E369" t="s">
        <v>456</v>
      </c>
      <c r="F369" t="s">
        <v>457</v>
      </c>
      <c r="G369">
        <v>1</v>
      </c>
      <c r="H369">
        <v>4.16</v>
      </c>
      <c r="I369">
        <f t="shared" si="14"/>
        <v>13.72</v>
      </c>
      <c r="J369">
        <f t="shared" si="15"/>
        <v>17.880000000000003</v>
      </c>
      <c r="K369" t="s">
        <v>480</v>
      </c>
    </row>
    <row r="370" spans="1:11" x14ac:dyDescent="0.35">
      <c r="A370" t="s">
        <v>668</v>
      </c>
      <c r="B370">
        <v>72999</v>
      </c>
      <c r="C370" t="s">
        <v>845</v>
      </c>
      <c r="D370">
        <v>97660</v>
      </c>
      <c r="E370" t="s">
        <v>456</v>
      </c>
      <c r="F370" t="s">
        <v>457</v>
      </c>
      <c r="G370">
        <v>1</v>
      </c>
      <c r="H370">
        <v>4.16</v>
      </c>
      <c r="I370">
        <f t="shared" si="14"/>
        <v>13.72</v>
      </c>
      <c r="J370">
        <f t="shared" si="15"/>
        <v>17.880000000000003</v>
      </c>
      <c r="K370" t="s">
        <v>480</v>
      </c>
    </row>
    <row r="371" spans="1:11" x14ac:dyDescent="0.35">
      <c r="A371" t="s">
        <v>702</v>
      </c>
      <c r="B371">
        <v>72238</v>
      </c>
      <c r="C371" t="s">
        <v>856</v>
      </c>
      <c r="D371">
        <v>97531</v>
      </c>
      <c r="E371" t="s">
        <v>703</v>
      </c>
      <c r="F371" t="s">
        <v>104</v>
      </c>
      <c r="G371">
        <v>1</v>
      </c>
      <c r="H371">
        <v>184.96</v>
      </c>
      <c r="I371">
        <f t="shared" si="14"/>
        <v>13.72</v>
      </c>
      <c r="J371">
        <f t="shared" si="15"/>
        <v>198.68</v>
      </c>
      <c r="K371" t="s">
        <v>265</v>
      </c>
    </row>
    <row r="372" spans="1:11" x14ac:dyDescent="0.35">
      <c r="A372" t="s">
        <v>702</v>
      </c>
      <c r="B372">
        <v>72999</v>
      </c>
      <c r="C372" t="s">
        <v>845</v>
      </c>
      <c r="D372">
        <v>97825</v>
      </c>
      <c r="E372" t="s">
        <v>704</v>
      </c>
      <c r="F372" t="s">
        <v>243</v>
      </c>
      <c r="G372">
        <v>1</v>
      </c>
      <c r="H372">
        <v>78.02</v>
      </c>
      <c r="I372">
        <f t="shared" si="14"/>
        <v>13.72</v>
      </c>
      <c r="J372">
        <f t="shared" si="15"/>
        <v>91.74</v>
      </c>
      <c r="K372" t="s">
        <v>705</v>
      </c>
    </row>
    <row r="373" spans="1:11" x14ac:dyDescent="0.35">
      <c r="A373" t="s">
        <v>702</v>
      </c>
      <c r="B373">
        <v>72999</v>
      </c>
      <c r="C373" t="s">
        <v>845</v>
      </c>
      <c r="D373">
        <v>96583</v>
      </c>
      <c r="E373" t="s">
        <v>404</v>
      </c>
      <c r="F373" t="s">
        <v>112</v>
      </c>
      <c r="G373">
        <v>1</v>
      </c>
      <c r="H373">
        <v>65.819999999999993</v>
      </c>
      <c r="I373">
        <f t="shared" si="14"/>
        <v>13.72</v>
      </c>
      <c r="J373">
        <f t="shared" si="15"/>
        <v>79.539999999999992</v>
      </c>
      <c r="K373" t="s">
        <v>706</v>
      </c>
    </row>
    <row r="374" spans="1:11" x14ac:dyDescent="0.35">
      <c r="A374" t="s">
        <v>702</v>
      </c>
      <c r="B374">
        <v>72238</v>
      </c>
      <c r="C374" t="s">
        <v>856</v>
      </c>
      <c r="D374">
        <v>97976</v>
      </c>
      <c r="E374" t="s">
        <v>707</v>
      </c>
      <c r="F374" t="s">
        <v>708</v>
      </c>
      <c r="G374">
        <v>1</v>
      </c>
      <c r="H374">
        <v>56.68</v>
      </c>
      <c r="I374">
        <f t="shared" si="14"/>
        <v>13.72</v>
      </c>
      <c r="J374">
        <f t="shared" si="15"/>
        <v>70.400000000000006</v>
      </c>
      <c r="K374" t="s">
        <v>709</v>
      </c>
    </row>
    <row r="375" spans="1:11" x14ac:dyDescent="0.35">
      <c r="A375" t="s">
        <v>702</v>
      </c>
      <c r="B375">
        <v>72238</v>
      </c>
      <c r="C375" t="s">
        <v>856</v>
      </c>
      <c r="D375">
        <v>96579</v>
      </c>
      <c r="E375" t="s">
        <v>710</v>
      </c>
      <c r="F375" t="s">
        <v>711</v>
      </c>
      <c r="G375">
        <v>1</v>
      </c>
      <c r="H375">
        <v>53.03</v>
      </c>
      <c r="I375">
        <f t="shared" si="14"/>
        <v>13.72</v>
      </c>
      <c r="J375">
        <f t="shared" si="15"/>
        <v>66.75</v>
      </c>
      <c r="K375" t="s">
        <v>712</v>
      </c>
    </row>
    <row r="376" spans="1:11" x14ac:dyDescent="0.35">
      <c r="A376" t="s">
        <v>702</v>
      </c>
      <c r="B376">
        <v>73069</v>
      </c>
      <c r="C376" t="s">
        <v>850</v>
      </c>
      <c r="D376">
        <v>97908</v>
      </c>
      <c r="E376" t="s">
        <v>222</v>
      </c>
      <c r="F376" t="s">
        <v>223</v>
      </c>
      <c r="G376">
        <v>1</v>
      </c>
      <c r="H376">
        <v>50.19</v>
      </c>
      <c r="I376">
        <f t="shared" si="14"/>
        <v>13.72</v>
      </c>
      <c r="J376">
        <f t="shared" si="15"/>
        <v>63.91</v>
      </c>
      <c r="K376" t="s">
        <v>713</v>
      </c>
    </row>
    <row r="377" spans="1:11" x14ac:dyDescent="0.35">
      <c r="A377" t="s">
        <v>702</v>
      </c>
      <c r="B377">
        <v>72238</v>
      </c>
      <c r="C377" t="s">
        <v>856</v>
      </c>
      <c r="D377">
        <v>97530</v>
      </c>
      <c r="E377" t="s">
        <v>714</v>
      </c>
      <c r="F377" t="s">
        <v>715</v>
      </c>
      <c r="G377">
        <v>1</v>
      </c>
      <c r="H377">
        <v>38.69</v>
      </c>
      <c r="I377">
        <f t="shared" si="14"/>
        <v>13.72</v>
      </c>
      <c r="J377">
        <f t="shared" si="15"/>
        <v>52.41</v>
      </c>
      <c r="K377" t="s">
        <v>98</v>
      </c>
    </row>
    <row r="378" spans="1:11" x14ac:dyDescent="0.35">
      <c r="A378" t="s">
        <v>702</v>
      </c>
      <c r="B378">
        <v>72999</v>
      </c>
      <c r="C378" t="s">
        <v>845</v>
      </c>
      <c r="D378">
        <v>96580</v>
      </c>
      <c r="E378" t="s">
        <v>532</v>
      </c>
      <c r="F378" t="s">
        <v>140</v>
      </c>
      <c r="G378">
        <v>1</v>
      </c>
      <c r="H378">
        <v>32.39</v>
      </c>
      <c r="I378">
        <f t="shared" si="14"/>
        <v>13.72</v>
      </c>
      <c r="J378">
        <f t="shared" si="15"/>
        <v>46.11</v>
      </c>
      <c r="K378" t="s">
        <v>227</v>
      </c>
    </row>
    <row r="379" spans="1:11" x14ac:dyDescent="0.35">
      <c r="A379" t="s">
        <v>702</v>
      </c>
      <c r="B379">
        <v>72238</v>
      </c>
      <c r="C379" t="s">
        <v>856</v>
      </c>
      <c r="D379">
        <v>95200</v>
      </c>
      <c r="E379" t="s">
        <v>716</v>
      </c>
      <c r="F379" t="s">
        <v>717</v>
      </c>
      <c r="G379">
        <v>1</v>
      </c>
      <c r="H379">
        <v>32.15</v>
      </c>
      <c r="I379">
        <f t="shared" si="14"/>
        <v>13.72</v>
      </c>
      <c r="J379">
        <f t="shared" si="15"/>
        <v>45.87</v>
      </c>
      <c r="K379" t="s">
        <v>718</v>
      </c>
    </row>
    <row r="380" spans="1:11" x14ac:dyDescent="0.35">
      <c r="A380" t="s">
        <v>702</v>
      </c>
      <c r="B380">
        <v>72238</v>
      </c>
      <c r="C380" t="s">
        <v>856</v>
      </c>
      <c r="D380">
        <v>97981</v>
      </c>
      <c r="E380" t="s">
        <v>719</v>
      </c>
      <c r="F380" t="s">
        <v>720</v>
      </c>
      <c r="G380">
        <v>4</v>
      </c>
      <c r="H380">
        <v>31.32</v>
      </c>
      <c r="I380">
        <f t="shared" si="14"/>
        <v>13.72</v>
      </c>
      <c r="J380">
        <f t="shared" si="15"/>
        <v>45.04</v>
      </c>
      <c r="K380" t="s">
        <v>721</v>
      </c>
    </row>
    <row r="381" spans="1:11" x14ac:dyDescent="0.35">
      <c r="A381" t="s">
        <v>702</v>
      </c>
      <c r="B381">
        <v>72238</v>
      </c>
      <c r="C381" t="s">
        <v>856</v>
      </c>
      <c r="D381">
        <v>95671</v>
      </c>
      <c r="E381" t="s">
        <v>335</v>
      </c>
      <c r="F381" t="s">
        <v>84</v>
      </c>
      <c r="G381">
        <v>1</v>
      </c>
      <c r="H381">
        <v>12.52</v>
      </c>
      <c r="I381">
        <f t="shared" si="14"/>
        <v>13.72</v>
      </c>
      <c r="J381">
        <f t="shared" si="15"/>
        <v>26.240000000000002</v>
      </c>
      <c r="K381" t="s">
        <v>77</v>
      </c>
    </row>
    <row r="382" spans="1:11" x14ac:dyDescent="0.35">
      <c r="A382" t="s">
        <v>702</v>
      </c>
      <c r="B382">
        <v>72238</v>
      </c>
      <c r="C382" t="s">
        <v>856</v>
      </c>
      <c r="D382">
        <v>95568</v>
      </c>
      <c r="E382" t="s">
        <v>493</v>
      </c>
      <c r="F382" t="s">
        <v>494</v>
      </c>
      <c r="G382">
        <v>1</v>
      </c>
      <c r="H382">
        <v>11</v>
      </c>
      <c r="I382">
        <f t="shared" si="14"/>
        <v>13.72</v>
      </c>
      <c r="J382">
        <f t="shared" si="15"/>
        <v>24.72</v>
      </c>
      <c r="K382" t="s">
        <v>495</v>
      </c>
    </row>
    <row r="383" spans="1:11" x14ac:dyDescent="0.35">
      <c r="A383" t="s">
        <v>702</v>
      </c>
      <c r="B383">
        <v>72238</v>
      </c>
      <c r="C383" t="s">
        <v>856</v>
      </c>
      <c r="D383">
        <v>97529</v>
      </c>
      <c r="E383" t="s">
        <v>493</v>
      </c>
      <c r="F383" t="s">
        <v>494</v>
      </c>
      <c r="G383">
        <v>1</v>
      </c>
      <c r="H383">
        <v>11</v>
      </c>
      <c r="I383">
        <f t="shared" si="14"/>
        <v>13.72</v>
      </c>
      <c r="J383">
        <f t="shared" si="15"/>
        <v>24.72</v>
      </c>
      <c r="K383" t="s">
        <v>722</v>
      </c>
    </row>
    <row r="384" spans="1:11" x14ac:dyDescent="0.35">
      <c r="A384" t="s">
        <v>702</v>
      </c>
      <c r="B384">
        <v>72999</v>
      </c>
      <c r="C384" t="s">
        <v>845</v>
      </c>
      <c r="D384">
        <v>97826</v>
      </c>
      <c r="E384" t="s">
        <v>439</v>
      </c>
      <c r="F384" t="s">
        <v>440</v>
      </c>
      <c r="G384">
        <v>1</v>
      </c>
      <c r="H384">
        <v>9.81</v>
      </c>
      <c r="I384">
        <f t="shared" si="14"/>
        <v>13.72</v>
      </c>
      <c r="J384">
        <f t="shared" si="15"/>
        <v>23.53</v>
      </c>
      <c r="K384" t="s">
        <v>723</v>
      </c>
    </row>
    <row r="385" spans="1:11" x14ac:dyDescent="0.35">
      <c r="A385" t="s">
        <v>702</v>
      </c>
      <c r="B385">
        <v>72999</v>
      </c>
      <c r="C385" t="s">
        <v>845</v>
      </c>
      <c r="D385">
        <v>95567</v>
      </c>
      <c r="E385" t="s">
        <v>724</v>
      </c>
      <c r="F385" t="s">
        <v>725</v>
      </c>
      <c r="G385">
        <v>1</v>
      </c>
      <c r="H385">
        <v>9.59</v>
      </c>
      <c r="I385">
        <f t="shared" si="14"/>
        <v>13.72</v>
      </c>
      <c r="J385">
        <f t="shared" si="15"/>
        <v>23.310000000000002</v>
      </c>
      <c r="K385" t="s">
        <v>726</v>
      </c>
    </row>
    <row r="386" spans="1:11" x14ac:dyDescent="0.35">
      <c r="A386" t="s">
        <v>702</v>
      </c>
      <c r="B386">
        <v>72999</v>
      </c>
      <c r="C386" t="s">
        <v>845</v>
      </c>
      <c r="D386">
        <v>96586</v>
      </c>
      <c r="E386" t="s">
        <v>351</v>
      </c>
      <c r="F386" t="s">
        <v>352</v>
      </c>
      <c r="G386">
        <v>1</v>
      </c>
      <c r="H386">
        <v>9.3800000000000008</v>
      </c>
      <c r="I386">
        <f t="shared" si="14"/>
        <v>13.72</v>
      </c>
      <c r="J386">
        <f t="shared" si="15"/>
        <v>23.1</v>
      </c>
      <c r="K386" t="s">
        <v>727</v>
      </c>
    </row>
    <row r="387" spans="1:11" x14ac:dyDescent="0.35">
      <c r="A387" t="s">
        <v>702</v>
      </c>
      <c r="B387">
        <v>72999</v>
      </c>
      <c r="C387" t="s">
        <v>845</v>
      </c>
      <c r="D387">
        <v>96585</v>
      </c>
      <c r="E387" t="s">
        <v>728</v>
      </c>
      <c r="F387" t="s">
        <v>73</v>
      </c>
      <c r="G387">
        <v>1</v>
      </c>
      <c r="H387">
        <v>5</v>
      </c>
      <c r="I387">
        <f t="shared" si="14"/>
        <v>13.72</v>
      </c>
      <c r="J387">
        <f t="shared" si="15"/>
        <v>18.72</v>
      </c>
      <c r="K387" t="s">
        <v>729</v>
      </c>
    </row>
    <row r="388" spans="1:11" x14ac:dyDescent="0.35">
      <c r="A388" t="s">
        <v>702</v>
      </c>
      <c r="B388">
        <v>72999</v>
      </c>
      <c r="C388" t="s">
        <v>845</v>
      </c>
      <c r="D388">
        <v>97827</v>
      </c>
      <c r="E388" t="s">
        <v>730</v>
      </c>
      <c r="F388" t="s">
        <v>731</v>
      </c>
      <c r="G388">
        <v>1</v>
      </c>
      <c r="H388">
        <v>3.74</v>
      </c>
      <c r="I388">
        <f t="shared" si="14"/>
        <v>13.72</v>
      </c>
      <c r="J388">
        <f t="shared" si="15"/>
        <v>17.46</v>
      </c>
      <c r="K388" t="s">
        <v>732</v>
      </c>
    </row>
    <row r="389" spans="1:11" x14ac:dyDescent="0.35">
      <c r="A389" t="s">
        <v>702</v>
      </c>
      <c r="B389">
        <v>72238</v>
      </c>
      <c r="C389" t="s">
        <v>856</v>
      </c>
      <c r="D389">
        <v>96581</v>
      </c>
      <c r="E389" t="s">
        <v>733</v>
      </c>
      <c r="F389" t="s">
        <v>734</v>
      </c>
      <c r="G389">
        <v>1</v>
      </c>
      <c r="H389">
        <v>3.34</v>
      </c>
      <c r="I389">
        <f t="shared" si="14"/>
        <v>13.72</v>
      </c>
      <c r="J389">
        <f t="shared" si="15"/>
        <v>17.060000000000002</v>
      </c>
      <c r="K389" t="s">
        <v>735</v>
      </c>
    </row>
    <row r="390" spans="1:11" x14ac:dyDescent="0.35">
      <c r="A390" t="s">
        <v>702</v>
      </c>
      <c r="B390">
        <v>72999</v>
      </c>
      <c r="C390" t="s">
        <v>845</v>
      </c>
      <c r="D390">
        <v>97828</v>
      </c>
      <c r="E390" t="s">
        <v>736</v>
      </c>
      <c r="F390" t="s">
        <v>737</v>
      </c>
      <c r="G390">
        <v>1</v>
      </c>
      <c r="H390">
        <v>1.88</v>
      </c>
      <c r="I390">
        <f t="shared" si="14"/>
        <v>13.72</v>
      </c>
      <c r="J390">
        <f t="shared" si="15"/>
        <v>15.600000000000001</v>
      </c>
      <c r="K390" t="s">
        <v>732</v>
      </c>
    </row>
    <row r="391" spans="1:11" x14ac:dyDescent="0.35">
      <c r="A391" t="s">
        <v>741</v>
      </c>
      <c r="B391">
        <v>72999</v>
      </c>
      <c r="C391" t="s">
        <v>845</v>
      </c>
      <c r="D391">
        <v>97666</v>
      </c>
      <c r="E391" t="s">
        <v>598</v>
      </c>
      <c r="F391" t="s">
        <v>488</v>
      </c>
      <c r="G391">
        <v>1</v>
      </c>
      <c r="H391">
        <v>545.94000000000005</v>
      </c>
      <c r="I391">
        <f t="shared" si="14"/>
        <v>13.72</v>
      </c>
      <c r="J391">
        <f t="shared" ref="J391:J437" si="16">IF(H391="","",SUM(H391:I391))</f>
        <v>559.66000000000008</v>
      </c>
      <c r="K391" t="s">
        <v>564</v>
      </c>
    </row>
    <row r="392" spans="1:11" x14ac:dyDescent="0.35">
      <c r="A392" t="s">
        <v>741</v>
      </c>
      <c r="B392">
        <v>72238</v>
      </c>
      <c r="C392" t="s">
        <v>856</v>
      </c>
      <c r="D392">
        <v>98024</v>
      </c>
      <c r="E392" t="s">
        <v>258</v>
      </c>
      <c r="F392" t="s">
        <v>259</v>
      </c>
      <c r="G392">
        <v>1</v>
      </c>
      <c r="H392">
        <v>345.77</v>
      </c>
      <c r="I392">
        <f t="shared" si="14"/>
        <v>13.72</v>
      </c>
      <c r="J392">
        <f t="shared" si="16"/>
        <v>359.49</v>
      </c>
      <c r="K392" t="s">
        <v>742</v>
      </c>
    </row>
    <row r="393" spans="1:11" x14ac:dyDescent="0.35">
      <c r="A393" t="s">
        <v>741</v>
      </c>
      <c r="B393">
        <v>72238</v>
      </c>
      <c r="C393" t="s">
        <v>856</v>
      </c>
      <c r="D393">
        <v>97701</v>
      </c>
      <c r="E393" t="s">
        <v>516</v>
      </c>
      <c r="F393" t="s">
        <v>104</v>
      </c>
      <c r="G393">
        <v>1</v>
      </c>
      <c r="H393">
        <v>169.4</v>
      </c>
      <c r="I393">
        <f t="shared" si="14"/>
        <v>13.72</v>
      </c>
      <c r="J393">
        <f t="shared" si="16"/>
        <v>183.12</v>
      </c>
      <c r="K393" t="s">
        <v>743</v>
      </c>
    </row>
    <row r="394" spans="1:11" x14ac:dyDescent="0.35">
      <c r="A394" t="s">
        <v>741</v>
      </c>
      <c r="B394">
        <v>73072</v>
      </c>
      <c r="C394" t="s">
        <v>857</v>
      </c>
      <c r="D394">
        <v>95573</v>
      </c>
      <c r="E394" t="s">
        <v>516</v>
      </c>
      <c r="F394" t="s">
        <v>104</v>
      </c>
      <c r="G394">
        <v>1</v>
      </c>
      <c r="H394">
        <v>169.4</v>
      </c>
      <c r="I394">
        <f t="shared" si="14"/>
        <v>13.72</v>
      </c>
      <c r="J394">
        <f t="shared" si="16"/>
        <v>183.12</v>
      </c>
      <c r="K394" t="s">
        <v>744</v>
      </c>
    </row>
    <row r="395" spans="1:11" x14ac:dyDescent="0.35">
      <c r="A395" t="s">
        <v>741</v>
      </c>
      <c r="B395">
        <v>73072</v>
      </c>
      <c r="C395" t="s">
        <v>857</v>
      </c>
      <c r="D395">
        <v>96595</v>
      </c>
      <c r="E395" t="s">
        <v>516</v>
      </c>
      <c r="F395" t="s">
        <v>104</v>
      </c>
      <c r="G395">
        <v>1</v>
      </c>
      <c r="H395">
        <v>169.4</v>
      </c>
      <c r="I395">
        <f t="shared" si="14"/>
        <v>13.72</v>
      </c>
      <c r="J395">
        <f t="shared" si="16"/>
        <v>183.12</v>
      </c>
      <c r="K395" t="s">
        <v>745</v>
      </c>
    </row>
    <row r="396" spans="1:11" x14ac:dyDescent="0.35">
      <c r="A396" t="s">
        <v>741</v>
      </c>
      <c r="B396">
        <v>72999</v>
      </c>
      <c r="C396" t="s">
        <v>845</v>
      </c>
      <c r="D396">
        <v>96591</v>
      </c>
      <c r="E396" t="s">
        <v>746</v>
      </c>
      <c r="F396" t="s">
        <v>104</v>
      </c>
      <c r="G396">
        <v>1</v>
      </c>
      <c r="H396">
        <v>168.78</v>
      </c>
      <c r="I396">
        <f t="shared" si="14"/>
        <v>13.72</v>
      </c>
      <c r="J396">
        <f t="shared" si="16"/>
        <v>182.5</v>
      </c>
      <c r="K396" t="s">
        <v>227</v>
      </c>
    </row>
    <row r="397" spans="1:11" x14ac:dyDescent="0.35">
      <c r="A397" t="s">
        <v>741</v>
      </c>
      <c r="B397">
        <v>72238</v>
      </c>
      <c r="C397" t="s">
        <v>856</v>
      </c>
      <c r="D397">
        <v>97442</v>
      </c>
      <c r="E397" t="s">
        <v>238</v>
      </c>
      <c r="F397" t="s">
        <v>104</v>
      </c>
      <c r="G397">
        <v>1</v>
      </c>
      <c r="H397">
        <v>167.68</v>
      </c>
      <c r="I397">
        <f t="shared" si="14"/>
        <v>13.72</v>
      </c>
      <c r="J397">
        <f t="shared" si="16"/>
        <v>181.4</v>
      </c>
      <c r="K397" t="s">
        <v>747</v>
      </c>
    </row>
    <row r="398" spans="1:11" x14ac:dyDescent="0.35">
      <c r="A398" t="s">
        <v>741</v>
      </c>
      <c r="B398">
        <v>72003</v>
      </c>
      <c r="C398" t="s">
        <v>858</v>
      </c>
      <c r="D398">
        <v>96697</v>
      </c>
      <c r="E398" t="s">
        <v>748</v>
      </c>
      <c r="F398" t="s">
        <v>749</v>
      </c>
      <c r="G398">
        <v>1</v>
      </c>
      <c r="H398">
        <v>161</v>
      </c>
      <c r="I398">
        <f t="shared" si="14"/>
        <v>13.72</v>
      </c>
      <c r="J398">
        <f t="shared" si="16"/>
        <v>174.72</v>
      </c>
      <c r="K398" t="s">
        <v>750</v>
      </c>
    </row>
    <row r="399" spans="1:11" x14ac:dyDescent="0.35">
      <c r="A399" t="s">
        <v>741</v>
      </c>
      <c r="B399">
        <v>72003</v>
      </c>
      <c r="C399" t="s">
        <v>858</v>
      </c>
      <c r="D399">
        <v>98059</v>
      </c>
      <c r="E399" t="s">
        <v>282</v>
      </c>
      <c r="F399" t="s">
        <v>283</v>
      </c>
      <c r="G399">
        <v>1</v>
      </c>
      <c r="H399">
        <v>99.9</v>
      </c>
      <c r="I399">
        <f t="shared" si="14"/>
        <v>13.72</v>
      </c>
      <c r="J399">
        <f t="shared" si="16"/>
        <v>113.62</v>
      </c>
      <c r="K399" t="s">
        <v>751</v>
      </c>
    </row>
    <row r="400" spans="1:11" x14ac:dyDescent="0.35">
      <c r="A400" t="s">
        <v>741</v>
      </c>
      <c r="B400">
        <v>72999</v>
      </c>
      <c r="C400" t="s">
        <v>845</v>
      </c>
      <c r="D400">
        <v>97834</v>
      </c>
      <c r="E400" t="s">
        <v>285</v>
      </c>
      <c r="F400" t="s">
        <v>286</v>
      </c>
      <c r="G400">
        <v>1</v>
      </c>
      <c r="H400">
        <v>97.19</v>
      </c>
      <c r="I400">
        <f t="shared" si="14"/>
        <v>13.72</v>
      </c>
      <c r="J400">
        <f t="shared" si="16"/>
        <v>110.91</v>
      </c>
      <c r="K400" t="s">
        <v>752</v>
      </c>
    </row>
    <row r="401" spans="1:11" x14ac:dyDescent="0.35">
      <c r="A401" t="s">
        <v>741</v>
      </c>
      <c r="B401">
        <v>72999</v>
      </c>
      <c r="C401" t="s">
        <v>845</v>
      </c>
      <c r="D401">
        <v>97752</v>
      </c>
      <c r="E401" t="s">
        <v>400</v>
      </c>
      <c r="F401" t="s">
        <v>401</v>
      </c>
      <c r="G401">
        <v>1</v>
      </c>
      <c r="H401">
        <v>87.45</v>
      </c>
      <c r="I401">
        <f t="shared" si="14"/>
        <v>13.72</v>
      </c>
      <c r="J401">
        <f t="shared" si="16"/>
        <v>101.17</v>
      </c>
      <c r="K401" t="s">
        <v>753</v>
      </c>
    </row>
    <row r="402" spans="1:11" x14ac:dyDescent="0.35">
      <c r="A402" t="s">
        <v>741</v>
      </c>
      <c r="B402">
        <v>72999</v>
      </c>
      <c r="C402" t="s">
        <v>845</v>
      </c>
      <c r="D402">
        <v>96590</v>
      </c>
      <c r="E402" t="s">
        <v>220</v>
      </c>
      <c r="F402" t="s">
        <v>32</v>
      </c>
      <c r="G402">
        <v>1</v>
      </c>
      <c r="H402">
        <v>80.022400000000005</v>
      </c>
      <c r="I402">
        <f t="shared" si="14"/>
        <v>13.72</v>
      </c>
      <c r="J402">
        <f t="shared" si="16"/>
        <v>93.742400000000004</v>
      </c>
      <c r="K402" t="s">
        <v>754</v>
      </c>
    </row>
    <row r="403" spans="1:11" x14ac:dyDescent="0.35">
      <c r="A403" t="s">
        <v>741</v>
      </c>
      <c r="B403">
        <v>72238</v>
      </c>
      <c r="C403" t="s">
        <v>856</v>
      </c>
      <c r="D403">
        <v>96588</v>
      </c>
      <c r="E403" t="s">
        <v>297</v>
      </c>
      <c r="F403" t="s">
        <v>47</v>
      </c>
      <c r="G403">
        <v>1</v>
      </c>
      <c r="H403">
        <v>67.84</v>
      </c>
      <c r="I403">
        <f t="shared" si="14"/>
        <v>13.72</v>
      </c>
      <c r="J403">
        <f t="shared" si="16"/>
        <v>81.56</v>
      </c>
      <c r="K403" t="s">
        <v>77</v>
      </c>
    </row>
    <row r="404" spans="1:11" x14ac:dyDescent="0.35">
      <c r="A404" t="s">
        <v>741</v>
      </c>
      <c r="B404">
        <v>72238</v>
      </c>
      <c r="C404" t="s">
        <v>856</v>
      </c>
      <c r="D404">
        <v>96598</v>
      </c>
      <c r="E404" t="s">
        <v>404</v>
      </c>
      <c r="F404" t="s">
        <v>112</v>
      </c>
      <c r="G404">
        <v>1</v>
      </c>
      <c r="H404">
        <v>65.819999999999993</v>
      </c>
      <c r="I404">
        <f t="shared" si="14"/>
        <v>13.72</v>
      </c>
      <c r="J404">
        <f t="shared" si="16"/>
        <v>79.539999999999992</v>
      </c>
      <c r="K404" t="s">
        <v>755</v>
      </c>
    </row>
    <row r="405" spans="1:11" x14ac:dyDescent="0.35">
      <c r="A405" t="s">
        <v>741</v>
      </c>
      <c r="B405">
        <v>72003</v>
      </c>
      <c r="C405" t="s">
        <v>858</v>
      </c>
      <c r="D405">
        <v>96695</v>
      </c>
      <c r="E405" t="s">
        <v>756</v>
      </c>
      <c r="F405" t="s">
        <v>757</v>
      </c>
      <c r="G405">
        <v>1</v>
      </c>
      <c r="H405">
        <v>55</v>
      </c>
      <c r="I405">
        <f t="shared" si="14"/>
        <v>13.72</v>
      </c>
      <c r="J405">
        <f t="shared" si="16"/>
        <v>68.72</v>
      </c>
      <c r="K405" t="s">
        <v>758</v>
      </c>
    </row>
    <row r="406" spans="1:11" x14ac:dyDescent="0.35">
      <c r="A406" t="s">
        <v>741</v>
      </c>
      <c r="B406">
        <v>72479</v>
      </c>
      <c r="C406" t="s">
        <v>852</v>
      </c>
      <c r="D406">
        <v>98653</v>
      </c>
      <c r="E406" t="s">
        <v>759</v>
      </c>
      <c r="F406" t="s">
        <v>760</v>
      </c>
      <c r="G406">
        <v>1</v>
      </c>
      <c r="H406">
        <v>50.42</v>
      </c>
      <c r="I406">
        <f t="shared" si="14"/>
        <v>13.72</v>
      </c>
      <c r="J406">
        <f t="shared" si="16"/>
        <v>64.14</v>
      </c>
      <c r="K406" t="s">
        <v>761</v>
      </c>
    </row>
    <row r="407" spans="1:11" x14ac:dyDescent="0.35">
      <c r="A407" t="s">
        <v>741</v>
      </c>
      <c r="B407">
        <v>72238</v>
      </c>
      <c r="C407" t="s">
        <v>856</v>
      </c>
      <c r="D407">
        <v>97537</v>
      </c>
      <c r="E407" t="s">
        <v>762</v>
      </c>
      <c r="F407" t="s">
        <v>226</v>
      </c>
      <c r="G407">
        <v>1</v>
      </c>
      <c r="H407">
        <v>48.932499999999997</v>
      </c>
      <c r="I407">
        <f t="shared" ref="I407:I437" si="17">IF(H407="","",13.72)</f>
        <v>13.72</v>
      </c>
      <c r="J407">
        <f t="shared" si="16"/>
        <v>62.652499999999996</v>
      </c>
      <c r="K407" t="s">
        <v>763</v>
      </c>
    </row>
    <row r="408" spans="1:11" x14ac:dyDescent="0.35">
      <c r="A408" t="s">
        <v>741</v>
      </c>
      <c r="B408">
        <v>72238</v>
      </c>
      <c r="C408" t="s">
        <v>856</v>
      </c>
      <c r="D408">
        <v>95217</v>
      </c>
      <c r="E408" t="s">
        <v>523</v>
      </c>
      <c r="F408" t="s">
        <v>524</v>
      </c>
      <c r="G408">
        <v>1</v>
      </c>
      <c r="H408">
        <v>47.5</v>
      </c>
      <c r="I408">
        <f t="shared" si="17"/>
        <v>13.72</v>
      </c>
      <c r="J408">
        <f t="shared" si="16"/>
        <v>61.22</v>
      </c>
      <c r="K408" t="s">
        <v>629</v>
      </c>
    </row>
    <row r="409" spans="1:11" x14ac:dyDescent="0.35">
      <c r="A409" t="s">
        <v>741</v>
      </c>
      <c r="B409">
        <v>72238</v>
      </c>
      <c r="C409" t="s">
        <v>856</v>
      </c>
      <c r="D409">
        <v>95571</v>
      </c>
      <c r="E409" t="s">
        <v>523</v>
      </c>
      <c r="F409" t="s">
        <v>524</v>
      </c>
      <c r="G409">
        <v>1</v>
      </c>
      <c r="H409">
        <v>47.5</v>
      </c>
      <c r="I409">
        <f t="shared" si="17"/>
        <v>13.72</v>
      </c>
      <c r="J409">
        <f t="shared" si="16"/>
        <v>61.22</v>
      </c>
      <c r="K409" t="s">
        <v>764</v>
      </c>
    </row>
    <row r="410" spans="1:11" x14ac:dyDescent="0.35">
      <c r="A410" t="s">
        <v>741</v>
      </c>
      <c r="B410">
        <v>72238</v>
      </c>
      <c r="C410" t="s">
        <v>856</v>
      </c>
      <c r="D410">
        <v>95577</v>
      </c>
      <c r="E410" t="s">
        <v>15</v>
      </c>
      <c r="F410" t="s">
        <v>16</v>
      </c>
      <c r="G410">
        <v>1</v>
      </c>
      <c r="H410">
        <v>38.46</v>
      </c>
      <c r="I410">
        <f t="shared" si="17"/>
        <v>13.72</v>
      </c>
      <c r="J410">
        <f t="shared" si="16"/>
        <v>52.18</v>
      </c>
      <c r="K410" t="s">
        <v>765</v>
      </c>
    </row>
    <row r="411" spans="1:11" x14ac:dyDescent="0.35">
      <c r="A411" t="s">
        <v>741</v>
      </c>
      <c r="B411">
        <v>73069</v>
      </c>
      <c r="C411" t="s">
        <v>850</v>
      </c>
      <c r="D411">
        <v>98656</v>
      </c>
      <c r="E411" t="s">
        <v>766</v>
      </c>
      <c r="F411" t="s">
        <v>169</v>
      </c>
      <c r="G411">
        <v>1</v>
      </c>
      <c r="H411">
        <v>32.17</v>
      </c>
      <c r="I411">
        <f t="shared" si="17"/>
        <v>13.72</v>
      </c>
      <c r="J411">
        <f t="shared" si="16"/>
        <v>45.89</v>
      </c>
      <c r="K411" t="s">
        <v>767</v>
      </c>
    </row>
    <row r="412" spans="1:11" x14ac:dyDescent="0.35">
      <c r="A412" t="s">
        <v>741</v>
      </c>
      <c r="B412">
        <v>72238</v>
      </c>
      <c r="C412" t="s">
        <v>856</v>
      </c>
      <c r="D412">
        <v>97526</v>
      </c>
      <c r="E412" t="s">
        <v>309</v>
      </c>
      <c r="F412" t="s">
        <v>310</v>
      </c>
      <c r="G412">
        <v>1</v>
      </c>
      <c r="H412">
        <v>31.22</v>
      </c>
      <c r="I412">
        <f t="shared" si="17"/>
        <v>13.72</v>
      </c>
      <c r="J412">
        <f t="shared" si="16"/>
        <v>44.94</v>
      </c>
      <c r="K412" t="s">
        <v>768</v>
      </c>
    </row>
    <row r="413" spans="1:11" x14ac:dyDescent="0.35">
      <c r="A413" t="s">
        <v>741</v>
      </c>
      <c r="B413">
        <v>72238</v>
      </c>
      <c r="C413" t="s">
        <v>856</v>
      </c>
      <c r="D413">
        <v>98104</v>
      </c>
      <c r="E413" t="s">
        <v>439</v>
      </c>
      <c r="F413" t="s">
        <v>440</v>
      </c>
      <c r="G413">
        <v>3</v>
      </c>
      <c r="H413">
        <v>29.43</v>
      </c>
      <c r="I413">
        <f t="shared" si="17"/>
        <v>13.72</v>
      </c>
      <c r="J413">
        <f t="shared" si="16"/>
        <v>43.15</v>
      </c>
      <c r="K413" t="s">
        <v>769</v>
      </c>
    </row>
    <row r="414" spans="1:11" x14ac:dyDescent="0.35">
      <c r="A414" t="s">
        <v>741</v>
      </c>
      <c r="B414">
        <v>72003</v>
      </c>
      <c r="C414" t="s">
        <v>858</v>
      </c>
      <c r="D414">
        <v>98584</v>
      </c>
      <c r="E414" t="s">
        <v>770</v>
      </c>
      <c r="F414" t="s">
        <v>771</v>
      </c>
      <c r="G414">
        <v>1</v>
      </c>
      <c r="H414">
        <v>23.508900000000001</v>
      </c>
      <c r="I414">
        <f t="shared" si="17"/>
        <v>13.72</v>
      </c>
      <c r="J414">
        <f t="shared" si="16"/>
        <v>37.228900000000003</v>
      </c>
      <c r="K414" t="s">
        <v>772</v>
      </c>
    </row>
    <row r="415" spans="1:11" x14ac:dyDescent="0.35">
      <c r="A415" t="s">
        <v>741</v>
      </c>
      <c r="B415">
        <v>72003</v>
      </c>
      <c r="C415" t="s">
        <v>858</v>
      </c>
      <c r="D415">
        <v>96699</v>
      </c>
      <c r="E415" t="s">
        <v>773</v>
      </c>
      <c r="F415" t="s">
        <v>774</v>
      </c>
      <c r="G415">
        <v>1</v>
      </c>
      <c r="H415">
        <v>20.184999999999999</v>
      </c>
      <c r="I415">
        <f t="shared" si="17"/>
        <v>13.72</v>
      </c>
      <c r="J415">
        <f t="shared" si="16"/>
        <v>33.905000000000001</v>
      </c>
      <c r="K415" t="s">
        <v>775</v>
      </c>
    </row>
    <row r="416" spans="1:11" x14ac:dyDescent="0.35">
      <c r="A416" t="s">
        <v>741</v>
      </c>
      <c r="B416">
        <v>73069</v>
      </c>
      <c r="C416" t="s">
        <v>850</v>
      </c>
      <c r="D416">
        <v>96889</v>
      </c>
      <c r="E416" t="s">
        <v>776</v>
      </c>
      <c r="F416" t="s">
        <v>777</v>
      </c>
      <c r="G416">
        <v>1</v>
      </c>
      <c r="H416">
        <v>19.5</v>
      </c>
      <c r="I416">
        <f t="shared" si="17"/>
        <v>13.72</v>
      </c>
      <c r="J416">
        <f t="shared" si="16"/>
        <v>33.22</v>
      </c>
      <c r="K416" t="s">
        <v>778</v>
      </c>
    </row>
    <row r="417" spans="1:11" x14ac:dyDescent="0.35">
      <c r="A417" t="s">
        <v>741</v>
      </c>
      <c r="B417">
        <v>73069</v>
      </c>
      <c r="C417" t="s">
        <v>850</v>
      </c>
      <c r="D417">
        <v>96890</v>
      </c>
      <c r="E417" t="s">
        <v>776</v>
      </c>
      <c r="F417" t="s">
        <v>777</v>
      </c>
      <c r="G417">
        <v>1</v>
      </c>
      <c r="H417">
        <v>19.5</v>
      </c>
      <c r="I417">
        <f t="shared" si="17"/>
        <v>13.72</v>
      </c>
      <c r="J417">
        <f t="shared" si="16"/>
        <v>33.22</v>
      </c>
      <c r="K417" t="s">
        <v>779</v>
      </c>
    </row>
    <row r="418" spans="1:11" x14ac:dyDescent="0.35">
      <c r="A418" t="s">
        <v>741</v>
      </c>
      <c r="B418">
        <v>72015</v>
      </c>
      <c r="C418" t="s">
        <v>859</v>
      </c>
      <c r="D418">
        <v>97295</v>
      </c>
      <c r="E418" t="s">
        <v>780</v>
      </c>
      <c r="F418" t="s">
        <v>781</v>
      </c>
      <c r="G418">
        <v>2</v>
      </c>
      <c r="H418">
        <v>16.579999999999998</v>
      </c>
      <c r="I418">
        <f t="shared" si="17"/>
        <v>13.72</v>
      </c>
      <c r="J418">
        <f t="shared" si="16"/>
        <v>30.299999999999997</v>
      </c>
      <c r="K418" t="s">
        <v>782</v>
      </c>
    </row>
    <row r="419" spans="1:11" x14ac:dyDescent="0.35">
      <c r="A419" t="s">
        <v>741</v>
      </c>
      <c r="B419">
        <v>72238</v>
      </c>
      <c r="C419" t="s">
        <v>856</v>
      </c>
      <c r="D419">
        <v>96597</v>
      </c>
      <c r="E419" t="s">
        <v>329</v>
      </c>
      <c r="F419" t="s">
        <v>330</v>
      </c>
      <c r="G419">
        <v>1</v>
      </c>
      <c r="H419">
        <v>16.452000000000002</v>
      </c>
      <c r="I419">
        <f t="shared" si="17"/>
        <v>13.72</v>
      </c>
      <c r="J419">
        <f t="shared" si="16"/>
        <v>30.172000000000004</v>
      </c>
      <c r="K419" t="s">
        <v>783</v>
      </c>
    </row>
    <row r="420" spans="1:11" x14ac:dyDescent="0.35">
      <c r="A420" t="s">
        <v>741</v>
      </c>
      <c r="B420">
        <v>72238</v>
      </c>
      <c r="C420" t="s">
        <v>856</v>
      </c>
      <c r="D420">
        <v>97536</v>
      </c>
      <c r="E420" t="s">
        <v>329</v>
      </c>
      <c r="F420" t="s">
        <v>330</v>
      </c>
      <c r="G420">
        <v>1</v>
      </c>
      <c r="H420">
        <v>16.452000000000002</v>
      </c>
      <c r="I420">
        <f t="shared" si="17"/>
        <v>13.72</v>
      </c>
      <c r="J420">
        <f t="shared" si="16"/>
        <v>30.172000000000004</v>
      </c>
      <c r="K420" t="s">
        <v>784</v>
      </c>
    </row>
    <row r="421" spans="1:11" x14ac:dyDescent="0.35">
      <c r="A421" t="s">
        <v>741</v>
      </c>
      <c r="B421">
        <v>72003</v>
      </c>
      <c r="C421" t="s">
        <v>858</v>
      </c>
      <c r="D421">
        <v>96693</v>
      </c>
      <c r="E421" t="s">
        <v>72</v>
      </c>
      <c r="F421" t="s">
        <v>73</v>
      </c>
      <c r="G421">
        <v>1</v>
      </c>
      <c r="H421">
        <v>16.41</v>
      </c>
      <c r="I421">
        <f t="shared" si="17"/>
        <v>13.72</v>
      </c>
      <c r="J421">
        <f t="shared" si="16"/>
        <v>30.130000000000003</v>
      </c>
      <c r="K421" t="s">
        <v>785</v>
      </c>
    </row>
    <row r="422" spans="1:11" x14ac:dyDescent="0.35">
      <c r="A422" t="s">
        <v>741</v>
      </c>
      <c r="B422">
        <v>72238</v>
      </c>
      <c r="C422" t="s">
        <v>856</v>
      </c>
      <c r="D422">
        <v>95570</v>
      </c>
      <c r="E422" t="s">
        <v>75</v>
      </c>
      <c r="F422" t="s">
        <v>76</v>
      </c>
      <c r="G422">
        <v>1</v>
      </c>
      <c r="H422">
        <v>15.896599999999999</v>
      </c>
      <c r="I422">
        <f t="shared" si="17"/>
        <v>13.72</v>
      </c>
      <c r="J422">
        <f t="shared" si="16"/>
        <v>29.616599999999998</v>
      </c>
      <c r="K422" t="s">
        <v>786</v>
      </c>
    </row>
    <row r="423" spans="1:11" x14ac:dyDescent="0.35">
      <c r="A423" t="s">
        <v>741</v>
      </c>
      <c r="B423">
        <v>72238</v>
      </c>
      <c r="C423" t="s">
        <v>856</v>
      </c>
      <c r="D423">
        <v>95576</v>
      </c>
      <c r="E423" t="s">
        <v>177</v>
      </c>
      <c r="F423" t="s">
        <v>178</v>
      </c>
      <c r="G423">
        <v>1</v>
      </c>
      <c r="H423">
        <v>15.05</v>
      </c>
      <c r="I423">
        <f t="shared" si="17"/>
        <v>13.72</v>
      </c>
      <c r="J423">
        <f t="shared" si="16"/>
        <v>28.770000000000003</v>
      </c>
      <c r="K423" t="s">
        <v>787</v>
      </c>
    </row>
    <row r="424" spans="1:11" x14ac:dyDescent="0.35">
      <c r="A424" t="s">
        <v>741</v>
      </c>
      <c r="B424">
        <v>72999</v>
      </c>
      <c r="C424" t="s">
        <v>845</v>
      </c>
      <c r="D424">
        <v>97829</v>
      </c>
      <c r="E424" t="s">
        <v>177</v>
      </c>
      <c r="F424" t="s">
        <v>178</v>
      </c>
      <c r="G424">
        <v>1</v>
      </c>
      <c r="H424">
        <v>15.05</v>
      </c>
      <c r="I424">
        <f t="shared" si="17"/>
        <v>13.72</v>
      </c>
      <c r="J424">
        <f t="shared" si="16"/>
        <v>28.770000000000003</v>
      </c>
      <c r="K424" t="s">
        <v>788</v>
      </c>
    </row>
    <row r="425" spans="1:11" x14ac:dyDescent="0.35">
      <c r="A425" t="s">
        <v>741</v>
      </c>
      <c r="B425">
        <v>72238</v>
      </c>
      <c r="C425" t="s">
        <v>856</v>
      </c>
      <c r="D425">
        <v>98654</v>
      </c>
      <c r="E425" t="s">
        <v>431</v>
      </c>
      <c r="F425" t="s">
        <v>432</v>
      </c>
      <c r="G425">
        <v>1</v>
      </c>
      <c r="H425">
        <v>12.56</v>
      </c>
      <c r="I425">
        <f t="shared" si="17"/>
        <v>13.72</v>
      </c>
      <c r="J425">
        <f t="shared" si="16"/>
        <v>26.28</v>
      </c>
      <c r="K425" t="s">
        <v>789</v>
      </c>
    </row>
    <row r="426" spans="1:11" x14ac:dyDescent="0.35">
      <c r="A426" t="s">
        <v>741</v>
      </c>
      <c r="B426">
        <v>73069</v>
      </c>
      <c r="C426" t="s">
        <v>850</v>
      </c>
      <c r="D426">
        <v>98262</v>
      </c>
      <c r="E426" t="s">
        <v>339</v>
      </c>
      <c r="F426" t="s">
        <v>340</v>
      </c>
      <c r="G426">
        <v>1</v>
      </c>
      <c r="H426">
        <v>12.55</v>
      </c>
      <c r="I426">
        <f t="shared" si="17"/>
        <v>13.72</v>
      </c>
      <c r="J426">
        <f t="shared" si="16"/>
        <v>26.270000000000003</v>
      </c>
      <c r="K426" t="s">
        <v>790</v>
      </c>
    </row>
    <row r="427" spans="1:11" x14ac:dyDescent="0.35">
      <c r="A427" t="s">
        <v>741</v>
      </c>
      <c r="B427">
        <v>72238</v>
      </c>
      <c r="C427" t="s">
        <v>856</v>
      </c>
      <c r="D427">
        <v>95572</v>
      </c>
      <c r="E427" t="s">
        <v>335</v>
      </c>
      <c r="F427" t="s">
        <v>84</v>
      </c>
      <c r="G427">
        <v>1</v>
      </c>
      <c r="H427">
        <v>12.52</v>
      </c>
      <c r="I427">
        <f t="shared" si="17"/>
        <v>13.72</v>
      </c>
      <c r="J427">
        <f t="shared" si="16"/>
        <v>26.240000000000002</v>
      </c>
      <c r="K427" t="s">
        <v>791</v>
      </c>
    </row>
    <row r="428" spans="1:11" x14ac:dyDescent="0.35">
      <c r="A428" t="s">
        <v>741</v>
      </c>
      <c r="B428">
        <v>72003</v>
      </c>
      <c r="C428" t="s">
        <v>858</v>
      </c>
      <c r="D428">
        <v>96694</v>
      </c>
      <c r="E428" t="s">
        <v>90</v>
      </c>
      <c r="F428" t="s">
        <v>91</v>
      </c>
      <c r="G428">
        <v>1</v>
      </c>
      <c r="H428">
        <v>11.22</v>
      </c>
      <c r="I428">
        <f t="shared" si="17"/>
        <v>13.72</v>
      </c>
      <c r="J428">
        <f t="shared" si="16"/>
        <v>24.94</v>
      </c>
      <c r="K428" t="s">
        <v>792</v>
      </c>
    </row>
    <row r="429" spans="1:11" x14ac:dyDescent="0.35">
      <c r="A429" t="s">
        <v>741</v>
      </c>
      <c r="B429">
        <v>72238</v>
      </c>
      <c r="C429" t="s">
        <v>856</v>
      </c>
      <c r="D429">
        <v>97753</v>
      </c>
      <c r="E429" t="s">
        <v>793</v>
      </c>
      <c r="F429" t="s">
        <v>794</v>
      </c>
      <c r="G429">
        <v>2</v>
      </c>
      <c r="H429">
        <v>8.1999999999999993</v>
      </c>
      <c r="I429">
        <f t="shared" si="17"/>
        <v>13.72</v>
      </c>
      <c r="J429">
        <f t="shared" si="16"/>
        <v>21.92</v>
      </c>
      <c r="K429" t="s">
        <v>795</v>
      </c>
    </row>
    <row r="430" spans="1:11" x14ac:dyDescent="0.35">
      <c r="A430" t="s">
        <v>741</v>
      </c>
      <c r="B430">
        <v>72238</v>
      </c>
      <c r="C430" t="s">
        <v>856</v>
      </c>
      <c r="D430">
        <v>97535</v>
      </c>
      <c r="E430" t="s">
        <v>796</v>
      </c>
      <c r="F430" t="s">
        <v>187</v>
      </c>
      <c r="G430">
        <v>1</v>
      </c>
      <c r="H430">
        <v>8.17</v>
      </c>
      <c r="I430">
        <f t="shared" si="17"/>
        <v>13.72</v>
      </c>
      <c r="J430">
        <f t="shared" si="16"/>
        <v>21.89</v>
      </c>
      <c r="K430" t="s">
        <v>249</v>
      </c>
    </row>
    <row r="431" spans="1:11" x14ac:dyDescent="0.35">
      <c r="A431" t="s">
        <v>741</v>
      </c>
      <c r="B431">
        <v>72238</v>
      </c>
      <c r="C431" t="s">
        <v>856</v>
      </c>
      <c r="D431">
        <v>97540</v>
      </c>
      <c r="E431" t="s">
        <v>797</v>
      </c>
      <c r="F431" t="s">
        <v>798</v>
      </c>
      <c r="G431">
        <v>1</v>
      </c>
      <c r="H431">
        <v>6.74</v>
      </c>
      <c r="I431">
        <f t="shared" si="17"/>
        <v>13.72</v>
      </c>
      <c r="J431">
        <f t="shared" si="16"/>
        <v>20.46</v>
      </c>
      <c r="K431" t="s">
        <v>799</v>
      </c>
    </row>
    <row r="432" spans="1:11" x14ac:dyDescent="0.35">
      <c r="A432" t="s">
        <v>741</v>
      </c>
      <c r="B432">
        <v>72238</v>
      </c>
      <c r="C432" t="s">
        <v>856</v>
      </c>
      <c r="D432">
        <v>95575</v>
      </c>
      <c r="E432" t="s">
        <v>368</v>
      </c>
      <c r="F432" t="s">
        <v>251</v>
      </c>
      <c r="G432">
        <v>1</v>
      </c>
      <c r="H432">
        <v>6.06</v>
      </c>
      <c r="I432">
        <f t="shared" si="17"/>
        <v>13.72</v>
      </c>
      <c r="J432">
        <f t="shared" si="16"/>
        <v>19.78</v>
      </c>
      <c r="K432" t="s">
        <v>800</v>
      </c>
    </row>
    <row r="433" spans="1:11" x14ac:dyDescent="0.35">
      <c r="A433" t="s">
        <v>741</v>
      </c>
      <c r="B433">
        <v>72999</v>
      </c>
      <c r="C433" t="s">
        <v>845</v>
      </c>
      <c r="D433">
        <v>97833</v>
      </c>
      <c r="E433" t="s">
        <v>728</v>
      </c>
      <c r="F433" t="s">
        <v>73</v>
      </c>
      <c r="G433">
        <v>1</v>
      </c>
      <c r="H433">
        <v>5</v>
      </c>
      <c r="I433">
        <f t="shared" si="17"/>
        <v>13.72</v>
      </c>
      <c r="J433">
        <f t="shared" si="16"/>
        <v>18.72</v>
      </c>
      <c r="K433" t="s">
        <v>801</v>
      </c>
    </row>
    <row r="434" spans="1:11" x14ac:dyDescent="0.35">
      <c r="A434" t="s">
        <v>741</v>
      </c>
      <c r="B434">
        <v>72238</v>
      </c>
      <c r="C434" t="s">
        <v>856</v>
      </c>
      <c r="D434">
        <v>97830</v>
      </c>
      <c r="E434" t="s">
        <v>453</v>
      </c>
      <c r="F434" t="s">
        <v>454</v>
      </c>
      <c r="G434">
        <v>1</v>
      </c>
      <c r="H434">
        <v>4.17</v>
      </c>
      <c r="I434">
        <f t="shared" si="17"/>
        <v>13.72</v>
      </c>
      <c r="J434">
        <f t="shared" si="16"/>
        <v>17.89</v>
      </c>
      <c r="K434" t="s">
        <v>701</v>
      </c>
    </row>
    <row r="435" spans="1:11" x14ac:dyDescent="0.35">
      <c r="A435" t="s">
        <v>741</v>
      </c>
      <c r="B435">
        <v>72238</v>
      </c>
      <c r="C435" t="s">
        <v>856</v>
      </c>
      <c r="D435">
        <v>95574</v>
      </c>
      <c r="E435" t="s">
        <v>802</v>
      </c>
      <c r="F435" t="s">
        <v>803</v>
      </c>
      <c r="G435">
        <v>1</v>
      </c>
      <c r="H435">
        <v>3.3174000000000001</v>
      </c>
      <c r="I435">
        <f t="shared" si="17"/>
        <v>13.72</v>
      </c>
      <c r="J435">
        <f t="shared" si="16"/>
        <v>17.037400000000002</v>
      </c>
      <c r="K435" t="s">
        <v>141</v>
      </c>
    </row>
    <row r="436" spans="1:11" x14ac:dyDescent="0.35">
      <c r="A436" t="s">
        <v>741</v>
      </c>
      <c r="B436">
        <v>72238</v>
      </c>
      <c r="C436" t="s">
        <v>856</v>
      </c>
      <c r="D436">
        <v>97539</v>
      </c>
      <c r="E436" t="s">
        <v>375</v>
      </c>
      <c r="F436" t="s">
        <v>231</v>
      </c>
      <c r="G436">
        <v>1</v>
      </c>
      <c r="H436">
        <v>3.15</v>
      </c>
      <c r="I436">
        <f t="shared" si="17"/>
        <v>13.72</v>
      </c>
      <c r="J436">
        <f t="shared" si="16"/>
        <v>16.87</v>
      </c>
      <c r="K436" t="s">
        <v>804</v>
      </c>
    </row>
    <row r="437" spans="1:11" x14ac:dyDescent="0.35">
      <c r="A437" t="s">
        <v>741</v>
      </c>
      <c r="B437">
        <v>72238</v>
      </c>
      <c r="C437" t="s">
        <v>856</v>
      </c>
      <c r="D437">
        <v>96596</v>
      </c>
      <c r="E437" t="s">
        <v>805</v>
      </c>
      <c r="F437" t="s">
        <v>806</v>
      </c>
      <c r="G437">
        <v>1</v>
      </c>
      <c r="H437">
        <v>2.1</v>
      </c>
      <c r="I437">
        <f t="shared" si="17"/>
        <v>13.72</v>
      </c>
      <c r="J437">
        <f t="shared" si="16"/>
        <v>15.82</v>
      </c>
      <c r="K437" t="s">
        <v>807</v>
      </c>
    </row>
    <row r="438" spans="1:11" x14ac:dyDescent="0.35">
      <c r="A438" s="50">
        <v>44713</v>
      </c>
      <c r="E438">
        <v>11111111111</v>
      </c>
      <c r="I438" t="str">
        <f>IF(H438="","",13.72)</f>
        <v/>
      </c>
      <c r="J438" t="str">
        <f>IF(H438="","",SUM(H438:I438))</f>
        <v/>
      </c>
    </row>
    <row r="439" spans="1:11" x14ac:dyDescent="0.35">
      <c r="A439" t="s">
        <v>860</v>
      </c>
      <c r="E439">
        <v>11111111111</v>
      </c>
      <c r="I439" t="str">
        <f>IF(H439="","",13.72)</f>
        <v/>
      </c>
      <c r="J439" t="str">
        <f>IF(H439="","",SUM(H439:I439))</f>
        <v/>
      </c>
    </row>
  </sheetData>
  <phoneticPr fontId="7" type="noConversion"/>
  <pageMargins left="0.7" right="0.7" top="0.75" bottom="0.75" header="0.3" footer="0.3"/>
  <pageSetup orientation="portrait" r:id="rId1"/>
  <headerFooter>
    <oddFooter>&amp;R&amp;1#&amp;"Calibri"&amp;10&amp;K000000Information classification: Internal</oddFooter>
  </headerFooter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63768-042B-4785-A2B1-980D7D97D75F}">
  <sheetPr codeName="Feuil6">
    <tabColor theme="5"/>
  </sheetPr>
  <dimension ref="A1:X410"/>
  <sheetViews>
    <sheetView topLeftCell="E1" zoomScale="85" zoomScaleNormal="85" workbookViewId="0">
      <pane ySplit="1" topLeftCell="A2" activePane="bottomLeft" state="frozen"/>
      <selection activeCell="H2" sqref="H2"/>
      <selection pane="bottomLeft" activeCell="N197" sqref="N197"/>
    </sheetView>
  </sheetViews>
  <sheetFormatPr baseColWidth="10" defaultColWidth="9.1796875" defaultRowHeight="18.75" customHeight="1" x14ac:dyDescent="0.35"/>
  <cols>
    <col min="1" max="24" width="13.7265625" customWidth="1"/>
    <col min="51" max="51" width="12" customWidth="1"/>
    <col min="52" max="52" width="16.1796875" customWidth="1"/>
    <col min="53" max="53" width="13.81640625" customWidth="1"/>
    <col min="54" max="54" width="14.81640625" bestFit="1" customWidth="1"/>
    <col min="55" max="55" width="17.81640625" customWidth="1"/>
    <col min="56" max="56" width="38" customWidth="1"/>
    <col min="57" max="57" width="10.81640625" customWidth="1"/>
    <col min="58" max="59" width="21.54296875" customWidth="1"/>
    <col min="60" max="60" width="21.81640625" customWidth="1"/>
    <col min="61" max="61" width="95" bestFit="1" customWidth="1"/>
    <col min="307" max="307" width="12" customWidth="1"/>
    <col min="308" max="308" width="16.1796875" customWidth="1"/>
    <col min="309" max="309" width="13.81640625" customWidth="1"/>
    <col min="310" max="310" width="14.81640625" bestFit="1" customWidth="1"/>
    <col min="311" max="311" width="17.81640625" customWidth="1"/>
    <col min="312" max="312" width="38" customWidth="1"/>
    <col min="313" max="313" width="10.81640625" customWidth="1"/>
    <col min="314" max="315" width="21.54296875" customWidth="1"/>
    <col min="316" max="316" width="21.81640625" customWidth="1"/>
    <col min="317" max="317" width="95" bestFit="1" customWidth="1"/>
    <col min="563" max="563" width="12" customWidth="1"/>
    <col min="564" max="564" width="16.1796875" customWidth="1"/>
    <col min="565" max="565" width="13.81640625" customWidth="1"/>
    <col min="566" max="566" width="14.81640625" bestFit="1" customWidth="1"/>
    <col min="567" max="567" width="17.81640625" customWidth="1"/>
    <col min="568" max="568" width="38" customWidth="1"/>
    <col min="569" max="569" width="10.81640625" customWidth="1"/>
    <col min="570" max="571" width="21.54296875" customWidth="1"/>
    <col min="572" max="572" width="21.81640625" customWidth="1"/>
    <col min="573" max="573" width="95" bestFit="1" customWidth="1"/>
    <col min="819" max="819" width="12" customWidth="1"/>
    <col min="820" max="820" width="16.1796875" customWidth="1"/>
    <col min="821" max="821" width="13.81640625" customWidth="1"/>
    <col min="822" max="822" width="14.81640625" bestFit="1" customWidth="1"/>
    <col min="823" max="823" width="17.81640625" customWidth="1"/>
    <col min="824" max="824" width="38" customWidth="1"/>
    <col min="825" max="825" width="10.81640625" customWidth="1"/>
    <col min="826" max="827" width="21.54296875" customWidth="1"/>
    <col min="828" max="828" width="21.81640625" customWidth="1"/>
    <col min="829" max="829" width="95" bestFit="1" customWidth="1"/>
    <col min="1075" max="1075" width="12" customWidth="1"/>
    <col min="1076" max="1076" width="16.1796875" customWidth="1"/>
    <col min="1077" max="1077" width="13.81640625" customWidth="1"/>
    <col min="1078" max="1078" width="14.81640625" bestFit="1" customWidth="1"/>
    <col min="1079" max="1079" width="17.81640625" customWidth="1"/>
    <col min="1080" max="1080" width="38" customWidth="1"/>
    <col min="1081" max="1081" width="10.81640625" customWidth="1"/>
    <col min="1082" max="1083" width="21.54296875" customWidth="1"/>
    <col min="1084" max="1084" width="21.81640625" customWidth="1"/>
    <col min="1085" max="1085" width="95" bestFit="1" customWidth="1"/>
    <col min="1331" max="1331" width="12" customWidth="1"/>
    <col min="1332" max="1332" width="16.1796875" customWidth="1"/>
    <col min="1333" max="1333" width="13.81640625" customWidth="1"/>
    <col min="1334" max="1334" width="14.81640625" bestFit="1" customWidth="1"/>
    <col min="1335" max="1335" width="17.81640625" customWidth="1"/>
    <col min="1336" max="1336" width="38" customWidth="1"/>
    <col min="1337" max="1337" width="10.81640625" customWidth="1"/>
    <col min="1338" max="1339" width="21.54296875" customWidth="1"/>
    <col min="1340" max="1340" width="21.81640625" customWidth="1"/>
    <col min="1341" max="1341" width="95" bestFit="1" customWidth="1"/>
    <col min="1587" max="1587" width="12" customWidth="1"/>
    <col min="1588" max="1588" width="16.1796875" customWidth="1"/>
    <col min="1589" max="1589" width="13.81640625" customWidth="1"/>
    <col min="1590" max="1590" width="14.81640625" bestFit="1" customWidth="1"/>
    <col min="1591" max="1591" width="17.81640625" customWidth="1"/>
    <col min="1592" max="1592" width="38" customWidth="1"/>
    <col min="1593" max="1593" width="10.81640625" customWidth="1"/>
    <col min="1594" max="1595" width="21.54296875" customWidth="1"/>
    <col min="1596" max="1596" width="21.81640625" customWidth="1"/>
    <col min="1597" max="1597" width="95" bestFit="1" customWidth="1"/>
    <col min="1843" max="1843" width="12" customWidth="1"/>
    <col min="1844" max="1844" width="16.1796875" customWidth="1"/>
    <col min="1845" max="1845" width="13.81640625" customWidth="1"/>
    <col min="1846" max="1846" width="14.81640625" bestFit="1" customWidth="1"/>
    <col min="1847" max="1847" width="17.81640625" customWidth="1"/>
    <col min="1848" max="1848" width="38" customWidth="1"/>
    <col min="1849" max="1849" width="10.81640625" customWidth="1"/>
    <col min="1850" max="1851" width="21.54296875" customWidth="1"/>
    <col min="1852" max="1852" width="21.81640625" customWidth="1"/>
    <col min="1853" max="1853" width="95" bestFit="1" customWidth="1"/>
    <col min="2099" max="2099" width="12" customWidth="1"/>
    <col min="2100" max="2100" width="16.1796875" customWidth="1"/>
    <col min="2101" max="2101" width="13.81640625" customWidth="1"/>
    <col min="2102" max="2102" width="14.81640625" bestFit="1" customWidth="1"/>
    <col min="2103" max="2103" width="17.81640625" customWidth="1"/>
    <col min="2104" max="2104" width="38" customWidth="1"/>
    <col min="2105" max="2105" width="10.81640625" customWidth="1"/>
    <col min="2106" max="2107" width="21.54296875" customWidth="1"/>
    <col min="2108" max="2108" width="21.81640625" customWidth="1"/>
    <col min="2109" max="2109" width="95" bestFit="1" customWidth="1"/>
    <col min="2355" max="2355" width="12" customWidth="1"/>
    <col min="2356" max="2356" width="16.1796875" customWidth="1"/>
    <col min="2357" max="2357" width="13.81640625" customWidth="1"/>
    <col min="2358" max="2358" width="14.81640625" bestFit="1" customWidth="1"/>
    <col min="2359" max="2359" width="17.81640625" customWidth="1"/>
    <col min="2360" max="2360" width="38" customWidth="1"/>
    <col min="2361" max="2361" width="10.81640625" customWidth="1"/>
    <col min="2362" max="2363" width="21.54296875" customWidth="1"/>
    <col min="2364" max="2364" width="21.81640625" customWidth="1"/>
    <col min="2365" max="2365" width="95" bestFit="1" customWidth="1"/>
    <col min="2611" max="2611" width="12" customWidth="1"/>
    <col min="2612" max="2612" width="16.1796875" customWidth="1"/>
    <col min="2613" max="2613" width="13.81640625" customWidth="1"/>
    <col min="2614" max="2614" width="14.81640625" bestFit="1" customWidth="1"/>
    <col min="2615" max="2615" width="17.81640625" customWidth="1"/>
    <col min="2616" max="2616" width="38" customWidth="1"/>
    <col min="2617" max="2617" width="10.81640625" customWidth="1"/>
    <col min="2618" max="2619" width="21.54296875" customWidth="1"/>
    <col min="2620" max="2620" width="21.81640625" customWidth="1"/>
    <col min="2621" max="2621" width="95" bestFit="1" customWidth="1"/>
    <col min="2867" max="2867" width="12" customWidth="1"/>
    <col min="2868" max="2868" width="16.1796875" customWidth="1"/>
    <col min="2869" max="2869" width="13.81640625" customWidth="1"/>
    <col min="2870" max="2870" width="14.81640625" bestFit="1" customWidth="1"/>
    <col min="2871" max="2871" width="17.81640625" customWidth="1"/>
    <col min="2872" max="2872" width="38" customWidth="1"/>
    <col min="2873" max="2873" width="10.81640625" customWidth="1"/>
    <col min="2874" max="2875" width="21.54296875" customWidth="1"/>
    <col min="2876" max="2876" width="21.81640625" customWidth="1"/>
    <col min="2877" max="2877" width="95" bestFit="1" customWidth="1"/>
    <col min="3123" max="3123" width="12" customWidth="1"/>
    <col min="3124" max="3124" width="16.1796875" customWidth="1"/>
    <col min="3125" max="3125" width="13.81640625" customWidth="1"/>
    <col min="3126" max="3126" width="14.81640625" bestFit="1" customWidth="1"/>
    <col min="3127" max="3127" width="17.81640625" customWidth="1"/>
    <col min="3128" max="3128" width="38" customWidth="1"/>
    <col min="3129" max="3129" width="10.81640625" customWidth="1"/>
    <col min="3130" max="3131" width="21.54296875" customWidth="1"/>
    <col min="3132" max="3132" width="21.81640625" customWidth="1"/>
    <col min="3133" max="3133" width="95" bestFit="1" customWidth="1"/>
    <col min="3379" max="3379" width="12" customWidth="1"/>
    <col min="3380" max="3380" width="16.1796875" customWidth="1"/>
    <col min="3381" max="3381" width="13.81640625" customWidth="1"/>
    <col min="3382" max="3382" width="14.81640625" bestFit="1" customWidth="1"/>
    <col min="3383" max="3383" width="17.81640625" customWidth="1"/>
    <col min="3384" max="3384" width="38" customWidth="1"/>
    <col min="3385" max="3385" width="10.81640625" customWidth="1"/>
    <col min="3386" max="3387" width="21.54296875" customWidth="1"/>
    <col min="3388" max="3388" width="21.81640625" customWidth="1"/>
    <col min="3389" max="3389" width="95" bestFit="1" customWidth="1"/>
    <col min="3635" max="3635" width="12" customWidth="1"/>
    <col min="3636" max="3636" width="16.1796875" customWidth="1"/>
    <col min="3637" max="3637" width="13.81640625" customWidth="1"/>
    <col min="3638" max="3638" width="14.81640625" bestFit="1" customWidth="1"/>
    <col min="3639" max="3639" width="17.81640625" customWidth="1"/>
    <col min="3640" max="3640" width="38" customWidth="1"/>
    <col min="3641" max="3641" width="10.81640625" customWidth="1"/>
    <col min="3642" max="3643" width="21.54296875" customWidth="1"/>
    <col min="3644" max="3644" width="21.81640625" customWidth="1"/>
    <col min="3645" max="3645" width="95" bestFit="1" customWidth="1"/>
    <col min="3891" max="3891" width="12" customWidth="1"/>
    <col min="3892" max="3892" width="16.1796875" customWidth="1"/>
    <col min="3893" max="3893" width="13.81640625" customWidth="1"/>
    <col min="3894" max="3894" width="14.81640625" bestFit="1" customWidth="1"/>
    <col min="3895" max="3895" width="17.81640625" customWidth="1"/>
    <col min="3896" max="3896" width="38" customWidth="1"/>
    <col min="3897" max="3897" width="10.81640625" customWidth="1"/>
    <col min="3898" max="3899" width="21.54296875" customWidth="1"/>
    <col min="3900" max="3900" width="21.81640625" customWidth="1"/>
    <col min="3901" max="3901" width="95" bestFit="1" customWidth="1"/>
    <col min="4147" max="4147" width="12" customWidth="1"/>
    <col min="4148" max="4148" width="16.1796875" customWidth="1"/>
    <col min="4149" max="4149" width="13.81640625" customWidth="1"/>
    <col min="4150" max="4150" width="14.81640625" bestFit="1" customWidth="1"/>
    <col min="4151" max="4151" width="17.81640625" customWidth="1"/>
    <col min="4152" max="4152" width="38" customWidth="1"/>
    <col min="4153" max="4153" width="10.81640625" customWidth="1"/>
    <col min="4154" max="4155" width="21.54296875" customWidth="1"/>
    <col min="4156" max="4156" width="21.81640625" customWidth="1"/>
    <col min="4157" max="4157" width="95" bestFit="1" customWidth="1"/>
    <col min="4403" max="4403" width="12" customWidth="1"/>
    <col min="4404" max="4404" width="16.1796875" customWidth="1"/>
    <col min="4405" max="4405" width="13.81640625" customWidth="1"/>
    <col min="4406" max="4406" width="14.81640625" bestFit="1" customWidth="1"/>
    <col min="4407" max="4407" width="17.81640625" customWidth="1"/>
    <col min="4408" max="4408" width="38" customWidth="1"/>
    <col min="4409" max="4409" width="10.81640625" customWidth="1"/>
    <col min="4410" max="4411" width="21.54296875" customWidth="1"/>
    <col min="4412" max="4412" width="21.81640625" customWidth="1"/>
    <col min="4413" max="4413" width="95" bestFit="1" customWidth="1"/>
    <col min="4659" max="4659" width="12" customWidth="1"/>
    <col min="4660" max="4660" width="16.1796875" customWidth="1"/>
    <col min="4661" max="4661" width="13.81640625" customWidth="1"/>
    <col min="4662" max="4662" width="14.81640625" bestFit="1" customWidth="1"/>
    <col min="4663" max="4663" width="17.81640625" customWidth="1"/>
    <col min="4664" max="4664" width="38" customWidth="1"/>
    <col min="4665" max="4665" width="10.81640625" customWidth="1"/>
    <col min="4666" max="4667" width="21.54296875" customWidth="1"/>
    <col min="4668" max="4668" width="21.81640625" customWidth="1"/>
    <col min="4669" max="4669" width="95" bestFit="1" customWidth="1"/>
    <col min="4915" max="4915" width="12" customWidth="1"/>
    <col min="4916" max="4916" width="16.1796875" customWidth="1"/>
    <col min="4917" max="4917" width="13.81640625" customWidth="1"/>
    <col min="4918" max="4918" width="14.81640625" bestFit="1" customWidth="1"/>
    <col min="4919" max="4919" width="17.81640625" customWidth="1"/>
    <col min="4920" max="4920" width="38" customWidth="1"/>
    <col min="4921" max="4921" width="10.81640625" customWidth="1"/>
    <col min="4922" max="4923" width="21.54296875" customWidth="1"/>
    <col min="4924" max="4924" width="21.81640625" customWidth="1"/>
    <col min="4925" max="4925" width="95" bestFit="1" customWidth="1"/>
    <col min="5171" max="5171" width="12" customWidth="1"/>
    <col min="5172" max="5172" width="16.1796875" customWidth="1"/>
    <col min="5173" max="5173" width="13.81640625" customWidth="1"/>
    <col min="5174" max="5174" width="14.81640625" bestFit="1" customWidth="1"/>
    <col min="5175" max="5175" width="17.81640625" customWidth="1"/>
    <col min="5176" max="5176" width="38" customWidth="1"/>
    <col min="5177" max="5177" width="10.81640625" customWidth="1"/>
    <col min="5178" max="5179" width="21.54296875" customWidth="1"/>
    <col min="5180" max="5180" width="21.81640625" customWidth="1"/>
    <col min="5181" max="5181" width="95" bestFit="1" customWidth="1"/>
    <col min="5427" max="5427" width="12" customWidth="1"/>
    <col min="5428" max="5428" width="16.1796875" customWidth="1"/>
    <col min="5429" max="5429" width="13.81640625" customWidth="1"/>
    <col min="5430" max="5430" width="14.81640625" bestFit="1" customWidth="1"/>
    <col min="5431" max="5431" width="17.81640625" customWidth="1"/>
    <col min="5432" max="5432" width="38" customWidth="1"/>
    <col min="5433" max="5433" width="10.81640625" customWidth="1"/>
    <col min="5434" max="5435" width="21.54296875" customWidth="1"/>
    <col min="5436" max="5436" width="21.81640625" customWidth="1"/>
    <col min="5437" max="5437" width="95" bestFit="1" customWidth="1"/>
    <col min="5683" max="5683" width="12" customWidth="1"/>
    <col min="5684" max="5684" width="16.1796875" customWidth="1"/>
    <col min="5685" max="5685" width="13.81640625" customWidth="1"/>
    <col min="5686" max="5686" width="14.81640625" bestFit="1" customWidth="1"/>
    <col min="5687" max="5687" width="17.81640625" customWidth="1"/>
    <col min="5688" max="5688" width="38" customWidth="1"/>
    <col min="5689" max="5689" width="10.81640625" customWidth="1"/>
    <col min="5690" max="5691" width="21.54296875" customWidth="1"/>
    <col min="5692" max="5692" width="21.81640625" customWidth="1"/>
    <col min="5693" max="5693" width="95" bestFit="1" customWidth="1"/>
    <col min="5939" max="5939" width="12" customWidth="1"/>
    <col min="5940" max="5940" width="16.1796875" customWidth="1"/>
    <col min="5941" max="5941" width="13.81640625" customWidth="1"/>
    <col min="5942" max="5942" width="14.81640625" bestFit="1" customWidth="1"/>
    <col min="5943" max="5943" width="17.81640625" customWidth="1"/>
    <col min="5944" max="5944" width="38" customWidth="1"/>
    <col min="5945" max="5945" width="10.81640625" customWidth="1"/>
    <col min="5946" max="5947" width="21.54296875" customWidth="1"/>
    <col min="5948" max="5948" width="21.81640625" customWidth="1"/>
    <col min="5949" max="5949" width="95" bestFit="1" customWidth="1"/>
    <col min="6195" max="6195" width="12" customWidth="1"/>
    <col min="6196" max="6196" width="16.1796875" customWidth="1"/>
    <col min="6197" max="6197" width="13.81640625" customWidth="1"/>
    <col min="6198" max="6198" width="14.81640625" bestFit="1" customWidth="1"/>
    <col min="6199" max="6199" width="17.81640625" customWidth="1"/>
    <col min="6200" max="6200" width="38" customWidth="1"/>
    <col min="6201" max="6201" width="10.81640625" customWidth="1"/>
    <col min="6202" max="6203" width="21.54296875" customWidth="1"/>
    <col min="6204" max="6204" width="21.81640625" customWidth="1"/>
    <col min="6205" max="6205" width="95" bestFit="1" customWidth="1"/>
    <col min="6451" max="6451" width="12" customWidth="1"/>
    <col min="6452" max="6452" width="16.1796875" customWidth="1"/>
    <col min="6453" max="6453" width="13.81640625" customWidth="1"/>
    <col min="6454" max="6454" width="14.81640625" bestFit="1" customWidth="1"/>
    <col min="6455" max="6455" width="17.81640625" customWidth="1"/>
    <col min="6456" max="6456" width="38" customWidth="1"/>
    <col min="6457" max="6457" width="10.81640625" customWidth="1"/>
    <col min="6458" max="6459" width="21.54296875" customWidth="1"/>
    <col min="6460" max="6460" width="21.81640625" customWidth="1"/>
    <col min="6461" max="6461" width="95" bestFit="1" customWidth="1"/>
    <col min="6707" max="6707" width="12" customWidth="1"/>
    <col min="6708" max="6708" width="16.1796875" customWidth="1"/>
    <col min="6709" max="6709" width="13.81640625" customWidth="1"/>
    <col min="6710" max="6710" width="14.81640625" bestFit="1" customWidth="1"/>
    <col min="6711" max="6711" width="17.81640625" customWidth="1"/>
    <col min="6712" max="6712" width="38" customWidth="1"/>
    <col min="6713" max="6713" width="10.81640625" customWidth="1"/>
    <col min="6714" max="6715" width="21.54296875" customWidth="1"/>
    <col min="6716" max="6716" width="21.81640625" customWidth="1"/>
    <col min="6717" max="6717" width="95" bestFit="1" customWidth="1"/>
    <col min="6963" max="6963" width="12" customWidth="1"/>
    <col min="6964" max="6964" width="16.1796875" customWidth="1"/>
    <col min="6965" max="6965" width="13.81640625" customWidth="1"/>
    <col min="6966" max="6966" width="14.81640625" bestFit="1" customWidth="1"/>
    <col min="6967" max="6967" width="17.81640625" customWidth="1"/>
    <col min="6968" max="6968" width="38" customWidth="1"/>
    <col min="6969" max="6969" width="10.81640625" customWidth="1"/>
    <col min="6970" max="6971" width="21.54296875" customWidth="1"/>
    <col min="6972" max="6972" width="21.81640625" customWidth="1"/>
    <col min="6973" max="6973" width="95" bestFit="1" customWidth="1"/>
    <col min="7219" max="7219" width="12" customWidth="1"/>
    <col min="7220" max="7220" width="16.1796875" customWidth="1"/>
    <col min="7221" max="7221" width="13.81640625" customWidth="1"/>
    <col min="7222" max="7222" width="14.81640625" bestFit="1" customWidth="1"/>
    <col min="7223" max="7223" width="17.81640625" customWidth="1"/>
    <col min="7224" max="7224" width="38" customWidth="1"/>
    <col min="7225" max="7225" width="10.81640625" customWidth="1"/>
    <col min="7226" max="7227" width="21.54296875" customWidth="1"/>
    <col min="7228" max="7228" width="21.81640625" customWidth="1"/>
    <col min="7229" max="7229" width="95" bestFit="1" customWidth="1"/>
    <col min="7475" max="7475" width="12" customWidth="1"/>
    <col min="7476" max="7476" width="16.1796875" customWidth="1"/>
    <col min="7477" max="7477" width="13.81640625" customWidth="1"/>
    <col min="7478" max="7478" width="14.81640625" bestFit="1" customWidth="1"/>
    <col min="7479" max="7479" width="17.81640625" customWidth="1"/>
    <col min="7480" max="7480" width="38" customWidth="1"/>
    <col min="7481" max="7481" width="10.81640625" customWidth="1"/>
    <col min="7482" max="7483" width="21.54296875" customWidth="1"/>
    <col min="7484" max="7484" width="21.81640625" customWidth="1"/>
    <col min="7485" max="7485" width="95" bestFit="1" customWidth="1"/>
    <col min="7731" max="7731" width="12" customWidth="1"/>
    <col min="7732" max="7732" width="16.1796875" customWidth="1"/>
    <col min="7733" max="7733" width="13.81640625" customWidth="1"/>
    <col min="7734" max="7734" width="14.81640625" bestFit="1" customWidth="1"/>
    <col min="7735" max="7735" width="17.81640625" customWidth="1"/>
    <col min="7736" max="7736" width="38" customWidth="1"/>
    <col min="7737" max="7737" width="10.81640625" customWidth="1"/>
    <col min="7738" max="7739" width="21.54296875" customWidth="1"/>
    <col min="7740" max="7740" width="21.81640625" customWidth="1"/>
    <col min="7741" max="7741" width="95" bestFit="1" customWidth="1"/>
    <col min="7987" max="7987" width="12" customWidth="1"/>
    <col min="7988" max="7988" width="16.1796875" customWidth="1"/>
    <col min="7989" max="7989" width="13.81640625" customWidth="1"/>
    <col min="7990" max="7990" width="14.81640625" bestFit="1" customWidth="1"/>
    <col min="7991" max="7991" width="17.81640625" customWidth="1"/>
    <col min="7992" max="7992" width="38" customWidth="1"/>
    <col min="7993" max="7993" width="10.81640625" customWidth="1"/>
    <col min="7994" max="7995" width="21.54296875" customWidth="1"/>
    <col min="7996" max="7996" width="21.81640625" customWidth="1"/>
    <col min="7997" max="7997" width="95" bestFit="1" customWidth="1"/>
    <col min="8243" max="8243" width="12" customWidth="1"/>
    <col min="8244" max="8244" width="16.1796875" customWidth="1"/>
    <col min="8245" max="8245" width="13.81640625" customWidth="1"/>
    <col min="8246" max="8246" width="14.81640625" bestFit="1" customWidth="1"/>
    <col min="8247" max="8247" width="17.81640625" customWidth="1"/>
    <col min="8248" max="8248" width="38" customWidth="1"/>
    <col min="8249" max="8249" width="10.81640625" customWidth="1"/>
    <col min="8250" max="8251" width="21.54296875" customWidth="1"/>
    <col min="8252" max="8252" width="21.81640625" customWidth="1"/>
    <col min="8253" max="8253" width="95" bestFit="1" customWidth="1"/>
    <col min="8499" max="8499" width="12" customWidth="1"/>
    <col min="8500" max="8500" width="16.1796875" customWidth="1"/>
    <col min="8501" max="8501" width="13.81640625" customWidth="1"/>
    <col min="8502" max="8502" width="14.81640625" bestFit="1" customWidth="1"/>
    <col min="8503" max="8503" width="17.81640625" customWidth="1"/>
    <col min="8504" max="8504" width="38" customWidth="1"/>
    <col min="8505" max="8505" width="10.81640625" customWidth="1"/>
    <col min="8506" max="8507" width="21.54296875" customWidth="1"/>
    <col min="8508" max="8508" width="21.81640625" customWidth="1"/>
    <col min="8509" max="8509" width="95" bestFit="1" customWidth="1"/>
    <col min="8755" max="8755" width="12" customWidth="1"/>
    <col min="8756" max="8756" width="16.1796875" customWidth="1"/>
    <col min="8757" max="8757" width="13.81640625" customWidth="1"/>
    <col min="8758" max="8758" width="14.81640625" bestFit="1" customWidth="1"/>
    <col min="8759" max="8759" width="17.81640625" customWidth="1"/>
    <col min="8760" max="8760" width="38" customWidth="1"/>
    <col min="8761" max="8761" width="10.81640625" customWidth="1"/>
    <col min="8762" max="8763" width="21.54296875" customWidth="1"/>
    <col min="8764" max="8764" width="21.81640625" customWidth="1"/>
    <col min="8765" max="8765" width="95" bestFit="1" customWidth="1"/>
    <col min="9011" max="9011" width="12" customWidth="1"/>
    <col min="9012" max="9012" width="16.1796875" customWidth="1"/>
    <col min="9013" max="9013" width="13.81640625" customWidth="1"/>
    <col min="9014" max="9014" width="14.81640625" bestFit="1" customWidth="1"/>
    <col min="9015" max="9015" width="17.81640625" customWidth="1"/>
    <col min="9016" max="9016" width="38" customWidth="1"/>
    <col min="9017" max="9017" width="10.81640625" customWidth="1"/>
    <col min="9018" max="9019" width="21.54296875" customWidth="1"/>
    <col min="9020" max="9020" width="21.81640625" customWidth="1"/>
    <col min="9021" max="9021" width="95" bestFit="1" customWidth="1"/>
    <col min="9267" max="9267" width="12" customWidth="1"/>
    <col min="9268" max="9268" width="16.1796875" customWidth="1"/>
    <col min="9269" max="9269" width="13.81640625" customWidth="1"/>
    <col min="9270" max="9270" width="14.81640625" bestFit="1" customWidth="1"/>
    <col min="9271" max="9271" width="17.81640625" customWidth="1"/>
    <col min="9272" max="9272" width="38" customWidth="1"/>
    <col min="9273" max="9273" width="10.81640625" customWidth="1"/>
    <col min="9274" max="9275" width="21.54296875" customWidth="1"/>
    <col min="9276" max="9276" width="21.81640625" customWidth="1"/>
    <col min="9277" max="9277" width="95" bestFit="1" customWidth="1"/>
    <col min="9523" max="9523" width="12" customWidth="1"/>
    <col min="9524" max="9524" width="16.1796875" customWidth="1"/>
    <col min="9525" max="9525" width="13.81640625" customWidth="1"/>
    <col min="9526" max="9526" width="14.81640625" bestFit="1" customWidth="1"/>
    <col min="9527" max="9527" width="17.81640625" customWidth="1"/>
    <col min="9528" max="9528" width="38" customWidth="1"/>
    <col min="9529" max="9529" width="10.81640625" customWidth="1"/>
    <col min="9530" max="9531" width="21.54296875" customWidth="1"/>
    <col min="9532" max="9532" width="21.81640625" customWidth="1"/>
    <col min="9533" max="9533" width="95" bestFit="1" customWidth="1"/>
    <col min="9779" max="9779" width="12" customWidth="1"/>
    <col min="9780" max="9780" width="16.1796875" customWidth="1"/>
    <col min="9781" max="9781" width="13.81640625" customWidth="1"/>
    <col min="9782" max="9782" width="14.81640625" bestFit="1" customWidth="1"/>
    <col min="9783" max="9783" width="17.81640625" customWidth="1"/>
    <col min="9784" max="9784" width="38" customWidth="1"/>
    <col min="9785" max="9785" width="10.81640625" customWidth="1"/>
    <col min="9786" max="9787" width="21.54296875" customWidth="1"/>
    <col min="9788" max="9788" width="21.81640625" customWidth="1"/>
    <col min="9789" max="9789" width="95" bestFit="1" customWidth="1"/>
    <col min="10035" max="10035" width="12" customWidth="1"/>
    <col min="10036" max="10036" width="16.1796875" customWidth="1"/>
    <col min="10037" max="10037" width="13.81640625" customWidth="1"/>
    <col min="10038" max="10038" width="14.81640625" bestFit="1" customWidth="1"/>
    <col min="10039" max="10039" width="17.81640625" customWidth="1"/>
    <col min="10040" max="10040" width="38" customWidth="1"/>
    <col min="10041" max="10041" width="10.81640625" customWidth="1"/>
    <col min="10042" max="10043" width="21.54296875" customWidth="1"/>
    <col min="10044" max="10044" width="21.81640625" customWidth="1"/>
    <col min="10045" max="10045" width="95" bestFit="1" customWidth="1"/>
    <col min="10291" max="10291" width="12" customWidth="1"/>
    <col min="10292" max="10292" width="16.1796875" customWidth="1"/>
    <col min="10293" max="10293" width="13.81640625" customWidth="1"/>
    <col min="10294" max="10294" width="14.81640625" bestFit="1" customWidth="1"/>
    <col min="10295" max="10295" width="17.81640625" customWidth="1"/>
    <col min="10296" max="10296" width="38" customWidth="1"/>
    <col min="10297" max="10297" width="10.81640625" customWidth="1"/>
    <col min="10298" max="10299" width="21.54296875" customWidth="1"/>
    <col min="10300" max="10300" width="21.81640625" customWidth="1"/>
    <col min="10301" max="10301" width="95" bestFit="1" customWidth="1"/>
    <col min="10547" max="10547" width="12" customWidth="1"/>
    <col min="10548" max="10548" width="16.1796875" customWidth="1"/>
    <col min="10549" max="10549" width="13.81640625" customWidth="1"/>
    <col min="10550" max="10550" width="14.81640625" bestFit="1" customWidth="1"/>
    <col min="10551" max="10551" width="17.81640625" customWidth="1"/>
    <col min="10552" max="10552" width="38" customWidth="1"/>
    <col min="10553" max="10553" width="10.81640625" customWidth="1"/>
    <col min="10554" max="10555" width="21.54296875" customWidth="1"/>
    <col min="10556" max="10556" width="21.81640625" customWidth="1"/>
    <col min="10557" max="10557" width="95" bestFit="1" customWidth="1"/>
    <col min="10803" max="10803" width="12" customWidth="1"/>
    <col min="10804" max="10804" width="16.1796875" customWidth="1"/>
    <col min="10805" max="10805" width="13.81640625" customWidth="1"/>
    <col min="10806" max="10806" width="14.81640625" bestFit="1" customWidth="1"/>
    <col min="10807" max="10807" width="17.81640625" customWidth="1"/>
    <col min="10808" max="10808" width="38" customWidth="1"/>
    <col min="10809" max="10809" width="10.81640625" customWidth="1"/>
    <col min="10810" max="10811" width="21.54296875" customWidth="1"/>
    <col min="10812" max="10812" width="21.81640625" customWidth="1"/>
    <col min="10813" max="10813" width="95" bestFit="1" customWidth="1"/>
    <col min="11059" max="11059" width="12" customWidth="1"/>
    <col min="11060" max="11060" width="16.1796875" customWidth="1"/>
    <col min="11061" max="11061" width="13.81640625" customWidth="1"/>
    <col min="11062" max="11062" width="14.81640625" bestFit="1" customWidth="1"/>
    <col min="11063" max="11063" width="17.81640625" customWidth="1"/>
    <col min="11064" max="11064" width="38" customWidth="1"/>
    <col min="11065" max="11065" width="10.81640625" customWidth="1"/>
    <col min="11066" max="11067" width="21.54296875" customWidth="1"/>
    <col min="11068" max="11068" width="21.81640625" customWidth="1"/>
    <col min="11069" max="11069" width="95" bestFit="1" customWidth="1"/>
    <col min="11315" max="11315" width="12" customWidth="1"/>
    <col min="11316" max="11316" width="16.1796875" customWidth="1"/>
    <col min="11317" max="11317" width="13.81640625" customWidth="1"/>
    <col min="11318" max="11318" width="14.81640625" bestFit="1" customWidth="1"/>
    <col min="11319" max="11319" width="17.81640625" customWidth="1"/>
    <col min="11320" max="11320" width="38" customWidth="1"/>
    <col min="11321" max="11321" width="10.81640625" customWidth="1"/>
    <col min="11322" max="11323" width="21.54296875" customWidth="1"/>
    <col min="11324" max="11324" width="21.81640625" customWidth="1"/>
    <col min="11325" max="11325" width="95" bestFit="1" customWidth="1"/>
    <col min="11571" max="11571" width="12" customWidth="1"/>
    <col min="11572" max="11572" width="16.1796875" customWidth="1"/>
    <col min="11573" max="11573" width="13.81640625" customWidth="1"/>
    <col min="11574" max="11574" width="14.81640625" bestFit="1" customWidth="1"/>
    <col min="11575" max="11575" width="17.81640625" customWidth="1"/>
    <col min="11576" max="11576" width="38" customWidth="1"/>
    <col min="11577" max="11577" width="10.81640625" customWidth="1"/>
    <col min="11578" max="11579" width="21.54296875" customWidth="1"/>
    <col min="11580" max="11580" width="21.81640625" customWidth="1"/>
    <col min="11581" max="11581" width="95" bestFit="1" customWidth="1"/>
    <col min="11827" max="11827" width="12" customWidth="1"/>
    <col min="11828" max="11828" width="16.1796875" customWidth="1"/>
    <col min="11829" max="11829" width="13.81640625" customWidth="1"/>
    <col min="11830" max="11830" width="14.81640625" bestFit="1" customWidth="1"/>
    <col min="11831" max="11831" width="17.81640625" customWidth="1"/>
    <col min="11832" max="11832" width="38" customWidth="1"/>
    <col min="11833" max="11833" width="10.81640625" customWidth="1"/>
    <col min="11834" max="11835" width="21.54296875" customWidth="1"/>
    <col min="11836" max="11836" width="21.81640625" customWidth="1"/>
    <col min="11837" max="11837" width="95" bestFit="1" customWidth="1"/>
    <col min="12083" max="12083" width="12" customWidth="1"/>
    <col min="12084" max="12084" width="16.1796875" customWidth="1"/>
    <col min="12085" max="12085" width="13.81640625" customWidth="1"/>
    <col min="12086" max="12086" width="14.81640625" bestFit="1" customWidth="1"/>
    <col min="12087" max="12087" width="17.81640625" customWidth="1"/>
    <col min="12088" max="12088" width="38" customWidth="1"/>
    <col min="12089" max="12089" width="10.81640625" customWidth="1"/>
    <col min="12090" max="12091" width="21.54296875" customWidth="1"/>
    <col min="12092" max="12092" width="21.81640625" customWidth="1"/>
    <col min="12093" max="12093" width="95" bestFit="1" customWidth="1"/>
    <col min="12339" max="12339" width="12" customWidth="1"/>
    <col min="12340" max="12340" width="16.1796875" customWidth="1"/>
    <col min="12341" max="12341" width="13.81640625" customWidth="1"/>
    <col min="12342" max="12342" width="14.81640625" bestFit="1" customWidth="1"/>
    <col min="12343" max="12343" width="17.81640625" customWidth="1"/>
    <col min="12344" max="12344" width="38" customWidth="1"/>
    <col min="12345" max="12345" width="10.81640625" customWidth="1"/>
    <col min="12346" max="12347" width="21.54296875" customWidth="1"/>
    <col min="12348" max="12348" width="21.81640625" customWidth="1"/>
    <col min="12349" max="12349" width="95" bestFit="1" customWidth="1"/>
    <col min="12595" max="12595" width="12" customWidth="1"/>
    <col min="12596" max="12596" width="16.1796875" customWidth="1"/>
    <col min="12597" max="12597" width="13.81640625" customWidth="1"/>
    <col min="12598" max="12598" width="14.81640625" bestFit="1" customWidth="1"/>
    <col min="12599" max="12599" width="17.81640625" customWidth="1"/>
    <col min="12600" max="12600" width="38" customWidth="1"/>
    <col min="12601" max="12601" width="10.81640625" customWidth="1"/>
    <col min="12602" max="12603" width="21.54296875" customWidth="1"/>
    <col min="12604" max="12604" width="21.81640625" customWidth="1"/>
    <col min="12605" max="12605" width="95" bestFit="1" customWidth="1"/>
    <col min="12851" max="12851" width="12" customWidth="1"/>
    <col min="12852" max="12852" width="16.1796875" customWidth="1"/>
    <col min="12853" max="12853" width="13.81640625" customWidth="1"/>
    <col min="12854" max="12854" width="14.81640625" bestFit="1" customWidth="1"/>
    <col min="12855" max="12855" width="17.81640625" customWidth="1"/>
    <col min="12856" max="12856" width="38" customWidth="1"/>
    <col min="12857" max="12857" width="10.81640625" customWidth="1"/>
    <col min="12858" max="12859" width="21.54296875" customWidth="1"/>
    <col min="12860" max="12860" width="21.81640625" customWidth="1"/>
    <col min="12861" max="12861" width="95" bestFit="1" customWidth="1"/>
    <col min="13107" max="13107" width="12" customWidth="1"/>
    <col min="13108" max="13108" width="16.1796875" customWidth="1"/>
    <col min="13109" max="13109" width="13.81640625" customWidth="1"/>
    <col min="13110" max="13110" width="14.81640625" bestFit="1" customWidth="1"/>
    <col min="13111" max="13111" width="17.81640625" customWidth="1"/>
    <col min="13112" max="13112" width="38" customWidth="1"/>
    <col min="13113" max="13113" width="10.81640625" customWidth="1"/>
    <col min="13114" max="13115" width="21.54296875" customWidth="1"/>
    <col min="13116" max="13116" width="21.81640625" customWidth="1"/>
    <col min="13117" max="13117" width="95" bestFit="1" customWidth="1"/>
    <col min="13363" max="13363" width="12" customWidth="1"/>
    <col min="13364" max="13364" width="16.1796875" customWidth="1"/>
    <col min="13365" max="13365" width="13.81640625" customWidth="1"/>
    <col min="13366" max="13366" width="14.81640625" bestFit="1" customWidth="1"/>
    <col min="13367" max="13367" width="17.81640625" customWidth="1"/>
    <col min="13368" max="13368" width="38" customWidth="1"/>
    <col min="13369" max="13369" width="10.81640625" customWidth="1"/>
    <col min="13370" max="13371" width="21.54296875" customWidth="1"/>
    <col min="13372" max="13372" width="21.81640625" customWidth="1"/>
    <col min="13373" max="13373" width="95" bestFit="1" customWidth="1"/>
  </cols>
  <sheetData>
    <row r="1" spans="1:24" ht="69.650000000000006" customHeight="1" x14ac:dyDescent="0.35">
      <c r="A1" s="39" t="s">
        <v>0</v>
      </c>
      <c r="B1" s="13" t="s">
        <v>3</v>
      </c>
      <c r="C1" s="40" t="s">
        <v>4</v>
      </c>
      <c r="D1" s="41" t="s">
        <v>812</v>
      </c>
      <c r="E1" s="16" t="s">
        <v>739</v>
      </c>
      <c r="F1" s="8" t="s">
        <v>820</v>
      </c>
      <c r="G1" s="8" t="s">
        <v>821</v>
      </c>
      <c r="H1" s="8" t="s">
        <v>822</v>
      </c>
      <c r="I1" s="8" t="s">
        <v>823</v>
      </c>
      <c r="J1" s="42" t="s">
        <v>824</v>
      </c>
      <c r="K1" s="42" t="s">
        <v>825</v>
      </c>
      <c r="L1" s="43" t="s">
        <v>811</v>
      </c>
      <c r="M1" s="43" t="s">
        <v>818</v>
      </c>
      <c r="N1" s="8" t="s">
        <v>813</v>
      </c>
      <c r="O1" s="8" t="s">
        <v>819</v>
      </c>
      <c r="P1" s="8" t="s">
        <v>830</v>
      </c>
      <c r="Q1" s="8" t="s">
        <v>814</v>
      </c>
      <c r="R1" s="36" t="s">
        <v>817</v>
      </c>
      <c r="S1" s="36" t="s">
        <v>815</v>
      </c>
      <c r="T1" s="38" t="s">
        <v>826</v>
      </c>
      <c r="U1" s="38" t="s">
        <v>816</v>
      </c>
      <c r="V1" s="22" t="s">
        <v>827</v>
      </c>
      <c r="W1" s="22" t="s">
        <v>829</v>
      </c>
      <c r="X1" s="22" t="s">
        <v>828</v>
      </c>
    </row>
    <row r="2" spans="1:24" ht="18.75" customHeight="1" x14ac:dyDescent="0.35">
      <c r="A2" s="21" t="str">
        <f>'total Scrap'!A2</f>
        <v>04/2020</v>
      </c>
      <c r="B2" s="19">
        <f>'total Scrap'!D2</f>
        <v>95402</v>
      </c>
      <c r="C2" s="11" t="str">
        <f>'total Scrap'!E2</f>
        <v>57110F118271</v>
      </c>
      <c r="D2" s="35">
        <f t="shared" ref="D2:D65" si="0">IF(COUNTIFS($C$2:$C$410,C2)&gt;1, C2,0)</f>
        <v>0</v>
      </c>
      <c r="E2" s="17" t="str">
        <f>'traitement UNIQUE'!A2</f>
        <v>57413F231071</v>
      </c>
      <c r="F2" s="9">
        <f t="shared" ref="F2:F65" si="1">IF($C2=E$2, $A2,)</f>
        <v>0</v>
      </c>
      <c r="G2" s="9">
        <f t="shared" ref="G2:G65" si="2">IF($C2=$E$3, $A2,)</f>
        <v>0</v>
      </c>
      <c r="H2" s="37">
        <f t="shared" ref="H2:H65" si="3">COUNTIFS(F$2:F$410,"&lt;&gt;",F$2:F$410,"&lt;&gt;0")</f>
        <v>2</v>
      </c>
      <c r="I2" s="37">
        <f t="shared" ref="I2:I65" si="4">COUNTIFS(G$2:G$410,"&lt;&gt;",G$2:G$410,"&lt;&gt;0")</f>
        <v>2</v>
      </c>
      <c r="J2" s="10">
        <f t="shared" ref="J2:J65" si="5">IF(F2&lt;&gt;0, DATE(MID(F2,4,7),MID(F2,1,2),1),)</f>
        <v>0</v>
      </c>
      <c r="K2" s="10">
        <f t="shared" ref="K2:K65" si="6">IF(G2&lt;&gt;0, DATE(MID(G2,4,7),MID(G2,1,2),1),)</f>
        <v>0</v>
      </c>
      <c r="L2" s="24" t="str">
        <f t="shared" ref="L2:L65" si="7">IF(F2&gt;0,L1+1,L1)</f>
        <v>0</v>
      </c>
      <c r="M2" s="24" t="str">
        <f t="shared" ref="M2:M65" si="8">IF(G2&gt;0,M1+1,M1)</f>
        <v>1</v>
      </c>
      <c r="N2" s="9">
        <v>1</v>
      </c>
      <c r="O2" s="9"/>
      <c r="P2" s="9" t="str">
        <f t="shared" ref="P2:P65" si="9">"Occurrence"&amp;N2</f>
        <v>Occurrence1</v>
      </c>
      <c r="Q2" s="9">
        <f>SUMIFS(J$2:J$410,L$2:L$410,N2)</f>
        <v>43922</v>
      </c>
      <c r="R2" s="9">
        <f t="shared" ref="R2:R18" si="10">SUMIFS(K$2:K$410,M$2:M$410,O3)</f>
        <v>43952</v>
      </c>
      <c r="S2" s="9">
        <f t="shared" ref="S2:S65" si="11">IF(Q3&gt;0,Q3-Q2,0)</f>
        <v>426</v>
      </c>
      <c r="T2" s="9">
        <f t="shared" ref="T2:T65" si="12">IF(R3&gt;0,R3-R2,0)</f>
        <v>153</v>
      </c>
      <c r="U2" s="9">
        <f>IF(COUNTIFS(S$2:S$410,"&lt;&gt;",S$2:S$410,"&lt;&gt;0")=0,0,SUMIFS(S$2:S$410,S$2:S$410,"&lt;&gt;0")/COUNTIFS(S$2:S$410,"&lt;&gt;",S$2:S$410,"&lt;&gt;0"))</f>
        <v>426</v>
      </c>
      <c r="V2" s="9">
        <f>IF(COUNTIFS(T$2:T$410,"&lt;&gt;",T$2:T$410,"&lt;&gt;0")=0,0,SUMIFS(T$2:T$410,T$2:T$410,"&lt;&gt;0")/COUNTIFS(T$2:T$410,"&lt;&gt;",T$2:T$410,"&lt;&gt;0"))</f>
        <v>153</v>
      </c>
      <c r="W2" s="9">
        <f>_xlfn.IFS(U$2&lt;=45,4,U$2&lt;=90,3,U$2&lt;=135,2,U$2&gt;135,1)</f>
        <v>1</v>
      </c>
      <c r="X2" s="9">
        <f t="shared" ref="X2:X65" si="13">_xlfn.IFS(V$2&lt;=45,4,V$2&lt;=90,3,V$2&lt;=135,2,V$2&gt;135,1)</f>
        <v>1</v>
      </c>
    </row>
    <row r="3" spans="1:24" ht="18.75" customHeight="1" x14ac:dyDescent="0.35">
      <c r="A3" s="21" t="str">
        <f>'total Scrap'!A3</f>
        <v>04/2020</v>
      </c>
      <c r="B3" s="19">
        <f>'total Scrap'!D3</f>
        <v>95403</v>
      </c>
      <c r="C3" s="11" t="str">
        <f>'total Scrap'!E3</f>
        <v>57413F231071</v>
      </c>
      <c r="D3" s="35" t="str">
        <f t="shared" si="0"/>
        <v>57413F231071</v>
      </c>
      <c r="E3" s="9" t="str">
        <f>'traitement UNIQUE'!A3</f>
        <v>52212FS2LC71</v>
      </c>
      <c r="F3" s="9" t="str">
        <f t="shared" si="1"/>
        <v>04/2020</v>
      </c>
      <c r="G3" s="9">
        <f t="shared" si="2"/>
        <v>0</v>
      </c>
      <c r="H3" s="37">
        <f t="shared" si="3"/>
        <v>2</v>
      </c>
      <c r="I3" s="37">
        <f t="shared" si="4"/>
        <v>2</v>
      </c>
      <c r="J3" s="10">
        <f t="shared" si="5"/>
        <v>43922</v>
      </c>
      <c r="K3" s="10">
        <f t="shared" si="6"/>
        <v>0</v>
      </c>
      <c r="L3" s="24">
        <f t="shared" si="7"/>
        <v>1</v>
      </c>
      <c r="M3" s="24" t="str">
        <f t="shared" si="8"/>
        <v>1</v>
      </c>
      <c r="N3" s="9">
        <v>2</v>
      </c>
      <c r="O3" s="9">
        <v>2</v>
      </c>
      <c r="P3" s="9" t="str">
        <f t="shared" si="9"/>
        <v>Occurrence2</v>
      </c>
      <c r="Q3" s="9">
        <f t="shared" ref="Q3:Q66" si="14">SUMIFS($J$2:$J$410,$L$2:$L$410,N3)</f>
        <v>44348</v>
      </c>
      <c r="R3" s="9">
        <f t="shared" si="10"/>
        <v>44105</v>
      </c>
      <c r="S3" s="9">
        <f t="shared" si="11"/>
        <v>0</v>
      </c>
      <c r="T3" s="9">
        <f t="shared" si="12"/>
        <v>0</v>
      </c>
      <c r="U3" s="44">
        <f t="shared" ref="U3:U66" si="15">IF(COUNTIFS(S$2:S$410,"&lt;&gt;",S$2:S$410,"&lt;&gt;0")=0,"0",SUMIFS(S$2:S$410,S$2:S$410,"&lt;&gt;0")/COUNTIFS(S$2:S$410,"&lt;&gt;",S$2:S$410,"&lt;&gt;0"))</f>
        <v>426</v>
      </c>
      <c r="V3" s="4">
        <f t="shared" ref="V3:V66" si="16">IF(COUNTIFS(T$2:T$410,"&lt;&gt;",T$2:T$410,"&lt;&gt;0")=0,"0",SUMIFS(T$2:T$410,T$2:T$410,"&lt;&gt;0")/COUNTIFS(T$2:T$410,"&lt;&gt;",T$2:T$410,"&lt;&gt;0"))</f>
        <v>153</v>
      </c>
      <c r="W3" s="4">
        <f t="shared" ref="W3:W65" si="17">_xlfn.IFS(U$2&lt;=45,4,U$2&lt;=90,3,U$2&lt;=135,2,U$2&gt;135,1)</f>
        <v>1</v>
      </c>
      <c r="X3" s="12">
        <f t="shared" si="13"/>
        <v>1</v>
      </c>
    </row>
    <row r="4" spans="1:24" ht="18.75" customHeight="1" x14ac:dyDescent="0.35">
      <c r="A4" s="21" t="str">
        <f>'total Scrap'!A4</f>
        <v>04/2020</v>
      </c>
      <c r="B4" s="19">
        <f>'total Scrap'!D4</f>
        <v>95504</v>
      </c>
      <c r="C4" s="11" t="str">
        <f>'total Scrap'!E4</f>
        <v>56232F231171</v>
      </c>
      <c r="D4" s="35">
        <f t="shared" si="0"/>
        <v>0</v>
      </c>
      <c r="E4" s="9" t="str">
        <f>'traitement UNIQUE'!A4</f>
        <v>56021F219471</v>
      </c>
      <c r="F4" s="9">
        <f t="shared" si="1"/>
        <v>0</v>
      </c>
      <c r="G4" s="9">
        <f t="shared" si="2"/>
        <v>0</v>
      </c>
      <c r="H4" s="37">
        <f t="shared" si="3"/>
        <v>2</v>
      </c>
      <c r="I4" s="37">
        <f t="shared" si="4"/>
        <v>2</v>
      </c>
      <c r="J4" s="10">
        <f t="shared" si="5"/>
        <v>0</v>
      </c>
      <c r="K4" s="10">
        <f t="shared" si="6"/>
        <v>0</v>
      </c>
      <c r="L4" s="24">
        <f t="shared" si="7"/>
        <v>1</v>
      </c>
      <c r="M4" s="24" t="str">
        <f t="shared" si="8"/>
        <v>1</v>
      </c>
      <c r="N4" s="9">
        <v>3</v>
      </c>
      <c r="O4" s="9">
        <v>3</v>
      </c>
      <c r="P4" s="9" t="str">
        <f t="shared" si="9"/>
        <v>Occurrence3</v>
      </c>
      <c r="Q4" s="9">
        <f t="shared" si="14"/>
        <v>0</v>
      </c>
      <c r="R4" s="9">
        <f t="shared" si="10"/>
        <v>0</v>
      </c>
      <c r="S4" s="9">
        <f t="shared" si="11"/>
        <v>0</v>
      </c>
      <c r="T4" s="9">
        <f t="shared" si="12"/>
        <v>0</v>
      </c>
      <c r="U4" s="9">
        <f t="shared" si="15"/>
        <v>426</v>
      </c>
      <c r="V4" s="4">
        <f t="shared" si="16"/>
        <v>153</v>
      </c>
      <c r="W4" s="4">
        <f t="shared" si="17"/>
        <v>1</v>
      </c>
      <c r="X4" s="12">
        <f t="shared" si="13"/>
        <v>1</v>
      </c>
    </row>
    <row r="5" spans="1:24" ht="18.75" customHeight="1" x14ac:dyDescent="0.35">
      <c r="A5" s="21" t="str">
        <f>'total Scrap'!A5</f>
        <v>05/2020</v>
      </c>
      <c r="B5" s="19">
        <f>'total Scrap'!D5</f>
        <v>95054</v>
      </c>
      <c r="C5" s="11" t="str">
        <f>'total Scrap'!E5</f>
        <v>52212FS2LC71</v>
      </c>
      <c r="D5" s="35" t="str">
        <f t="shared" si="0"/>
        <v>52212FS2LC71</v>
      </c>
      <c r="E5" s="9" t="str">
        <f>'traitement UNIQUE'!A5</f>
        <v>56021F220271</v>
      </c>
      <c r="F5" s="9">
        <f t="shared" si="1"/>
        <v>0</v>
      </c>
      <c r="G5" s="9" t="str">
        <f t="shared" si="2"/>
        <v>05/2020</v>
      </c>
      <c r="H5" s="37">
        <f t="shared" si="3"/>
        <v>2</v>
      </c>
      <c r="I5" s="37">
        <f t="shared" si="4"/>
        <v>2</v>
      </c>
      <c r="J5" s="10">
        <f t="shared" si="5"/>
        <v>0</v>
      </c>
      <c r="K5" s="10">
        <f t="shared" si="6"/>
        <v>43952</v>
      </c>
      <c r="L5" s="24">
        <f t="shared" si="7"/>
        <v>1</v>
      </c>
      <c r="M5" s="24">
        <f t="shared" si="8"/>
        <v>2</v>
      </c>
      <c r="N5" s="9">
        <v>4</v>
      </c>
      <c r="O5" s="9">
        <v>4</v>
      </c>
      <c r="P5" s="9" t="str">
        <f t="shared" si="9"/>
        <v>Occurrence4</v>
      </c>
      <c r="Q5" s="9">
        <f t="shared" si="14"/>
        <v>0</v>
      </c>
      <c r="R5" s="9">
        <f t="shared" si="10"/>
        <v>0</v>
      </c>
      <c r="S5" s="9">
        <f t="shared" si="11"/>
        <v>0</v>
      </c>
      <c r="T5" s="9">
        <f t="shared" si="12"/>
        <v>0</v>
      </c>
      <c r="U5" s="9">
        <f t="shared" si="15"/>
        <v>426</v>
      </c>
      <c r="V5" s="4">
        <f t="shared" si="16"/>
        <v>153</v>
      </c>
      <c r="W5" s="4">
        <f t="shared" si="17"/>
        <v>1</v>
      </c>
      <c r="X5" s="12">
        <f t="shared" si="13"/>
        <v>1</v>
      </c>
    </row>
    <row r="6" spans="1:24" ht="18.75" customHeight="1" x14ac:dyDescent="0.35">
      <c r="A6" s="21" t="str">
        <f>'total Scrap'!A6</f>
        <v>05/2020</v>
      </c>
      <c r="B6" s="19">
        <f>'total Scrap'!D6</f>
        <v>95703</v>
      </c>
      <c r="C6" s="11" t="str">
        <f>'total Scrap'!E6</f>
        <v>56031F222671</v>
      </c>
      <c r="D6" s="35">
        <f t="shared" si="0"/>
        <v>0</v>
      </c>
      <c r="E6" s="9" t="str">
        <f>'traitement UNIQUE'!A6</f>
        <v>55537F318471</v>
      </c>
      <c r="F6" s="9">
        <f t="shared" si="1"/>
        <v>0</v>
      </c>
      <c r="G6" s="9">
        <f t="shared" si="2"/>
        <v>0</v>
      </c>
      <c r="H6" s="37">
        <f t="shared" si="3"/>
        <v>2</v>
      </c>
      <c r="I6" s="37">
        <f t="shared" si="4"/>
        <v>2</v>
      </c>
      <c r="J6" s="10">
        <f t="shared" si="5"/>
        <v>0</v>
      </c>
      <c r="K6" s="10">
        <f t="shared" si="6"/>
        <v>0</v>
      </c>
      <c r="L6" s="24">
        <f t="shared" si="7"/>
        <v>1</v>
      </c>
      <c r="M6" s="24">
        <f t="shared" si="8"/>
        <v>2</v>
      </c>
      <c r="N6" s="9">
        <v>5</v>
      </c>
      <c r="O6" s="9">
        <v>5</v>
      </c>
      <c r="P6" s="9" t="str">
        <f t="shared" si="9"/>
        <v>Occurrence5</v>
      </c>
      <c r="Q6" s="9">
        <f t="shared" si="14"/>
        <v>0</v>
      </c>
      <c r="R6" s="9">
        <f t="shared" si="10"/>
        <v>0</v>
      </c>
      <c r="S6" s="9">
        <f t="shared" si="11"/>
        <v>0</v>
      </c>
      <c r="T6" s="9">
        <f t="shared" si="12"/>
        <v>0</v>
      </c>
      <c r="U6" s="9">
        <f t="shared" si="15"/>
        <v>426</v>
      </c>
      <c r="V6" s="4">
        <f t="shared" si="16"/>
        <v>153</v>
      </c>
      <c r="W6" s="4">
        <f t="shared" si="17"/>
        <v>1</v>
      </c>
      <c r="X6" s="12">
        <f t="shared" si="13"/>
        <v>1</v>
      </c>
    </row>
    <row r="7" spans="1:24" ht="18.75" customHeight="1" x14ac:dyDescent="0.35">
      <c r="A7" s="21" t="str">
        <f>'total Scrap'!A7</f>
        <v>05/2020</v>
      </c>
      <c r="B7" s="19">
        <f>'total Scrap'!D7</f>
        <v>95709</v>
      </c>
      <c r="C7" s="11" t="str">
        <f>'total Scrap'!E7</f>
        <v>56062F221271</v>
      </c>
      <c r="D7" s="35">
        <f t="shared" si="0"/>
        <v>0</v>
      </c>
      <c r="E7" s="9" t="str">
        <f>'traitement UNIQUE'!A7</f>
        <v>55227F218271</v>
      </c>
      <c r="F7" s="9">
        <f t="shared" si="1"/>
        <v>0</v>
      </c>
      <c r="G7" s="9">
        <f t="shared" si="2"/>
        <v>0</v>
      </c>
      <c r="H7" s="37">
        <f t="shared" si="3"/>
        <v>2</v>
      </c>
      <c r="I7" s="37">
        <f t="shared" si="4"/>
        <v>2</v>
      </c>
      <c r="J7" s="10">
        <f t="shared" si="5"/>
        <v>0</v>
      </c>
      <c r="K7" s="10">
        <f t="shared" si="6"/>
        <v>0</v>
      </c>
      <c r="L7" s="24">
        <f t="shared" si="7"/>
        <v>1</v>
      </c>
      <c r="M7" s="24">
        <f t="shared" si="8"/>
        <v>2</v>
      </c>
      <c r="N7" s="9">
        <v>6</v>
      </c>
      <c r="O7" s="9">
        <v>6</v>
      </c>
      <c r="P7" s="9" t="str">
        <f t="shared" si="9"/>
        <v>Occurrence6</v>
      </c>
      <c r="Q7" s="9">
        <f t="shared" si="14"/>
        <v>0</v>
      </c>
      <c r="R7" s="9">
        <f t="shared" si="10"/>
        <v>0</v>
      </c>
      <c r="S7" s="9">
        <f t="shared" si="11"/>
        <v>0</v>
      </c>
      <c r="T7" s="9">
        <f t="shared" si="12"/>
        <v>0</v>
      </c>
      <c r="U7" s="9">
        <f t="shared" si="15"/>
        <v>426</v>
      </c>
      <c r="V7" s="4">
        <f t="shared" si="16"/>
        <v>153</v>
      </c>
      <c r="W7" s="4">
        <f t="shared" si="17"/>
        <v>1</v>
      </c>
      <c r="X7" s="12">
        <f t="shared" si="13"/>
        <v>1</v>
      </c>
    </row>
    <row r="8" spans="1:24" ht="18.75" customHeight="1" x14ac:dyDescent="0.35">
      <c r="A8" s="21" t="str">
        <f>'total Scrap'!A8</f>
        <v>05/2020</v>
      </c>
      <c r="B8" s="19">
        <f>'total Scrap'!D8</f>
        <v>95708</v>
      </c>
      <c r="C8" s="11" t="str">
        <f>'total Scrap'!E8</f>
        <v>56021F219471</v>
      </c>
      <c r="D8" s="35" t="str">
        <f t="shared" si="0"/>
        <v>56021F219471</v>
      </c>
      <c r="E8" s="9" t="str">
        <f>'traitement UNIQUE'!A8</f>
        <v>68607F319071</v>
      </c>
      <c r="F8" s="9">
        <f t="shared" si="1"/>
        <v>0</v>
      </c>
      <c r="G8" s="9">
        <f t="shared" si="2"/>
        <v>0</v>
      </c>
      <c r="H8" s="37">
        <f t="shared" si="3"/>
        <v>2</v>
      </c>
      <c r="I8" s="37">
        <f t="shared" si="4"/>
        <v>2</v>
      </c>
      <c r="J8" s="10">
        <f t="shared" si="5"/>
        <v>0</v>
      </c>
      <c r="K8" s="10">
        <f t="shared" si="6"/>
        <v>0</v>
      </c>
      <c r="L8" s="24">
        <f t="shared" si="7"/>
        <v>1</v>
      </c>
      <c r="M8" s="24">
        <f t="shared" si="8"/>
        <v>2</v>
      </c>
      <c r="N8" s="9">
        <v>7</v>
      </c>
      <c r="O8" s="9">
        <v>7</v>
      </c>
      <c r="P8" s="9" t="str">
        <f t="shared" si="9"/>
        <v>Occurrence7</v>
      </c>
      <c r="Q8" s="9">
        <f t="shared" si="14"/>
        <v>0</v>
      </c>
      <c r="R8" s="9">
        <f t="shared" si="10"/>
        <v>0</v>
      </c>
      <c r="S8" s="9">
        <f t="shared" si="11"/>
        <v>0</v>
      </c>
      <c r="T8" s="9">
        <f t="shared" si="12"/>
        <v>0</v>
      </c>
      <c r="U8" s="9">
        <f t="shared" si="15"/>
        <v>426</v>
      </c>
      <c r="V8" s="4">
        <f t="shared" si="16"/>
        <v>153</v>
      </c>
      <c r="W8" s="4">
        <f t="shared" si="17"/>
        <v>1</v>
      </c>
      <c r="X8" s="12">
        <f t="shared" si="13"/>
        <v>1</v>
      </c>
    </row>
    <row r="9" spans="1:24" ht="18.75" customHeight="1" x14ac:dyDescent="0.35">
      <c r="A9" s="21" t="str">
        <f>'total Scrap'!A9</f>
        <v>05/2020</v>
      </c>
      <c r="B9" s="19">
        <f>'total Scrap'!D9</f>
        <v>95707</v>
      </c>
      <c r="C9" s="11" t="str">
        <f>'total Scrap'!E9</f>
        <v>56021F220271</v>
      </c>
      <c r="D9" s="35" t="str">
        <f t="shared" si="0"/>
        <v>56021F220271</v>
      </c>
      <c r="E9" s="9" t="str">
        <f>'traitement UNIQUE'!A9</f>
        <v>163612660071</v>
      </c>
      <c r="F9" s="9">
        <f t="shared" si="1"/>
        <v>0</v>
      </c>
      <c r="G9" s="9">
        <f t="shared" si="2"/>
        <v>0</v>
      </c>
      <c r="H9" s="37">
        <f t="shared" si="3"/>
        <v>2</v>
      </c>
      <c r="I9" s="37">
        <f t="shared" si="4"/>
        <v>2</v>
      </c>
      <c r="J9" s="10">
        <f t="shared" si="5"/>
        <v>0</v>
      </c>
      <c r="K9" s="10">
        <f t="shared" si="6"/>
        <v>0</v>
      </c>
      <c r="L9" s="24">
        <f t="shared" si="7"/>
        <v>1</v>
      </c>
      <c r="M9" s="24">
        <f t="shared" si="8"/>
        <v>2</v>
      </c>
      <c r="N9" s="9">
        <v>8</v>
      </c>
      <c r="O9" s="9">
        <v>8</v>
      </c>
      <c r="P9" s="9" t="str">
        <f t="shared" si="9"/>
        <v>Occurrence8</v>
      </c>
      <c r="Q9" s="9">
        <f t="shared" si="14"/>
        <v>0</v>
      </c>
      <c r="R9" s="9">
        <f t="shared" si="10"/>
        <v>0</v>
      </c>
      <c r="S9" s="9">
        <f t="shared" si="11"/>
        <v>0</v>
      </c>
      <c r="T9" s="9">
        <f t="shared" si="12"/>
        <v>0</v>
      </c>
      <c r="U9" s="9">
        <f t="shared" si="15"/>
        <v>426</v>
      </c>
      <c r="V9" s="4">
        <f t="shared" si="16"/>
        <v>153</v>
      </c>
      <c r="W9" s="4">
        <f t="shared" si="17"/>
        <v>1</v>
      </c>
      <c r="X9" s="12">
        <f t="shared" si="13"/>
        <v>1</v>
      </c>
    </row>
    <row r="10" spans="1:24" ht="18.75" customHeight="1" x14ac:dyDescent="0.35">
      <c r="A10" s="21" t="str">
        <f>'total Scrap'!A10</f>
        <v>05/2020</v>
      </c>
      <c r="B10" s="19">
        <f>'total Scrap'!D10</f>
        <v>95763</v>
      </c>
      <c r="C10" s="11" t="str">
        <f>'total Scrap'!E10</f>
        <v>55537F318471</v>
      </c>
      <c r="D10" s="35" t="str">
        <f t="shared" si="0"/>
        <v>55537F318471</v>
      </c>
      <c r="E10" s="9" t="str">
        <f>'traitement UNIQUE'!A10</f>
        <v>53220F219071</v>
      </c>
      <c r="F10" s="9">
        <f t="shared" si="1"/>
        <v>0</v>
      </c>
      <c r="G10" s="9">
        <f t="shared" si="2"/>
        <v>0</v>
      </c>
      <c r="H10" s="37">
        <f t="shared" si="3"/>
        <v>2</v>
      </c>
      <c r="I10" s="37">
        <f t="shared" si="4"/>
        <v>2</v>
      </c>
      <c r="J10" s="10">
        <f t="shared" si="5"/>
        <v>0</v>
      </c>
      <c r="K10" s="10">
        <f t="shared" si="6"/>
        <v>0</v>
      </c>
      <c r="L10" s="24">
        <f t="shared" si="7"/>
        <v>1</v>
      </c>
      <c r="M10" s="24">
        <f t="shared" si="8"/>
        <v>2</v>
      </c>
      <c r="N10" s="9">
        <v>9</v>
      </c>
      <c r="O10" s="9">
        <v>9</v>
      </c>
      <c r="P10" s="9" t="str">
        <f t="shared" si="9"/>
        <v>Occurrence9</v>
      </c>
      <c r="Q10" s="9">
        <f t="shared" si="14"/>
        <v>0</v>
      </c>
      <c r="R10" s="9">
        <f t="shared" si="10"/>
        <v>0</v>
      </c>
      <c r="S10" s="9">
        <f t="shared" si="11"/>
        <v>0</v>
      </c>
      <c r="T10" s="9">
        <f t="shared" si="12"/>
        <v>0</v>
      </c>
      <c r="U10" s="9">
        <f t="shared" si="15"/>
        <v>426</v>
      </c>
      <c r="V10" s="4">
        <f t="shared" si="16"/>
        <v>153</v>
      </c>
      <c r="W10" s="4">
        <f t="shared" si="17"/>
        <v>1</v>
      </c>
      <c r="X10" s="12">
        <f t="shared" si="13"/>
        <v>1</v>
      </c>
    </row>
    <row r="11" spans="1:24" ht="18.75" customHeight="1" x14ac:dyDescent="0.35">
      <c r="A11" s="21" t="str">
        <f>'total Scrap'!A11</f>
        <v>05/2020</v>
      </c>
      <c r="B11" s="19">
        <f>'total Scrap'!D11</f>
        <v>95705</v>
      </c>
      <c r="C11" s="11" t="str">
        <f>'total Scrap'!E11</f>
        <v>56062FSU1U71</v>
      </c>
      <c r="D11" s="35">
        <f t="shared" si="0"/>
        <v>0</v>
      </c>
      <c r="E11" s="9" t="str">
        <f>'traitement UNIQUE'!A11</f>
        <v>451101247271</v>
      </c>
      <c r="F11" s="9">
        <f t="shared" si="1"/>
        <v>0</v>
      </c>
      <c r="G11" s="9">
        <f t="shared" si="2"/>
        <v>0</v>
      </c>
      <c r="H11" s="37">
        <f t="shared" si="3"/>
        <v>2</v>
      </c>
      <c r="I11" s="37">
        <f t="shared" si="4"/>
        <v>2</v>
      </c>
      <c r="J11" s="10">
        <f t="shared" si="5"/>
        <v>0</v>
      </c>
      <c r="K11" s="10">
        <f t="shared" si="6"/>
        <v>0</v>
      </c>
      <c r="L11" s="24">
        <f t="shared" si="7"/>
        <v>1</v>
      </c>
      <c r="M11" s="24">
        <f t="shared" si="8"/>
        <v>2</v>
      </c>
      <c r="N11" s="9">
        <v>10</v>
      </c>
      <c r="O11" s="9">
        <v>10</v>
      </c>
      <c r="P11" s="9" t="str">
        <f t="shared" si="9"/>
        <v>Occurrence10</v>
      </c>
      <c r="Q11" s="9">
        <f t="shared" si="14"/>
        <v>0</v>
      </c>
      <c r="R11" s="9">
        <f t="shared" si="10"/>
        <v>0</v>
      </c>
      <c r="S11" s="9">
        <f t="shared" si="11"/>
        <v>0</v>
      </c>
      <c r="T11" s="9">
        <f t="shared" si="12"/>
        <v>0</v>
      </c>
      <c r="U11" s="9">
        <f t="shared" si="15"/>
        <v>426</v>
      </c>
      <c r="V11" s="4">
        <f t="shared" si="16"/>
        <v>153</v>
      </c>
      <c r="W11" s="4">
        <f t="shared" si="17"/>
        <v>1</v>
      </c>
      <c r="X11" s="12">
        <f t="shared" si="13"/>
        <v>1</v>
      </c>
    </row>
    <row r="12" spans="1:24" ht="18.75" customHeight="1" x14ac:dyDescent="0.35">
      <c r="A12" s="21" t="str">
        <f>'total Scrap'!A12</f>
        <v>06/2020</v>
      </c>
      <c r="B12" s="19">
        <f>'total Scrap'!D12</f>
        <v>95952</v>
      </c>
      <c r="C12" s="11" t="str">
        <f>'total Scrap'!E12</f>
        <v>175702660371</v>
      </c>
      <c r="D12" s="35">
        <f t="shared" si="0"/>
        <v>0</v>
      </c>
      <c r="E12" s="9" t="str">
        <f>'traitement UNIQUE'!A12</f>
        <v>565702665071</v>
      </c>
      <c r="F12" s="9">
        <f t="shared" si="1"/>
        <v>0</v>
      </c>
      <c r="G12" s="9">
        <f t="shared" si="2"/>
        <v>0</v>
      </c>
      <c r="H12" s="37">
        <f t="shared" si="3"/>
        <v>2</v>
      </c>
      <c r="I12" s="37">
        <f t="shared" si="4"/>
        <v>2</v>
      </c>
      <c r="J12" s="10">
        <f t="shared" si="5"/>
        <v>0</v>
      </c>
      <c r="K12" s="10">
        <f t="shared" si="6"/>
        <v>0</v>
      </c>
      <c r="L12" s="24">
        <f t="shared" si="7"/>
        <v>1</v>
      </c>
      <c r="M12" s="24">
        <f t="shared" si="8"/>
        <v>2</v>
      </c>
      <c r="N12" s="9">
        <v>11</v>
      </c>
      <c r="O12" s="9">
        <v>11</v>
      </c>
      <c r="P12" s="9" t="str">
        <f t="shared" si="9"/>
        <v>Occurrence11</v>
      </c>
      <c r="Q12" s="9">
        <f t="shared" si="14"/>
        <v>0</v>
      </c>
      <c r="R12" s="9">
        <f t="shared" si="10"/>
        <v>0</v>
      </c>
      <c r="S12" s="9">
        <f t="shared" si="11"/>
        <v>0</v>
      </c>
      <c r="T12" s="9">
        <f t="shared" si="12"/>
        <v>0</v>
      </c>
      <c r="U12" s="9">
        <f t="shared" si="15"/>
        <v>426</v>
      </c>
      <c r="V12" s="4">
        <f t="shared" si="16"/>
        <v>153</v>
      </c>
      <c r="W12" s="4">
        <f t="shared" si="17"/>
        <v>1</v>
      </c>
      <c r="X12" s="12">
        <f t="shared" si="13"/>
        <v>1</v>
      </c>
    </row>
    <row r="13" spans="1:24" ht="18.75" customHeight="1" x14ac:dyDescent="0.35">
      <c r="A13" s="21" t="str">
        <f>'total Scrap'!A13</f>
        <v>06/2020</v>
      </c>
      <c r="B13" s="19">
        <f>'total Scrap'!D13</f>
        <v>95619</v>
      </c>
      <c r="C13" s="11" t="str">
        <f>'total Scrap'!E13</f>
        <v>16420F221171</v>
      </c>
      <c r="D13" s="35">
        <f t="shared" si="0"/>
        <v>0</v>
      </c>
      <c r="E13" s="9" t="str">
        <f>'traitement UNIQUE'!A13</f>
        <v>2A14497G3</v>
      </c>
      <c r="F13" s="9">
        <f t="shared" si="1"/>
        <v>0</v>
      </c>
      <c r="G13" s="9">
        <f t="shared" si="2"/>
        <v>0</v>
      </c>
      <c r="H13" s="37">
        <f t="shared" si="3"/>
        <v>2</v>
      </c>
      <c r="I13" s="37">
        <f t="shared" si="4"/>
        <v>2</v>
      </c>
      <c r="J13" s="10">
        <f t="shared" si="5"/>
        <v>0</v>
      </c>
      <c r="K13" s="10">
        <f t="shared" si="6"/>
        <v>0</v>
      </c>
      <c r="L13" s="24">
        <f t="shared" si="7"/>
        <v>1</v>
      </c>
      <c r="M13" s="24">
        <f t="shared" si="8"/>
        <v>2</v>
      </c>
      <c r="N13" s="9">
        <v>12</v>
      </c>
      <c r="O13" s="9">
        <v>12</v>
      </c>
      <c r="P13" s="9" t="str">
        <f t="shared" si="9"/>
        <v>Occurrence12</v>
      </c>
      <c r="Q13" s="9">
        <f t="shared" si="14"/>
        <v>0</v>
      </c>
      <c r="R13" s="9">
        <f t="shared" si="10"/>
        <v>0</v>
      </c>
      <c r="S13" s="9">
        <f t="shared" si="11"/>
        <v>0</v>
      </c>
      <c r="T13" s="9">
        <f t="shared" si="12"/>
        <v>0</v>
      </c>
      <c r="U13" s="9">
        <f t="shared" si="15"/>
        <v>426</v>
      </c>
      <c r="V13" s="4">
        <f t="shared" si="16"/>
        <v>153</v>
      </c>
      <c r="W13" s="4">
        <f t="shared" si="17"/>
        <v>1</v>
      </c>
      <c r="X13" s="12">
        <f t="shared" si="13"/>
        <v>1</v>
      </c>
    </row>
    <row r="14" spans="1:24" ht="18.75" customHeight="1" x14ac:dyDescent="0.35">
      <c r="A14" s="21" t="str">
        <f>'total Scrap'!A14</f>
        <v>06/2020</v>
      </c>
      <c r="B14" s="19">
        <f>'total Scrap'!D14</f>
        <v>95704</v>
      </c>
      <c r="C14" s="11" t="str">
        <f>'total Scrap'!E14</f>
        <v>169202661071</v>
      </c>
      <c r="D14" s="35">
        <f t="shared" si="0"/>
        <v>0</v>
      </c>
      <c r="E14" s="9" t="str">
        <f>'traitement UNIQUE'!A14</f>
        <v>17780F218071</v>
      </c>
      <c r="F14" s="9">
        <f t="shared" si="1"/>
        <v>0</v>
      </c>
      <c r="G14" s="9">
        <f t="shared" si="2"/>
        <v>0</v>
      </c>
      <c r="H14" s="37">
        <f t="shared" si="3"/>
        <v>2</v>
      </c>
      <c r="I14" s="37">
        <f t="shared" si="4"/>
        <v>2</v>
      </c>
      <c r="J14" s="10">
        <f t="shared" si="5"/>
        <v>0</v>
      </c>
      <c r="K14" s="10">
        <f t="shared" si="6"/>
        <v>0</v>
      </c>
      <c r="L14" s="24">
        <f t="shared" si="7"/>
        <v>1</v>
      </c>
      <c r="M14" s="24">
        <f t="shared" si="8"/>
        <v>2</v>
      </c>
      <c r="N14" s="9">
        <v>13</v>
      </c>
      <c r="O14" s="9">
        <v>13</v>
      </c>
      <c r="P14" s="9" t="str">
        <f t="shared" si="9"/>
        <v>Occurrence13</v>
      </c>
      <c r="Q14" s="9">
        <f t="shared" si="14"/>
        <v>0</v>
      </c>
      <c r="R14" s="9">
        <f t="shared" si="10"/>
        <v>0</v>
      </c>
      <c r="S14" s="9">
        <f t="shared" si="11"/>
        <v>0</v>
      </c>
      <c r="T14" s="9">
        <f t="shared" si="12"/>
        <v>0</v>
      </c>
      <c r="U14" s="9">
        <f t="shared" si="15"/>
        <v>426</v>
      </c>
      <c r="V14" s="4">
        <f t="shared" si="16"/>
        <v>153</v>
      </c>
      <c r="W14" s="4">
        <f t="shared" si="17"/>
        <v>1</v>
      </c>
      <c r="X14" s="12">
        <f t="shared" si="13"/>
        <v>1</v>
      </c>
    </row>
    <row r="15" spans="1:24" ht="18.75" customHeight="1" x14ac:dyDescent="0.35">
      <c r="A15" s="21" t="str">
        <f>'total Scrap'!A15</f>
        <v>06/2020</v>
      </c>
      <c r="B15" s="19">
        <f>'total Scrap'!D15</f>
        <v>95614</v>
      </c>
      <c r="C15" s="11" t="str">
        <f>'total Scrap'!E15</f>
        <v>28850F205071</v>
      </c>
      <c r="D15" s="35">
        <f t="shared" si="0"/>
        <v>0</v>
      </c>
      <c r="E15" s="9" t="str">
        <f>'traitement UNIQUE'!A15</f>
        <v>3A14055</v>
      </c>
      <c r="F15" s="9">
        <f t="shared" si="1"/>
        <v>0</v>
      </c>
      <c r="G15" s="9">
        <f t="shared" si="2"/>
        <v>0</v>
      </c>
      <c r="H15" s="37">
        <f t="shared" si="3"/>
        <v>2</v>
      </c>
      <c r="I15" s="37">
        <f t="shared" si="4"/>
        <v>2</v>
      </c>
      <c r="J15" s="10">
        <f t="shared" si="5"/>
        <v>0</v>
      </c>
      <c r="K15" s="10">
        <f t="shared" si="6"/>
        <v>0</v>
      </c>
      <c r="L15" s="24">
        <f t="shared" si="7"/>
        <v>1</v>
      </c>
      <c r="M15" s="24">
        <f t="shared" si="8"/>
        <v>2</v>
      </c>
      <c r="N15" s="9">
        <v>14</v>
      </c>
      <c r="O15" s="9">
        <v>14</v>
      </c>
      <c r="P15" s="9" t="str">
        <f t="shared" si="9"/>
        <v>Occurrence14</v>
      </c>
      <c r="Q15" s="9">
        <f t="shared" si="14"/>
        <v>0</v>
      </c>
      <c r="R15" s="9">
        <f t="shared" si="10"/>
        <v>0</v>
      </c>
      <c r="S15" s="9">
        <f t="shared" si="11"/>
        <v>0</v>
      </c>
      <c r="T15" s="9">
        <f t="shared" si="12"/>
        <v>0</v>
      </c>
      <c r="U15" s="9">
        <f t="shared" si="15"/>
        <v>426</v>
      </c>
      <c r="V15" s="4">
        <f t="shared" si="16"/>
        <v>153</v>
      </c>
      <c r="W15" s="4">
        <f t="shared" si="17"/>
        <v>1</v>
      </c>
      <c r="X15" s="12">
        <f t="shared" si="13"/>
        <v>1</v>
      </c>
    </row>
    <row r="16" spans="1:24" ht="18.75" customHeight="1" x14ac:dyDescent="0.35">
      <c r="A16" s="21" t="str">
        <f>'total Scrap'!A16</f>
        <v>06/2020</v>
      </c>
      <c r="B16" s="19">
        <f>'total Scrap'!D16</f>
        <v>95762</v>
      </c>
      <c r="C16" s="11" t="str">
        <f>'total Scrap'!E16</f>
        <v>55227F218271</v>
      </c>
      <c r="D16" s="35" t="str">
        <f t="shared" si="0"/>
        <v>55227F218271</v>
      </c>
      <c r="E16" s="9" t="str">
        <f>'traitement UNIQUE'!A16</f>
        <v>455103664071</v>
      </c>
      <c r="F16" s="9">
        <f t="shared" si="1"/>
        <v>0</v>
      </c>
      <c r="G16" s="9">
        <f t="shared" si="2"/>
        <v>0</v>
      </c>
      <c r="H16" s="37">
        <f t="shared" si="3"/>
        <v>2</v>
      </c>
      <c r="I16" s="37">
        <f t="shared" si="4"/>
        <v>2</v>
      </c>
      <c r="J16" s="10">
        <f t="shared" si="5"/>
        <v>0</v>
      </c>
      <c r="K16" s="10">
        <f t="shared" si="6"/>
        <v>0</v>
      </c>
      <c r="L16" s="24">
        <f t="shared" si="7"/>
        <v>1</v>
      </c>
      <c r="M16" s="24">
        <f t="shared" si="8"/>
        <v>2</v>
      </c>
      <c r="N16" s="9">
        <v>15</v>
      </c>
      <c r="O16" s="9">
        <v>15</v>
      </c>
      <c r="P16" s="9" t="str">
        <f t="shared" si="9"/>
        <v>Occurrence15</v>
      </c>
      <c r="Q16" s="9">
        <f t="shared" si="14"/>
        <v>0</v>
      </c>
      <c r="R16" s="9">
        <f t="shared" si="10"/>
        <v>0</v>
      </c>
      <c r="S16" s="9">
        <f t="shared" si="11"/>
        <v>0</v>
      </c>
      <c r="T16" s="9">
        <f t="shared" si="12"/>
        <v>0</v>
      </c>
      <c r="U16" s="9">
        <f t="shared" si="15"/>
        <v>426</v>
      </c>
      <c r="V16" s="4">
        <f t="shared" si="16"/>
        <v>153</v>
      </c>
      <c r="W16" s="4">
        <f t="shared" si="17"/>
        <v>1</v>
      </c>
      <c r="X16" s="12">
        <f t="shared" si="13"/>
        <v>1</v>
      </c>
    </row>
    <row r="17" spans="1:24" ht="18.75" customHeight="1" x14ac:dyDescent="0.35">
      <c r="A17" s="21" t="str">
        <f>'total Scrap'!A17</f>
        <v>06/2020</v>
      </c>
      <c r="B17" s="19">
        <f>'total Scrap'!D17</f>
        <v>96501</v>
      </c>
      <c r="C17" s="11" t="str">
        <f>'total Scrap'!E17</f>
        <v>56021F220271</v>
      </c>
      <c r="D17" s="35" t="str">
        <f t="shared" si="0"/>
        <v>56021F220271</v>
      </c>
      <c r="E17" s="9" t="str">
        <f>'traitement UNIQUE'!A17</f>
        <v>27060UB060</v>
      </c>
      <c r="F17" s="9">
        <f t="shared" si="1"/>
        <v>0</v>
      </c>
      <c r="G17" s="9">
        <f t="shared" si="2"/>
        <v>0</v>
      </c>
      <c r="H17" s="37">
        <f t="shared" si="3"/>
        <v>2</v>
      </c>
      <c r="I17" s="37">
        <f t="shared" si="4"/>
        <v>2</v>
      </c>
      <c r="J17" s="10">
        <f t="shared" si="5"/>
        <v>0</v>
      </c>
      <c r="K17" s="10">
        <f t="shared" si="6"/>
        <v>0</v>
      </c>
      <c r="L17" s="24">
        <f t="shared" si="7"/>
        <v>1</v>
      </c>
      <c r="M17" s="24">
        <f t="shared" si="8"/>
        <v>2</v>
      </c>
      <c r="N17" s="9">
        <v>16</v>
      </c>
      <c r="O17" s="9">
        <v>16</v>
      </c>
      <c r="P17" s="9" t="str">
        <f t="shared" si="9"/>
        <v>Occurrence16</v>
      </c>
      <c r="Q17" s="9">
        <f t="shared" si="14"/>
        <v>0</v>
      </c>
      <c r="R17" s="9">
        <f t="shared" si="10"/>
        <v>0</v>
      </c>
      <c r="S17" s="9">
        <f t="shared" si="11"/>
        <v>0</v>
      </c>
      <c r="T17" s="9">
        <f t="shared" si="12"/>
        <v>0</v>
      </c>
      <c r="U17" s="9">
        <f t="shared" si="15"/>
        <v>426</v>
      </c>
      <c r="V17" s="4">
        <f t="shared" si="16"/>
        <v>153</v>
      </c>
      <c r="W17" s="4">
        <f t="shared" si="17"/>
        <v>1</v>
      </c>
      <c r="X17" s="12">
        <f t="shared" si="13"/>
        <v>1</v>
      </c>
    </row>
    <row r="18" spans="1:24" ht="18.75" customHeight="1" x14ac:dyDescent="0.35">
      <c r="A18" s="21" t="str">
        <f>'total Scrap'!A18</f>
        <v>06/2020</v>
      </c>
      <c r="B18" s="19">
        <f>'total Scrap'!D18</f>
        <v>95616</v>
      </c>
      <c r="C18" s="11" t="str">
        <f>'total Scrap'!E18</f>
        <v>574501247071</v>
      </c>
      <c r="D18" s="35">
        <f t="shared" si="0"/>
        <v>0</v>
      </c>
      <c r="E18" s="9" t="str">
        <f>'traitement UNIQUE'!A18</f>
        <v>2A28005</v>
      </c>
      <c r="F18" s="9">
        <f t="shared" si="1"/>
        <v>0</v>
      </c>
      <c r="G18" s="9">
        <f t="shared" si="2"/>
        <v>0</v>
      </c>
      <c r="H18" s="37">
        <f t="shared" si="3"/>
        <v>2</v>
      </c>
      <c r="I18" s="37">
        <f t="shared" si="4"/>
        <v>2</v>
      </c>
      <c r="J18" s="10">
        <f t="shared" si="5"/>
        <v>0</v>
      </c>
      <c r="K18" s="10">
        <f t="shared" si="6"/>
        <v>0</v>
      </c>
      <c r="L18" s="24">
        <f t="shared" si="7"/>
        <v>1</v>
      </c>
      <c r="M18" s="24">
        <f t="shared" si="8"/>
        <v>2</v>
      </c>
      <c r="N18" s="9">
        <v>17</v>
      </c>
      <c r="O18" s="9">
        <v>17</v>
      </c>
      <c r="P18" s="9" t="str">
        <f t="shared" si="9"/>
        <v>Occurrence17</v>
      </c>
      <c r="Q18" s="9">
        <f t="shared" si="14"/>
        <v>0</v>
      </c>
      <c r="R18" s="9">
        <f t="shared" si="10"/>
        <v>0</v>
      </c>
      <c r="S18" s="9">
        <f t="shared" si="11"/>
        <v>0</v>
      </c>
      <c r="T18" s="9">
        <f t="shared" si="12"/>
        <v>0</v>
      </c>
      <c r="U18" s="9">
        <f t="shared" si="15"/>
        <v>426</v>
      </c>
      <c r="V18" s="4">
        <f t="shared" si="16"/>
        <v>153</v>
      </c>
      <c r="W18" s="4">
        <f t="shared" si="17"/>
        <v>1</v>
      </c>
      <c r="X18" s="12">
        <f t="shared" si="13"/>
        <v>1</v>
      </c>
    </row>
    <row r="19" spans="1:24" ht="18.75" customHeight="1" x14ac:dyDescent="0.35">
      <c r="A19" s="21" t="str">
        <f>'total Scrap'!A19</f>
        <v>06/2020</v>
      </c>
      <c r="B19" s="19">
        <f>'total Scrap'!D19</f>
        <v>95903</v>
      </c>
      <c r="C19" s="11" t="str">
        <f>'total Scrap'!E19</f>
        <v>68608F319071</v>
      </c>
      <c r="D19" s="35">
        <f t="shared" si="0"/>
        <v>0</v>
      </c>
      <c r="E19" s="9" t="str">
        <f>'traitement UNIQUE'!A19</f>
        <v>565903676071</v>
      </c>
      <c r="F19" s="9">
        <f t="shared" si="1"/>
        <v>0</v>
      </c>
      <c r="G19" s="9">
        <f t="shared" si="2"/>
        <v>0</v>
      </c>
      <c r="H19" s="37">
        <f t="shared" si="3"/>
        <v>2</v>
      </c>
      <c r="I19" s="37">
        <f t="shared" si="4"/>
        <v>2</v>
      </c>
      <c r="J19" s="10">
        <f t="shared" si="5"/>
        <v>0</v>
      </c>
      <c r="K19" s="10">
        <f t="shared" si="6"/>
        <v>0</v>
      </c>
      <c r="L19" s="24">
        <f t="shared" si="7"/>
        <v>1</v>
      </c>
      <c r="M19" s="24">
        <f t="shared" si="8"/>
        <v>2</v>
      </c>
      <c r="N19" s="9">
        <v>18</v>
      </c>
      <c r="O19" s="9">
        <v>18</v>
      </c>
      <c r="P19" s="9" t="str">
        <f t="shared" si="9"/>
        <v>Occurrence18</v>
      </c>
      <c r="Q19" s="9">
        <f t="shared" si="14"/>
        <v>0</v>
      </c>
      <c r="R19" s="9">
        <f t="shared" ref="R19:R82" si="18">SUMIFS(K$2:K$410,M$2:M$410,O19)</f>
        <v>0</v>
      </c>
      <c r="S19" s="9">
        <f t="shared" si="11"/>
        <v>0</v>
      </c>
      <c r="T19" s="9">
        <f t="shared" si="12"/>
        <v>0</v>
      </c>
      <c r="U19" s="9">
        <f t="shared" si="15"/>
        <v>426</v>
      </c>
      <c r="V19" s="4">
        <f t="shared" si="16"/>
        <v>153</v>
      </c>
      <c r="W19" s="4">
        <f t="shared" si="17"/>
        <v>1</v>
      </c>
      <c r="X19" s="12">
        <f t="shared" si="13"/>
        <v>1</v>
      </c>
    </row>
    <row r="20" spans="1:24" ht="18.75" customHeight="1" x14ac:dyDescent="0.35">
      <c r="A20" s="21" t="str">
        <f>'total Scrap'!A20</f>
        <v>06/2020</v>
      </c>
      <c r="B20" s="19">
        <f>'total Scrap'!D20</f>
        <v>95769</v>
      </c>
      <c r="C20" s="11" t="str">
        <f>'total Scrap'!E20</f>
        <v>43251F210071</v>
      </c>
      <c r="D20" s="35">
        <f t="shared" si="0"/>
        <v>0</v>
      </c>
      <c r="E20" s="9" t="str">
        <f>'traitement UNIQUE'!A20</f>
        <v>55213F218171</v>
      </c>
      <c r="F20" s="9">
        <f t="shared" si="1"/>
        <v>0</v>
      </c>
      <c r="G20" s="9">
        <f t="shared" si="2"/>
        <v>0</v>
      </c>
      <c r="H20" s="37">
        <f t="shared" si="3"/>
        <v>2</v>
      </c>
      <c r="I20" s="37">
        <f t="shared" si="4"/>
        <v>2</v>
      </c>
      <c r="J20" s="10">
        <f t="shared" si="5"/>
        <v>0</v>
      </c>
      <c r="K20" s="10">
        <f t="shared" si="6"/>
        <v>0</v>
      </c>
      <c r="L20" s="24">
        <f t="shared" si="7"/>
        <v>1</v>
      </c>
      <c r="M20" s="24">
        <f t="shared" si="8"/>
        <v>2</v>
      </c>
      <c r="N20" s="9">
        <v>19</v>
      </c>
      <c r="O20" s="9">
        <v>19</v>
      </c>
      <c r="P20" s="9" t="str">
        <f t="shared" si="9"/>
        <v>Occurrence19</v>
      </c>
      <c r="Q20" s="9">
        <f t="shared" si="14"/>
        <v>0</v>
      </c>
      <c r="R20" s="9">
        <f t="shared" si="18"/>
        <v>0</v>
      </c>
      <c r="S20" s="9">
        <f t="shared" si="11"/>
        <v>0</v>
      </c>
      <c r="T20" s="9">
        <f t="shared" si="12"/>
        <v>0</v>
      </c>
      <c r="U20" s="9">
        <f t="shared" si="15"/>
        <v>426</v>
      </c>
      <c r="V20" s="4">
        <f t="shared" si="16"/>
        <v>153</v>
      </c>
      <c r="W20" s="4">
        <f t="shared" si="17"/>
        <v>1</v>
      </c>
      <c r="X20" s="12">
        <f t="shared" si="13"/>
        <v>1</v>
      </c>
    </row>
    <row r="21" spans="1:24" ht="18.75" customHeight="1" x14ac:dyDescent="0.35">
      <c r="A21" s="21" t="str">
        <f>'total Scrap'!A21</f>
        <v>06/2020</v>
      </c>
      <c r="B21" s="19">
        <f>'total Scrap'!D21</f>
        <v>95904</v>
      </c>
      <c r="C21" s="11" t="str">
        <f>'total Scrap'!E21</f>
        <v>68607F319071</v>
      </c>
      <c r="D21" s="35" t="str">
        <f t="shared" si="0"/>
        <v>68607F319071</v>
      </c>
      <c r="E21" s="9" t="str">
        <f>'traitement UNIQUE'!A21</f>
        <v>56031F231071</v>
      </c>
      <c r="F21" s="9">
        <f t="shared" si="1"/>
        <v>0</v>
      </c>
      <c r="G21" s="9">
        <f t="shared" si="2"/>
        <v>0</v>
      </c>
      <c r="H21" s="37">
        <f t="shared" si="3"/>
        <v>2</v>
      </c>
      <c r="I21" s="37">
        <f t="shared" si="4"/>
        <v>2</v>
      </c>
      <c r="J21" s="10">
        <f t="shared" si="5"/>
        <v>0</v>
      </c>
      <c r="K21" s="10">
        <f t="shared" si="6"/>
        <v>0</v>
      </c>
      <c r="L21" s="24">
        <f t="shared" si="7"/>
        <v>1</v>
      </c>
      <c r="M21" s="24">
        <f t="shared" si="8"/>
        <v>2</v>
      </c>
      <c r="N21" s="9">
        <v>20</v>
      </c>
      <c r="O21" s="9">
        <v>20</v>
      </c>
      <c r="P21" s="9" t="str">
        <f t="shared" si="9"/>
        <v>Occurrence20</v>
      </c>
      <c r="Q21" s="9">
        <f t="shared" si="14"/>
        <v>0</v>
      </c>
      <c r="R21" s="9">
        <f t="shared" si="18"/>
        <v>0</v>
      </c>
      <c r="S21" s="9">
        <f t="shared" si="11"/>
        <v>0</v>
      </c>
      <c r="T21" s="9">
        <f t="shared" si="12"/>
        <v>0</v>
      </c>
      <c r="U21" s="9">
        <f t="shared" si="15"/>
        <v>426</v>
      </c>
      <c r="V21" s="4">
        <f t="shared" si="16"/>
        <v>153</v>
      </c>
      <c r="W21" s="4">
        <f t="shared" si="17"/>
        <v>1</v>
      </c>
      <c r="X21" s="12">
        <f t="shared" si="13"/>
        <v>1</v>
      </c>
    </row>
    <row r="22" spans="1:24" ht="18.75" customHeight="1" x14ac:dyDescent="0.35">
      <c r="A22" s="21" t="str">
        <f>'total Scrap'!A22</f>
        <v>06/2020</v>
      </c>
      <c r="B22" s="19">
        <f>'total Scrap'!D22</f>
        <v>95656</v>
      </c>
      <c r="C22" s="11" t="str">
        <f>'total Scrap'!E22</f>
        <v>68607F319071</v>
      </c>
      <c r="D22" s="35" t="str">
        <f t="shared" si="0"/>
        <v>68607F319071</v>
      </c>
      <c r="E22" s="9" t="str">
        <f>'traitement UNIQUE'!A22</f>
        <v>23507FPA2171</v>
      </c>
      <c r="F22" s="9">
        <f t="shared" si="1"/>
        <v>0</v>
      </c>
      <c r="G22" s="9">
        <f t="shared" si="2"/>
        <v>0</v>
      </c>
      <c r="H22" s="37">
        <f t="shared" si="3"/>
        <v>2</v>
      </c>
      <c r="I22" s="37">
        <f t="shared" si="4"/>
        <v>2</v>
      </c>
      <c r="J22" s="10">
        <f t="shared" si="5"/>
        <v>0</v>
      </c>
      <c r="K22" s="10">
        <f t="shared" si="6"/>
        <v>0</v>
      </c>
      <c r="L22" s="24">
        <f t="shared" si="7"/>
        <v>1</v>
      </c>
      <c r="M22" s="24">
        <f t="shared" si="8"/>
        <v>2</v>
      </c>
      <c r="N22" s="9">
        <v>21</v>
      </c>
      <c r="O22" s="9">
        <v>21</v>
      </c>
      <c r="P22" s="9" t="str">
        <f t="shared" si="9"/>
        <v>Occurrence21</v>
      </c>
      <c r="Q22" s="9">
        <f t="shared" si="14"/>
        <v>0</v>
      </c>
      <c r="R22" s="9">
        <f t="shared" si="18"/>
        <v>0</v>
      </c>
      <c r="S22" s="9">
        <f t="shared" si="11"/>
        <v>0</v>
      </c>
      <c r="T22" s="9">
        <f t="shared" si="12"/>
        <v>0</v>
      </c>
      <c r="U22" s="9">
        <f t="shared" si="15"/>
        <v>426</v>
      </c>
      <c r="V22" s="4">
        <f t="shared" si="16"/>
        <v>153</v>
      </c>
      <c r="W22" s="4">
        <f t="shared" si="17"/>
        <v>1</v>
      </c>
      <c r="X22" s="12">
        <f t="shared" si="13"/>
        <v>1</v>
      </c>
    </row>
    <row r="23" spans="1:24" ht="18.75" customHeight="1" x14ac:dyDescent="0.35">
      <c r="A23" s="21" t="str">
        <f>'total Scrap'!A23</f>
        <v>06/2020</v>
      </c>
      <c r="B23" s="19">
        <f>'total Scrap'!D23</f>
        <v>95764</v>
      </c>
      <c r="C23" s="11" t="str">
        <f>'total Scrap'!E23</f>
        <v>163612660071</v>
      </c>
      <c r="D23" s="35" t="str">
        <f t="shared" si="0"/>
        <v>163612660071</v>
      </c>
      <c r="E23" s="9" t="str">
        <f>'traitement UNIQUE'!A23</f>
        <v>175102662071</v>
      </c>
      <c r="F23" s="9">
        <f t="shared" si="1"/>
        <v>0</v>
      </c>
      <c r="G23" s="9">
        <f t="shared" si="2"/>
        <v>0</v>
      </c>
      <c r="H23" s="37">
        <f t="shared" si="3"/>
        <v>2</v>
      </c>
      <c r="I23" s="37">
        <f t="shared" si="4"/>
        <v>2</v>
      </c>
      <c r="J23" s="10">
        <f t="shared" si="5"/>
        <v>0</v>
      </c>
      <c r="K23" s="10">
        <f t="shared" si="6"/>
        <v>0</v>
      </c>
      <c r="L23" s="24">
        <f t="shared" si="7"/>
        <v>1</v>
      </c>
      <c r="M23" s="24">
        <f t="shared" si="8"/>
        <v>2</v>
      </c>
      <c r="N23" s="9">
        <v>22</v>
      </c>
      <c r="O23" s="9">
        <v>22</v>
      </c>
      <c r="P23" s="9" t="str">
        <f t="shared" si="9"/>
        <v>Occurrence22</v>
      </c>
      <c r="Q23" s="9">
        <f t="shared" si="14"/>
        <v>0</v>
      </c>
      <c r="R23" s="9">
        <f t="shared" si="18"/>
        <v>0</v>
      </c>
      <c r="S23" s="9">
        <f t="shared" si="11"/>
        <v>0</v>
      </c>
      <c r="T23" s="9">
        <f t="shared" si="12"/>
        <v>0</v>
      </c>
      <c r="U23" s="9">
        <f t="shared" si="15"/>
        <v>426</v>
      </c>
      <c r="V23" s="4">
        <f t="shared" si="16"/>
        <v>153</v>
      </c>
      <c r="W23" s="4">
        <f t="shared" si="17"/>
        <v>1</v>
      </c>
      <c r="X23" s="12">
        <f t="shared" si="13"/>
        <v>1</v>
      </c>
    </row>
    <row r="24" spans="1:24" ht="18.75" customHeight="1" x14ac:dyDescent="0.35">
      <c r="A24" s="21" t="str">
        <f>'total Scrap'!A24</f>
        <v>06/2020</v>
      </c>
      <c r="B24" s="19">
        <f>'total Scrap'!D24</f>
        <v>96511</v>
      </c>
      <c r="C24" s="11" t="str">
        <f>'total Scrap'!E24</f>
        <v>53220F219071</v>
      </c>
      <c r="D24" s="35" t="str">
        <f t="shared" si="0"/>
        <v>53220F219071</v>
      </c>
      <c r="E24" s="9" t="str">
        <f>'traitement UNIQUE'!A24</f>
        <v>68805F226071</v>
      </c>
      <c r="F24" s="9">
        <f t="shared" si="1"/>
        <v>0</v>
      </c>
      <c r="G24" s="9">
        <f t="shared" si="2"/>
        <v>0</v>
      </c>
      <c r="H24" s="37">
        <f t="shared" si="3"/>
        <v>2</v>
      </c>
      <c r="I24" s="37">
        <f t="shared" si="4"/>
        <v>2</v>
      </c>
      <c r="J24" s="10">
        <f t="shared" si="5"/>
        <v>0</v>
      </c>
      <c r="K24" s="10">
        <f t="shared" si="6"/>
        <v>0</v>
      </c>
      <c r="L24" s="24">
        <f t="shared" si="7"/>
        <v>1</v>
      </c>
      <c r="M24" s="24">
        <f t="shared" si="8"/>
        <v>2</v>
      </c>
      <c r="N24" s="9">
        <v>23</v>
      </c>
      <c r="O24" s="9">
        <v>23</v>
      </c>
      <c r="P24" s="9" t="str">
        <f t="shared" si="9"/>
        <v>Occurrence23</v>
      </c>
      <c r="Q24" s="9">
        <f t="shared" si="14"/>
        <v>0</v>
      </c>
      <c r="R24" s="9">
        <f t="shared" si="18"/>
        <v>0</v>
      </c>
      <c r="S24" s="9">
        <f t="shared" si="11"/>
        <v>0</v>
      </c>
      <c r="T24" s="9">
        <f t="shared" si="12"/>
        <v>0</v>
      </c>
      <c r="U24" s="9">
        <f t="shared" si="15"/>
        <v>426</v>
      </c>
      <c r="V24" s="4">
        <f t="shared" si="16"/>
        <v>153</v>
      </c>
      <c r="W24" s="4">
        <f t="shared" si="17"/>
        <v>1</v>
      </c>
      <c r="X24" s="12">
        <f t="shared" si="13"/>
        <v>1</v>
      </c>
    </row>
    <row r="25" spans="1:24" ht="18.75" customHeight="1" x14ac:dyDescent="0.35">
      <c r="A25" s="21" t="str">
        <f>'total Scrap'!A25</f>
        <v>06/2020</v>
      </c>
      <c r="B25" s="19">
        <f>'total Scrap'!D25</f>
        <v>95617</v>
      </c>
      <c r="C25" s="11" t="str">
        <f>'total Scrap'!E25</f>
        <v>53211F318171</v>
      </c>
      <c r="D25" s="35">
        <f t="shared" si="0"/>
        <v>0</v>
      </c>
      <c r="E25" s="9" t="str">
        <f>'traitement UNIQUE'!A25</f>
        <v>68804F226071</v>
      </c>
      <c r="F25" s="9">
        <f t="shared" si="1"/>
        <v>0</v>
      </c>
      <c r="G25" s="9">
        <f t="shared" si="2"/>
        <v>0</v>
      </c>
      <c r="H25" s="37">
        <f t="shared" si="3"/>
        <v>2</v>
      </c>
      <c r="I25" s="37">
        <f t="shared" si="4"/>
        <v>2</v>
      </c>
      <c r="J25" s="10">
        <f t="shared" si="5"/>
        <v>0</v>
      </c>
      <c r="K25" s="10">
        <f t="shared" si="6"/>
        <v>0</v>
      </c>
      <c r="L25" s="24">
        <f t="shared" si="7"/>
        <v>1</v>
      </c>
      <c r="M25" s="24">
        <f t="shared" si="8"/>
        <v>2</v>
      </c>
      <c r="N25" s="9">
        <v>24</v>
      </c>
      <c r="O25" s="9">
        <v>24</v>
      </c>
      <c r="P25" s="9" t="str">
        <f t="shared" si="9"/>
        <v>Occurrence24</v>
      </c>
      <c r="Q25" s="9">
        <f t="shared" si="14"/>
        <v>0</v>
      </c>
      <c r="R25" s="9">
        <f t="shared" si="18"/>
        <v>0</v>
      </c>
      <c r="S25" s="9">
        <f t="shared" si="11"/>
        <v>0</v>
      </c>
      <c r="T25" s="9">
        <f t="shared" si="12"/>
        <v>0</v>
      </c>
      <c r="U25" s="9">
        <f t="shared" si="15"/>
        <v>426</v>
      </c>
      <c r="V25" s="4">
        <f t="shared" si="16"/>
        <v>153</v>
      </c>
      <c r="W25" s="4">
        <f t="shared" si="17"/>
        <v>1</v>
      </c>
      <c r="X25" s="12">
        <f t="shared" si="13"/>
        <v>1</v>
      </c>
    </row>
    <row r="26" spans="1:24" ht="18.75" customHeight="1" x14ac:dyDescent="0.35">
      <c r="A26" s="21" t="str">
        <f>'total Scrap'!A26</f>
        <v>06/2020</v>
      </c>
      <c r="B26" s="19">
        <f>'total Scrap'!D26</f>
        <v>96506</v>
      </c>
      <c r="C26" s="11" t="str">
        <f>'total Scrap'!E26</f>
        <v>53211F219171</v>
      </c>
      <c r="D26" s="35">
        <f t="shared" si="0"/>
        <v>0</v>
      </c>
      <c r="E26" s="9" t="str">
        <f>'traitement UNIQUE'!A26</f>
        <v>96365F509871</v>
      </c>
      <c r="F26" s="9">
        <f t="shared" si="1"/>
        <v>0</v>
      </c>
      <c r="G26" s="9">
        <f t="shared" si="2"/>
        <v>0</v>
      </c>
      <c r="H26" s="37">
        <f t="shared" si="3"/>
        <v>2</v>
      </c>
      <c r="I26" s="37">
        <f t="shared" si="4"/>
        <v>2</v>
      </c>
      <c r="J26" s="10">
        <f t="shared" si="5"/>
        <v>0</v>
      </c>
      <c r="K26" s="10">
        <f t="shared" si="6"/>
        <v>0</v>
      </c>
      <c r="L26" s="24">
        <f t="shared" si="7"/>
        <v>1</v>
      </c>
      <c r="M26" s="24">
        <f t="shared" si="8"/>
        <v>2</v>
      </c>
      <c r="N26" s="9">
        <v>25</v>
      </c>
      <c r="O26" s="9">
        <v>25</v>
      </c>
      <c r="P26" s="9" t="str">
        <f t="shared" si="9"/>
        <v>Occurrence25</v>
      </c>
      <c r="Q26" s="9">
        <f t="shared" si="14"/>
        <v>0</v>
      </c>
      <c r="R26" s="9">
        <f t="shared" si="18"/>
        <v>0</v>
      </c>
      <c r="S26" s="9">
        <f t="shared" si="11"/>
        <v>0</v>
      </c>
      <c r="T26" s="9">
        <f t="shared" si="12"/>
        <v>0</v>
      </c>
      <c r="U26" s="9">
        <f t="shared" si="15"/>
        <v>426</v>
      </c>
      <c r="V26" s="4">
        <f t="shared" si="16"/>
        <v>153</v>
      </c>
      <c r="W26" s="4">
        <f t="shared" si="17"/>
        <v>1</v>
      </c>
      <c r="X26" s="12">
        <f t="shared" si="13"/>
        <v>1</v>
      </c>
    </row>
    <row r="27" spans="1:24" ht="18.75" customHeight="1" x14ac:dyDescent="0.35">
      <c r="A27" s="21" t="str">
        <f>'total Scrap'!A27</f>
        <v>06/2020</v>
      </c>
      <c r="B27" s="19">
        <f>'total Scrap'!D27</f>
        <v>95710</v>
      </c>
      <c r="C27" s="11" t="str">
        <f>'total Scrap'!E27</f>
        <v>451101247271</v>
      </c>
      <c r="D27" s="35" t="str">
        <f t="shared" si="0"/>
        <v>451101247271</v>
      </c>
      <c r="E27" s="9" t="str">
        <f>'traitement UNIQUE'!A27</f>
        <v>56210F219071</v>
      </c>
      <c r="F27" s="9">
        <f t="shared" si="1"/>
        <v>0</v>
      </c>
      <c r="G27" s="9">
        <f t="shared" si="2"/>
        <v>0</v>
      </c>
      <c r="H27" s="37">
        <f t="shared" si="3"/>
        <v>2</v>
      </c>
      <c r="I27" s="37">
        <f t="shared" si="4"/>
        <v>2</v>
      </c>
      <c r="J27" s="10">
        <f t="shared" si="5"/>
        <v>0</v>
      </c>
      <c r="K27" s="10">
        <f t="shared" si="6"/>
        <v>0</v>
      </c>
      <c r="L27" s="24">
        <f t="shared" si="7"/>
        <v>1</v>
      </c>
      <c r="M27" s="24">
        <f t="shared" si="8"/>
        <v>2</v>
      </c>
      <c r="N27" s="9">
        <v>26</v>
      </c>
      <c r="O27" s="9">
        <v>26</v>
      </c>
      <c r="P27" s="9" t="str">
        <f t="shared" si="9"/>
        <v>Occurrence26</v>
      </c>
      <c r="Q27" s="9">
        <f t="shared" si="14"/>
        <v>0</v>
      </c>
      <c r="R27" s="9">
        <f t="shared" si="18"/>
        <v>0</v>
      </c>
      <c r="S27" s="9">
        <f t="shared" si="11"/>
        <v>0</v>
      </c>
      <c r="T27" s="9">
        <f t="shared" si="12"/>
        <v>0</v>
      </c>
      <c r="U27" s="9">
        <f t="shared" si="15"/>
        <v>426</v>
      </c>
      <c r="V27" s="4">
        <f t="shared" si="16"/>
        <v>153</v>
      </c>
      <c r="W27" s="4">
        <f t="shared" si="17"/>
        <v>1</v>
      </c>
      <c r="X27" s="12">
        <f t="shared" si="13"/>
        <v>1</v>
      </c>
    </row>
    <row r="28" spans="1:24" ht="18.75" customHeight="1" x14ac:dyDescent="0.35">
      <c r="A28" s="21" t="str">
        <f>'total Scrap'!A28</f>
        <v>06/2020</v>
      </c>
      <c r="B28" s="19">
        <f>'total Scrap'!D28</f>
        <v>96503</v>
      </c>
      <c r="C28" s="11" t="str">
        <f>'total Scrap'!E28</f>
        <v>565702665071</v>
      </c>
      <c r="D28" s="35" t="str">
        <f t="shared" si="0"/>
        <v>565702665071</v>
      </c>
      <c r="E28" s="9" t="str">
        <f>'traitement UNIQUE'!A28</f>
        <v>281003677071</v>
      </c>
      <c r="F28" s="9">
        <f t="shared" si="1"/>
        <v>0</v>
      </c>
      <c r="G28" s="9">
        <f t="shared" si="2"/>
        <v>0</v>
      </c>
      <c r="H28" s="37">
        <f t="shared" si="3"/>
        <v>2</v>
      </c>
      <c r="I28" s="37">
        <f t="shared" si="4"/>
        <v>2</v>
      </c>
      <c r="J28" s="10">
        <f t="shared" si="5"/>
        <v>0</v>
      </c>
      <c r="K28" s="10">
        <f t="shared" si="6"/>
        <v>0</v>
      </c>
      <c r="L28" s="24">
        <f t="shared" si="7"/>
        <v>1</v>
      </c>
      <c r="M28" s="24">
        <f t="shared" si="8"/>
        <v>2</v>
      </c>
      <c r="N28" s="9">
        <v>27</v>
      </c>
      <c r="O28" s="9">
        <v>27</v>
      </c>
      <c r="P28" s="9" t="str">
        <f t="shared" si="9"/>
        <v>Occurrence27</v>
      </c>
      <c r="Q28" s="9">
        <f t="shared" si="14"/>
        <v>0</v>
      </c>
      <c r="R28" s="9">
        <f t="shared" si="18"/>
        <v>0</v>
      </c>
      <c r="S28" s="9">
        <f t="shared" si="11"/>
        <v>0</v>
      </c>
      <c r="T28" s="9">
        <f t="shared" si="12"/>
        <v>0</v>
      </c>
      <c r="U28" s="9">
        <f t="shared" si="15"/>
        <v>426</v>
      </c>
      <c r="V28" s="4">
        <f t="shared" si="16"/>
        <v>153</v>
      </c>
      <c r="W28" s="4">
        <f t="shared" si="17"/>
        <v>1</v>
      </c>
      <c r="X28" s="12">
        <f t="shared" si="13"/>
        <v>1</v>
      </c>
    </row>
    <row r="29" spans="1:24" ht="18.75" customHeight="1" x14ac:dyDescent="0.35">
      <c r="A29" s="21" t="str">
        <f>'total Scrap'!A29</f>
        <v>06/2020</v>
      </c>
      <c r="B29" s="19">
        <f>'total Scrap'!D29</f>
        <v>95404</v>
      </c>
      <c r="C29" s="11" t="str">
        <f>'total Scrap'!E29</f>
        <v>565702665071</v>
      </c>
      <c r="D29" s="35" t="str">
        <f t="shared" si="0"/>
        <v>565702665071</v>
      </c>
      <c r="E29" s="9" t="str">
        <f>'traitement UNIQUE'!A29</f>
        <v>566532661371</v>
      </c>
      <c r="F29" s="9">
        <f t="shared" si="1"/>
        <v>0</v>
      </c>
      <c r="G29" s="9">
        <f t="shared" si="2"/>
        <v>0</v>
      </c>
      <c r="H29" s="37">
        <f t="shared" si="3"/>
        <v>2</v>
      </c>
      <c r="I29" s="37">
        <f t="shared" si="4"/>
        <v>2</v>
      </c>
      <c r="J29" s="10">
        <f t="shared" si="5"/>
        <v>0</v>
      </c>
      <c r="K29" s="10">
        <f t="shared" si="6"/>
        <v>0</v>
      </c>
      <c r="L29" s="24">
        <f t="shared" si="7"/>
        <v>1</v>
      </c>
      <c r="M29" s="24">
        <f t="shared" si="8"/>
        <v>2</v>
      </c>
      <c r="N29" s="9">
        <v>28</v>
      </c>
      <c r="O29" s="9">
        <v>28</v>
      </c>
      <c r="P29" s="9" t="str">
        <f t="shared" si="9"/>
        <v>Occurrence28</v>
      </c>
      <c r="Q29" s="9">
        <f t="shared" si="14"/>
        <v>0</v>
      </c>
      <c r="R29" s="9">
        <f t="shared" si="18"/>
        <v>0</v>
      </c>
      <c r="S29" s="9">
        <f t="shared" si="11"/>
        <v>0</v>
      </c>
      <c r="T29" s="9">
        <f t="shared" si="12"/>
        <v>0</v>
      </c>
      <c r="U29" s="9">
        <f t="shared" si="15"/>
        <v>426</v>
      </c>
      <c r="V29" s="4">
        <f t="shared" si="16"/>
        <v>153</v>
      </c>
      <c r="W29" s="4">
        <f t="shared" si="17"/>
        <v>1</v>
      </c>
      <c r="X29" s="12">
        <f t="shared" si="13"/>
        <v>1</v>
      </c>
    </row>
    <row r="30" spans="1:24" ht="18.75" customHeight="1" x14ac:dyDescent="0.35">
      <c r="A30" s="21" t="str">
        <f>'total Scrap'!A30</f>
        <v>06/2020</v>
      </c>
      <c r="B30" s="19">
        <f>'total Scrap'!D30</f>
        <v>95768</v>
      </c>
      <c r="C30" s="11" t="str">
        <f>'total Scrap'!E30</f>
        <v>2A14497G3</v>
      </c>
      <c r="D30" s="35" t="str">
        <f t="shared" si="0"/>
        <v>2A14497G3</v>
      </c>
      <c r="E30" s="9" t="str">
        <f>'traitement UNIQUE'!A30</f>
        <v>56110F218071</v>
      </c>
      <c r="F30" s="9">
        <f t="shared" si="1"/>
        <v>0</v>
      </c>
      <c r="G30" s="9">
        <f t="shared" si="2"/>
        <v>0</v>
      </c>
      <c r="H30" s="37">
        <f t="shared" si="3"/>
        <v>2</v>
      </c>
      <c r="I30" s="37">
        <f t="shared" si="4"/>
        <v>2</v>
      </c>
      <c r="J30" s="10">
        <f t="shared" si="5"/>
        <v>0</v>
      </c>
      <c r="K30" s="10">
        <f t="shared" si="6"/>
        <v>0</v>
      </c>
      <c r="L30" s="24">
        <f t="shared" si="7"/>
        <v>1</v>
      </c>
      <c r="M30" s="24">
        <f t="shared" si="8"/>
        <v>2</v>
      </c>
      <c r="N30" s="9">
        <v>29</v>
      </c>
      <c r="O30" s="9">
        <v>29</v>
      </c>
      <c r="P30" s="9" t="str">
        <f t="shared" si="9"/>
        <v>Occurrence29</v>
      </c>
      <c r="Q30" s="9">
        <f t="shared" si="14"/>
        <v>0</v>
      </c>
      <c r="R30" s="9">
        <f t="shared" si="18"/>
        <v>0</v>
      </c>
      <c r="S30" s="9">
        <f t="shared" si="11"/>
        <v>0</v>
      </c>
      <c r="T30" s="9">
        <f t="shared" si="12"/>
        <v>0</v>
      </c>
      <c r="U30" s="9">
        <f t="shared" si="15"/>
        <v>426</v>
      </c>
      <c r="V30" s="4">
        <f t="shared" si="16"/>
        <v>153</v>
      </c>
      <c r="W30" s="4">
        <f t="shared" si="17"/>
        <v>1</v>
      </c>
      <c r="X30" s="12">
        <f t="shared" si="13"/>
        <v>1</v>
      </c>
    </row>
    <row r="31" spans="1:24" ht="18.75" customHeight="1" x14ac:dyDescent="0.35">
      <c r="A31" s="21" t="str">
        <f>'total Scrap'!A31</f>
        <v>06/2020</v>
      </c>
      <c r="B31" s="19">
        <f>'total Scrap'!D31</f>
        <v>95905</v>
      </c>
      <c r="C31" s="11" t="str">
        <f>'total Scrap'!E31</f>
        <v>57844F210271</v>
      </c>
      <c r="D31" s="35">
        <f t="shared" si="0"/>
        <v>0</v>
      </c>
      <c r="E31" s="9" t="str">
        <f>'traitement UNIQUE'!A31</f>
        <v>235102661171</v>
      </c>
      <c r="F31" s="9">
        <f t="shared" si="1"/>
        <v>0</v>
      </c>
      <c r="G31" s="9">
        <f t="shared" si="2"/>
        <v>0</v>
      </c>
      <c r="H31" s="37">
        <f t="shared" si="3"/>
        <v>2</v>
      </c>
      <c r="I31" s="37">
        <f t="shared" si="4"/>
        <v>2</v>
      </c>
      <c r="J31" s="10">
        <f t="shared" si="5"/>
        <v>0</v>
      </c>
      <c r="K31" s="10">
        <f t="shared" si="6"/>
        <v>0</v>
      </c>
      <c r="L31" s="24">
        <f t="shared" si="7"/>
        <v>1</v>
      </c>
      <c r="M31" s="24">
        <f t="shared" si="8"/>
        <v>2</v>
      </c>
      <c r="N31" s="9">
        <v>30</v>
      </c>
      <c r="O31" s="9">
        <v>30</v>
      </c>
      <c r="P31" s="9" t="str">
        <f t="shared" si="9"/>
        <v>Occurrence30</v>
      </c>
      <c r="Q31" s="9">
        <f t="shared" si="14"/>
        <v>0</v>
      </c>
      <c r="R31" s="9">
        <f t="shared" si="18"/>
        <v>0</v>
      </c>
      <c r="S31" s="9">
        <f t="shared" si="11"/>
        <v>0</v>
      </c>
      <c r="T31" s="9">
        <f t="shared" si="12"/>
        <v>0</v>
      </c>
      <c r="U31" s="9">
        <f t="shared" si="15"/>
        <v>426</v>
      </c>
      <c r="V31" s="4">
        <f t="shared" si="16"/>
        <v>153</v>
      </c>
      <c r="W31" s="4">
        <f t="shared" si="17"/>
        <v>1</v>
      </c>
      <c r="X31" s="12">
        <f t="shared" si="13"/>
        <v>1</v>
      </c>
    </row>
    <row r="32" spans="1:24" ht="18.75" customHeight="1" x14ac:dyDescent="0.35">
      <c r="A32" s="21" t="str">
        <f>'total Scrap'!A32</f>
        <v>06/2020</v>
      </c>
      <c r="B32" s="19">
        <f>'total Scrap'!D32</f>
        <v>96502</v>
      </c>
      <c r="C32" s="11" t="str">
        <f>'total Scrap'!E32</f>
        <v>17780F218071</v>
      </c>
      <c r="D32" s="35" t="str">
        <f t="shared" si="0"/>
        <v>17780F218071</v>
      </c>
      <c r="E32" s="9" t="str">
        <f>'traitement UNIQUE'!A32</f>
        <v>566512664071</v>
      </c>
      <c r="F32" s="9">
        <f t="shared" si="1"/>
        <v>0</v>
      </c>
      <c r="G32" s="9">
        <f t="shared" si="2"/>
        <v>0</v>
      </c>
      <c r="H32" s="37">
        <f t="shared" si="3"/>
        <v>2</v>
      </c>
      <c r="I32" s="37">
        <f t="shared" si="4"/>
        <v>2</v>
      </c>
      <c r="J32" s="10">
        <f t="shared" si="5"/>
        <v>0</v>
      </c>
      <c r="K32" s="10">
        <f t="shared" si="6"/>
        <v>0</v>
      </c>
      <c r="L32" s="24">
        <f t="shared" si="7"/>
        <v>1</v>
      </c>
      <c r="M32" s="24">
        <f t="shared" si="8"/>
        <v>2</v>
      </c>
      <c r="N32" s="9">
        <v>31</v>
      </c>
      <c r="O32" s="9">
        <v>31</v>
      </c>
      <c r="P32" s="9" t="str">
        <f t="shared" si="9"/>
        <v>Occurrence31</v>
      </c>
      <c r="Q32" s="9">
        <f t="shared" si="14"/>
        <v>0</v>
      </c>
      <c r="R32" s="9">
        <f t="shared" si="18"/>
        <v>0</v>
      </c>
      <c r="S32" s="9">
        <f t="shared" si="11"/>
        <v>0</v>
      </c>
      <c r="T32" s="9">
        <f t="shared" si="12"/>
        <v>0</v>
      </c>
      <c r="U32" s="9">
        <f t="shared" si="15"/>
        <v>426</v>
      </c>
      <c r="V32" s="4">
        <f t="shared" si="16"/>
        <v>153</v>
      </c>
      <c r="W32" s="4">
        <f t="shared" si="17"/>
        <v>1</v>
      </c>
      <c r="X32" s="12">
        <f t="shared" si="13"/>
        <v>1</v>
      </c>
    </row>
    <row r="33" spans="1:24" ht="18.75" customHeight="1" x14ac:dyDescent="0.35">
      <c r="A33" s="21" t="str">
        <f>'total Scrap'!A33</f>
        <v>07/2020</v>
      </c>
      <c r="B33" s="19">
        <f>'total Scrap'!D33</f>
        <v>95061</v>
      </c>
      <c r="C33" s="11" t="str">
        <f>'total Scrap'!E33</f>
        <v>68730FSJ5U71</v>
      </c>
      <c r="D33" s="35">
        <f t="shared" si="0"/>
        <v>0</v>
      </c>
      <c r="E33" s="9" t="str">
        <f>'traitement UNIQUE'!A33</f>
        <v>18450UM020</v>
      </c>
      <c r="F33" s="9">
        <f t="shared" si="1"/>
        <v>0</v>
      </c>
      <c r="G33" s="9">
        <f t="shared" si="2"/>
        <v>0</v>
      </c>
      <c r="H33" s="37">
        <f t="shared" si="3"/>
        <v>2</v>
      </c>
      <c r="I33" s="37">
        <f t="shared" si="4"/>
        <v>2</v>
      </c>
      <c r="J33" s="10">
        <f t="shared" si="5"/>
        <v>0</v>
      </c>
      <c r="K33" s="10">
        <f t="shared" si="6"/>
        <v>0</v>
      </c>
      <c r="L33" s="24">
        <f t="shared" si="7"/>
        <v>1</v>
      </c>
      <c r="M33" s="24">
        <f t="shared" si="8"/>
        <v>2</v>
      </c>
      <c r="N33" s="9">
        <v>32</v>
      </c>
      <c r="O33" s="9">
        <v>32</v>
      </c>
      <c r="P33" s="9" t="str">
        <f t="shared" si="9"/>
        <v>Occurrence32</v>
      </c>
      <c r="Q33" s="9">
        <f t="shared" si="14"/>
        <v>0</v>
      </c>
      <c r="R33" s="9">
        <f t="shared" si="18"/>
        <v>0</v>
      </c>
      <c r="S33" s="9">
        <f t="shared" si="11"/>
        <v>0</v>
      </c>
      <c r="T33" s="9">
        <f t="shared" si="12"/>
        <v>0</v>
      </c>
      <c r="U33" s="9">
        <f t="shared" si="15"/>
        <v>426</v>
      </c>
      <c r="V33" s="4">
        <f t="shared" si="16"/>
        <v>153</v>
      </c>
      <c r="W33" s="4">
        <f t="shared" si="17"/>
        <v>1</v>
      </c>
      <c r="X33" s="12">
        <f t="shared" si="13"/>
        <v>1</v>
      </c>
    </row>
    <row r="34" spans="1:24" ht="18.75" customHeight="1" x14ac:dyDescent="0.35">
      <c r="A34" s="21" t="str">
        <f>'total Scrap'!A34</f>
        <v>07/2020</v>
      </c>
      <c r="B34" s="19">
        <f>'total Scrap'!D34</f>
        <v>96508</v>
      </c>
      <c r="C34" s="11" t="str">
        <f>'total Scrap'!E34</f>
        <v>56018F220771</v>
      </c>
      <c r="D34" s="35">
        <f t="shared" si="0"/>
        <v>0</v>
      </c>
      <c r="E34" s="9" t="str">
        <f>'traitement UNIQUE'!A34</f>
        <v>56011F231071</v>
      </c>
      <c r="F34" s="9">
        <f t="shared" si="1"/>
        <v>0</v>
      </c>
      <c r="G34" s="9">
        <f t="shared" si="2"/>
        <v>0</v>
      </c>
      <c r="H34" s="37">
        <f t="shared" si="3"/>
        <v>2</v>
      </c>
      <c r="I34" s="37">
        <f t="shared" si="4"/>
        <v>2</v>
      </c>
      <c r="J34" s="10">
        <f t="shared" si="5"/>
        <v>0</v>
      </c>
      <c r="K34" s="10">
        <f t="shared" si="6"/>
        <v>0</v>
      </c>
      <c r="L34" s="24">
        <f t="shared" si="7"/>
        <v>1</v>
      </c>
      <c r="M34" s="24">
        <f t="shared" si="8"/>
        <v>2</v>
      </c>
      <c r="N34" s="9">
        <v>33</v>
      </c>
      <c r="O34" s="9">
        <v>33</v>
      </c>
      <c r="P34" s="9" t="str">
        <f t="shared" si="9"/>
        <v>Occurrence33</v>
      </c>
      <c r="Q34" s="9">
        <f t="shared" si="14"/>
        <v>0</v>
      </c>
      <c r="R34" s="9">
        <f t="shared" si="18"/>
        <v>0</v>
      </c>
      <c r="S34" s="9">
        <f t="shared" si="11"/>
        <v>0</v>
      </c>
      <c r="T34" s="9">
        <f t="shared" si="12"/>
        <v>0</v>
      </c>
      <c r="U34" s="9">
        <f t="shared" si="15"/>
        <v>426</v>
      </c>
      <c r="V34" s="4">
        <f t="shared" si="16"/>
        <v>153</v>
      </c>
      <c r="W34" s="4">
        <f t="shared" si="17"/>
        <v>1</v>
      </c>
      <c r="X34" s="12">
        <f t="shared" si="13"/>
        <v>1</v>
      </c>
    </row>
    <row r="35" spans="1:24" ht="18.75" customHeight="1" x14ac:dyDescent="0.35">
      <c r="A35" s="21" t="str">
        <f>'total Scrap'!A35</f>
        <v>07/2020</v>
      </c>
      <c r="B35" s="19">
        <f>'total Scrap'!D35</f>
        <v>93607</v>
      </c>
      <c r="C35" s="11" t="str">
        <f>'total Scrap'!E35</f>
        <v>3A14055</v>
      </c>
      <c r="D35" s="35" t="str">
        <f t="shared" si="0"/>
        <v>3A14055</v>
      </c>
      <c r="E35" s="9" t="str">
        <f>'traitement UNIQUE'!A35</f>
        <v>56210F225071</v>
      </c>
      <c r="F35" s="9">
        <f t="shared" si="1"/>
        <v>0</v>
      </c>
      <c r="G35" s="9">
        <f t="shared" si="2"/>
        <v>0</v>
      </c>
      <c r="H35" s="37">
        <f t="shared" si="3"/>
        <v>2</v>
      </c>
      <c r="I35" s="37">
        <f t="shared" si="4"/>
        <v>2</v>
      </c>
      <c r="J35" s="10">
        <f t="shared" si="5"/>
        <v>0</v>
      </c>
      <c r="K35" s="10">
        <f t="shared" si="6"/>
        <v>0</v>
      </c>
      <c r="L35" s="24">
        <f t="shared" si="7"/>
        <v>1</v>
      </c>
      <c r="M35" s="24">
        <f t="shared" si="8"/>
        <v>2</v>
      </c>
      <c r="N35" s="9">
        <v>34</v>
      </c>
      <c r="O35" s="9">
        <v>34</v>
      </c>
      <c r="P35" s="9" t="str">
        <f t="shared" si="9"/>
        <v>Occurrence34</v>
      </c>
      <c r="Q35" s="9">
        <f t="shared" si="14"/>
        <v>0</v>
      </c>
      <c r="R35" s="9">
        <f t="shared" si="18"/>
        <v>0</v>
      </c>
      <c r="S35" s="9">
        <f t="shared" si="11"/>
        <v>0</v>
      </c>
      <c r="T35" s="9">
        <f t="shared" si="12"/>
        <v>0</v>
      </c>
      <c r="U35" s="9">
        <f t="shared" si="15"/>
        <v>426</v>
      </c>
      <c r="V35" s="4">
        <f t="shared" si="16"/>
        <v>153</v>
      </c>
      <c r="W35" s="4">
        <f t="shared" si="17"/>
        <v>1</v>
      </c>
      <c r="X35" s="12">
        <f t="shared" si="13"/>
        <v>1</v>
      </c>
    </row>
    <row r="36" spans="1:24" ht="18.75" customHeight="1" x14ac:dyDescent="0.35">
      <c r="A36" s="21" t="str">
        <f>'total Scrap'!A36</f>
        <v>07/2020</v>
      </c>
      <c r="B36" s="19">
        <f>'total Scrap'!D36</f>
        <v>96512</v>
      </c>
      <c r="C36" s="11" t="str">
        <f>'total Scrap'!E36</f>
        <v>455103664071</v>
      </c>
      <c r="D36" s="35" t="str">
        <f t="shared" si="0"/>
        <v>455103664071</v>
      </c>
      <c r="E36" s="9" t="str">
        <f>'traitement UNIQUE'!A36</f>
        <v>55231F231071</v>
      </c>
      <c r="F36" s="9">
        <f t="shared" si="1"/>
        <v>0</v>
      </c>
      <c r="G36" s="9">
        <f t="shared" si="2"/>
        <v>0</v>
      </c>
      <c r="H36" s="37">
        <f t="shared" si="3"/>
        <v>2</v>
      </c>
      <c r="I36" s="37">
        <f t="shared" si="4"/>
        <v>2</v>
      </c>
      <c r="J36" s="10">
        <f t="shared" si="5"/>
        <v>0</v>
      </c>
      <c r="K36" s="10">
        <f t="shared" si="6"/>
        <v>0</v>
      </c>
      <c r="L36" s="24">
        <f t="shared" si="7"/>
        <v>1</v>
      </c>
      <c r="M36" s="24">
        <f t="shared" si="8"/>
        <v>2</v>
      </c>
      <c r="N36" s="9">
        <v>35</v>
      </c>
      <c r="O36" s="9">
        <v>35</v>
      </c>
      <c r="P36" s="9" t="str">
        <f t="shared" si="9"/>
        <v>Occurrence35</v>
      </c>
      <c r="Q36" s="9">
        <f t="shared" si="14"/>
        <v>0</v>
      </c>
      <c r="R36" s="9">
        <f t="shared" si="18"/>
        <v>0</v>
      </c>
      <c r="S36" s="9">
        <f t="shared" si="11"/>
        <v>0</v>
      </c>
      <c r="T36" s="9">
        <f t="shared" si="12"/>
        <v>0</v>
      </c>
      <c r="U36" s="9">
        <f t="shared" si="15"/>
        <v>426</v>
      </c>
      <c r="V36" s="4">
        <f t="shared" si="16"/>
        <v>153</v>
      </c>
      <c r="W36" s="4">
        <f t="shared" si="17"/>
        <v>1</v>
      </c>
      <c r="X36" s="12">
        <f t="shared" si="13"/>
        <v>1</v>
      </c>
    </row>
    <row r="37" spans="1:24" ht="18.75" customHeight="1" x14ac:dyDescent="0.35">
      <c r="A37" s="21" t="str">
        <f>'total Scrap'!A37</f>
        <v>07/2020</v>
      </c>
      <c r="B37" s="19">
        <f>'total Scrap'!D37</f>
        <v>95958</v>
      </c>
      <c r="C37" s="11" t="str">
        <f>'total Scrap'!E37</f>
        <v>27060UB060</v>
      </c>
      <c r="D37" s="35" t="str">
        <f t="shared" si="0"/>
        <v>27060UB060</v>
      </c>
      <c r="E37" s="9" t="str">
        <f>'traitement UNIQUE'!A37</f>
        <v>565302660071</v>
      </c>
      <c r="F37" s="9">
        <f t="shared" si="1"/>
        <v>0</v>
      </c>
      <c r="G37" s="9">
        <f t="shared" si="2"/>
        <v>0</v>
      </c>
      <c r="H37" s="37">
        <f t="shared" si="3"/>
        <v>2</v>
      </c>
      <c r="I37" s="37">
        <f t="shared" si="4"/>
        <v>2</v>
      </c>
      <c r="J37" s="10">
        <f t="shared" si="5"/>
        <v>0</v>
      </c>
      <c r="K37" s="10">
        <f t="shared" si="6"/>
        <v>0</v>
      </c>
      <c r="L37" s="24">
        <f t="shared" si="7"/>
        <v>1</v>
      </c>
      <c r="M37" s="24">
        <f t="shared" si="8"/>
        <v>2</v>
      </c>
      <c r="N37" s="9">
        <v>36</v>
      </c>
      <c r="O37" s="9">
        <v>36</v>
      </c>
      <c r="P37" s="9" t="str">
        <f t="shared" si="9"/>
        <v>Occurrence36</v>
      </c>
      <c r="Q37" s="9">
        <f t="shared" si="14"/>
        <v>0</v>
      </c>
      <c r="R37" s="9">
        <f t="shared" si="18"/>
        <v>0</v>
      </c>
      <c r="S37" s="9">
        <f t="shared" si="11"/>
        <v>0</v>
      </c>
      <c r="T37" s="9">
        <f t="shared" si="12"/>
        <v>0</v>
      </c>
      <c r="U37" s="9">
        <f t="shared" si="15"/>
        <v>426</v>
      </c>
      <c r="V37" s="4">
        <f t="shared" si="16"/>
        <v>153</v>
      </c>
      <c r="W37" s="4">
        <f t="shared" si="17"/>
        <v>1</v>
      </c>
      <c r="X37" s="12">
        <f t="shared" si="13"/>
        <v>1</v>
      </c>
    </row>
    <row r="38" spans="1:24" ht="18.75" customHeight="1" x14ac:dyDescent="0.35">
      <c r="A38" s="21" t="str">
        <f>'total Scrap'!A38</f>
        <v>07/2020</v>
      </c>
      <c r="B38" s="19">
        <f>'total Scrap'!D38</f>
        <v>95632</v>
      </c>
      <c r="C38" s="11" t="str">
        <f>'total Scrap'!E38</f>
        <v>58310F218071</v>
      </c>
      <c r="D38" s="35">
        <f t="shared" si="0"/>
        <v>0</v>
      </c>
      <c r="E38" s="9" t="str">
        <f>'traitement UNIQUE'!A38</f>
        <v>571602660471</v>
      </c>
      <c r="F38" s="9">
        <f t="shared" si="1"/>
        <v>0</v>
      </c>
      <c r="G38" s="9">
        <f t="shared" si="2"/>
        <v>0</v>
      </c>
      <c r="H38" s="37">
        <f t="shared" si="3"/>
        <v>2</v>
      </c>
      <c r="I38" s="37">
        <f t="shared" si="4"/>
        <v>2</v>
      </c>
      <c r="J38" s="10">
        <f t="shared" si="5"/>
        <v>0</v>
      </c>
      <c r="K38" s="10">
        <f t="shared" si="6"/>
        <v>0</v>
      </c>
      <c r="L38" s="24">
        <f t="shared" si="7"/>
        <v>1</v>
      </c>
      <c r="M38" s="24">
        <f t="shared" si="8"/>
        <v>2</v>
      </c>
      <c r="N38" s="9">
        <v>37</v>
      </c>
      <c r="O38" s="9">
        <v>37</v>
      </c>
      <c r="P38" s="9" t="str">
        <f t="shared" si="9"/>
        <v>Occurrence37</v>
      </c>
      <c r="Q38" s="9">
        <f t="shared" si="14"/>
        <v>0</v>
      </c>
      <c r="R38" s="9">
        <f t="shared" si="18"/>
        <v>0</v>
      </c>
      <c r="S38" s="9">
        <f t="shared" si="11"/>
        <v>0</v>
      </c>
      <c r="T38" s="9">
        <f t="shared" si="12"/>
        <v>0</v>
      </c>
      <c r="U38" s="9">
        <f t="shared" si="15"/>
        <v>426</v>
      </c>
      <c r="V38" s="4">
        <f t="shared" si="16"/>
        <v>153</v>
      </c>
      <c r="W38" s="4">
        <f t="shared" si="17"/>
        <v>1</v>
      </c>
      <c r="X38" s="12">
        <f t="shared" si="13"/>
        <v>1</v>
      </c>
    </row>
    <row r="39" spans="1:24" ht="18.75" customHeight="1" x14ac:dyDescent="0.35">
      <c r="A39" s="21" t="str">
        <f>'total Scrap'!A39</f>
        <v>07/2020</v>
      </c>
      <c r="B39" s="19">
        <f>'total Scrap'!D39</f>
        <v>96354</v>
      </c>
      <c r="C39" s="11" t="str">
        <f>'total Scrap'!E39</f>
        <v>1A18131</v>
      </c>
      <c r="D39" s="35">
        <f t="shared" si="0"/>
        <v>0</v>
      </c>
      <c r="E39" s="9" t="str">
        <f>'traitement UNIQUE'!A39</f>
        <v>16420F118071</v>
      </c>
      <c r="F39" s="9">
        <f t="shared" si="1"/>
        <v>0</v>
      </c>
      <c r="G39" s="9">
        <f t="shared" si="2"/>
        <v>0</v>
      </c>
      <c r="H39" s="37">
        <f t="shared" si="3"/>
        <v>2</v>
      </c>
      <c r="I39" s="37">
        <f t="shared" si="4"/>
        <v>2</v>
      </c>
      <c r="J39" s="10">
        <f t="shared" si="5"/>
        <v>0</v>
      </c>
      <c r="K39" s="10">
        <f t="shared" si="6"/>
        <v>0</v>
      </c>
      <c r="L39" s="24">
        <f t="shared" si="7"/>
        <v>1</v>
      </c>
      <c r="M39" s="24">
        <f t="shared" si="8"/>
        <v>2</v>
      </c>
      <c r="N39" s="9">
        <v>38</v>
      </c>
      <c r="O39" s="9">
        <v>38</v>
      </c>
      <c r="P39" s="9" t="str">
        <f t="shared" si="9"/>
        <v>Occurrence38</v>
      </c>
      <c r="Q39" s="9">
        <f t="shared" si="14"/>
        <v>0</v>
      </c>
      <c r="R39" s="9">
        <f t="shared" si="18"/>
        <v>0</v>
      </c>
      <c r="S39" s="9">
        <f t="shared" si="11"/>
        <v>0</v>
      </c>
      <c r="T39" s="9">
        <f t="shared" si="12"/>
        <v>0</v>
      </c>
      <c r="U39" s="9">
        <f t="shared" si="15"/>
        <v>426</v>
      </c>
      <c r="V39" s="4">
        <f t="shared" si="16"/>
        <v>153</v>
      </c>
      <c r="W39" s="4">
        <f t="shared" si="17"/>
        <v>1</v>
      </c>
      <c r="X39" s="12">
        <f t="shared" si="13"/>
        <v>1</v>
      </c>
    </row>
    <row r="40" spans="1:24" ht="18.75" customHeight="1" x14ac:dyDescent="0.35">
      <c r="A40" s="21" t="str">
        <f>'total Scrap'!A40</f>
        <v>07/2020</v>
      </c>
      <c r="B40" s="19">
        <f>'total Scrap'!D40</f>
        <v>93609</v>
      </c>
      <c r="C40" s="11" t="str">
        <f>'total Scrap'!E40</f>
        <v>3A14055</v>
      </c>
      <c r="D40" s="35" t="str">
        <f t="shared" si="0"/>
        <v>3A14055</v>
      </c>
      <c r="E40" s="9" t="str">
        <f>'traitement UNIQUE'!A40</f>
        <v>56210F220071</v>
      </c>
      <c r="F40" s="9">
        <f t="shared" si="1"/>
        <v>0</v>
      </c>
      <c r="G40" s="9">
        <f t="shared" si="2"/>
        <v>0</v>
      </c>
      <c r="H40" s="37">
        <f t="shared" si="3"/>
        <v>2</v>
      </c>
      <c r="I40" s="37">
        <f t="shared" si="4"/>
        <v>2</v>
      </c>
      <c r="J40" s="10">
        <f t="shared" si="5"/>
        <v>0</v>
      </c>
      <c r="K40" s="10">
        <f t="shared" si="6"/>
        <v>0</v>
      </c>
      <c r="L40" s="24">
        <f t="shared" si="7"/>
        <v>1</v>
      </c>
      <c r="M40" s="24">
        <f t="shared" si="8"/>
        <v>2</v>
      </c>
      <c r="N40" s="9">
        <v>39</v>
      </c>
      <c r="O40" s="9">
        <v>39</v>
      </c>
      <c r="P40" s="9" t="str">
        <f t="shared" si="9"/>
        <v>Occurrence39</v>
      </c>
      <c r="Q40" s="9">
        <f t="shared" si="14"/>
        <v>0</v>
      </c>
      <c r="R40" s="9">
        <f t="shared" si="18"/>
        <v>0</v>
      </c>
      <c r="S40" s="9">
        <f t="shared" si="11"/>
        <v>0</v>
      </c>
      <c r="T40" s="9">
        <f t="shared" si="12"/>
        <v>0</v>
      </c>
      <c r="U40" s="9">
        <f t="shared" si="15"/>
        <v>426</v>
      </c>
      <c r="V40" s="4">
        <f t="shared" si="16"/>
        <v>153</v>
      </c>
      <c r="W40" s="4">
        <f t="shared" si="17"/>
        <v>1</v>
      </c>
      <c r="X40" s="12">
        <f t="shared" si="13"/>
        <v>1</v>
      </c>
    </row>
    <row r="41" spans="1:24" ht="18.75" customHeight="1" x14ac:dyDescent="0.35">
      <c r="A41" s="21" t="str">
        <f>'total Scrap'!A41</f>
        <v>07/2020</v>
      </c>
      <c r="B41" s="19">
        <f>'total Scrap'!D41</f>
        <v>93608</v>
      </c>
      <c r="C41" s="11" t="str">
        <f>'total Scrap'!E41</f>
        <v>1A28083</v>
      </c>
      <c r="D41" s="35">
        <f t="shared" si="0"/>
        <v>0</v>
      </c>
      <c r="E41" s="9" t="str">
        <f>'traitement UNIQUE'!A41</f>
        <v>233002665071</v>
      </c>
      <c r="F41" s="9">
        <f t="shared" si="1"/>
        <v>0</v>
      </c>
      <c r="G41" s="9">
        <f t="shared" si="2"/>
        <v>0</v>
      </c>
      <c r="H41" s="37">
        <f t="shared" si="3"/>
        <v>2</v>
      </c>
      <c r="I41" s="37">
        <f t="shared" si="4"/>
        <v>2</v>
      </c>
      <c r="J41" s="10">
        <f t="shared" si="5"/>
        <v>0</v>
      </c>
      <c r="K41" s="10">
        <f t="shared" si="6"/>
        <v>0</v>
      </c>
      <c r="L41" s="24">
        <f t="shared" si="7"/>
        <v>1</v>
      </c>
      <c r="M41" s="24">
        <f t="shared" si="8"/>
        <v>2</v>
      </c>
      <c r="N41" s="9">
        <v>40</v>
      </c>
      <c r="O41" s="9">
        <v>40</v>
      </c>
      <c r="P41" s="9" t="str">
        <f t="shared" si="9"/>
        <v>Occurrence40</v>
      </c>
      <c r="Q41" s="9">
        <f t="shared" si="14"/>
        <v>0</v>
      </c>
      <c r="R41" s="9">
        <f t="shared" si="18"/>
        <v>0</v>
      </c>
      <c r="S41" s="9">
        <f t="shared" si="11"/>
        <v>0</v>
      </c>
      <c r="T41" s="9">
        <f t="shared" si="12"/>
        <v>0</v>
      </c>
      <c r="U41" s="9">
        <f t="shared" si="15"/>
        <v>426</v>
      </c>
      <c r="V41" s="4">
        <f t="shared" si="16"/>
        <v>153</v>
      </c>
      <c r="W41" s="4">
        <f t="shared" si="17"/>
        <v>1</v>
      </c>
      <c r="X41" s="12">
        <f t="shared" si="13"/>
        <v>1</v>
      </c>
    </row>
    <row r="42" spans="1:24" ht="18.75" customHeight="1" x14ac:dyDescent="0.35">
      <c r="A42" s="21" t="str">
        <f>'total Scrap'!A42</f>
        <v>07/2020</v>
      </c>
      <c r="B42" s="19">
        <f>'total Scrap'!D42</f>
        <v>93610</v>
      </c>
      <c r="C42" s="11" t="str">
        <f>'total Scrap'!E42</f>
        <v>2A28005</v>
      </c>
      <c r="D42" s="35" t="str">
        <f t="shared" si="0"/>
        <v>2A28005</v>
      </c>
      <c r="E42" s="9" t="str">
        <f>'traitement UNIQUE'!A42</f>
        <v>56031F232071</v>
      </c>
      <c r="F42" s="9">
        <f t="shared" si="1"/>
        <v>0</v>
      </c>
      <c r="G42" s="9">
        <f t="shared" si="2"/>
        <v>0</v>
      </c>
      <c r="H42" s="37">
        <f t="shared" si="3"/>
        <v>2</v>
      </c>
      <c r="I42" s="37">
        <f t="shared" si="4"/>
        <v>2</v>
      </c>
      <c r="J42" s="10">
        <f t="shared" si="5"/>
        <v>0</v>
      </c>
      <c r="K42" s="10">
        <f t="shared" si="6"/>
        <v>0</v>
      </c>
      <c r="L42" s="24">
        <f t="shared" si="7"/>
        <v>1</v>
      </c>
      <c r="M42" s="24">
        <f t="shared" si="8"/>
        <v>2</v>
      </c>
      <c r="N42" s="9">
        <v>41</v>
      </c>
      <c r="O42" s="9">
        <v>41</v>
      </c>
      <c r="P42" s="9" t="str">
        <f t="shared" si="9"/>
        <v>Occurrence41</v>
      </c>
      <c r="Q42" s="9">
        <f t="shared" si="14"/>
        <v>0</v>
      </c>
      <c r="R42" s="9">
        <f t="shared" si="18"/>
        <v>0</v>
      </c>
      <c r="S42" s="9">
        <f t="shared" si="11"/>
        <v>0</v>
      </c>
      <c r="T42" s="9">
        <f t="shared" si="12"/>
        <v>0</v>
      </c>
      <c r="U42" s="9">
        <f t="shared" si="15"/>
        <v>426</v>
      </c>
      <c r="V42" s="4">
        <f t="shared" si="16"/>
        <v>153</v>
      </c>
      <c r="W42" s="4">
        <f t="shared" si="17"/>
        <v>1</v>
      </c>
      <c r="X42" s="12">
        <f t="shared" si="13"/>
        <v>1</v>
      </c>
    </row>
    <row r="43" spans="1:24" ht="18.75" customHeight="1" x14ac:dyDescent="0.35">
      <c r="A43" s="21" t="str">
        <f>'total Scrap'!A43</f>
        <v>07/2020</v>
      </c>
      <c r="B43" s="19">
        <f>'total Scrap'!D43</f>
        <v>95055</v>
      </c>
      <c r="C43" s="11" t="str">
        <f>'total Scrap'!E43</f>
        <v>55173FSHD771</v>
      </c>
      <c r="D43" s="35">
        <f t="shared" si="0"/>
        <v>0</v>
      </c>
      <c r="E43" s="9" t="str">
        <f>'traitement UNIQUE'!A43</f>
        <v>56052F227071</v>
      </c>
      <c r="F43" s="9">
        <f t="shared" si="1"/>
        <v>0</v>
      </c>
      <c r="G43" s="9">
        <f t="shared" si="2"/>
        <v>0</v>
      </c>
      <c r="H43" s="37">
        <f t="shared" si="3"/>
        <v>2</v>
      </c>
      <c r="I43" s="37">
        <f t="shared" si="4"/>
        <v>2</v>
      </c>
      <c r="J43" s="10">
        <f t="shared" si="5"/>
        <v>0</v>
      </c>
      <c r="K43" s="10">
        <f t="shared" si="6"/>
        <v>0</v>
      </c>
      <c r="L43" s="24">
        <f t="shared" si="7"/>
        <v>1</v>
      </c>
      <c r="M43" s="24">
        <f t="shared" si="8"/>
        <v>2</v>
      </c>
      <c r="N43" s="9">
        <v>42</v>
      </c>
      <c r="O43" s="9">
        <v>42</v>
      </c>
      <c r="P43" s="9" t="str">
        <f t="shared" si="9"/>
        <v>Occurrence42</v>
      </c>
      <c r="Q43" s="9">
        <f t="shared" si="14"/>
        <v>0</v>
      </c>
      <c r="R43" s="9">
        <f t="shared" si="18"/>
        <v>0</v>
      </c>
      <c r="S43" s="9">
        <f t="shared" si="11"/>
        <v>0</v>
      </c>
      <c r="T43" s="9">
        <f t="shared" si="12"/>
        <v>0</v>
      </c>
      <c r="U43" s="9">
        <f t="shared" si="15"/>
        <v>426</v>
      </c>
      <c r="V43" s="4">
        <f t="shared" si="16"/>
        <v>153</v>
      </c>
      <c r="W43" s="4">
        <f t="shared" si="17"/>
        <v>1</v>
      </c>
      <c r="X43" s="12">
        <f t="shared" si="13"/>
        <v>1</v>
      </c>
    </row>
    <row r="44" spans="1:24" ht="18.75" customHeight="1" x14ac:dyDescent="0.35">
      <c r="A44" s="21" t="str">
        <f>'total Scrap'!A44</f>
        <v>07/2020</v>
      </c>
      <c r="B44" s="19">
        <f>'total Scrap'!D44</f>
        <v>95618</v>
      </c>
      <c r="C44" s="11" t="str">
        <f>'total Scrap'!E44</f>
        <v>56044FPA2071</v>
      </c>
      <c r="D44" s="35">
        <f t="shared" si="0"/>
        <v>0</v>
      </c>
      <c r="E44" s="9" t="str">
        <f>'traitement UNIQUE'!A44</f>
        <v>56570F210071</v>
      </c>
      <c r="F44" s="9">
        <f t="shared" si="1"/>
        <v>0</v>
      </c>
      <c r="G44" s="9">
        <f t="shared" si="2"/>
        <v>0</v>
      </c>
      <c r="H44" s="37">
        <f t="shared" si="3"/>
        <v>2</v>
      </c>
      <c r="I44" s="37">
        <f t="shared" si="4"/>
        <v>2</v>
      </c>
      <c r="J44" s="10">
        <f t="shared" si="5"/>
        <v>0</v>
      </c>
      <c r="K44" s="10">
        <f t="shared" si="6"/>
        <v>0</v>
      </c>
      <c r="L44" s="24">
        <f t="shared" si="7"/>
        <v>1</v>
      </c>
      <c r="M44" s="24">
        <f t="shared" si="8"/>
        <v>2</v>
      </c>
      <c r="N44" s="9">
        <v>43</v>
      </c>
      <c r="O44" s="9">
        <v>43</v>
      </c>
      <c r="P44" s="9" t="str">
        <f t="shared" si="9"/>
        <v>Occurrence43</v>
      </c>
      <c r="Q44" s="9">
        <f t="shared" si="14"/>
        <v>0</v>
      </c>
      <c r="R44" s="9">
        <f t="shared" si="18"/>
        <v>0</v>
      </c>
      <c r="S44" s="9">
        <f t="shared" si="11"/>
        <v>0</v>
      </c>
      <c r="T44" s="9">
        <f t="shared" si="12"/>
        <v>0</v>
      </c>
      <c r="U44" s="9">
        <f t="shared" si="15"/>
        <v>426</v>
      </c>
      <c r="V44" s="4">
        <f t="shared" si="16"/>
        <v>153</v>
      </c>
      <c r="W44" s="4">
        <f t="shared" si="17"/>
        <v>1</v>
      </c>
      <c r="X44" s="12">
        <f t="shared" si="13"/>
        <v>1</v>
      </c>
    </row>
    <row r="45" spans="1:24" ht="18.75" customHeight="1" x14ac:dyDescent="0.35">
      <c r="A45" s="21" t="str">
        <f>'total Scrap'!A45</f>
        <v>07/2020</v>
      </c>
      <c r="B45" s="19">
        <f>'total Scrap'!D45</f>
        <v>95716</v>
      </c>
      <c r="C45" s="11" t="str">
        <f>'total Scrap'!E45</f>
        <v>565903676071</v>
      </c>
      <c r="D45" s="35" t="str">
        <f t="shared" si="0"/>
        <v>565903676071</v>
      </c>
      <c r="E45" s="9" t="str">
        <f>'traitement UNIQUE'!A45</f>
        <v>17106F225071</v>
      </c>
      <c r="F45" s="9">
        <f t="shared" si="1"/>
        <v>0</v>
      </c>
      <c r="G45" s="9">
        <f t="shared" si="2"/>
        <v>0</v>
      </c>
      <c r="H45" s="37">
        <f t="shared" si="3"/>
        <v>2</v>
      </c>
      <c r="I45" s="37">
        <f t="shared" si="4"/>
        <v>2</v>
      </c>
      <c r="J45" s="10">
        <f t="shared" si="5"/>
        <v>0</v>
      </c>
      <c r="K45" s="10">
        <f t="shared" si="6"/>
        <v>0</v>
      </c>
      <c r="L45" s="24">
        <f t="shared" si="7"/>
        <v>1</v>
      </c>
      <c r="M45" s="24">
        <f t="shared" si="8"/>
        <v>2</v>
      </c>
      <c r="N45" s="9">
        <v>44</v>
      </c>
      <c r="O45" s="9">
        <v>44</v>
      </c>
      <c r="P45" s="9" t="str">
        <f t="shared" si="9"/>
        <v>Occurrence44</v>
      </c>
      <c r="Q45" s="9">
        <f t="shared" si="14"/>
        <v>0</v>
      </c>
      <c r="R45" s="9">
        <f t="shared" si="18"/>
        <v>0</v>
      </c>
      <c r="S45" s="9">
        <f t="shared" si="11"/>
        <v>0</v>
      </c>
      <c r="T45" s="9">
        <f t="shared" si="12"/>
        <v>0</v>
      </c>
      <c r="U45" s="9">
        <f t="shared" si="15"/>
        <v>426</v>
      </c>
      <c r="V45" s="4">
        <f t="shared" si="16"/>
        <v>153</v>
      </c>
      <c r="W45" s="4">
        <f t="shared" si="17"/>
        <v>1</v>
      </c>
      <c r="X45" s="12">
        <f t="shared" si="13"/>
        <v>1</v>
      </c>
    </row>
    <row r="46" spans="1:24" ht="18.75" customHeight="1" x14ac:dyDescent="0.35">
      <c r="A46" s="21" t="str">
        <f>'total Scrap'!A46</f>
        <v>07/2020</v>
      </c>
      <c r="B46" s="19">
        <f>'total Scrap'!D46</f>
        <v>95625</v>
      </c>
      <c r="C46" s="11" t="str">
        <f>'total Scrap'!E46</f>
        <v>470401661071</v>
      </c>
      <c r="D46" s="35">
        <f t="shared" si="0"/>
        <v>0</v>
      </c>
      <c r="E46" s="9" t="str">
        <f>'traitement UNIQUE'!A46</f>
        <v>451101247371</v>
      </c>
      <c r="F46" s="9">
        <f t="shared" si="1"/>
        <v>0</v>
      </c>
      <c r="G46" s="9">
        <f t="shared" si="2"/>
        <v>0</v>
      </c>
      <c r="H46" s="37">
        <f t="shared" si="3"/>
        <v>2</v>
      </c>
      <c r="I46" s="37">
        <f t="shared" si="4"/>
        <v>2</v>
      </c>
      <c r="J46" s="10">
        <f t="shared" si="5"/>
        <v>0</v>
      </c>
      <c r="K46" s="10">
        <f t="shared" si="6"/>
        <v>0</v>
      </c>
      <c r="L46" s="24">
        <f t="shared" si="7"/>
        <v>1</v>
      </c>
      <c r="M46" s="24">
        <f t="shared" si="8"/>
        <v>2</v>
      </c>
      <c r="N46" s="9">
        <v>45</v>
      </c>
      <c r="O46" s="9">
        <v>45</v>
      </c>
      <c r="P46" s="9" t="str">
        <f t="shared" si="9"/>
        <v>Occurrence45</v>
      </c>
      <c r="Q46" s="9">
        <f t="shared" si="14"/>
        <v>0</v>
      </c>
      <c r="R46" s="9">
        <f t="shared" si="18"/>
        <v>0</v>
      </c>
      <c r="S46" s="9">
        <f t="shared" si="11"/>
        <v>0</v>
      </c>
      <c r="T46" s="9">
        <f t="shared" si="12"/>
        <v>0</v>
      </c>
      <c r="U46" s="9">
        <f t="shared" si="15"/>
        <v>426</v>
      </c>
      <c r="V46" s="4">
        <f t="shared" si="16"/>
        <v>153</v>
      </c>
      <c r="W46" s="4">
        <f t="shared" si="17"/>
        <v>1</v>
      </c>
      <c r="X46" s="12">
        <f t="shared" si="13"/>
        <v>1</v>
      </c>
    </row>
    <row r="47" spans="1:24" ht="18.75" customHeight="1" x14ac:dyDescent="0.35">
      <c r="A47" s="21" t="str">
        <f>'total Scrap'!A47</f>
        <v>07/2020</v>
      </c>
      <c r="B47" s="19">
        <f>'total Scrap'!D47</f>
        <v>96518</v>
      </c>
      <c r="C47" s="11" t="str">
        <f>'total Scrap'!E47</f>
        <v>56031FPD2071</v>
      </c>
      <c r="D47" s="35">
        <f t="shared" si="0"/>
        <v>0</v>
      </c>
      <c r="E47" s="9" t="str">
        <f>'traitement UNIQUE'!A47</f>
        <v>58770F218071</v>
      </c>
      <c r="F47" s="9">
        <f t="shared" si="1"/>
        <v>0</v>
      </c>
      <c r="G47" s="9">
        <f t="shared" si="2"/>
        <v>0</v>
      </c>
      <c r="H47" s="37">
        <f t="shared" si="3"/>
        <v>2</v>
      </c>
      <c r="I47" s="37">
        <f t="shared" si="4"/>
        <v>2</v>
      </c>
      <c r="J47" s="10">
        <f t="shared" si="5"/>
        <v>0</v>
      </c>
      <c r="K47" s="10">
        <f t="shared" si="6"/>
        <v>0</v>
      </c>
      <c r="L47" s="24">
        <f t="shared" si="7"/>
        <v>1</v>
      </c>
      <c r="M47" s="24">
        <f t="shared" si="8"/>
        <v>2</v>
      </c>
      <c r="N47" s="9">
        <v>46</v>
      </c>
      <c r="O47" s="9">
        <v>46</v>
      </c>
      <c r="P47" s="9" t="str">
        <f t="shared" si="9"/>
        <v>Occurrence46</v>
      </c>
      <c r="Q47" s="9">
        <f t="shared" si="14"/>
        <v>0</v>
      </c>
      <c r="R47" s="9">
        <f t="shared" si="18"/>
        <v>0</v>
      </c>
      <c r="S47" s="9">
        <f t="shared" si="11"/>
        <v>0</v>
      </c>
      <c r="T47" s="9">
        <f t="shared" si="12"/>
        <v>0</v>
      </c>
      <c r="U47" s="9">
        <f t="shared" si="15"/>
        <v>426</v>
      </c>
      <c r="V47" s="4">
        <f t="shared" si="16"/>
        <v>153</v>
      </c>
      <c r="W47" s="4">
        <f t="shared" si="17"/>
        <v>1</v>
      </c>
      <c r="X47" s="12">
        <f t="shared" si="13"/>
        <v>1</v>
      </c>
    </row>
    <row r="48" spans="1:24" ht="18.75" customHeight="1" x14ac:dyDescent="0.35">
      <c r="A48" s="21" t="str">
        <f>'total Scrap'!A48</f>
        <v>07/2020</v>
      </c>
      <c r="B48" s="19">
        <f>'total Scrap'!D48</f>
        <v>95767</v>
      </c>
      <c r="C48" s="11" t="str">
        <f>'total Scrap'!E48</f>
        <v>55213F218171</v>
      </c>
      <c r="D48" s="35" t="str">
        <f t="shared" si="0"/>
        <v>55213F218171</v>
      </c>
      <c r="E48" s="9" t="str">
        <f>'traitement UNIQUE'!A48</f>
        <v>2A14398G3</v>
      </c>
      <c r="F48" s="9">
        <f t="shared" si="1"/>
        <v>0</v>
      </c>
      <c r="G48" s="9">
        <f t="shared" si="2"/>
        <v>0</v>
      </c>
      <c r="H48" s="37">
        <f t="shared" si="3"/>
        <v>2</v>
      </c>
      <c r="I48" s="37">
        <f t="shared" si="4"/>
        <v>2</v>
      </c>
      <c r="J48" s="10">
        <f t="shared" si="5"/>
        <v>0</v>
      </c>
      <c r="K48" s="10">
        <f t="shared" si="6"/>
        <v>0</v>
      </c>
      <c r="L48" s="24">
        <f t="shared" si="7"/>
        <v>1</v>
      </c>
      <c r="M48" s="24">
        <f t="shared" si="8"/>
        <v>2</v>
      </c>
      <c r="N48" s="9">
        <v>47</v>
      </c>
      <c r="O48" s="9">
        <v>47</v>
      </c>
      <c r="P48" s="9" t="str">
        <f t="shared" si="9"/>
        <v>Occurrence47</v>
      </c>
      <c r="Q48" s="9">
        <f t="shared" si="14"/>
        <v>0</v>
      </c>
      <c r="R48" s="9">
        <f t="shared" si="18"/>
        <v>0</v>
      </c>
      <c r="S48" s="9">
        <f t="shared" si="11"/>
        <v>0</v>
      </c>
      <c r="T48" s="9">
        <f t="shared" si="12"/>
        <v>0</v>
      </c>
      <c r="U48" s="9">
        <f t="shared" si="15"/>
        <v>426</v>
      </c>
      <c r="V48" s="4">
        <f t="shared" si="16"/>
        <v>153</v>
      </c>
      <c r="W48" s="4">
        <f t="shared" si="17"/>
        <v>1</v>
      </c>
      <c r="X48" s="12">
        <f t="shared" si="13"/>
        <v>1</v>
      </c>
    </row>
    <row r="49" spans="1:24" ht="18.75" customHeight="1" x14ac:dyDescent="0.35">
      <c r="A49" s="21" t="str">
        <f>'total Scrap'!A49</f>
        <v>07/2020</v>
      </c>
      <c r="B49" s="19">
        <f>'total Scrap'!D49</f>
        <v>95770</v>
      </c>
      <c r="C49" s="11" t="str">
        <f>'total Scrap'!E49</f>
        <v>55213F218171</v>
      </c>
      <c r="D49" s="35" t="str">
        <f t="shared" si="0"/>
        <v>55213F218171</v>
      </c>
      <c r="E49" s="9" t="str">
        <f>'traitement UNIQUE'!A49</f>
        <v>521823675171</v>
      </c>
      <c r="F49" s="9">
        <f t="shared" si="1"/>
        <v>0</v>
      </c>
      <c r="G49" s="9">
        <f t="shared" si="2"/>
        <v>0</v>
      </c>
      <c r="H49" s="37">
        <f t="shared" si="3"/>
        <v>2</v>
      </c>
      <c r="I49" s="37">
        <f t="shared" si="4"/>
        <v>2</v>
      </c>
      <c r="J49" s="10">
        <f t="shared" si="5"/>
        <v>0</v>
      </c>
      <c r="K49" s="10">
        <f t="shared" si="6"/>
        <v>0</v>
      </c>
      <c r="L49" s="24">
        <f t="shared" si="7"/>
        <v>1</v>
      </c>
      <c r="M49" s="24">
        <f t="shared" si="8"/>
        <v>2</v>
      </c>
      <c r="N49" s="9">
        <v>48</v>
      </c>
      <c r="O49" s="9">
        <v>48</v>
      </c>
      <c r="P49" s="9" t="str">
        <f t="shared" si="9"/>
        <v>Occurrence48</v>
      </c>
      <c r="Q49" s="9">
        <f t="shared" si="14"/>
        <v>0</v>
      </c>
      <c r="R49" s="9">
        <f t="shared" si="18"/>
        <v>0</v>
      </c>
      <c r="S49" s="9">
        <f t="shared" si="11"/>
        <v>0</v>
      </c>
      <c r="T49" s="9">
        <f t="shared" si="12"/>
        <v>0</v>
      </c>
      <c r="U49" s="9">
        <f t="shared" si="15"/>
        <v>426</v>
      </c>
      <c r="V49" s="4">
        <f t="shared" si="16"/>
        <v>153</v>
      </c>
      <c r="W49" s="4">
        <f t="shared" si="17"/>
        <v>1</v>
      </c>
      <c r="X49" s="12">
        <f t="shared" si="13"/>
        <v>1</v>
      </c>
    </row>
    <row r="50" spans="1:24" ht="18.75" customHeight="1" x14ac:dyDescent="0.35">
      <c r="A50" s="21" t="str">
        <f>'total Scrap'!A50</f>
        <v>07/2020</v>
      </c>
      <c r="B50" s="19">
        <f>'total Scrap'!D50</f>
        <v>95623</v>
      </c>
      <c r="C50" s="11" t="str">
        <f>'total Scrap'!E50</f>
        <v>68066F311171</v>
      </c>
      <c r="D50" s="35">
        <f t="shared" si="0"/>
        <v>0</v>
      </c>
      <c r="E50" s="9" t="str">
        <f>'traitement UNIQUE'!A50</f>
        <v>96365F509471</v>
      </c>
      <c r="F50" s="9">
        <f t="shared" si="1"/>
        <v>0</v>
      </c>
      <c r="G50" s="9">
        <f t="shared" si="2"/>
        <v>0</v>
      </c>
      <c r="H50" s="37">
        <f t="shared" si="3"/>
        <v>2</v>
      </c>
      <c r="I50" s="37">
        <f t="shared" si="4"/>
        <v>2</v>
      </c>
      <c r="J50" s="10">
        <f t="shared" si="5"/>
        <v>0</v>
      </c>
      <c r="K50" s="10">
        <f t="shared" si="6"/>
        <v>0</v>
      </c>
      <c r="L50" s="24">
        <f t="shared" si="7"/>
        <v>1</v>
      </c>
      <c r="M50" s="24">
        <f t="shared" si="8"/>
        <v>2</v>
      </c>
      <c r="N50" s="9">
        <v>49</v>
      </c>
      <c r="O50" s="9">
        <v>49</v>
      </c>
      <c r="P50" s="9" t="str">
        <f t="shared" si="9"/>
        <v>Occurrence49</v>
      </c>
      <c r="Q50" s="9">
        <f t="shared" si="14"/>
        <v>0</v>
      </c>
      <c r="R50" s="9">
        <f t="shared" si="18"/>
        <v>0</v>
      </c>
      <c r="S50" s="9">
        <f t="shared" si="11"/>
        <v>0</v>
      </c>
      <c r="T50" s="9">
        <f t="shared" si="12"/>
        <v>0</v>
      </c>
      <c r="U50" s="9">
        <f t="shared" si="15"/>
        <v>426</v>
      </c>
      <c r="V50" s="4">
        <f t="shared" si="16"/>
        <v>153</v>
      </c>
      <c r="W50" s="4">
        <f t="shared" si="17"/>
        <v>1</v>
      </c>
      <c r="X50" s="12">
        <f t="shared" si="13"/>
        <v>1</v>
      </c>
    </row>
    <row r="51" spans="1:24" ht="18.75" customHeight="1" x14ac:dyDescent="0.35">
      <c r="A51" s="21" t="str">
        <f>'total Scrap'!A51</f>
        <v>07/2020</v>
      </c>
      <c r="B51" s="19">
        <f>'total Scrap'!D51</f>
        <v>95624</v>
      </c>
      <c r="C51" s="11" t="str">
        <f>'total Scrap'!E51</f>
        <v>56031F231071</v>
      </c>
      <c r="D51" s="35" t="str">
        <f t="shared" si="0"/>
        <v>56031F231071</v>
      </c>
      <c r="E51" s="9" t="str">
        <f>'traitement UNIQUE'!A51</f>
        <v>566512663071</v>
      </c>
      <c r="F51" s="9">
        <f t="shared" si="1"/>
        <v>0</v>
      </c>
      <c r="G51" s="9">
        <f t="shared" si="2"/>
        <v>0</v>
      </c>
      <c r="H51" s="37">
        <f t="shared" si="3"/>
        <v>2</v>
      </c>
      <c r="I51" s="37">
        <f t="shared" si="4"/>
        <v>2</v>
      </c>
      <c r="J51" s="10">
        <f t="shared" si="5"/>
        <v>0</v>
      </c>
      <c r="K51" s="10">
        <f t="shared" si="6"/>
        <v>0</v>
      </c>
      <c r="L51" s="24">
        <f t="shared" si="7"/>
        <v>1</v>
      </c>
      <c r="M51" s="24">
        <f t="shared" si="8"/>
        <v>2</v>
      </c>
      <c r="N51" s="9">
        <v>50</v>
      </c>
      <c r="O51" s="9">
        <v>50</v>
      </c>
      <c r="P51" s="9" t="str">
        <f t="shared" si="9"/>
        <v>Occurrence50</v>
      </c>
      <c r="Q51" s="9">
        <f t="shared" si="14"/>
        <v>0</v>
      </c>
      <c r="R51" s="9">
        <f t="shared" si="18"/>
        <v>0</v>
      </c>
      <c r="S51" s="9">
        <f t="shared" si="11"/>
        <v>0</v>
      </c>
      <c r="T51" s="9">
        <f t="shared" si="12"/>
        <v>0</v>
      </c>
      <c r="U51" s="9">
        <f t="shared" si="15"/>
        <v>426</v>
      </c>
      <c r="V51" s="4">
        <f t="shared" si="16"/>
        <v>153</v>
      </c>
      <c r="W51" s="4">
        <f t="shared" si="17"/>
        <v>1</v>
      </c>
      <c r="X51" s="12">
        <f t="shared" si="13"/>
        <v>1</v>
      </c>
    </row>
    <row r="52" spans="1:24" ht="18.75" customHeight="1" x14ac:dyDescent="0.35">
      <c r="A52" s="21" t="str">
        <f>'total Scrap'!A52</f>
        <v>07/2020</v>
      </c>
      <c r="B52" s="19">
        <f>'total Scrap'!D52</f>
        <v>96532</v>
      </c>
      <c r="C52" s="11" t="str">
        <f>'total Scrap'!E52</f>
        <v>68606F214171</v>
      </c>
      <c r="D52" s="35">
        <f t="shared" si="0"/>
        <v>0</v>
      </c>
      <c r="E52" s="9" t="str">
        <f>'traitement UNIQUE'!A52</f>
        <v>56042F318071</v>
      </c>
      <c r="F52" s="9">
        <f t="shared" si="1"/>
        <v>0</v>
      </c>
      <c r="G52" s="9">
        <f t="shared" si="2"/>
        <v>0</v>
      </c>
      <c r="H52" s="37">
        <f t="shared" si="3"/>
        <v>2</v>
      </c>
      <c r="I52" s="37">
        <f t="shared" si="4"/>
        <v>2</v>
      </c>
      <c r="J52" s="10">
        <f t="shared" si="5"/>
        <v>0</v>
      </c>
      <c r="K52" s="10">
        <f t="shared" si="6"/>
        <v>0</v>
      </c>
      <c r="L52" s="24">
        <f t="shared" si="7"/>
        <v>1</v>
      </c>
      <c r="M52" s="24">
        <f t="shared" si="8"/>
        <v>2</v>
      </c>
      <c r="N52" s="9">
        <v>51</v>
      </c>
      <c r="O52" s="9">
        <v>51</v>
      </c>
      <c r="P52" s="9" t="str">
        <f t="shared" si="9"/>
        <v>Occurrence51</v>
      </c>
      <c r="Q52" s="9">
        <f t="shared" si="14"/>
        <v>0</v>
      </c>
      <c r="R52" s="9">
        <f t="shared" si="18"/>
        <v>0</v>
      </c>
      <c r="S52" s="9">
        <f t="shared" si="11"/>
        <v>0</v>
      </c>
      <c r="T52" s="9">
        <f t="shared" si="12"/>
        <v>0</v>
      </c>
      <c r="U52" s="9">
        <f t="shared" si="15"/>
        <v>426</v>
      </c>
      <c r="V52" s="4">
        <f t="shared" si="16"/>
        <v>153</v>
      </c>
      <c r="W52" s="4">
        <f t="shared" si="17"/>
        <v>1</v>
      </c>
      <c r="X52" s="12">
        <f t="shared" si="13"/>
        <v>1</v>
      </c>
    </row>
    <row r="53" spans="1:24" ht="18.75" customHeight="1" x14ac:dyDescent="0.35">
      <c r="A53" s="21" t="str">
        <f>'total Scrap'!A53</f>
        <v>07/2020</v>
      </c>
      <c r="B53" s="19">
        <f>'total Scrap'!D53</f>
        <v>95552</v>
      </c>
      <c r="C53" s="11" t="str">
        <f>'total Scrap'!E53</f>
        <v>678901132071</v>
      </c>
      <c r="D53" s="35">
        <f t="shared" si="0"/>
        <v>0</v>
      </c>
      <c r="E53" s="9" t="str">
        <f>'traitement UNIQUE'!A53</f>
        <v>89661UM090</v>
      </c>
      <c r="F53" s="9">
        <f t="shared" si="1"/>
        <v>0</v>
      </c>
      <c r="G53" s="9">
        <f t="shared" si="2"/>
        <v>0</v>
      </c>
      <c r="H53" s="37">
        <f t="shared" si="3"/>
        <v>2</v>
      </c>
      <c r="I53" s="37">
        <f t="shared" si="4"/>
        <v>2</v>
      </c>
      <c r="J53" s="10">
        <f t="shared" si="5"/>
        <v>0</v>
      </c>
      <c r="K53" s="10">
        <f t="shared" si="6"/>
        <v>0</v>
      </c>
      <c r="L53" s="24">
        <f t="shared" si="7"/>
        <v>1</v>
      </c>
      <c r="M53" s="24">
        <f t="shared" si="8"/>
        <v>2</v>
      </c>
      <c r="N53" s="9">
        <v>52</v>
      </c>
      <c r="O53" s="9">
        <v>52</v>
      </c>
      <c r="P53" s="9" t="str">
        <f t="shared" si="9"/>
        <v>Occurrence52</v>
      </c>
      <c r="Q53" s="9">
        <f t="shared" si="14"/>
        <v>0</v>
      </c>
      <c r="R53" s="9">
        <f t="shared" si="18"/>
        <v>0</v>
      </c>
      <c r="S53" s="9">
        <f t="shared" si="11"/>
        <v>0</v>
      </c>
      <c r="T53" s="9">
        <f t="shared" si="12"/>
        <v>0</v>
      </c>
      <c r="U53" s="9">
        <f t="shared" si="15"/>
        <v>426</v>
      </c>
      <c r="V53" s="4">
        <f t="shared" si="16"/>
        <v>153</v>
      </c>
      <c r="W53" s="4">
        <f t="shared" si="17"/>
        <v>1</v>
      </c>
      <c r="X53" s="12">
        <f t="shared" si="13"/>
        <v>1</v>
      </c>
    </row>
    <row r="54" spans="1:24" ht="18.75" customHeight="1" x14ac:dyDescent="0.35">
      <c r="A54" s="21" t="str">
        <f>'total Scrap'!A54</f>
        <v>07/2020</v>
      </c>
      <c r="B54" s="19">
        <f>'total Scrap'!D54</f>
        <v>95626</v>
      </c>
      <c r="C54" s="11" t="str">
        <f>'total Scrap'!E54</f>
        <v>53220F231071</v>
      </c>
      <c r="D54" s="35">
        <f t="shared" si="0"/>
        <v>0</v>
      </c>
      <c r="E54" s="9" t="str">
        <f>'traitement UNIQUE'!A54</f>
        <v>56210F118071</v>
      </c>
      <c r="F54" s="9">
        <f t="shared" si="1"/>
        <v>0</v>
      </c>
      <c r="G54" s="9">
        <f t="shared" si="2"/>
        <v>0</v>
      </c>
      <c r="H54" s="37">
        <f t="shared" si="3"/>
        <v>2</v>
      </c>
      <c r="I54" s="37">
        <f t="shared" si="4"/>
        <v>2</v>
      </c>
      <c r="J54" s="10">
        <f t="shared" si="5"/>
        <v>0</v>
      </c>
      <c r="K54" s="10">
        <f t="shared" si="6"/>
        <v>0</v>
      </c>
      <c r="L54" s="24">
        <f t="shared" si="7"/>
        <v>1</v>
      </c>
      <c r="M54" s="24">
        <f t="shared" si="8"/>
        <v>2</v>
      </c>
      <c r="N54" s="9">
        <v>53</v>
      </c>
      <c r="O54" s="9">
        <v>53</v>
      </c>
      <c r="P54" s="9" t="str">
        <f t="shared" si="9"/>
        <v>Occurrence53</v>
      </c>
      <c r="Q54" s="9">
        <f t="shared" si="14"/>
        <v>0</v>
      </c>
      <c r="R54" s="9">
        <f t="shared" si="18"/>
        <v>0</v>
      </c>
      <c r="S54" s="9">
        <f t="shared" si="11"/>
        <v>0</v>
      </c>
      <c r="T54" s="9">
        <f t="shared" si="12"/>
        <v>0</v>
      </c>
      <c r="U54" s="9">
        <f t="shared" si="15"/>
        <v>426</v>
      </c>
      <c r="V54" s="4">
        <f t="shared" si="16"/>
        <v>153</v>
      </c>
      <c r="W54" s="4">
        <f t="shared" si="17"/>
        <v>1</v>
      </c>
      <c r="X54" s="12">
        <f t="shared" si="13"/>
        <v>1</v>
      </c>
    </row>
    <row r="55" spans="1:24" ht="18.75" customHeight="1" x14ac:dyDescent="0.35">
      <c r="A55" s="21" t="str">
        <f>'total Scrap'!A55</f>
        <v>07/2020</v>
      </c>
      <c r="B55" s="19">
        <f>'total Scrap'!D55</f>
        <v>95629</v>
      </c>
      <c r="C55" s="11" t="str">
        <f>'total Scrap'!E55</f>
        <v>23507FPA2171</v>
      </c>
      <c r="D55" s="35" t="str">
        <f t="shared" si="0"/>
        <v>23507FPA2171</v>
      </c>
      <c r="E55" s="9" t="str">
        <f>'traitement UNIQUE'!A55</f>
        <v>8987125010</v>
      </c>
      <c r="F55" s="9">
        <f t="shared" si="1"/>
        <v>0</v>
      </c>
      <c r="G55" s="9">
        <f t="shared" si="2"/>
        <v>0</v>
      </c>
      <c r="H55" s="37">
        <f t="shared" si="3"/>
        <v>2</v>
      </c>
      <c r="I55" s="37">
        <f t="shared" si="4"/>
        <v>2</v>
      </c>
      <c r="J55" s="10">
        <f t="shared" si="5"/>
        <v>0</v>
      </c>
      <c r="K55" s="10">
        <f t="shared" si="6"/>
        <v>0</v>
      </c>
      <c r="L55" s="24">
        <f t="shared" si="7"/>
        <v>1</v>
      </c>
      <c r="M55" s="24">
        <f t="shared" si="8"/>
        <v>2</v>
      </c>
      <c r="N55" s="9">
        <v>54</v>
      </c>
      <c r="O55" s="9">
        <v>54</v>
      </c>
      <c r="P55" s="9" t="str">
        <f t="shared" si="9"/>
        <v>Occurrence54</v>
      </c>
      <c r="Q55" s="9">
        <f t="shared" si="14"/>
        <v>0</v>
      </c>
      <c r="R55" s="9">
        <f t="shared" si="18"/>
        <v>0</v>
      </c>
      <c r="S55" s="9">
        <f t="shared" si="11"/>
        <v>0</v>
      </c>
      <c r="T55" s="9">
        <f t="shared" si="12"/>
        <v>0</v>
      </c>
      <c r="U55" s="9">
        <f t="shared" si="15"/>
        <v>426</v>
      </c>
      <c r="V55" s="4">
        <f t="shared" si="16"/>
        <v>153</v>
      </c>
      <c r="W55" s="4">
        <f t="shared" si="17"/>
        <v>1</v>
      </c>
      <c r="X55" s="12">
        <f t="shared" si="13"/>
        <v>1</v>
      </c>
    </row>
    <row r="56" spans="1:24" ht="18.75" customHeight="1" x14ac:dyDescent="0.35">
      <c r="A56" s="21" t="str">
        <f>'total Scrap'!A56</f>
        <v>07/2020</v>
      </c>
      <c r="B56" s="19">
        <f>'total Scrap'!D56</f>
        <v>96517</v>
      </c>
      <c r="C56" s="11" t="str">
        <f>'total Scrap'!E56</f>
        <v>565013691071</v>
      </c>
      <c r="D56" s="35">
        <f t="shared" si="0"/>
        <v>0</v>
      </c>
      <c r="E56" s="9" t="str">
        <f>'traitement UNIQUE'!A56</f>
        <v>27060UB070</v>
      </c>
      <c r="F56" s="9">
        <f t="shared" si="1"/>
        <v>0</v>
      </c>
      <c r="G56" s="9">
        <f t="shared" si="2"/>
        <v>0</v>
      </c>
      <c r="H56" s="37">
        <f t="shared" si="3"/>
        <v>2</v>
      </c>
      <c r="I56" s="37">
        <f t="shared" si="4"/>
        <v>2</v>
      </c>
      <c r="J56" s="10">
        <f t="shared" si="5"/>
        <v>0</v>
      </c>
      <c r="K56" s="10">
        <f t="shared" si="6"/>
        <v>0</v>
      </c>
      <c r="L56" s="24">
        <f t="shared" si="7"/>
        <v>1</v>
      </c>
      <c r="M56" s="24">
        <f t="shared" si="8"/>
        <v>2</v>
      </c>
      <c r="N56" s="9">
        <v>55</v>
      </c>
      <c r="O56" s="9">
        <v>55</v>
      </c>
      <c r="P56" s="9" t="str">
        <f t="shared" si="9"/>
        <v>Occurrence55</v>
      </c>
      <c r="Q56" s="9">
        <f t="shared" si="14"/>
        <v>0</v>
      </c>
      <c r="R56" s="9">
        <f t="shared" si="18"/>
        <v>0</v>
      </c>
      <c r="S56" s="9">
        <f t="shared" si="11"/>
        <v>0</v>
      </c>
      <c r="T56" s="9">
        <f t="shared" si="12"/>
        <v>0</v>
      </c>
      <c r="U56" s="9">
        <f t="shared" si="15"/>
        <v>426</v>
      </c>
      <c r="V56" s="4">
        <f t="shared" si="16"/>
        <v>153</v>
      </c>
      <c r="W56" s="4">
        <f t="shared" si="17"/>
        <v>1</v>
      </c>
      <c r="X56" s="12">
        <f t="shared" si="13"/>
        <v>1</v>
      </c>
    </row>
    <row r="57" spans="1:24" ht="18.75" customHeight="1" x14ac:dyDescent="0.35">
      <c r="A57" s="21" t="str">
        <f>'total Scrap'!A57</f>
        <v>07/2020</v>
      </c>
      <c r="B57" s="19">
        <f>'total Scrap'!D57</f>
        <v>95954</v>
      </c>
      <c r="C57" s="11" t="str">
        <f>'total Scrap'!E57</f>
        <v>175102662071</v>
      </c>
      <c r="D57" s="35" t="str">
        <f t="shared" si="0"/>
        <v>175102662071</v>
      </c>
      <c r="E57" s="9" t="str">
        <f>'traitement UNIQUE'!A57</f>
        <v>56044FPA2271</v>
      </c>
      <c r="F57" s="9">
        <f t="shared" si="1"/>
        <v>0</v>
      </c>
      <c r="G57" s="9">
        <f t="shared" si="2"/>
        <v>0</v>
      </c>
      <c r="H57" s="37">
        <f t="shared" si="3"/>
        <v>2</v>
      </c>
      <c r="I57" s="37">
        <f t="shared" si="4"/>
        <v>2</v>
      </c>
      <c r="J57" s="10">
        <f t="shared" si="5"/>
        <v>0</v>
      </c>
      <c r="K57" s="10">
        <f t="shared" si="6"/>
        <v>0</v>
      </c>
      <c r="L57" s="24">
        <f t="shared" si="7"/>
        <v>1</v>
      </c>
      <c r="M57" s="24">
        <f t="shared" si="8"/>
        <v>2</v>
      </c>
      <c r="N57" s="9">
        <v>56</v>
      </c>
      <c r="O57" s="9">
        <v>56</v>
      </c>
      <c r="P57" s="9" t="str">
        <f t="shared" si="9"/>
        <v>Occurrence56</v>
      </c>
      <c r="Q57" s="9">
        <f t="shared" si="14"/>
        <v>0</v>
      </c>
      <c r="R57" s="9">
        <f t="shared" si="18"/>
        <v>0</v>
      </c>
      <c r="S57" s="9">
        <f t="shared" si="11"/>
        <v>0</v>
      </c>
      <c r="T57" s="9">
        <f t="shared" si="12"/>
        <v>0</v>
      </c>
      <c r="U57" s="9">
        <f t="shared" si="15"/>
        <v>426</v>
      </c>
      <c r="V57" s="4">
        <f t="shared" si="16"/>
        <v>153</v>
      </c>
      <c r="W57" s="4">
        <f t="shared" si="17"/>
        <v>1</v>
      </c>
      <c r="X57" s="12">
        <f t="shared" si="13"/>
        <v>1</v>
      </c>
    </row>
    <row r="58" spans="1:24" ht="18.75" customHeight="1" x14ac:dyDescent="0.35">
      <c r="A58" s="21" t="str">
        <f>'total Scrap'!A58</f>
        <v>07/2020</v>
      </c>
      <c r="B58" s="19">
        <f>'total Scrap'!D58</f>
        <v>95962</v>
      </c>
      <c r="C58" s="11" t="str">
        <f>'total Scrap'!E58</f>
        <v>163612660071</v>
      </c>
      <c r="D58" s="35" t="str">
        <f t="shared" si="0"/>
        <v>163612660071</v>
      </c>
      <c r="E58" s="9" t="str">
        <f>'traitement UNIQUE'!A58</f>
        <v>566302661071</v>
      </c>
      <c r="F58" s="9">
        <f t="shared" si="1"/>
        <v>0</v>
      </c>
      <c r="G58" s="9">
        <f t="shared" si="2"/>
        <v>0</v>
      </c>
      <c r="H58" s="37">
        <f t="shared" si="3"/>
        <v>2</v>
      </c>
      <c r="I58" s="37">
        <f t="shared" si="4"/>
        <v>2</v>
      </c>
      <c r="J58" s="10">
        <f t="shared" si="5"/>
        <v>0</v>
      </c>
      <c r="K58" s="10">
        <f t="shared" si="6"/>
        <v>0</v>
      </c>
      <c r="L58" s="24">
        <f t="shared" si="7"/>
        <v>1</v>
      </c>
      <c r="M58" s="24">
        <f t="shared" si="8"/>
        <v>2</v>
      </c>
      <c r="N58" s="9">
        <v>57</v>
      </c>
      <c r="O58" s="9">
        <v>57</v>
      </c>
      <c r="P58" s="9" t="str">
        <f t="shared" si="9"/>
        <v>Occurrence57</v>
      </c>
      <c r="Q58" s="9">
        <f t="shared" si="14"/>
        <v>0</v>
      </c>
      <c r="R58" s="9">
        <f t="shared" si="18"/>
        <v>0</v>
      </c>
      <c r="S58" s="9">
        <f t="shared" si="11"/>
        <v>0</v>
      </c>
      <c r="T58" s="9">
        <f t="shared" si="12"/>
        <v>0</v>
      </c>
      <c r="U58" s="9">
        <f t="shared" si="15"/>
        <v>426</v>
      </c>
      <c r="V58" s="4">
        <f t="shared" si="16"/>
        <v>153</v>
      </c>
      <c r="W58" s="4">
        <f t="shared" si="17"/>
        <v>1</v>
      </c>
      <c r="X58" s="12">
        <f t="shared" si="13"/>
        <v>1</v>
      </c>
    </row>
    <row r="59" spans="1:24" ht="18.75" customHeight="1" x14ac:dyDescent="0.35">
      <c r="A59" s="21" t="str">
        <f>'total Scrap'!A59</f>
        <v>07/2020</v>
      </c>
      <c r="B59" s="19">
        <f>'total Scrap'!D59</f>
        <v>95960</v>
      </c>
      <c r="C59" s="11" t="str">
        <f>'total Scrap'!E59</f>
        <v>163612660071</v>
      </c>
      <c r="D59" s="35" t="str">
        <f t="shared" si="0"/>
        <v>163612660071</v>
      </c>
      <c r="E59" s="9" t="str">
        <f>'traitement UNIQUE'!A59</f>
        <v>38711F331171</v>
      </c>
      <c r="F59" s="9">
        <f t="shared" si="1"/>
        <v>0</v>
      </c>
      <c r="G59" s="9">
        <f t="shared" si="2"/>
        <v>0</v>
      </c>
      <c r="H59" s="37">
        <f t="shared" si="3"/>
        <v>2</v>
      </c>
      <c r="I59" s="37">
        <f t="shared" si="4"/>
        <v>2</v>
      </c>
      <c r="J59" s="10">
        <f t="shared" si="5"/>
        <v>0</v>
      </c>
      <c r="K59" s="10">
        <f t="shared" si="6"/>
        <v>0</v>
      </c>
      <c r="L59" s="24">
        <f t="shared" si="7"/>
        <v>1</v>
      </c>
      <c r="M59" s="24">
        <f t="shared" si="8"/>
        <v>2</v>
      </c>
      <c r="N59" s="9">
        <v>58</v>
      </c>
      <c r="O59" s="9">
        <v>58</v>
      </c>
      <c r="P59" s="9" t="str">
        <f t="shared" si="9"/>
        <v>Occurrence58</v>
      </c>
      <c r="Q59" s="9">
        <f t="shared" si="14"/>
        <v>0</v>
      </c>
      <c r="R59" s="9">
        <f t="shared" si="18"/>
        <v>0</v>
      </c>
      <c r="S59" s="9">
        <f t="shared" si="11"/>
        <v>0</v>
      </c>
      <c r="T59" s="9">
        <f t="shared" si="12"/>
        <v>0</v>
      </c>
      <c r="U59" s="9">
        <f t="shared" si="15"/>
        <v>426</v>
      </c>
      <c r="V59" s="4">
        <f t="shared" si="16"/>
        <v>153</v>
      </c>
      <c r="W59" s="4">
        <f t="shared" si="17"/>
        <v>1</v>
      </c>
      <c r="X59" s="12">
        <f t="shared" si="13"/>
        <v>1</v>
      </c>
    </row>
    <row r="60" spans="1:24" ht="18.75" customHeight="1" x14ac:dyDescent="0.35">
      <c r="A60" s="21" t="str">
        <f>'total Scrap'!A60</f>
        <v>07/2020</v>
      </c>
      <c r="B60" s="19">
        <f>'total Scrap'!D60</f>
        <v>96504</v>
      </c>
      <c r="C60" s="11" t="str">
        <f>'total Scrap'!E60</f>
        <v>177002660071</v>
      </c>
      <c r="D60" s="35">
        <f t="shared" si="0"/>
        <v>0</v>
      </c>
      <c r="E60" s="9" t="str">
        <f>'traitement UNIQUE'!A60</f>
        <v>53402F218171</v>
      </c>
      <c r="F60" s="9">
        <f t="shared" si="1"/>
        <v>0</v>
      </c>
      <c r="G60" s="9">
        <f t="shared" si="2"/>
        <v>0</v>
      </c>
      <c r="H60" s="37">
        <f t="shared" si="3"/>
        <v>2</v>
      </c>
      <c r="I60" s="37">
        <f t="shared" si="4"/>
        <v>2</v>
      </c>
      <c r="J60" s="10">
        <f t="shared" si="5"/>
        <v>0</v>
      </c>
      <c r="K60" s="10">
        <f t="shared" si="6"/>
        <v>0</v>
      </c>
      <c r="L60" s="24">
        <f t="shared" si="7"/>
        <v>1</v>
      </c>
      <c r="M60" s="24">
        <f t="shared" si="8"/>
        <v>2</v>
      </c>
      <c r="N60" s="9">
        <v>59</v>
      </c>
      <c r="O60" s="9">
        <v>59</v>
      </c>
      <c r="P60" s="9" t="str">
        <f t="shared" si="9"/>
        <v>Occurrence59</v>
      </c>
      <c r="Q60" s="9">
        <f t="shared" si="14"/>
        <v>0</v>
      </c>
      <c r="R60" s="9">
        <f t="shared" si="18"/>
        <v>0</v>
      </c>
      <c r="S60" s="9">
        <f t="shared" si="11"/>
        <v>0</v>
      </c>
      <c r="T60" s="9">
        <f t="shared" si="12"/>
        <v>0</v>
      </c>
      <c r="U60" s="9">
        <f t="shared" si="15"/>
        <v>426</v>
      </c>
      <c r="V60" s="4">
        <f t="shared" si="16"/>
        <v>153</v>
      </c>
      <c r="W60" s="4">
        <f t="shared" si="17"/>
        <v>1</v>
      </c>
      <c r="X60" s="12">
        <f t="shared" si="13"/>
        <v>1</v>
      </c>
    </row>
    <row r="61" spans="1:24" ht="18.75" customHeight="1" x14ac:dyDescent="0.35">
      <c r="A61" s="21" t="str">
        <f>'total Scrap'!A61</f>
        <v>07/2020</v>
      </c>
      <c r="B61" s="19">
        <f>'total Scrap'!D61</f>
        <v>95630</v>
      </c>
      <c r="C61" s="11" t="str">
        <f>'total Scrap'!E61</f>
        <v>53220F219071</v>
      </c>
      <c r="D61" s="35" t="str">
        <f t="shared" si="0"/>
        <v>53220F219071</v>
      </c>
      <c r="E61" s="9" t="str">
        <f>'traitement UNIQUE'!A61</f>
        <v>53401F218171</v>
      </c>
      <c r="F61" s="9">
        <f t="shared" si="1"/>
        <v>0</v>
      </c>
      <c r="G61" s="9">
        <f t="shared" si="2"/>
        <v>0</v>
      </c>
      <c r="H61" s="37">
        <f t="shared" si="3"/>
        <v>2</v>
      </c>
      <c r="I61" s="37">
        <f t="shared" si="4"/>
        <v>2</v>
      </c>
      <c r="J61" s="10">
        <f t="shared" si="5"/>
        <v>0</v>
      </c>
      <c r="K61" s="10">
        <f t="shared" si="6"/>
        <v>0</v>
      </c>
      <c r="L61" s="24">
        <f t="shared" si="7"/>
        <v>1</v>
      </c>
      <c r="M61" s="24">
        <f t="shared" si="8"/>
        <v>2</v>
      </c>
      <c r="N61" s="9">
        <v>60</v>
      </c>
      <c r="O61" s="9">
        <v>60</v>
      </c>
      <c r="P61" s="9" t="str">
        <f t="shared" si="9"/>
        <v>Occurrence60</v>
      </c>
      <c r="Q61" s="9">
        <f t="shared" si="14"/>
        <v>0</v>
      </c>
      <c r="R61" s="9">
        <f t="shared" si="18"/>
        <v>0</v>
      </c>
      <c r="S61" s="9">
        <f t="shared" si="11"/>
        <v>0</v>
      </c>
      <c r="T61" s="9">
        <f t="shared" si="12"/>
        <v>0</v>
      </c>
      <c r="U61" s="9">
        <f t="shared" si="15"/>
        <v>426</v>
      </c>
      <c r="V61" s="4">
        <f t="shared" si="16"/>
        <v>153</v>
      </c>
      <c r="W61" s="4">
        <f t="shared" si="17"/>
        <v>1</v>
      </c>
      <c r="X61" s="12">
        <f t="shared" si="13"/>
        <v>1</v>
      </c>
    </row>
    <row r="62" spans="1:24" ht="18.75" customHeight="1" x14ac:dyDescent="0.35">
      <c r="A62" s="21" t="str">
        <f>'total Scrap'!A62</f>
        <v>07/2020</v>
      </c>
      <c r="B62" s="19">
        <f>'total Scrap'!D62</f>
        <v>93611</v>
      </c>
      <c r="C62" s="11" t="str">
        <f>'total Scrap'!E62</f>
        <v>2A28007G3</v>
      </c>
      <c r="D62" s="35">
        <f t="shared" si="0"/>
        <v>0</v>
      </c>
      <c r="E62" s="9" t="str">
        <f>'traitement UNIQUE'!A62</f>
        <v>178022665071</v>
      </c>
      <c r="F62" s="9">
        <f t="shared" si="1"/>
        <v>0</v>
      </c>
      <c r="G62" s="9">
        <f t="shared" si="2"/>
        <v>0</v>
      </c>
      <c r="H62" s="37">
        <f t="shared" si="3"/>
        <v>2</v>
      </c>
      <c r="I62" s="37">
        <f t="shared" si="4"/>
        <v>2</v>
      </c>
      <c r="J62" s="10">
        <f t="shared" si="5"/>
        <v>0</v>
      </c>
      <c r="K62" s="10">
        <f t="shared" si="6"/>
        <v>0</v>
      </c>
      <c r="L62" s="24">
        <f t="shared" si="7"/>
        <v>1</v>
      </c>
      <c r="M62" s="24">
        <f t="shared" si="8"/>
        <v>2</v>
      </c>
      <c r="N62" s="9">
        <v>61</v>
      </c>
      <c r="O62" s="9">
        <v>61</v>
      </c>
      <c r="P62" s="9" t="str">
        <f t="shared" si="9"/>
        <v>Occurrence61</v>
      </c>
      <c r="Q62" s="9">
        <f t="shared" si="14"/>
        <v>0</v>
      </c>
      <c r="R62" s="9">
        <f t="shared" si="18"/>
        <v>0</v>
      </c>
      <c r="S62" s="9">
        <f t="shared" si="11"/>
        <v>0</v>
      </c>
      <c r="T62" s="9">
        <f t="shared" si="12"/>
        <v>0</v>
      </c>
      <c r="U62" s="9">
        <f t="shared" si="15"/>
        <v>426</v>
      </c>
      <c r="V62" s="4">
        <f t="shared" si="16"/>
        <v>153</v>
      </c>
      <c r="W62" s="4">
        <f t="shared" si="17"/>
        <v>1</v>
      </c>
      <c r="X62" s="12">
        <f t="shared" si="13"/>
        <v>1</v>
      </c>
    </row>
    <row r="63" spans="1:24" ht="18.75" customHeight="1" x14ac:dyDescent="0.35">
      <c r="A63" s="21" t="str">
        <f>'total Scrap'!A63</f>
        <v>07/2020</v>
      </c>
      <c r="B63" s="19">
        <f>'total Scrap'!D63</f>
        <v>96529</v>
      </c>
      <c r="C63" s="11" t="str">
        <f>'total Scrap'!E63</f>
        <v>38717F121071</v>
      </c>
      <c r="D63" s="35">
        <f t="shared" si="0"/>
        <v>0</v>
      </c>
      <c r="E63" s="9" t="str">
        <f>'traitement UNIQUE'!A63</f>
        <v>56051F225071</v>
      </c>
      <c r="F63" s="9">
        <f t="shared" si="1"/>
        <v>0</v>
      </c>
      <c r="G63" s="9">
        <f t="shared" si="2"/>
        <v>0</v>
      </c>
      <c r="H63" s="37">
        <f t="shared" si="3"/>
        <v>2</v>
      </c>
      <c r="I63" s="37">
        <f t="shared" si="4"/>
        <v>2</v>
      </c>
      <c r="J63" s="10">
        <f t="shared" si="5"/>
        <v>0</v>
      </c>
      <c r="K63" s="10">
        <f t="shared" si="6"/>
        <v>0</v>
      </c>
      <c r="L63" s="24">
        <f t="shared" si="7"/>
        <v>1</v>
      </c>
      <c r="M63" s="24">
        <f t="shared" si="8"/>
        <v>2</v>
      </c>
      <c r="N63" s="9">
        <v>62</v>
      </c>
      <c r="O63" s="9">
        <v>62</v>
      </c>
      <c r="P63" s="9" t="str">
        <f t="shared" si="9"/>
        <v>Occurrence62</v>
      </c>
      <c r="Q63" s="9">
        <f t="shared" si="14"/>
        <v>0</v>
      </c>
      <c r="R63" s="9">
        <f t="shared" si="18"/>
        <v>0</v>
      </c>
      <c r="S63" s="9">
        <f t="shared" si="11"/>
        <v>0</v>
      </c>
      <c r="T63" s="9">
        <f t="shared" si="12"/>
        <v>0</v>
      </c>
      <c r="U63" s="9">
        <f t="shared" si="15"/>
        <v>426</v>
      </c>
      <c r="V63" s="4">
        <f t="shared" si="16"/>
        <v>153</v>
      </c>
      <c r="W63" s="4">
        <f t="shared" si="17"/>
        <v>1</v>
      </c>
      <c r="X63" s="12">
        <f t="shared" si="13"/>
        <v>1</v>
      </c>
    </row>
    <row r="64" spans="1:24" ht="18.75" customHeight="1" x14ac:dyDescent="0.35">
      <c r="A64" s="21" t="str">
        <f>'total Scrap'!A64</f>
        <v>07/2020</v>
      </c>
      <c r="B64" s="19">
        <f>'total Scrap'!D64</f>
        <v>96524</v>
      </c>
      <c r="C64" s="11" t="str">
        <f>'total Scrap'!E64</f>
        <v>68805F226071</v>
      </c>
      <c r="D64" s="35" t="str">
        <f t="shared" si="0"/>
        <v>68805F226071</v>
      </c>
      <c r="E64" s="9" t="str">
        <f>'traitement UNIQUE'!A64</f>
        <v>238062665071</v>
      </c>
      <c r="F64" s="9">
        <f t="shared" si="1"/>
        <v>0</v>
      </c>
      <c r="G64" s="9">
        <f t="shared" si="2"/>
        <v>0</v>
      </c>
      <c r="H64" s="37">
        <f t="shared" si="3"/>
        <v>2</v>
      </c>
      <c r="I64" s="37">
        <f t="shared" si="4"/>
        <v>2</v>
      </c>
      <c r="J64" s="10">
        <f t="shared" si="5"/>
        <v>0</v>
      </c>
      <c r="K64" s="10">
        <f t="shared" si="6"/>
        <v>0</v>
      </c>
      <c r="L64" s="24">
        <f t="shared" si="7"/>
        <v>1</v>
      </c>
      <c r="M64" s="24">
        <f t="shared" si="8"/>
        <v>2</v>
      </c>
      <c r="N64" s="9">
        <v>63</v>
      </c>
      <c r="O64" s="9">
        <v>63</v>
      </c>
      <c r="P64" s="9" t="str">
        <f t="shared" si="9"/>
        <v>Occurrence63</v>
      </c>
      <c r="Q64" s="9">
        <f t="shared" si="14"/>
        <v>0</v>
      </c>
      <c r="R64" s="9">
        <f t="shared" si="18"/>
        <v>0</v>
      </c>
      <c r="S64" s="9">
        <f t="shared" si="11"/>
        <v>0</v>
      </c>
      <c r="T64" s="9">
        <f t="shared" si="12"/>
        <v>0</v>
      </c>
      <c r="U64" s="9">
        <f t="shared" si="15"/>
        <v>426</v>
      </c>
      <c r="V64" s="4">
        <f t="shared" si="16"/>
        <v>153</v>
      </c>
      <c r="W64" s="4">
        <f t="shared" si="17"/>
        <v>1</v>
      </c>
      <c r="X64" s="12">
        <f t="shared" si="13"/>
        <v>1</v>
      </c>
    </row>
    <row r="65" spans="1:24" ht="18.75" customHeight="1" x14ac:dyDescent="0.35">
      <c r="A65" s="21" t="str">
        <f>'total Scrap'!A65</f>
        <v>07/2020</v>
      </c>
      <c r="B65" s="19">
        <f>'total Scrap'!D65</f>
        <v>95621</v>
      </c>
      <c r="C65" s="11" t="str">
        <f>'total Scrap'!E65</f>
        <v>68804F226071</v>
      </c>
      <c r="D65" s="35" t="str">
        <f t="shared" si="0"/>
        <v>68804F226071</v>
      </c>
      <c r="E65" s="9" t="str">
        <f>'traitement UNIQUE'!A65</f>
        <v>532801370071</v>
      </c>
      <c r="F65" s="9">
        <f t="shared" si="1"/>
        <v>0</v>
      </c>
      <c r="G65" s="9">
        <f t="shared" si="2"/>
        <v>0</v>
      </c>
      <c r="H65" s="37">
        <f t="shared" si="3"/>
        <v>2</v>
      </c>
      <c r="I65" s="37">
        <f t="shared" si="4"/>
        <v>2</v>
      </c>
      <c r="J65" s="10">
        <f t="shared" si="5"/>
        <v>0</v>
      </c>
      <c r="K65" s="10">
        <f t="shared" si="6"/>
        <v>0</v>
      </c>
      <c r="L65" s="24">
        <f t="shared" si="7"/>
        <v>1</v>
      </c>
      <c r="M65" s="24">
        <f t="shared" si="8"/>
        <v>2</v>
      </c>
      <c r="N65" s="9">
        <v>64</v>
      </c>
      <c r="O65" s="9">
        <v>64</v>
      </c>
      <c r="P65" s="9" t="str">
        <f t="shared" si="9"/>
        <v>Occurrence64</v>
      </c>
      <c r="Q65" s="9">
        <f t="shared" si="14"/>
        <v>0</v>
      </c>
      <c r="R65" s="9">
        <f t="shared" si="18"/>
        <v>0</v>
      </c>
      <c r="S65" s="9">
        <f t="shared" si="11"/>
        <v>0</v>
      </c>
      <c r="T65" s="9">
        <f t="shared" si="12"/>
        <v>0</v>
      </c>
      <c r="U65" s="9">
        <f t="shared" si="15"/>
        <v>426</v>
      </c>
      <c r="V65" s="4">
        <f t="shared" si="16"/>
        <v>153</v>
      </c>
      <c r="W65" s="4">
        <f t="shared" si="17"/>
        <v>1</v>
      </c>
      <c r="X65" s="12">
        <f t="shared" si="13"/>
        <v>1</v>
      </c>
    </row>
    <row r="66" spans="1:24" ht="18.75" customHeight="1" x14ac:dyDescent="0.35">
      <c r="A66" s="21" t="str">
        <f>'total Scrap'!A66</f>
        <v>07/2020</v>
      </c>
      <c r="B66" s="19">
        <f>'total Scrap'!D66</f>
        <v>96507</v>
      </c>
      <c r="C66" s="11" t="str">
        <f>'total Scrap'!E66</f>
        <v>451101247271</v>
      </c>
      <c r="D66" s="35" t="str">
        <f t="shared" ref="D66:D129" si="19">IF(COUNTIFS($C$2:$C$410,C66)&gt;1, C66,0)</f>
        <v>451101247271</v>
      </c>
      <c r="E66" s="9" t="str">
        <f>'traitement UNIQUE'!A66</f>
        <v>440701074171</v>
      </c>
      <c r="F66" s="9">
        <f t="shared" ref="F66:F129" si="20">IF($C66=E$2, $A66,)</f>
        <v>0</v>
      </c>
      <c r="G66" s="9">
        <f t="shared" ref="G66:G129" si="21">IF($C66=$E$3, $A66,)</f>
        <v>0</v>
      </c>
      <c r="H66" s="37">
        <f t="shared" ref="H66:H129" si="22">COUNTIFS(F$2:F$410,"&lt;&gt;",F$2:F$410,"&lt;&gt;0")</f>
        <v>2</v>
      </c>
      <c r="I66" s="37">
        <f t="shared" ref="I66:I129" si="23">COUNTIFS(G$2:G$410,"&lt;&gt;",G$2:G$410,"&lt;&gt;0")</f>
        <v>2</v>
      </c>
      <c r="J66" s="10">
        <f t="shared" ref="J66:J129" si="24">IF(F66&lt;&gt;0, DATE(MID(F66,4,7),MID(F66,1,2),1),)</f>
        <v>0</v>
      </c>
      <c r="K66" s="10">
        <f t="shared" ref="K66:K129" si="25">IF(G66&lt;&gt;0, DATE(MID(G66,4,7),MID(G66,1,2),1),)</f>
        <v>0</v>
      </c>
      <c r="L66" s="24">
        <f t="shared" ref="L66:L129" si="26">IF(F66&gt;0,L65+1,L65)</f>
        <v>1</v>
      </c>
      <c r="M66" s="24">
        <f t="shared" ref="M66:M129" si="27">IF(G66&gt;0,M65+1,M65)</f>
        <v>2</v>
      </c>
      <c r="N66" s="9">
        <v>65</v>
      </c>
      <c r="O66" s="9">
        <v>65</v>
      </c>
      <c r="P66" s="9" t="str">
        <f t="shared" ref="P66:P129" si="28">"Occurrence"&amp;N66</f>
        <v>Occurrence65</v>
      </c>
      <c r="Q66" s="9">
        <f t="shared" si="14"/>
        <v>0</v>
      </c>
      <c r="R66" s="9">
        <f t="shared" si="18"/>
        <v>0</v>
      </c>
      <c r="S66" s="9">
        <f t="shared" ref="S66:S129" si="29">IF(Q67&gt;0,Q67-Q66,0)</f>
        <v>0</v>
      </c>
      <c r="T66" s="9">
        <f t="shared" ref="T66:T129" si="30">IF(R67&gt;0,R67-R66,0)</f>
        <v>0</v>
      </c>
      <c r="U66" s="9">
        <f t="shared" si="15"/>
        <v>426</v>
      </c>
      <c r="V66" s="4">
        <f t="shared" si="16"/>
        <v>153</v>
      </c>
      <c r="W66" s="4">
        <f t="shared" ref="W66:W129" si="31">_xlfn.IFS(U$2&lt;=45,4,U$2&lt;=90,3,U$2&lt;=135,2,U$2&gt;135,1)</f>
        <v>1</v>
      </c>
      <c r="X66" s="12">
        <f t="shared" ref="X66:X129" si="32">_xlfn.IFS(V$2&lt;=45,4,V$2&lt;=90,3,V$2&lt;=135,2,V$2&gt;135,1)</f>
        <v>1</v>
      </c>
    </row>
    <row r="67" spans="1:24" ht="18.75" customHeight="1" x14ac:dyDescent="0.35">
      <c r="A67" s="21" t="str">
        <f>'total Scrap'!A67</f>
        <v>07/2020</v>
      </c>
      <c r="B67" s="19">
        <f>'total Scrap'!D67</f>
        <v>96516</v>
      </c>
      <c r="C67" s="11" t="str">
        <f>'total Scrap'!E67</f>
        <v>565702665071</v>
      </c>
      <c r="D67" s="35" t="str">
        <f t="shared" si="19"/>
        <v>565702665071</v>
      </c>
      <c r="E67" s="9" t="str">
        <f>'traitement UNIQUE'!A67</f>
        <v>111203660171</v>
      </c>
      <c r="F67" s="9">
        <f t="shared" si="20"/>
        <v>0</v>
      </c>
      <c r="G67" s="9">
        <f t="shared" si="21"/>
        <v>0</v>
      </c>
      <c r="H67" s="37">
        <f t="shared" si="22"/>
        <v>2</v>
      </c>
      <c r="I67" s="37">
        <f t="shared" si="23"/>
        <v>2</v>
      </c>
      <c r="J67" s="10">
        <f t="shared" si="24"/>
        <v>0</v>
      </c>
      <c r="K67" s="10">
        <f t="shared" si="25"/>
        <v>0</v>
      </c>
      <c r="L67" s="24">
        <f t="shared" si="26"/>
        <v>1</v>
      </c>
      <c r="M67" s="24">
        <f t="shared" si="27"/>
        <v>2</v>
      </c>
      <c r="N67" s="9">
        <v>66</v>
      </c>
      <c r="O67" s="9">
        <v>66</v>
      </c>
      <c r="P67" s="9" t="str">
        <f t="shared" si="28"/>
        <v>Occurrence66</v>
      </c>
      <c r="Q67" s="9">
        <f t="shared" ref="Q67:Q130" si="33">SUMIFS($J$2:$J$410,$L$2:$L$410,N67)</f>
        <v>0</v>
      </c>
      <c r="R67" s="9">
        <f t="shared" si="18"/>
        <v>0</v>
      </c>
      <c r="S67" s="9">
        <f t="shared" si="29"/>
        <v>0</v>
      </c>
      <c r="T67" s="9">
        <f t="shared" si="30"/>
        <v>0</v>
      </c>
      <c r="U67" s="9">
        <f t="shared" ref="U67:U130" si="34">IF(COUNTIFS(S$2:S$410,"&lt;&gt;",S$2:S$410,"&lt;&gt;0")=0,"0",SUMIFS(S$2:S$410,S$2:S$410,"&lt;&gt;0")/COUNTIFS(S$2:S$410,"&lt;&gt;",S$2:S$410,"&lt;&gt;0"))</f>
        <v>426</v>
      </c>
      <c r="V67" s="4">
        <f t="shared" ref="V67:V130" si="35">IF(COUNTIFS(T$2:T$410,"&lt;&gt;",T$2:T$410,"&lt;&gt;0")=0,"0",SUMIFS(T$2:T$410,T$2:T$410,"&lt;&gt;0")/COUNTIFS(T$2:T$410,"&lt;&gt;",T$2:T$410,"&lt;&gt;0"))</f>
        <v>153</v>
      </c>
      <c r="W67" s="4">
        <f t="shared" si="31"/>
        <v>1</v>
      </c>
      <c r="X67" s="12">
        <f t="shared" si="32"/>
        <v>1</v>
      </c>
    </row>
    <row r="68" spans="1:24" ht="18.75" customHeight="1" x14ac:dyDescent="0.35">
      <c r="A68" s="21" t="str">
        <f>'total Scrap'!A68</f>
        <v>07/2020</v>
      </c>
      <c r="B68" s="19">
        <f>'total Scrap'!D68</f>
        <v>95282</v>
      </c>
      <c r="C68" s="11" t="str">
        <f>'total Scrap'!E68</f>
        <v>17780F218071</v>
      </c>
      <c r="D68" s="35" t="str">
        <f t="shared" si="19"/>
        <v>17780F218071</v>
      </c>
      <c r="E68" s="9" t="str">
        <f>'traitement UNIQUE'!A68</f>
        <v>53724F222071</v>
      </c>
      <c r="F68" s="9">
        <f t="shared" si="20"/>
        <v>0</v>
      </c>
      <c r="G68" s="9">
        <f t="shared" si="21"/>
        <v>0</v>
      </c>
      <c r="H68" s="37">
        <f t="shared" si="22"/>
        <v>2</v>
      </c>
      <c r="I68" s="37">
        <f t="shared" si="23"/>
        <v>2</v>
      </c>
      <c r="J68" s="10">
        <f t="shared" si="24"/>
        <v>0</v>
      </c>
      <c r="K68" s="10">
        <f t="shared" si="25"/>
        <v>0</v>
      </c>
      <c r="L68" s="24">
        <f t="shared" si="26"/>
        <v>1</v>
      </c>
      <c r="M68" s="24">
        <f t="shared" si="27"/>
        <v>2</v>
      </c>
      <c r="N68" s="9">
        <v>67</v>
      </c>
      <c r="O68" s="9">
        <v>67</v>
      </c>
      <c r="P68" s="9" t="str">
        <f t="shared" si="28"/>
        <v>Occurrence67</v>
      </c>
      <c r="Q68" s="9">
        <f t="shared" si="33"/>
        <v>0</v>
      </c>
      <c r="R68" s="9">
        <f t="shared" si="18"/>
        <v>0</v>
      </c>
      <c r="S68" s="9">
        <f t="shared" si="29"/>
        <v>0</v>
      </c>
      <c r="T68" s="9">
        <f t="shared" si="30"/>
        <v>0</v>
      </c>
      <c r="U68" s="9">
        <f t="shared" si="34"/>
        <v>426</v>
      </c>
      <c r="V68" s="4">
        <f t="shared" si="35"/>
        <v>153</v>
      </c>
      <c r="W68" s="4">
        <f t="shared" si="31"/>
        <v>1</v>
      </c>
      <c r="X68" s="12">
        <f t="shared" si="32"/>
        <v>1</v>
      </c>
    </row>
    <row r="69" spans="1:24" ht="18.75" customHeight="1" x14ac:dyDescent="0.35">
      <c r="A69" s="21" t="str">
        <f>'total Scrap'!A69</f>
        <v>07/2020</v>
      </c>
      <c r="B69" s="19">
        <f>'total Scrap'!D69</f>
        <v>96523</v>
      </c>
      <c r="C69" s="11" t="str">
        <f>'total Scrap'!E69</f>
        <v>68143F225071</v>
      </c>
      <c r="D69" s="35">
        <f t="shared" si="19"/>
        <v>0</v>
      </c>
      <c r="E69" s="9" t="str">
        <f>'traitement UNIQUE'!A69</f>
        <v>532212665071</v>
      </c>
      <c r="F69" s="9">
        <f t="shared" si="20"/>
        <v>0</v>
      </c>
      <c r="G69" s="9">
        <f t="shared" si="21"/>
        <v>0</v>
      </c>
      <c r="H69" s="37">
        <f t="shared" si="22"/>
        <v>2</v>
      </c>
      <c r="I69" s="37">
        <f t="shared" si="23"/>
        <v>2</v>
      </c>
      <c r="J69" s="10">
        <f t="shared" si="24"/>
        <v>0</v>
      </c>
      <c r="K69" s="10">
        <f t="shared" si="25"/>
        <v>0</v>
      </c>
      <c r="L69" s="24">
        <f t="shared" si="26"/>
        <v>1</v>
      </c>
      <c r="M69" s="24">
        <f t="shared" si="27"/>
        <v>2</v>
      </c>
      <c r="N69" s="9">
        <v>68</v>
      </c>
      <c r="O69" s="9">
        <v>68</v>
      </c>
      <c r="P69" s="9" t="str">
        <f t="shared" si="28"/>
        <v>Occurrence68</v>
      </c>
      <c r="Q69" s="9">
        <f t="shared" si="33"/>
        <v>0</v>
      </c>
      <c r="R69" s="9">
        <f t="shared" si="18"/>
        <v>0</v>
      </c>
      <c r="S69" s="9">
        <f t="shared" si="29"/>
        <v>0</v>
      </c>
      <c r="T69" s="9">
        <f t="shared" si="30"/>
        <v>0</v>
      </c>
      <c r="U69" s="9">
        <f t="shared" si="34"/>
        <v>426</v>
      </c>
      <c r="V69" s="4">
        <f t="shared" si="35"/>
        <v>153</v>
      </c>
      <c r="W69" s="4">
        <f t="shared" si="31"/>
        <v>1</v>
      </c>
      <c r="X69" s="12">
        <f t="shared" si="32"/>
        <v>1</v>
      </c>
    </row>
    <row r="70" spans="1:24" ht="18.75" customHeight="1" x14ac:dyDescent="0.35">
      <c r="A70" s="21" t="str">
        <f>'total Scrap'!A70</f>
        <v>07/2020</v>
      </c>
      <c r="B70" s="19">
        <f>'total Scrap'!D70</f>
        <v>95961</v>
      </c>
      <c r="C70" s="11" t="str">
        <f>'total Scrap'!E70</f>
        <v>45682F331071</v>
      </c>
      <c r="D70" s="35">
        <f t="shared" si="19"/>
        <v>0</v>
      </c>
      <c r="E70" s="9" t="str">
        <f>'traitement UNIQUE'!A70</f>
        <v>56190F220071</v>
      </c>
      <c r="F70" s="9">
        <f t="shared" si="20"/>
        <v>0</v>
      </c>
      <c r="G70" s="9">
        <f t="shared" si="21"/>
        <v>0</v>
      </c>
      <c r="H70" s="37">
        <f t="shared" si="22"/>
        <v>2</v>
      </c>
      <c r="I70" s="37">
        <f t="shared" si="23"/>
        <v>2</v>
      </c>
      <c r="J70" s="10">
        <f t="shared" si="24"/>
        <v>0</v>
      </c>
      <c r="K70" s="10">
        <f t="shared" si="25"/>
        <v>0</v>
      </c>
      <c r="L70" s="24">
        <f t="shared" si="26"/>
        <v>1</v>
      </c>
      <c r="M70" s="24">
        <f t="shared" si="27"/>
        <v>2</v>
      </c>
      <c r="N70" s="9">
        <v>69</v>
      </c>
      <c r="O70" s="9">
        <v>69</v>
      </c>
      <c r="P70" s="9" t="str">
        <f t="shared" si="28"/>
        <v>Occurrence69</v>
      </c>
      <c r="Q70" s="9">
        <f t="shared" si="33"/>
        <v>0</v>
      </c>
      <c r="R70" s="9">
        <f t="shared" si="18"/>
        <v>0</v>
      </c>
      <c r="S70" s="9">
        <f t="shared" si="29"/>
        <v>0</v>
      </c>
      <c r="T70" s="9">
        <f t="shared" si="30"/>
        <v>0</v>
      </c>
      <c r="U70" s="9">
        <f t="shared" si="34"/>
        <v>426</v>
      </c>
      <c r="V70" s="4">
        <f t="shared" si="35"/>
        <v>153</v>
      </c>
      <c r="W70" s="4">
        <f t="shared" si="31"/>
        <v>1</v>
      </c>
      <c r="X70" s="12">
        <f t="shared" si="32"/>
        <v>1</v>
      </c>
    </row>
    <row r="71" spans="1:24" ht="18.75" customHeight="1" x14ac:dyDescent="0.35">
      <c r="A71" s="21" t="str">
        <f>'total Scrap'!A71</f>
        <v>07/2020</v>
      </c>
      <c r="B71" s="19">
        <f>'total Scrap'!D71</f>
        <v>96521</v>
      </c>
      <c r="C71" s="11" t="str">
        <f>'total Scrap'!E71</f>
        <v>452021660071</v>
      </c>
      <c r="D71" s="35">
        <f t="shared" si="19"/>
        <v>0</v>
      </c>
      <c r="E71" s="9" t="str">
        <f>'traitement UNIQUE'!A71</f>
        <v>461502661271</v>
      </c>
      <c r="F71" s="9">
        <f t="shared" si="20"/>
        <v>0</v>
      </c>
      <c r="G71" s="9">
        <f t="shared" si="21"/>
        <v>0</v>
      </c>
      <c r="H71" s="37">
        <f t="shared" si="22"/>
        <v>2</v>
      </c>
      <c r="I71" s="37">
        <f t="shared" si="23"/>
        <v>2</v>
      </c>
      <c r="J71" s="10">
        <f t="shared" si="24"/>
        <v>0</v>
      </c>
      <c r="K71" s="10">
        <f t="shared" si="25"/>
        <v>0</v>
      </c>
      <c r="L71" s="24">
        <f t="shared" si="26"/>
        <v>1</v>
      </c>
      <c r="M71" s="24">
        <f t="shared" si="27"/>
        <v>2</v>
      </c>
      <c r="N71" s="9">
        <v>70</v>
      </c>
      <c r="O71" s="9">
        <v>70</v>
      </c>
      <c r="P71" s="9" t="str">
        <f t="shared" si="28"/>
        <v>Occurrence70</v>
      </c>
      <c r="Q71" s="9">
        <f t="shared" si="33"/>
        <v>0</v>
      </c>
      <c r="R71" s="9">
        <f t="shared" si="18"/>
        <v>0</v>
      </c>
      <c r="S71" s="9">
        <f t="shared" si="29"/>
        <v>0</v>
      </c>
      <c r="T71" s="9">
        <f t="shared" si="30"/>
        <v>0</v>
      </c>
      <c r="U71" s="9">
        <f t="shared" si="34"/>
        <v>426</v>
      </c>
      <c r="V71" s="4">
        <f t="shared" si="35"/>
        <v>153</v>
      </c>
      <c r="W71" s="4">
        <f t="shared" si="31"/>
        <v>1</v>
      </c>
      <c r="X71" s="12">
        <f t="shared" si="32"/>
        <v>1</v>
      </c>
    </row>
    <row r="72" spans="1:24" ht="18.75" customHeight="1" x14ac:dyDescent="0.35">
      <c r="A72" s="21" t="str">
        <f>'total Scrap'!A72</f>
        <v>07/2020</v>
      </c>
      <c r="B72" s="19">
        <f>'total Scrap'!D72</f>
        <v>95963</v>
      </c>
      <c r="C72" s="11" t="str">
        <f>'total Scrap'!E72</f>
        <v>688052132071</v>
      </c>
      <c r="D72" s="35">
        <f t="shared" si="19"/>
        <v>0</v>
      </c>
      <c r="E72" s="9" t="str">
        <f>'traitement UNIQUE'!A72</f>
        <v>56031FPD2271</v>
      </c>
      <c r="F72" s="9">
        <f t="shared" si="20"/>
        <v>0</v>
      </c>
      <c r="G72" s="9">
        <f t="shared" si="21"/>
        <v>0</v>
      </c>
      <c r="H72" s="37">
        <f t="shared" si="22"/>
        <v>2</v>
      </c>
      <c r="I72" s="37">
        <f t="shared" si="23"/>
        <v>2</v>
      </c>
      <c r="J72" s="10">
        <f t="shared" si="24"/>
        <v>0</v>
      </c>
      <c r="K72" s="10">
        <f t="shared" si="25"/>
        <v>0</v>
      </c>
      <c r="L72" s="24">
        <f t="shared" si="26"/>
        <v>1</v>
      </c>
      <c r="M72" s="24">
        <f t="shared" si="27"/>
        <v>2</v>
      </c>
      <c r="N72" s="9">
        <v>71</v>
      </c>
      <c r="O72" s="9">
        <v>71</v>
      </c>
      <c r="P72" s="9" t="str">
        <f t="shared" si="28"/>
        <v>Occurrence71</v>
      </c>
      <c r="Q72" s="9">
        <f t="shared" si="33"/>
        <v>0</v>
      </c>
      <c r="R72" s="9">
        <f t="shared" si="18"/>
        <v>0</v>
      </c>
      <c r="S72" s="9">
        <f t="shared" si="29"/>
        <v>0</v>
      </c>
      <c r="T72" s="9">
        <f t="shared" si="30"/>
        <v>0</v>
      </c>
      <c r="U72" s="9">
        <f t="shared" si="34"/>
        <v>426</v>
      </c>
      <c r="V72" s="4">
        <f t="shared" si="35"/>
        <v>153</v>
      </c>
      <c r="W72" s="4">
        <f t="shared" si="31"/>
        <v>1</v>
      </c>
      <c r="X72" s="12">
        <f t="shared" si="32"/>
        <v>1</v>
      </c>
    </row>
    <row r="73" spans="1:24" ht="18.75" customHeight="1" x14ac:dyDescent="0.35">
      <c r="A73" s="21" t="str">
        <f>'total Scrap'!A73</f>
        <v>07/2020</v>
      </c>
      <c r="B73" s="19">
        <f>'total Scrap'!D73</f>
        <v>96515</v>
      </c>
      <c r="C73" s="11" t="str">
        <f>'total Scrap'!E73</f>
        <v>96365F509871</v>
      </c>
      <c r="D73" s="35" t="str">
        <f t="shared" si="19"/>
        <v>96365F509871</v>
      </c>
      <c r="E73" s="9" t="str">
        <f>'traitement UNIQUE'!A73</f>
        <v>574502663171</v>
      </c>
      <c r="F73" s="9">
        <f t="shared" si="20"/>
        <v>0</v>
      </c>
      <c r="G73" s="9">
        <f t="shared" si="21"/>
        <v>0</v>
      </c>
      <c r="H73" s="37">
        <f t="shared" si="22"/>
        <v>2</v>
      </c>
      <c r="I73" s="37">
        <f t="shared" si="23"/>
        <v>2</v>
      </c>
      <c r="J73" s="10">
        <f t="shared" si="24"/>
        <v>0</v>
      </c>
      <c r="K73" s="10">
        <f t="shared" si="25"/>
        <v>0</v>
      </c>
      <c r="L73" s="24">
        <f t="shared" si="26"/>
        <v>1</v>
      </c>
      <c r="M73" s="24">
        <f t="shared" si="27"/>
        <v>2</v>
      </c>
      <c r="N73" s="9">
        <v>72</v>
      </c>
      <c r="O73" s="9">
        <v>72</v>
      </c>
      <c r="P73" s="9" t="str">
        <f t="shared" si="28"/>
        <v>Occurrence72</v>
      </c>
      <c r="Q73" s="9">
        <f t="shared" si="33"/>
        <v>0</v>
      </c>
      <c r="R73" s="9">
        <f t="shared" si="18"/>
        <v>0</v>
      </c>
      <c r="S73" s="9">
        <f t="shared" si="29"/>
        <v>0</v>
      </c>
      <c r="T73" s="9">
        <f t="shared" si="30"/>
        <v>0</v>
      </c>
      <c r="U73" s="9">
        <f t="shared" si="34"/>
        <v>426</v>
      </c>
      <c r="V73" s="4">
        <f t="shared" si="35"/>
        <v>153</v>
      </c>
      <c r="W73" s="4">
        <f t="shared" si="31"/>
        <v>1</v>
      </c>
      <c r="X73" s="12">
        <f t="shared" si="32"/>
        <v>1</v>
      </c>
    </row>
    <row r="74" spans="1:24" ht="18.75" customHeight="1" x14ac:dyDescent="0.35">
      <c r="A74" s="21" t="str">
        <f>'total Scrap'!A74</f>
        <v>07/2020</v>
      </c>
      <c r="B74" s="19">
        <f>'total Scrap'!D74</f>
        <v>95622</v>
      </c>
      <c r="C74" s="11" t="str">
        <f>'total Scrap'!E74</f>
        <v>68131F225071</v>
      </c>
      <c r="D74" s="35">
        <f t="shared" si="19"/>
        <v>0</v>
      </c>
      <c r="E74" s="9" t="str">
        <f>'traitement UNIQUE'!A74</f>
        <v>281002665171</v>
      </c>
      <c r="F74" s="9">
        <f t="shared" si="20"/>
        <v>0</v>
      </c>
      <c r="G74" s="9">
        <f t="shared" si="21"/>
        <v>0</v>
      </c>
      <c r="H74" s="37">
        <f t="shared" si="22"/>
        <v>2</v>
      </c>
      <c r="I74" s="37">
        <f t="shared" si="23"/>
        <v>2</v>
      </c>
      <c r="J74" s="10">
        <f t="shared" si="24"/>
        <v>0</v>
      </c>
      <c r="K74" s="10">
        <f t="shared" si="25"/>
        <v>0</v>
      </c>
      <c r="L74" s="24">
        <f t="shared" si="26"/>
        <v>1</v>
      </c>
      <c r="M74" s="24">
        <f t="shared" si="27"/>
        <v>2</v>
      </c>
      <c r="N74" s="9">
        <v>73</v>
      </c>
      <c r="O74" s="9">
        <v>73</v>
      </c>
      <c r="P74" s="9" t="str">
        <f t="shared" si="28"/>
        <v>Occurrence73</v>
      </c>
      <c r="Q74" s="9">
        <f t="shared" si="33"/>
        <v>0</v>
      </c>
      <c r="R74" s="9">
        <f t="shared" si="18"/>
        <v>0</v>
      </c>
      <c r="S74" s="9">
        <f t="shared" si="29"/>
        <v>0</v>
      </c>
      <c r="T74" s="9">
        <f t="shared" si="30"/>
        <v>0</v>
      </c>
      <c r="U74" s="9">
        <f t="shared" si="34"/>
        <v>426</v>
      </c>
      <c r="V74" s="4">
        <f t="shared" si="35"/>
        <v>153</v>
      </c>
      <c r="W74" s="4">
        <f t="shared" si="31"/>
        <v>1</v>
      </c>
      <c r="X74" s="12">
        <f t="shared" si="32"/>
        <v>1</v>
      </c>
    </row>
    <row r="75" spans="1:24" ht="18.75" customHeight="1" x14ac:dyDescent="0.35">
      <c r="A75" s="21" t="str">
        <f>'total Scrap'!A75</f>
        <v>07/2020</v>
      </c>
      <c r="B75" s="19">
        <f>'total Scrap'!D75</f>
        <v>93606</v>
      </c>
      <c r="C75" s="11" t="str">
        <f>'total Scrap'!E75</f>
        <v>1A18134</v>
      </c>
      <c r="D75" s="35">
        <f t="shared" si="19"/>
        <v>0</v>
      </c>
      <c r="E75" s="9" t="str">
        <f>'traitement UNIQUE'!A75</f>
        <v>111802665171</v>
      </c>
      <c r="F75" s="9">
        <f t="shared" si="20"/>
        <v>0</v>
      </c>
      <c r="G75" s="9">
        <f t="shared" si="21"/>
        <v>0</v>
      </c>
      <c r="H75" s="37">
        <f t="shared" si="22"/>
        <v>2</v>
      </c>
      <c r="I75" s="37">
        <f t="shared" si="23"/>
        <v>2</v>
      </c>
      <c r="J75" s="10">
        <f t="shared" si="24"/>
        <v>0</v>
      </c>
      <c r="K75" s="10">
        <f t="shared" si="25"/>
        <v>0</v>
      </c>
      <c r="L75" s="24">
        <f t="shared" si="26"/>
        <v>1</v>
      </c>
      <c r="M75" s="24">
        <f t="shared" si="27"/>
        <v>2</v>
      </c>
      <c r="N75" s="9">
        <v>74</v>
      </c>
      <c r="O75" s="9">
        <v>74</v>
      </c>
      <c r="P75" s="9" t="str">
        <f t="shared" si="28"/>
        <v>Occurrence74</v>
      </c>
      <c r="Q75" s="9">
        <f t="shared" si="33"/>
        <v>0</v>
      </c>
      <c r="R75" s="9">
        <f t="shared" si="18"/>
        <v>0</v>
      </c>
      <c r="S75" s="9">
        <f t="shared" si="29"/>
        <v>0</v>
      </c>
      <c r="T75" s="9">
        <f t="shared" si="30"/>
        <v>0</v>
      </c>
      <c r="U75" s="9">
        <f t="shared" si="34"/>
        <v>426</v>
      </c>
      <c r="V75" s="4">
        <f t="shared" si="35"/>
        <v>153</v>
      </c>
      <c r="W75" s="4">
        <f t="shared" si="31"/>
        <v>1</v>
      </c>
      <c r="X75" s="12">
        <f t="shared" si="32"/>
        <v>1</v>
      </c>
    </row>
    <row r="76" spans="1:24" ht="18.75" customHeight="1" x14ac:dyDescent="0.35">
      <c r="A76" s="21" t="str">
        <f>'total Scrap'!A76</f>
        <v>07/2020</v>
      </c>
      <c r="B76" s="19">
        <f>'total Scrap'!D76</f>
        <v>96520</v>
      </c>
      <c r="C76" s="11" t="str">
        <f>'total Scrap'!E76</f>
        <v>452212660071</v>
      </c>
      <c r="D76" s="35">
        <f t="shared" si="19"/>
        <v>0</v>
      </c>
      <c r="E76" s="9" t="e">
        <f>'traitement UNIQUE'!A76</f>
        <v>#N/A</v>
      </c>
      <c r="F76" s="9">
        <f t="shared" si="20"/>
        <v>0</v>
      </c>
      <c r="G76" s="9">
        <f t="shared" si="21"/>
        <v>0</v>
      </c>
      <c r="H76" s="37">
        <f t="shared" si="22"/>
        <v>2</v>
      </c>
      <c r="I76" s="37">
        <f t="shared" si="23"/>
        <v>2</v>
      </c>
      <c r="J76" s="10">
        <f t="shared" si="24"/>
        <v>0</v>
      </c>
      <c r="K76" s="10">
        <f t="shared" si="25"/>
        <v>0</v>
      </c>
      <c r="L76" s="24">
        <f t="shared" si="26"/>
        <v>1</v>
      </c>
      <c r="M76" s="24">
        <f t="shared" si="27"/>
        <v>2</v>
      </c>
      <c r="N76" s="9">
        <v>75</v>
      </c>
      <c r="O76" s="9">
        <v>75</v>
      </c>
      <c r="P76" s="9" t="str">
        <f t="shared" si="28"/>
        <v>Occurrence75</v>
      </c>
      <c r="Q76" s="9">
        <f t="shared" si="33"/>
        <v>0</v>
      </c>
      <c r="R76" s="9">
        <f t="shared" si="18"/>
        <v>0</v>
      </c>
      <c r="S76" s="9">
        <f t="shared" si="29"/>
        <v>0</v>
      </c>
      <c r="T76" s="9">
        <f t="shared" si="30"/>
        <v>0</v>
      </c>
      <c r="U76" s="9">
        <f t="shared" si="34"/>
        <v>426</v>
      </c>
      <c r="V76" s="4">
        <f t="shared" si="35"/>
        <v>153</v>
      </c>
      <c r="W76" s="4">
        <f t="shared" si="31"/>
        <v>1</v>
      </c>
      <c r="X76" s="12">
        <f t="shared" si="32"/>
        <v>1</v>
      </c>
    </row>
    <row r="77" spans="1:24" ht="18.75" customHeight="1" x14ac:dyDescent="0.35">
      <c r="A77" s="21" t="str">
        <f>'total Scrap'!A77</f>
        <v>07/2020</v>
      </c>
      <c r="B77" s="19">
        <f>'total Scrap'!D77</f>
        <v>95964</v>
      </c>
      <c r="C77" s="11" t="str">
        <f>'total Scrap'!E77</f>
        <v>56051F326071</v>
      </c>
      <c r="D77" s="35">
        <f t="shared" si="19"/>
        <v>0</v>
      </c>
      <c r="E77" s="9" t="e">
        <f>'traitement UNIQUE'!A77</f>
        <v>#N/A</v>
      </c>
      <c r="F77" s="9">
        <f t="shared" si="20"/>
        <v>0</v>
      </c>
      <c r="G77" s="9">
        <f t="shared" si="21"/>
        <v>0</v>
      </c>
      <c r="H77" s="37">
        <f t="shared" si="22"/>
        <v>2</v>
      </c>
      <c r="I77" s="37">
        <f t="shared" si="23"/>
        <v>2</v>
      </c>
      <c r="J77" s="10">
        <f t="shared" si="24"/>
        <v>0</v>
      </c>
      <c r="K77" s="10">
        <f t="shared" si="25"/>
        <v>0</v>
      </c>
      <c r="L77" s="24">
        <f t="shared" si="26"/>
        <v>1</v>
      </c>
      <c r="M77" s="24">
        <f t="shared" si="27"/>
        <v>2</v>
      </c>
      <c r="N77" s="9">
        <v>76</v>
      </c>
      <c r="O77" s="9">
        <v>76</v>
      </c>
      <c r="P77" s="9" t="str">
        <f t="shared" si="28"/>
        <v>Occurrence76</v>
      </c>
      <c r="Q77" s="9">
        <f t="shared" si="33"/>
        <v>0</v>
      </c>
      <c r="R77" s="9">
        <f t="shared" si="18"/>
        <v>0</v>
      </c>
      <c r="S77" s="9">
        <f t="shared" si="29"/>
        <v>0</v>
      </c>
      <c r="T77" s="9">
        <f t="shared" si="30"/>
        <v>0</v>
      </c>
      <c r="U77" s="9">
        <f t="shared" si="34"/>
        <v>426</v>
      </c>
      <c r="V77" s="4">
        <f t="shared" si="35"/>
        <v>153</v>
      </c>
      <c r="W77" s="4">
        <f t="shared" si="31"/>
        <v>1</v>
      </c>
      <c r="X77" s="12">
        <f t="shared" si="32"/>
        <v>1</v>
      </c>
    </row>
    <row r="78" spans="1:24" ht="18.75" customHeight="1" x14ac:dyDescent="0.35">
      <c r="A78" s="21" t="str">
        <f>'total Scrap'!A78</f>
        <v>07/2020</v>
      </c>
      <c r="B78" s="19">
        <f>'total Scrap'!D78</f>
        <v>96528</v>
      </c>
      <c r="C78" s="11" t="str">
        <f>'total Scrap'!E78</f>
        <v>587202660071</v>
      </c>
      <c r="D78" s="35">
        <f t="shared" si="19"/>
        <v>0</v>
      </c>
      <c r="E78" s="9" t="e">
        <f>'traitement UNIQUE'!A78</f>
        <v>#N/A</v>
      </c>
      <c r="F78" s="9">
        <f t="shared" si="20"/>
        <v>0</v>
      </c>
      <c r="G78" s="9">
        <f t="shared" si="21"/>
        <v>0</v>
      </c>
      <c r="H78" s="37">
        <f t="shared" si="22"/>
        <v>2</v>
      </c>
      <c r="I78" s="37">
        <f t="shared" si="23"/>
        <v>2</v>
      </c>
      <c r="J78" s="10">
        <f t="shared" si="24"/>
        <v>0</v>
      </c>
      <c r="K78" s="10">
        <f t="shared" si="25"/>
        <v>0</v>
      </c>
      <c r="L78" s="24">
        <f t="shared" si="26"/>
        <v>1</v>
      </c>
      <c r="M78" s="24">
        <f t="shared" si="27"/>
        <v>2</v>
      </c>
      <c r="N78" s="9">
        <v>77</v>
      </c>
      <c r="O78" s="9">
        <v>77</v>
      </c>
      <c r="P78" s="9" t="str">
        <f t="shared" si="28"/>
        <v>Occurrence77</v>
      </c>
      <c r="Q78" s="9">
        <f t="shared" si="33"/>
        <v>0</v>
      </c>
      <c r="R78" s="9">
        <f t="shared" si="18"/>
        <v>0</v>
      </c>
      <c r="S78" s="9">
        <f t="shared" si="29"/>
        <v>0</v>
      </c>
      <c r="T78" s="9">
        <f t="shared" si="30"/>
        <v>0</v>
      </c>
      <c r="U78" s="9">
        <f t="shared" si="34"/>
        <v>426</v>
      </c>
      <c r="V78" s="4">
        <f t="shared" si="35"/>
        <v>153</v>
      </c>
      <c r="W78" s="4">
        <f t="shared" si="31"/>
        <v>1</v>
      </c>
      <c r="X78" s="12">
        <f t="shared" si="32"/>
        <v>1</v>
      </c>
    </row>
    <row r="79" spans="1:24" ht="18.75" customHeight="1" x14ac:dyDescent="0.35">
      <c r="A79" s="21" t="str">
        <f>'total Scrap'!A79</f>
        <v>07/2020</v>
      </c>
      <c r="B79" s="19">
        <f>'total Scrap'!D79</f>
        <v>96519</v>
      </c>
      <c r="C79" s="11" t="str">
        <f>'total Scrap'!E79</f>
        <v>561051653171</v>
      </c>
      <c r="D79" s="35">
        <f t="shared" si="19"/>
        <v>0</v>
      </c>
      <c r="E79" s="9" t="e">
        <f>'traitement UNIQUE'!A79</f>
        <v>#N/A</v>
      </c>
      <c r="F79" s="9">
        <f t="shared" si="20"/>
        <v>0</v>
      </c>
      <c r="G79" s="9">
        <f t="shared" si="21"/>
        <v>0</v>
      </c>
      <c r="H79" s="37">
        <f t="shared" si="22"/>
        <v>2</v>
      </c>
      <c r="I79" s="37">
        <f t="shared" si="23"/>
        <v>2</v>
      </c>
      <c r="J79" s="10">
        <f t="shared" si="24"/>
        <v>0</v>
      </c>
      <c r="K79" s="10">
        <f t="shared" si="25"/>
        <v>0</v>
      </c>
      <c r="L79" s="24">
        <f t="shared" si="26"/>
        <v>1</v>
      </c>
      <c r="M79" s="24">
        <f t="shared" si="27"/>
        <v>2</v>
      </c>
      <c r="N79" s="9">
        <v>78</v>
      </c>
      <c r="O79" s="9">
        <v>78</v>
      </c>
      <c r="P79" s="9" t="str">
        <f t="shared" si="28"/>
        <v>Occurrence78</v>
      </c>
      <c r="Q79" s="9">
        <f t="shared" si="33"/>
        <v>0</v>
      </c>
      <c r="R79" s="9">
        <f t="shared" si="18"/>
        <v>0</v>
      </c>
      <c r="S79" s="9">
        <f t="shared" si="29"/>
        <v>0</v>
      </c>
      <c r="T79" s="9">
        <f t="shared" si="30"/>
        <v>0</v>
      </c>
      <c r="U79" s="9">
        <f t="shared" si="34"/>
        <v>426</v>
      </c>
      <c r="V79" s="4">
        <f t="shared" si="35"/>
        <v>153</v>
      </c>
      <c r="W79" s="4">
        <f t="shared" si="31"/>
        <v>1</v>
      </c>
      <c r="X79" s="12">
        <f t="shared" si="32"/>
        <v>1</v>
      </c>
    </row>
    <row r="80" spans="1:24" ht="18.75" customHeight="1" x14ac:dyDescent="0.35">
      <c r="A80" s="21" t="str">
        <f>'total Scrap'!A80</f>
        <v>08/2020</v>
      </c>
      <c r="B80" s="19">
        <f>'total Scrap'!D80</f>
        <v>96458</v>
      </c>
      <c r="C80" s="11" t="str">
        <f>'total Scrap'!E80</f>
        <v>44140F302071</v>
      </c>
      <c r="D80" s="35">
        <f t="shared" si="19"/>
        <v>0</v>
      </c>
      <c r="E80" s="9" t="e">
        <f>'traitement UNIQUE'!A80</f>
        <v>#N/A</v>
      </c>
      <c r="F80" s="9">
        <f t="shared" si="20"/>
        <v>0</v>
      </c>
      <c r="G80" s="9">
        <f t="shared" si="21"/>
        <v>0</v>
      </c>
      <c r="H80" s="37">
        <f t="shared" si="22"/>
        <v>2</v>
      </c>
      <c r="I80" s="37">
        <f t="shared" si="23"/>
        <v>2</v>
      </c>
      <c r="J80" s="10">
        <f t="shared" si="24"/>
        <v>0</v>
      </c>
      <c r="K80" s="10">
        <f t="shared" si="25"/>
        <v>0</v>
      </c>
      <c r="L80" s="24">
        <f t="shared" si="26"/>
        <v>1</v>
      </c>
      <c r="M80" s="24">
        <f t="shared" si="27"/>
        <v>2</v>
      </c>
      <c r="N80" s="9">
        <v>79</v>
      </c>
      <c r="O80" s="9">
        <v>79</v>
      </c>
      <c r="P80" s="9" t="str">
        <f t="shared" si="28"/>
        <v>Occurrence79</v>
      </c>
      <c r="Q80" s="9">
        <f t="shared" si="33"/>
        <v>0</v>
      </c>
      <c r="R80" s="9">
        <f t="shared" si="18"/>
        <v>0</v>
      </c>
      <c r="S80" s="9">
        <f t="shared" si="29"/>
        <v>0</v>
      </c>
      <c r="T80" s="9">
        <f t="shared" si="30"/>
        <v>0</v>
      </c>
      <c r="U80" s="9">
        <f t="shared" si="34"/>
        <v>426</v>
      </c>
      <c r="V80" s="4">
        <f t="shared" si="35"/>
        <v>153</v>
      </c>
      <c r="W80" s="4">
        <f t="shared" si="31"/>
        <v>1</v>
      </c>
      <c r="X80" s="12">
        <f t="shared" si="32"/>
        <v>1</v>
      </c>
    </row>
    <row r="81" spans="1:24" ht="18.75" customHeight="1" x14ac:dyDescent="0.35">
      <c r="A81" s="21" t="str">
        <f>'total Scrap'!A81</f>
        <v>08/2020</v>
      </c>
      <c r="B81" s="19">
        <f>'total Scrap'!D81</f>
        <v>95781</v>
      </c>
      <c r="C81" s="11" t="str">
        <f>'total Scrap'!E81</f>
        <v>56210F219071</v>
      </c>
      <c r="D81" s="35" t="str">
        <f t="shared" si="19"/>
        <v>56210F219071</v>
      </c>
      <c r="E81" s="9" t="e">
        <f>'traitement UNIQUE'!A81</f>
        <v>#N/A</v>
      </c>
      <c r="F81" s="9">
        <f t="shared" si="20"/>
        <v>0</v>
      </c>
      <c r="G81" s="9">
        <f t="shared" si="21"/>
        <v>0</v>
      </c>
      <c r="H81" s="37">
        <f t="shared" si="22"/>
        <v>2</v>
      </c>
      <c r="I81" s="37">
        <f t="shared" si="23"/>
        <v>2</v>
      </c>
      <c r="J81" s="10">
        <f t="shared" si="24"/>
        <v>0</v>
      </c>
      <c r="K81" s="10">
        <f t="shared" si="25"/>
        <v>0</v>
      </c>
      <c r="L81" s="24">
        <f t="shared" si="26"/>
        <v>1</v>
      </c>
      <c r="M81" s="24">
        <f t="shared" si="27"/>
        <v>2</v>
      </c>
      <c r="N81" s="9">
        <v>80</v>
      </c>
      <c r="O81" s="9">
        <v>80</v>
      </c>
      <c r="P81" s="9" t="str">
        <f t="shared" si="28"/>
        <v>Occurrence80</v>
      </c>
      <c r="Q81" s="9">
        <f t="shared" si="33"/>
        <v>0</v>
      </c>
      <c r="R81" s="9">
        <f t="shared" si="18"/>
        <v>0</v>
      </c>
      <c r="S81" s="9">
        <f t="shared" si="29"/>
        <v>0</v>
      </c>
      <c r="T81" s="9">
        <f t="shared" si="30"/>
        <v>0</v>
      </c>
      <c r="U81" s="9">
        <f t="shared" si="34"/>
        <v>426</v>
      </c>
      <c r="V81" s="4">
        <f t="shared" si="35"/>
        <v>153</v>
      </c>
      <c r="W81" s="4">
        <f t="shared" si="31"/>
        <v>1</v>
      </c>
      <c r="X81" s="12">
        <f t="shared" si="32"/>
        <v>1</v>
      </c>
    </row>
    <row r="82" spans="1:24" ht="18.75" customHeight="1" x14ac:dyDescent="0.35">
      <c r="A82" s="21" t="str">
        <f>'total Scrap'!A82</f>
        <v>08/2020</v>
      </c>
      <c r="B82" s="19">
        <f>'total Scrap'!D82</f>
        <v>95782</v>
      </c>
      <c r="C82" s="11" t="str">
        <f>'total Scrap'!E82</f>
        <v>281003677071</v>
      </c>
      <c r="D82" s="35" t="str">
        <f t="shared" si="19"/>
        <v>281003677071</v>
      </c>
      <c r="E82" s="9" t="e">
        <f>'traitement UNIQUE'!A82</f>
        <v>#N/A</v>
      </c>
      <c r="F82" s="9">
        <f t="shared" si="20"/>
        <v>0</v>
      </c>
      <c r="G82" s="9">
        <f t="shared" si="21"/>
        <v>0</v>
      </c>
      <c r="H82" s="37">
        <f t="shared" si="22"/>
        <v>2</v>
      </c>
      <c r="I82" s="37">
        <f t="shared" si="23"/>
        <v>2</v>
      </c>
      <c r="J82" s="10">
        <f t="shared" si="24"/>
        <v>0</v>
      </c>
      <c r="K82" s="10">
        <f t="shared" si="25"/>
        <v>0</v>
      </c>
      <c r="L82" s="24">
        <f t="shared" si="26"/>
        <v>1</v>
      </c>
      <c r="M82" s="24">
        <f t="shared" si="27"/>
        <v>2</v>
      </c>
      <c r="N82" s="9">
        <v>81</v>
      </c>
      <c r="O82" s="9">
        <v>81</v>
      </c>
      <c r="P82" s="9" t="str">
        <f t="shared" si="28"/>
        <v>Occurrence81</v>
      </c>
      <c r="Q82" s="9">
        <f t="shared" si="33"/>
        <v>0</v>
      </c>
      <c r="R82" s="9">
        <f t="shared" si="18"/>
        <v>0</v>
      </c>
      <c r="S82" s="9">
        <f t="shared" si="29"/>
        <v>0</v>
      </c>
      <c r="T82" s="9">
        <f t="shared" si="30"/>
        <v>0</v>
      </c>
      <c r="U82" s="9">
        <f t="shared" si="34"/>
        <v>426</v>
      </c>
      <c r="V82" s="4">
        <f t="shared" si="35"/>
        <v>153</v>
      </c>
      <c r="W82" s="4">
        <f t="shared" si="31"/>
        <v>1</v>
      </c>
      <c r="X82" s="12">
        <f t="shared" si="32"/>
        <v>1</v>
      </c>
    </row>
    <row r="83" spans="1:24" ht="18.75" customHeight="1" x14ac:dyDescent="0.35">
      <c r="A83" s="21" t="str">
        <f>'total Scrap'!A83</f>
        <v>08/2020</v>
      </c>
      <c r="B83" s="19">
        <f>'total Scrap'!D83</f>
        <v>96533</v>
      </c>
      <c r="C83" s="11" t="str">
        <f>'total Scrap'!E83</f>
        <v>56310F229071</v>
      </c>
      <c r="D83" s="35">
        <f t="shared" si="19"/>
        <v>0</v>
      </c>
      <c r="E83" s="9" t="e">
        <f>'traitement UNIQUE'!A83</f>
        <v>#N/A</v>
      </c>
      <c r="F83" s="9">
        <f t="shared" si="20"/>
        <v>0</v>
      </c>
      <c r="G83" s="9">
        <f t="shared" si="21"/>
        <v>0</v>
      </c>
      <c r="H83" s="37">
        <f t="shared" si="22"/>
        <v>2</v>
      </c>
      <c r="I83" s="37">
        <f t="shared" si="23"/>
        <v>2</v>
      </c>
      <c r="J83" s="10">
        <f t="shared" si="24"/>
        <v>0</v>
      </c>
      <c r="K83" s="10">
        <f t="shared" si="25"/>
        <v>0</v>
      </c>
      <c r="L83" s="24">
        <f t="shared" si="26"/>
        <v>1</v>
      </c>
      <c r="M83" s="24">
        <f t="shared" si="27"/>
        <v>2</v>
      </c>
      <c r="N83" s="9">
        <v>82</v>
      </c>
      <c r="O83" s="9">
        <v>82</v>
      </c>
      <c r="P83" s="9" t="str">
        <f t="shared" si="28"/>
        <v>Occurrence82</v>
      </c>
      <c r="Q83" s="9">
        <f t="shared" si="33"/>
        <v>0</v>
      </c>
      <c r="R83" s="9">
        <f t="shared" ref="R83:R146" si="36">SUMIFS(K$2:K$410,M$2:M$410,O83)</f>
        <v>0</v>
      </c>
      <c r="S83" s="9">
        <f t="shared" si="29"/>
        <v>0</v>
      </c>
      <c r="T83" s="9">
        <f t="shared" si="30"/>
        <v>0</v>
      </c>
      <c r="U83" s="9">
        <f t="shared" si="34"/>
        <v>426</v>
      </c>
      <c r="V83" s="4">
        <f t="shared" si="35"/>
        <v>153</v>
      </c>
      <c r="W83" s="4">
        <f t="shared" si="31"/>
        <v>1</v>
      </c>
      <c r="X83" s="12">
        <f t="shared" si="32"/>
        <v>1</v>
      </c>
    </row>
    <row r="84" spans="1:24" ht="18.75" customHeight="1" x14ac:dyDescent="0.35">
      <c r="A84" s="21" t="str">
        <f>'total Scrap'!A84</f>
        <v>08/2020</v>
      </c>
      <c r="B84" s="19">
        <f>'total Scrap'!D84</f>
        <v>95298</v>
      </c>
      <c r="C84" s="11" t="str">
        <f>'total Scrap'!E84</f>
        <v>96363F322571</v>
      </c>
      <c r="D84" s="35">
        <f t="shared" si="19"/>
        <v>0</v>
      </c>
      <c r="E84" s="9" t="e">
        <f>'traitement UNIQUE'!A84</f>
        <v>#N/A</v>
      </c>
      <c r="F84" s="9">
        <f t="shared" si="20"/>
        <v>0</v>
      </c>
      <c r="G84" s="9">
        <f t="shared" si="21"/>
        <v>0</v>
      </c>
      <c r="H84" s="37">
        <f t="shared" si="22"/>
        <v>2</v>
      </c>
      <c r="I84" s="37">
        <f t="shared" si="23"/>
        <v>2</v>
      </c>
      <c r="J84" s="10">
        <f t="shared" si="24"/>
        <v>0</v>
      </c>
      <c r="K84" s="10">
        <f t="shared" si="25"/>
        <v>0</v>
      </c>
      <c r="L84" s="24">
        <f t="shared" si="26"/>
        <v>1</v>
      </c>
      <c r="M84" s="24">
        <f t="shared" si="27"/>
        <v>2</v>
      </c>
      <c r="N84" s="9">
        <v>83</v>
      </c>
      <c r="O84" s="9">
        <v>83</v>
      </c>
      <c r="P84" s="9" t="str">
        <f t="shared" si="28"/>
        <v>Occurrence83</v>
      </c>
      <c r="Q84" s="9">
        <f t="shared" si="33"/>
        <v>0</v>
      </c>
      <c r="R84" s="9">
        <f t="shared" si="36"/>
        <v>0</v>
      </c>
      <c r="S84" s="9">
        <f t="shared" si="29"/>
        <v>0</v>
      </c>
      <c r="T84" s="9">
        <f t="shared" si="30"/>
        <v>0</v>
      </c>
      <c r="U84" s="9">
        <f t="shared" si="34"/>
        <v>426</v>
      </c>
      <c r="V84" s="4">
        <f t="shared" si="35"/>
        <v>153</v>
      </c>
      <c r="W84" s="4">
        <f t="shared" si="31"/>
        <v>1</v>
      </c>
      <c r="X84" s="12">
        <f t="shared" si="32"/>
        <v>1</v>
      </c>
    </row>
    <row r="85" spans="1:24" ht="18.75" customHeight="1" x14ac:dyDescent="0.35">
      <c r="A85" s="21" t="str">
        <f>'total Scrap'!A85</f>
        <v>08/2020</v>
      </c>
      <c r="B85" s="19">
        <f>'total Scrap'!D85</f>
        <v>95636</v>
      </c>
      <c r="C85" s="11" t="str">
        <f>'total Scrap'!E85</f>
        <v>566532661371</v>
      </c>
      <c r="D85" s="35" t="str">
        <f t="shared" si="19"/>
        <v>566532661371</v>
      </c>
      <c r="E85" s="9" t="e">
        <f>'traitement UNIQUE'!A85</f>
        <v>#N/A</v>
      </c>
      <c r="F85" s="9">
        <f t="shared" si="20"/>
        <v>0</v>
      </c>
      <c r="G85" s="9">
        <f t="shared" si="21"/>
        <v>0</v>
      </c>
      <c r="H85" s="37">
        <f t="shared" si="22"/>
        <v>2</v>
      </c>
      <c r="I85" s="37">
        <f t="shared" si="23"/>
        <v>2</v>
      </c>
      <c r="J85" s="10">
        <f t="shared" si="24"/>
        <v>0</v>
      </c>
      <c r="K85" s="10">
        <f t="shared" si="25"/>
        <v>0</v>
      </c>
      <c r="L85" s="24">
        <f t="shared" si="26"/>
        <v>1</v>
      </c>
      <c r="M85" s="24">
        <f t="shared" si="27"/>
        <v>2</v>
      </c>
      <c r="N85" s="9">
        <v>84</v>
      </c>
      <c r="O85" s="9">
        <v>84</v>
      </c>
      <c r="P85" s="9" t="str">
        <f t="shared" si="28"/>
        <v>Occurrence84</v>
      </c>
      <c r="Q85" s="9">
        <f t="shared" si="33"/>
        <v>0</v>
      </c>
      <c r="R85" s="9">
        <f t="shared" si="36"/>
        <v>0</v>
      </c>
      <c r="S85" s="9">
        <f t="shared" si="29"/>
        <v>0</v>
      </c>
      <c r="T85" s="9">
        <f t="shared" si="30"/>
        <v>0</v>
      </c>
      <c r="U85" s="9">
        <f t="shared" si="34"/>
        <v>426</v>
      </c>
      <c r="V85" s="4">
        <f t="shared" si="35"/>
        <v>153</v>
      </c>
      <c r="W85" s="4">
        <f t="shared" si="31"/>
        <v>1</v>
      </c>
      <c r="X85" s="12">
        <f t="shared" si="32"/>
        <v>1</v>
      </c>
    </row>
    <row r="86" spans="1:24" ht="18.75" customHeight="1" x14ac:dyDescent="0.35">
      <c r="A86" s="21" t="str">
        <f>'total Scrap'!A86</f>
        <v>08/2020</v>
      </c>
      <c r="B86" s="19">
        <f>'total Scrap'!D86</f>
        <v>96536</v>
      </c>
      <c r="C86" s="11" t="str">
        <f>'total Scrap'!E86</f>
        <v>566532661371</v>
      </c>
      <c r="D86" s="35" t="str">
        <f t="shared" si="19"/>
        <v>566532661371</v>
      </c>
      <c r="E86" s="9" t="e">
        <f>'traitement UNIQUE'!A86</f>
        <v>#N/A</v>
      </c>
      <c r="F86" s="9">
        <f t="shared" si="20"/>
        <v>0</v>
      </c>
      <c r="G86" s="9">
        <f t="shared" si="21"/>
        <v>0</v>
      </c>
      <c r="H86" s="37">
        <f t="shared" si="22"/>
        <v>2</v>
      </c>
      <c r="I86" s="37">
        <f t="shared" si="23"/>
        <v>2</v>
      </c>
      <c r="J86" s="10">
        <f t="shared" si="24"/>
        <v>0</v>
      </c>
      <c r="K86" s="10">
        <f t="shared" si="25"/>
        <v>0</v>
      </c>
      <c r="L86" s="24">
        <f t="shared" si="26"/>
        <v>1</v>
      </c>
      <c r="M86" s="24">
        <f t="shared" si="27"/>
        <v>2</v>
      </c>
      <c r="N86" s="9">
        <v>85</v>
      </c>
      <c r="O86" s="9">
        <v>85</v>
      </c>
      <c r="P86" s="9" t="str">
        <f t="shared" si="28"/>
        <v>Occurrence85</v>
      </c>
      <c r="Q86" s="9">
        <f t="shared" si="33"/>
        <v>0</v>
      </c>
      <c r="R86" s="9">
        <f t="shared" si="36"/>
        <v>0</v>
      </c>
      <c r="S86" s="9">
        <f t="shared" si="29"/>
        <v>0</v>
      </c>
      <c r="T86" s="9">
        <f t="shared" si="30"/>
        <v>0</v>
      </c>
      <c r="U86" s="9">
        <f t="shared" si="34"/>
        <v>426</v>
      </c>
      <c r="V86" s="4">
        <f t="shared" si="35"/>
        <v>153</v>
      </c>
      <c r="W86" s="4">
        <f t="shared" si="31"/>
        <v>1</v>
      </c>
      <c r="X86" s="12">
        <f t="shared" si="32"/>
        <v>1</v>
      </c>
    </row>
    <row r="87" spans="1:24" ht="18.75" customHeight="1" x14ac:dyDescent="0.35">
      <c r="A87" s="21" t="str">
        <f>'total Scrap'!A87</f>
        <v>08/2020</v>
      </c>
      <c r="B87" s="19">
        <f>'total Scrap'!D87</f>
        <v>96535</v>
      </c>
      <c r="C87" s="11" t="str">
        <f>'total Scrap'!E87</f>
        <v>23342F231071</v>
      </c>
      <c r="D87" s="35">
        <f t="shared" si="19"/>
        <v>0</v>
      </c>
      <c r="E87" s="9" t="e">
        <f>'traitement UNIQUE'!A87</f>
        <v>#N/A</v>
      </c>
      <c r="F87" s="9">
        <f t="shared" si="20"/>
        <v>0</v>
      </c>
      <c r="G87" s="9">
        <f t="shared" si="21"/>
        <v>0</v>
      </c>
      <c r="H87" s="37">
        <f t="shared" si="22"/>
        <v>2</v>
      </c>
      <c r="I87" s="37">
        <f t="shared" si="23"/>
        <v>2</v>
      </c>
      <c r="J87" s="10">
        <f t="shared" si="24"/>
        <v>0</v>
      </c>
      <c r="K87" s="10">
        <f t="shared" si="25"/>
        <v>0</v>
      </c>
      <c r="L87" s="24">
        <f t="shared" si="26"/>
        <v>1</v>
      </c>
      <c r="M87" s="24">
        <f t="shared" si="27"/>
        <v>2</v>
      </c>
      <c r="N87" s="9">
        <v>86</v>
      </c>
      <c r="O87" s="9">
        <v>86</v>
      </c>
      <c r="P87" s="9" t="str">
        <f t="shared" si="28"/>
        <v>Occurrence86</v>
      </c>
      <c r="Q87" s="9">
        <f t="shared" si="33"/>
        <v>0</v>
      </c>
      <c r="R87" s="9">
        <f t="shared" si="36"/>
        <v>0</v>
      </c>
      <c r="S87" s="9">
        <f t="shared" si="29"/>
        <v>0</v>
      </c>
      <c r="T87" s="9">
        <f t="shared" si="30"/>
        <v>0</v>
      </c>
      <c r="U87" s="9">
        <f t="shared" si="34"/>
        <v>426</v>
      </c>
      <c r="V87" s="4">
        <f t="shared" si="35"/>
        <v>153</v>
      </c>
      <c r="W87" s="4">
        <f t="shared" si="31"/>
        <v>1</v>
      </c>
      <c r="X87" s="12">
        <f t="shared" si="32"/>
        <v>1</v>
      </c>
    </row>
    <row r="88" spans="1:24" ht="18.75" customHeight="1" x14ac:dyDescent="0.35">
      <c r="A88" s="21" t="str">
        <f>'total Scrap'!A88</f>
        <v>09/2020</v>
      </c>
      <c r="B88" s="19">
        <f>'total Scrap'!D88</f>
        <v>95635</v>
      </c>
      <c r="C88" s="11" t="str">
        <f>'total Scrap'!E88</f>
        <v>56110F218071</v>
      </c>
      <c r="D88" s="35" t="str">
        <f t="shared" si="19"/>
        <v>56110F218071</v>
      </c>
      <c r="E88" s="9" t="e">
        <f>'traitement UNIQUE'!A88</f>
        <v>#N/A</v>
      </c>
      <c r="F88" s="9">
        <f t="shared" si="20"/>
        <v>0</v>
      </c>
      <c r="G88" s="9">
        <f t="shared" si="21"/>
        <v>0</v>
      </c>
      <c r="H88" s="37">
        <f t="shared" si="22"/>
        <v>2</v>
      </c>
      <c r="I88" s="37">
        <f t="shared" si="23"/>
        <v>2</v>
      </c>
      <c r="J88" s="10">
        <f t="shared" si="24"/>
        <v>0</v>
      </c>
      <c r="K88" s="10">
        <f t="shared" si="25"/>
        <v>0</v>
      </c>
      <c r="L88" s="24">
        <f t="shared" si="26"/>
        <v>1</v>
      </c>
      <c r="M88" s="24">
        <f t="shared" si="27"/>
        <v>2</v>
      </c>
      <c r="N88" s="9">
        <v>87</v>
      </c>
      <c r="O88" s="9">
        <v>87</v>
      </c>
      <c r="P88" s="9" t="str">
        <f t="shared" si="28"/>
        <v>Occurrence87</v>
      </c>
      <c r="Q88" s="9">
        <f t="shared" si="33"/>
        <v>0</v>
      </c>
      <c r="R88" s="9">
        <f t="shared" si="36"/>
        <v>0</v>
      </c>
      <c r="S88" s="9">
        <f t="shared" si="29"/>
        <v>0</v>
      </c>
      <c r="T88" s="9">
        <f t="shared" si="30"/>
        <v>0</v>
      </c>
      <c r="U88" s="9">
        <f t="shared" si="34"/>
        <v>426</v>
      </c>
      <c r="V88" s="4">
        <f t="shared" si="35"/>
        <v>153</v>
      </c>
      <c r="W88" s="4">
        <f t="shared" si="31"/>
        <v>1</v>
      </c>
      <c r="X88" s="12">
        <f t="shared" si="32"/>
        <v>1</v>
      </c>
    </row>
    <row r="89" spans="1:24" ht="18.75" customHeight="1" x14ac:dyDescent="0.35">
      <c r="A89" s="21" t="str">
        <f>'total Scrap'!A89</f>
        <v>09/2020</v>
      </c>
      <c r="B89" s="19">
        <f>'total Scrap'!D89</f>
        <v>95068</v>
      </c>
      <c r="C89" s="11" t="str">
        <f>'total Scrap'!E89</f>
        <v>25750FS2CK71</v>
      </c>
      <c r="D89" s="35">
        <f t="shared" si="19"/>
        <v>0</v>
      </c>
      <c r="E89" s="9" t="e">
        <f>'traitement UNIQUE'!A89</f>
        <v>#N/A</v>
      </c>
      <c r="F89" s="9">
        <f t="shared" si="20"/>
        <v>0</v>
      </c>
      <c r="G89" s="9">
        <f t="shared" si="21"/>
        <v>0</v>
      </c>
      <c r="H89" s="37">
        <f t="shared" si="22"/>
        <v>2</v>
      </c>
      <c r="I89" s="37">
        <f t="shared" si="23"/>
        <v>2</v>
      </c>
      <c r="J89" s="10">
        <f t="shared" si="24"/>
        <v>0</v>
      </c>
      <c r="K89" s="10">
        <f t="shared" si="25"/>
        <v>0</v>
      </c>
      <c r="L89" s="24">
        <f t="shared" si="26"/>
        <v>1</v>
      </c>
      <c r="M89" s="24">
        <f t="shared" si="27"/>
        <v>2</v>
      </c>
      <c r="N89" s="9">
        <v>88</v>
      </c>
      <c r="O89" s="9">
        <v>88</v>
      </c>
      <c r="P89" s="9" t="str">
        <f t="shared" si="28"/>
        <v>Occurrence88</v>
      </c>
      <c r="Q89" s="9">
        <f t="shared" si="33"/>
        <v>0</v>
      </c>
      <c r="R89" s="9">
        <f t="shared" si="36"/>
        <v>0</v>
      </c>
      <c r="S89" s="9">
        <f t="shared" si="29"/>
        <v>0</v>
      </c>
      <c r="T89" s="9">
        <f t="shared" si="30"/>
        <v>0</v>
      </c>
      <c r="U89" s="9">
        <f t="shared" si="34"/>
        <v>426</v>
      </c>
      <c r="V89" s="4">
        <f t="shared" si="35"/>
        <v>153</v>
      </c>
      <c r="W89" s="4">
        <f t="shared" si="31"/>
        <v>1</v>
      </c>
      <c r="X89" s="12">
        <f t="shared" si="32"/>
        <v>1</v>
      </c>
    </row>
    <row r="90" spans="1:24" ht="18.75" customHeight="1" x14ac:dyDescent="0.35">
      <c r="A90" s="21" t="str">
        <f>'total Scrap'!A90</f>
        <v>09/2020</v>
      </c>
      <c r="B90" s="19">
        <f>'total Scrap'!D90</f>
        <v>95160</v>
      </c>
      <c r="C90" s="11" t="str">
        <f>'total Scrap'!E90</f>
        <v>55213F218171</v>
      </c>
      <c r="D90" s="35" t="str">
        <f t="shared" si="19"/>
        <v>55213F218171</v>
      </c>
      <c r="E90" s="9" t="e">
        <f>'traitement UNIQUE'!A90</f>
        <v>#N/A</v>
      </c>
      <c r="F90" s="9">
        <f t="shared" si="20"/>
        <v>0</v>
      </c>
      <c r="G90" s="9">
        <f t="shared" si="21"/>
        <v>0</v>
      </c>
      <c r="H90" s="37">
        <f t="shared" si="22"/>
        <v>2</v>
      </c>
      <c r="I90" s="37">
        <f t="shared" si="23"/>
        <v>2</v>
      </c>
      <c r="J90" s="10">
        <f t="shared" si="24"/>
        <v>0</v>
      </c>
      <c r="K90" s="10">
        <f t="shared" si="25"/>
        <v>0</v>
      </c>
      <c r="L90" s="24">
        <f t="shared" si="26"/>
        <v>1</v>
      </c>
      <c r="M90" s="24">
        <f t="shared" si="27"/>
        <v>2</v>
      </c>
      <c r="N90" s="9">
        <v>89</v>
      </c>
      <c r="O90" s="9">
        <v>89</v>
      </c>
      <c r="P90" s="9" t="str">
        <f t="shared" si="28"/>
        <v>Occurrence89</v>
      </c>
      <c r="Q90" s="9">
        <f t="shared" si="33"/>
        <v>0</v>
      </c>
      <c r="R90" s="9">
        <f t="shared" si="36"/>
        <v>0</v>
      </c>
      <c r="S90" s="9">
        <f t="shared" si="29"/>
        <v>0</v>
      </c>
      <c r="T90" s="9">
        <f t="shared" si="30"/>
        <v>0</v>
      </c>
      <c r="U90" s="9">
        <f t="shared" si="34"/>
        <v>426</v>
      </c>
      <c r="V90" s="4">
        <f t="shared" si="35"/>
        <v>153</v>
      </c>
      <c r="W90" s="4">
        <f t="shared" si="31"/>
        <v>1</v>
      </c>
      <c r="X90" s="12">
        <f t="shared" si="32"/>
        <v>1</v>
      </c>
    </row>
    <row r="91" spans="1:24" ht="18.75" customHeight="1" x14ac:dyDescent="0.35">
      <c r="A91" s="21" t="str">
        <f>'total Scrap'!A91</f>
        <v>09/2020</v>
      </c>
      <c r="B91" s="19">
        <f>'total Scrap'!D91</f>
        <v>96539</v>
      </c>
      <c r="C91" s="11" t="str">
        <f>'total Scrap'!E91</f>
        <v>235102661071</v>
      </c>
      <c r="D91" s="35">
        <f t="shared" si="19"/>
        <v>0</v>
      </c>
      <c r="E91" s="9" t="e">
        <f>'traitement UNIQUE'!A91</f>
        <v>#N/A</v>
      </c>
      <c r="F91" s="9">
        <f t="shared" si="20"/>
        <v>0</v>
      </c>
      <c r="G91" s="9">
        <f t="shared" si="21"/>
        <v>0</v>
      </c>
      <c r="H91" s="37">
        <f t="shared" si="22"/>
        <v>2</v>
      </c>
      <c r="I91" s="37">
        <f t="shared" si="23"/>
        <v>2</v>
      </c>
      <c r="J91" s="10">
        <f t="shared" si="24"/>
        <v>0</v>
      </c>
      <c r="K91" s="10">
        <f t="shared" si="25"/>
        <v>0</v>
      </c>
      <c r="L91" s="24">
        <f t="shared" si="26"/>
        <v>1</v>
      </c>
      <c r="M91" s="24">
        <f t="shared" si="27"/>
        <v>2</v>
      </c>
      <c r="N91" s="9">
        <v>90</v>
      </c>
      <c r="O91" s="9">
        <v>90</v>
      </c>
      <c r="P91" s="9" t="str">
        <f t="shared" si="28"/>
        <v>Occurrence90</v>
      </c>
      <c r="Q91" s="9">
        <f t="shared" si="33"/>
        <v>0</v>
      </c>
      <c r="R91" s="9">
        <f t="shared" si="36"/>
        <v>0</v>
      </c>
      <c r="S91" s="9">
        <f t="shared" si="29"/>
        <v>0</v>
      </c>
      <c r="T91" s="9">
        <f t="shared" si="30"/>
        <v>0</v>
      </c>
      <c r="U91" s="9">
        <f t="shared" si="34"/>
        <v>426</v>
      </c>
      <c r="V91" s="4">
        <f t="shared" si="35"/>
        <v>153</v>
      </c>
      <c r="W91" s="4">
        <f t="shared" si="31"/>
        <v>1</v>
      </c>
      <c r="X91" s="12">
        <f t="shared" si="32"/>
        <v>1</v>
      </c>
    </row>
    <row r="92" spans="1:24" ht="18.75" customHeight="1" x14ac:dyDescent="0.35">
      <c r="A92" s="21" t="str">
        <f>'total Scrap'!A92</f>
        <v>09/2020</v>
      </c>
      <c r="B92" s="19">
        <f>'total Scrap'!D92</f>
        <v>95413</v>
      </c>
      <c r="C92" s="11" t="str">
        <f>'total Scrap'!E92</f>
        <v>235102661171</v>
      </c>
      <c r="D92" s="35" t="str">
        <f t="shared" si="19"/>
        <v>235102661171</v>
      </c>
      <c r="E92" s="9" t="e">
        <f>'traitement UNIQUE'!A92</f>
        <v>#N/A</v>
      </c>
      <c r="F92" s="9">
        <f t="shared" si="20"/>
        <v>0</v>
      </c>
      <c r="G92" s="9">
        <f t="shared" si="21"/>
        <v>0</v>
      </c>
      <c r="H92" s="37">
        <f t="shared" si="22"/>
        <v>2</v>
      </c>
      <c r="I92" s="37">
        <f t="shared" si="23"/>
        <v>2</v>
      </c>
      <c r="J92" s="10">
        <f t="shared" si="24"/>
        <v>0</v>
      </c>
      <c r="K92" s="10">
        <f t="shared" si="25"/>
        <v>0</v>
      </c>
      <c r="L92" s="24">
        <f t="shared" si="26"/>
        <v>1</v>
      </c>
      <c r="M92" s="24">
        <f t="shared" si="27"/>
        <v>2</v>
      </c>
      <c r="N92" s="9">
        <v>91</v>
      </c>
      <c r="O92" s="9">
        <v>91</v>
      </c>
      <c r="P92" s="9" t="str">
        <f t="shared" si="28"/>
        <v>Occurrence91</v>
      </c>
      <c r="Q92" s="9">
        <f t="shared" si="33"/>
        <v>0</v>
      </c>
      <c r="R92" s="9">
        <f t="shared" si="36"/>
        <v>0</v>
      </c>
      <c r="S92" s="9">
        <f t="shared" si="29"/>
        <v>0</v>
      </c>
      <c r="T92" s="9">
        <f t="shared" si="30"/>
        <v>0</v>
      </c>
      <c r="U92" s="9">
        <f t="shared" si="34"/>
        <v>426</v>
      </c>
      <c r="V92" s="4">
        <f t="shared" si="35"/>
        <v>153</v>
      </c>
      <c r="W92" s="4">
        <f t="shared" si="31"/>
        <v>1</v>
      </c>
      <c r="X92" s="12">
        <f t="shared" si="32"/>
        <v>1</v>
      </c>
    </row>
    <row r="93" spans="1:24" ht="18.75" customHeight="1" x14ac:dyDescent="0.35">
      <c r="A93" s="21" t="str">
        <f>'total Scrap'!A93</f>
        <v>09/2020</v>
      </c>
      <c r="B93" s="19">
        <f>'total Scrap'!D93</f>
        <v>95556</v>
      </c>
      <c r="C93" s="11" t="str">
        <f>'total Scrap'!E93</f>
        <v>16420F318071</v>
      </c>
      <c r="D93" s="35">
        <f t="shared" si="19"/>
        <v>0</v>
      </c>
      <c r="E93" s="9" t="e">
        <f>'traitement UNIQUE'!A93</f>
        <v>#N/A</v>
      </c>
      <c r="F93" s="9">
        <f t="shared" si="20"/>
        <v>0</v>
      </c>
      <c r="G93" s="9">
        <f t="shared" si="21"/>
        <v>0</v>
      </c>
      <c r="H93" s="37">
        <f t="shared" si="22"/>
        <v>2</v>
      </c>
      <c r="I93" s="37">
        <f t="shared" si="23"/>
        <v>2</v>
      </c>
      <c r="J93" s="10">
        <f t="shared" si="24"/>
        <v>0</v>
      </c>
      <c r="K93" s="10">
        <f t="shared" si="25"/>
        <v>0</v>
      </c>
      <c r="L93" s="24">
        <f t="shared" si="26"/>
        <v>1</v>
      </c>
      <c r="M93" s="24">
        <f t="shared" si="27"/>
        <v>2</v>
      </c>
      <c r="N93" s="9">
        <v>92</v>
      </c>
      <c r="O93" s="9">
        <v>92</v>
      </c>
      <c r="P93" s="9" t="str">
        <f t="shared" si="28"/>
        <v>Occurrence92</v>
      </c>
      <c r="Q93" s="9">
        <f t="shared" si="33"/>
        <v>0</v>
      </c>
      <c r="R93" s="9">
        <f t="shared" si="36"/>
        <v>0</v>
      </c>
      <c r="S93" s="9">
        <f t="shared" si="29"/>
        <v>0</v>
      </c>
      <c r="T93" s="9">
        <f t="shared" si="30"/>
        <v>0</v>
      </c>
      <c r="U93" s="9">
        <f t="shared" si="34"/>
        <v>426</v>
      </c>
      <c r="V93" s="4">
        <f t="shared" si="35"/>
        <v>153</v>
      </c>
      <c r="W93" s="4">
        <f t="shared" si="31"/>
        <v>1</v>
      </c>
      <c r="X93" s="12">
        <f t="shared" si="32"/>
        <v>1</v>
      </c>
    </row>
    <row r="94" spans="1:24" ht="18.75" customHeight="1" x14ac:dyDescent="0.35">
      <c r="A94" s="21" t="str">
        <f>'total Scrap'!A94</f>
        <v>09/2020</v>
      </c>
      <c r="B94" s="19">
        <f>'total Scrap'!D94</f>
        <v>95786</v>
      </c>
      <c r="C94" s="11" t="str">
        <f>'total Scrap'!E94</f>
        <v>2A28005</v>
      </c>
      <c r="D94" s="35" t="str">
        <f t="shared" si="19"/>
        <v>2A28005</v>
      </c>
      <c r="E94" s="9" t="e">
        <f>'traitement UNIQUE'!A94</f>
        <v>#N/A</v>
      </c>
      <c r="F94" s="9">
        <f t="shared" si="20"/>
        <v>0</v>
      </c>
      <c r="G94" s="9">
        <f t="shared" si="21"/>
        <v>0</v>
      </c>
      <c r="H94" s="37">
        <f t="shared" si="22"/>
        <v>2</v>
      </c>
      <c r="I94" s="37">
        <f t="shared" si="23"/>
        <v>2</v>
      </c>
      <c r="J94" s="10">
        <f t="shared" si="24"/>
        <v>0</v>
      </c>
      <c r="K94" s="10">
        <f t="shared" si="25"/>
        <v>0</v>
      </c>
      <c r="L94" s="24">
        <f t="shared" si="26"/>
        <v>1</v>
      </c>
      <c r="M94" s="24">
        <f t="shared" si="27"/>
        <v>2</v>
      </c>
      <c r="N94" s="9">
        <v>93</v>
      </c>
      <c r="O94" s="9">
        <v>93</v>
      </c>
      <c r="P94" s="9" t="str">
        <f t="shared" si="28"/>
        <v>Occurrence93</v>
      </c>
      <c r="Q94" s="9">
        <f t="shared" si="33"/>
        <v>0</v>
      </c>
      <c r="R94" s="9">
        <f t="shared" si="36"/>
        <v>0</v>
      </c>
      <c r="S94" s="9">
        <f t="shared" si="29"/>
        <v>0</v>
      </c>
      <c r="T94" s="9">
        <f t="shared" si="30"/>
        <v>0</v>
      </c>
      <c r="U94" s="9">
        <f t="shared" si="34"/>
        <v>426</v>
      </c>
      <c r="V94" s="4">
        <f t="shared" si="35"/>
        <v>153</v>
      </c>
      <c r="W94" s="4">
        <f t="shared" si="31"/>
        <v>1</v>
      </c>
      <c r="X94" s="12">
        <f t="shared" si="32"/>
        <v>1</v>
      </c>
    </row>
    <row r="95" spans="1:24" ht="18.75" customHeight="1" x14ac:dyDescent="0.35">
      <c r="A95" s="21" t="str">
        <f>'total Scrap'!A95</f>
        <v>09/2020</v>
      </c>
      <c r="B95" s="19">
        <f>'total Scrap'!D95</f>
        <v>95638</v>
      </c>
      <c r="C95" s="11" t="str">
        <f>'total Scrap'!E95</f>
        <v>56031F231071</v>
      </c>
      <c r="D95" s="35" t="str">
        <f t="shared" si="19"/>
        <v>56031F231071</v>
      </c>
      <c r="E95" s="9" t="e">
        <f>'traitement UNIQUE'!A95</f>
        <v>#N/A</v>
      </c>
      <c r="F95" s="9">
        <f t="shared" si="20"/>
        <v>0</v>
      </c>
      <c r="G95" s="9">
        <f t="shared" si="21"/>
        <v>0</v>
      </c>
      <c r="H95" s="37">
        <f t="shared" si="22"/>
        <v>2</v>
      </c>
      <c r="I95" s="37">
        <f t="shared" si="23"/>
        <v>2</v>
      </c>
      <c r="J95" s="10">
        <f t="shared" si="24"/>
        <v>0</v>
      </c>
      <c r="K95" s="10">
        <f t="shared" si="25"/>
        <v>0</v>
      </c>
      <c r="L95" s="24">
        <f t="shared" si="26"/>
        <v>1</v>
      </c>
      <c r="M95" s="24">
        <f t="shared" si="27"/>
        <v>2</v>
      </c>
      <c r="N95" s="9">
        <v>94</v>
      </c>
      <c r="O95" s="9">
        <v>94</v>
      </c>
      <c r="P95" s="9" t="str">
        <f t="shared" si="28"/>
        <v>Occurrence94</v>
      </c>
      <c r="Q95" s="9">
        <f t="shared" si="33"/>
        <v>0</v>
      </c>
      <c r="R95" s="9">
        <f t="shared" si="36"/>
        <v>0</v>
      </c>
      <c r="S95" s="9">
        <f t="shared" si="29"/>
        <v>0</v>
      </c>
      <c r="T95" s="9">
        <f t="shared" si="30"/>
        <v>0</v>
      </c>
      <c r="U95" s="9">
        <f t="shared" si="34"/>
        <v>426</v>
      </c>
      <c r="V95" s="4">
        <f t="shared" si="35"/>
        <v>153</v>
      </c>
      <c r="W95" s="4">
        <f t="shared" si="31"/>
        <v>1</v>
      </c>
      <c r="X95" s="12">
        <f t="shared" si="32"/>
        <v>1</v>
      </c>
    </row>
    <row r="96" spans="1:24" ht="18.75" customHeight="1" x14ac:dyDescent="0.35">
      <c r="A96" s="21" t="str">
        <f>'total Scrap'!A96</f>
        <v>09/2020</v>
      </c>
      <c r="B96" s="19">
        <f>'total Scrap'!D96</f>
        <v>95660</v>
      </c>
      <c r="C96" s="11" t="str">
        <f>'total Scrap'!E96</f>
        <v>451101247271</v>
      </c>
      <c r="D96" s="35" t="str">
        <f t="shared" si="19"/>
        <v>451101247271</v>
      </c>
      <c r="E96" s="9" t="e">
        <f>'traitement UNIQUE'!A96</f>
        <v>#N/A</v>
      </c>
      <c r="F96" s="9">
        <f t="shared" si="20"/>
        <v>0</v>
      </c>
      <c r="G96" s="9">
        <f t="shared" si="21"/>
        <v>0</v>
      </c>
      <c r="H96" s="37">
        <f t="shared" si="22"/>
        <v>2</v>
      </c>
      <c r="I96" s="37">
        <f t="shared" si="23"/>
        <v>2</v>
      </c>
      <c r="J96" s="10">
        <f t="shared" si="24"/>
        <v>0</v>
      </c>
      <c r="K96" s="10">
        <f t="shared" si="25"/>
        <v>0</v>
      </c>
      <c r="L96" s="24">
        <f t="shared" si="26"/>
        <v>1</v>
      </c>
      <c r="M96" s="24">
        <f t="shared" si="27"/>
        <v>2</v>
      </c>
      <c r="N96" s="9">
        <v>95</v>
      </c>
      <c r="O96" s="9">
        <v>95</v>
      </c>
      <c r="P96" s="9" t="str">
        <f t="shared" si="28"/>
        <v>Occurrence95</v>
      </c>
      <c r="Q96" s="9">
        <f t="shared" si="33"/>
        <v>0</v>
      </c>
      <c r="R96" s="9">
        <f t="shared" si="36"/>
        <v>0</v>
      </c>
      <c r="S96" s="9">
        <f t="shared" si="29"/>
        <v>0</v>
      </c>
      <c r="T96" s="9">
        <f t="shared" si="30"/>
        <v>0</v>
      </c>
      <c r="U96" s="9">
        <f t="shared" si="34"/>
        <v>426</v>
      </c>
      <c r="V96" s="4">
        <f t="shared" si="35"/>
        <v>153</v>
      </c>
      <c r="W96" s="4">
        <f t="shared" si="31"/>
        <v>1</v>
      </c>
      <c r="X96" s="12">
        <f t="shared" si="32"/>
        <v>1</v>
      </c>
    </row>
    <row r="97" spans="1:24" ht="18.75" customHeight="1" x14ac:dyDescent="0.35">
      <c r="A97" s="21" t="str">
        <f>'total Scrap'!A97</f>
        <v>09/2020</v>
      </c>
      <c r="B97" s="19">
        <f>'total Scrap'!D97</f>
        <v>95203</v>
      </c>
      <c r="C97" s="11" t="str">
        <f>'total Scrap'!E97</f>
        <v>96365F509871</v>
      </c>
      <c r="D97" s="35" t="str">
        <f t="shared" si="19"/>
        <v>96365F509871</v>
      </c>
      <c r="E97" s="9" t="e">
        <f>'traitement UNIQUE'!A97</f>
        <v>#N/A</v>
      </c>
      <c r="F97" s="9">
        <f t="shared" si="20"/>
        <v>0</v>
      </c>
      <c r="G97" s="9">
        <f t="shared" si="21"/>
        <v>0</v>
      </c>
      <c r="H97" s="37">
        <f t="shared" si="22"/>
        <v>2</v>
      </c>
      <c r="I97" s="37">
        <f t="shared" si="23"/>
        <v>2</v>
      </c>
      <c r="J97" s="10">
        <f t="shared" si="24"/>
        <v>0</v>
      </c>
      <c r="K97" s="10">
        <f t="shared" si="25"/>
        <v>0</v>
      </c>
      <c r="L97" s="24">
        <f t="shared" si="26"/>
        <v>1</v>
      </c>
      <c r="M97" s="24">
        <f t="shared" si="27"/>
        <v>2</v>
      </c>
      <c r="N97" s="9">
        <v>96</v>
      </c>
      <c r="O97" s="9">
        <v>96</v>
      </c>
      <c r="P97" s="9" t="str">
        <f t="shared" si="28"/>
        <v>Occurrence96</v>
      </c>
      <c r="Q97" s="9">
        <f t="shared" si="33"/>
        <v>0</v>
      </c>
      <c r="R97" s="9">
        <f t="shared" si="36"/>
        <v>0</v>
      </c>
      <c r="S97" s="9">
        <f t="shared" si="29"/>
        <v>0</v>
      </c>
      <c r="T97" s="9">
        <f t="shared" si="30"/>
        <v>0</v>
      </c>
      <c r="U97" s="9">
        <f t="shared" si="34"/>
        <v>426</v>
      </c>
      <c r="V97" s="4">
        <f t="shared" si="35"/>
        <v>153</v>
      </c>
      <c r="W97" s="4">
        <f t="shared" si="31"/>
        <v>1</v>
      </c>
      <c r="X97" s="12">
        <f t="shared" si="32"/>
        <v>1</v>
      </c>
    </row>
    <row r="98" spans="1:24" ht="18.75" customHeight="1" x14ac:dyDescent="0.35">
      <c r="A98" s="21" t="str">
        <f>'total Scrap'!A98</f>
        <v>09/2020</v>
      </c>
      <c r="B98" s="19">
        <f>'total Scrap'!D98</f>
        <v>95783</v>
      </c>
      <c r="C98" s="11" t="str">
        <f>'total Scrap'!E98</f>
        <v>566512664071</v>
      </c>
      <c r="D98" s="35" t="str">
        <f t="shared" si="19"/>
        <v>566512664071</v>
      </c>
      <c r="E98" s="9" t="e">
        <f>'traitement UNIQUE'!A98</f>
        <v>#N/A</v>
      </c>
      <c r="F98" s="9">
        <f t="shared" si="20"/>
        <v>0</v>
      </c>
      <c r="G98" s="9">
        <f t="shared" si="21"/>
        <v>0</v>
      </c>
      <c r="H98" s="37">
        <f t="shared" si="22"/>
        <v>2</v>
      </c>
      <c r="I98" s="37">
        <f t="shared" si="23"/>
        <v>2</v>
      </c>
      <c r="J98" s="10">
        <f t="shared" si="24"/>
        <v>0</v>
      </c>
      <c r="K98" s="10">
        <f t="shared" si="25"/>
        <v>0</v>
      </c>
      <c r="L98" s="24">
        <f t="shared" si="26"/>
        <v>1</v>
      </c>
      <c r="M98" s="24">
        <f t="shared" si="27"/>
        <v>2</v>
      </c>
      <c r="N98" s="9">
        <v>97</v>
      </c>
      <c r="O98" s="9">
        <v>97</v>
      </c>
      <c r="P98" s="9" t="str">
        <f t="shared" si="28"/>
        <v>Occurrence97</v>
      </c>
      <c r="Q98" s="9">
        <f t="shared" si="33"/>
        <v>0</v>
      </c>
      <c r="R98" s="9">
        <f t="shared" si="36"/>
        <v>0</v>
      </c>
      <c r="S98" s="9">
        <f t="shared" si="29"/>
        <v>0</v>
      </c>
      <c r="T98" s="9">
        <f t="shared" si="30"/>
        <v>0</v>
      </c>
      <c r="U98" s="9">
        <f t="shared" si="34"/>
        <v>426</v>
      </c>
      <c r="V98" s="4">
        <f t="shared" si="35"/>
        <v>153</v>
      </c>
      <c r="W98" s="4">
        <f t="shared" si="31"/>
        <v>1</v>
      </c>
      <c r="X98" s="12">
        <f t="shared" si="32"/>
        <v>1</v>
      </c>
    </row>
    <row r="99" spans="1:24" ht="18.75" customHeight="1" x14ac:dyDescent="0.35">
      <c r="A99" s="21" t="str">
        <f>'total Scrap'!A99</f>
        <v>09/2020</v>
      </c>
      <c r="B99" s="19">
        <f>'total Scrap'!D99</f>
        <v>95551</v>
      </c>
      <c r="C99" s="11" t="str">
        <f>'total Scrap'!E99</f>
        <v>518912675071</v>
      </c>
      <c r="D99" s="35">
        <f t="shared" si="19"/>
        <v>0</v>
      </c>
      <c r="E99" s="9" t="e">
        <f>'traitement UNIQUE'!A99</f>
        <v>#N/A</v>
      </c>
      <c r="F99" s="9">
        <f t="shared" si="20"/>
        <v>0</v>
      </c>
      <c r="G99" s="9">
        <f t="shared" si="21"/>
        <v>0</v>
      </c>
      <c r="H99" s="37">
        <f t="shared" si="22"/>
        <v>2</v>
      </c>
      <c r="I99" s="37">
        <f t="shared" si="23"/>
        <v>2</v>
      </c>
      <c r="J99" s="10">
        <f t="shared" si="24"/>
        <v>0</v>
      </c>
      <c r="K99" s="10">
        <f t="shared" si="25"/>
        <v>0</v>
      </c>
      <c r="L99" s="24">
        <f t="shared" si="26"/>
        <v>1</v>
      </c>
      <c r="M99" s="24">
        <f t="shared" si="27"/>
        <v>2</v>
      </c>
      <c r="N99" s="9">
        <v>98</v>
      </c>
      <c r="O99" s="9">
        <v>98</v>
      </c>
      <c r="P99" s="9" t="str">
        <f t="shared" si="28"/>
        <v>Occurrence98</v>
      </c>
      <c r="Q99" s="9">
        <f t="shared" si="33"/>
        <v>0</v>
      </c>
      <c r="R99" s="9">
        <f t="shared" si="36"/>
        <v>0</v>
      </c>
      <c r="S99" s="9">
        <f t="shared" si="29"/>
        <v>0</v>
      </c>
      <c r="T99" s="9">
        <f t="shared" si="30"/>
        <v>0</v>
      </c>
      <c r="U99" s="9">
        <f t="shared" si="34"/>
        <v>426</v>
      </c>
      <c r="V99" s="4">
        <f t="shared" si="35"/>
        <v>153</v>
      </c>
      <c r="W99" s="4">
        <f t="shared" si="31"/>
        <v>1</v>
      </c>
      <c r="X99" s="12">
        <f t="shared" si="32"/>
        <v>1</v>
      </c>
    </row>
    <row r="100" spans="1:24" ht="18.75" customHeight="1" x14ac:dyDescent="0.35">
      <c r="A100" s="21" t="str">
        <f>'total Scrap'!A100</f>
        <v>10/2020</v>
      </c>
      <c r="B100" s="19">
        <f>'total Scrap'!D100</f>
        <v>96544</v>
      </c>
      <c r="C100" s="11" t="str">
        <f>'total Scrap'!E100</f>
        <v>23349F231071</v>
      </c>
      <c r="D100" s="35">
        <f t="shared" si="19"/>
        <v>0</v>
      </c>
      <c r="E100" s="9" t="e">
        <f>'traitement UNIQUE'!A100</f>
        <v>#N/A</v>
      </c>
      <c r="F100" s="9">
        <f t="shared" si="20"/>
        <v>0</v>
      </c>
      <c r="G100" s="9">
        <f t="shared" si="21"/>
        <v>0</v>
      </c>
      <c r="H100" s="37">
        <f t="shared" si="22"/>
        <v>2</v>
      </c>
      <c r="I100" s="37">
        <f t="shared" si="23"/>
        <v>2</v>
      </c>
      <c r="J100" s="10">
        <f t="shared" si="24"/>
        <v>0</v>
      </c>
      <c r="K100" s="10">
        <f t="shared" si="25"/>
        <v>0</v>
      </c>
      <c r="L100" s="24">
        <f t="shared" si="26"/>
        <v>1</v>
      </c>
      <c r="M100" s="24">
        <f t="shared" si="27"/>
        <v>2</v>
      </c>
      <c r="N100" s="9">
        <v>99</v>
      </c>
      <c r="O100" s="9">
        <v>99</v>
      </c>
      <c r="P100" s="9" t="str">
        <f t="shared" si="28"/>
        <v>Occurrence99</v>
      </c>
      <c r="Q100" s="9">
        <f t="shared" si="33"/>
        <v>0</v>
      </c>
      <c r="R100" s="9">
        <f t="shared" si="36"/>
        <v>0</v>
      </c>
      <c r="S100" s="9">
        <f t="shared" si="29"/>
        <v>0</v>
      </c>
      <c r="T100" s="9">
        <f t="shared" si="30"/>
        <v>0</v>
      </c>
      <c r="U100" s="9">
        <f t="shared" si="34"/>
        <v>426</v>
      </c>
      <c r="V100" s="4">
        <f t="shared" si="35"/>
        <v>153</v>
      </c>
      <c r="W100" s="4">
        <f t="shared" si="31"/>
        <v>1</v>
      </c>
      <c r="X100" s="12">
        <f t="shared" si="32"/>
        <v>1</v>
      </c>
    </row>
    <row r="101" spans="1:24" ht="18.75" customHeight="1" x14ac:dyDescent="0.35">
      <c r="A101" s="21" t="str">
        <f>'total Scrap'!A101</f>
        <v>10/2020</v>
      </c>
      <c r="B101" s="19">
        <f>'total Scrap'!D101</f>
        <v>95971</v>
      </c>
      <c r="C101" s="11" t="str">
        <f>'total Scrap'!E101</f>
        <v>18450UM020</v>
      </c>
      <c r="D101" s="35" t="str">
        <f t="shared" si="19"/>
        <v>18450UM020</v>
      </c>
      <c r="E101" s="9" t="e">
        <f>'traitement UNIQUE'!A101</f>
        <v>#N/A</v>
      </c>
      <c r="F101" s="9">
        <f t="shared" si="20"/>
        <v>0</v>
      </c>
      <c r="G101" s="9">
        <f t="shared" si="21"/>
        <v>0</v>
      </c>
      <c r="H101" s="37">
        <f t="shared" si="22"/>
        <v>2</v>
      </c>
      <c r="I101" s="37">
        <f t="shared" si="23"/>
        <v>2</v>
      </c>
      <c r="J101" s="10">
        <f t="shared" si="24"/>
        <v>0</v>
      </c>
      <c r="K101" s="10">
        <f t="shared" si="25"/>
        <v>0</v>
      </c>
      <c r="L101" s="24">
        <f t="shared" si="26"/>
        <v>1</v>
      </c>
      <c r="M101" s="24">
        <f t="shared" si="27"/>
        <v>2</v>
      </c>
      <c r="N101" s="9">
        <v>100</v>
      </c>
      <c r="O101" s="9">
        <v>100</v>
      </c>
      <c r="P101" s="9" t="str">
        <f t="shared" si="28"/>
        <v>Occurrence100</v>
      </c>
      <c r="Q101" s="9">
        <f t="shared" si="33"/>
        <v>0</v>
      </c>
      <c r="R101" s="9">
        <f t="shared" si="36"/>
        <v>0</v>
      </c>
      <c r="S101" s="9">
        <f t="shared" si="29"/>
        <v>0</v>
      </c>
      <c r="T101" s="9">
        <f t="shared" si="30"/>
        <v>0</v>
      </c>
      <c r="U101" s="9">
        <f t="shared" si="34"/>
        <v>426</v>
      </c>
      <c r="V101" s="4">
        <f t="shared" si="35"/>
        <v>153</v>
      </c>
      <c r="W101" s="4">
        <f t="shared" si="31"/>
        <v>1</v>
      </c>
      <c r="X101" s="12">
        <f t="shared" si="32"/>
        <v>1</v>
      </c>
    </row>
    <row r="102" spans="1:24" ht="18.75" customHeight="1" x14ac:dyDescent="0.35">
      <c r="A102" s="21" t="str">
        <f>'total Scrap'!A102</f>
        <v>10/2020</v>
      </c>
      <c r="B102" s="19">
        <f>'total Scrap'!D102</f>
        <v>95727</v>
      </c>
      <c r="C102" s="11" t="str">
        <f>'total Scrap'!E102</f>
        <v>23702FP24271</v>
      </c>
      <c r="D102" s="35">
        <f t="shared" si="19"/>
        <v>0</v>
      </c>
      <c r="E102" s="9" t="e">
        <f>'traitement UNIQUE'!A102</f>
        <v>#N/A</v>
      </c>
      <c r="F102" s="9">
        <f t="shared" si="20"/>
        <v>0</v>
      </c>
      <c r="G102" s="9">
        <f t="shared" si="21"/>
        <v>0</v>
      </c>
      <c r="H102" s="37">
        <f t="shared" si="22"/>
        <v>2</v>
      </c>
      <c r="I102" s="37">
        <f t="shared" si="23"/>
        <v>2</v>
      </c>
      <c r="J102" s="10">
        <f t="shared" si="24"/>
        <v>0</v>
      </c>
      <c r="K102" s="10">
        <f t="shared" si="25"/>
        <v>0</v>
      </c>
      <c r="L102" s="24">
        <f t="shared" si="26"/>
        <v>1</v>
      </c>
      <c r="M102" s="24">
        <f t="shared" si="27"/>
        <v>2</v>
      </c>
      <c r="N102" s="9">
        <v>101</v>
      </c>
      <c r="O102" s="9">
        <v>101</v>
      </c>
      <c r="P102" s="9" t="str">
        <f t="shared" si="28"/>
        <v>Occurrence101</v>
      </c>
      <c r="Q102" s="9">
        <f t="shared" si="33"/>
        <v>0</v>
      </c>
      <c r="R102" s="9">
        <f t="shared" si="36"/>
        <v>0</v>
      </c>
      <c r="S102" s="9">
        <f t="shared" si="29"/>
        <v>0</v>
      </c>
      <c r="T102" s="9">
        <f t="shared" si="30"/>
        <v>0</v>
      </c>
      <c r="U102" s="9">
        <f t="shared" si="34"/>
        <v>426</v>
      </c>
      <c r="V102" s="4">
        <f t="shared" si="35"/>
        <v>153</v>
      </c>
      <c r="W102" s="4">
        <f t="shared" si="31"/>
        <v>1</v>
      </c>
      <c r="X102" s="12">
        <f t="shared" si="32"/>
        <v>1</v>
      </c>
    </row>
    <row r="103" spans="1:24" ht="18.75" customHeight="1" x14ac:dyDescent="0.35">
      <c r="A103" s="21" t="str">
        <f>'total Scrap'!A103</f>
        <v>10/2020</v>
      </c>
      <c r="B103" s="19">
        <f>'total Scrap'!D103</f>
        <v>95634</v>
      </c>
      <c r="C103" s="11" t="str">
        <f>'total Scrap'!E103</f>
        <v>56013F231071</v>
      </c>
      <c r="D103" s="35">
        <f t="shared" si="19"/>
        <v>0</v>
      </c>
      <c r="E103" s="9" t="e">
        <f>'traitement UNIQUE'!A103</f>
        <v>#N/A</v>
      </c>
      <c r="F103" s="9">
        <f t="shared" si="20"/>
        <v>0</v>
      </c>
      <c r="G103" s="9">
        <f t="shared" si="21"/>
        <v>0</v>
      </c>
      <c r="H103" s="37">
        <f t="shared" si="22"/>
        <v>2</v>
      </c>
      <c r="I103" s="37">
        <f t="shared" si="23"/>
        <v>2</v>
      </c>
      <c r="J103" s="10">
        <f t="shared" si="24"/>
        <v>0</v>
      </c>
      <c r="K103" s="10">
        <f t="shared" si="25"/>
        <v>0</v>
      </c>
      <c r="L103" s="24">
        <f t="shared" si="26"/>
        <v>1</v>
      </c>
      <c r="M103" s="24">
        <f t="shared" si="27"/>
        <v>2</v>
      </c>
      <c r="N103" s="9">
        <v>102</v>
      </c>
      <c r="O103" s="9">
        <v>102</v>
      </c>
      <c r="P103" s="9" t="str">
        <f t="shared" si="28"/>
        <v>Occurrence102</v>
      </c>
      <c r="Q103" s="9">
        <f t="shared" si="33"/>
        <v>0</v>
      </c>
      <c r="R103" s="9">
        <f t="shared" si="36"/>
        <v>0</v>
      </c>
      <c r="S103" s="9">
        <f t="shared" si="29"/>
        <v>0</v>
      </c>
      <c r="T103" s="9">
        <f t="shared" si="30"/>
        <v>0</v>
      </c>
      <c r="U103" s="9">
        <f t="shared" si="34"/>
        <v>426</v>
      </c>
      <c r="V103" s="4">
        <f t="shared" si="35"/>
        <v>153</v>
      </c>
      <c r="W103" s="4">
        <f t="shared" si="31"/>
        <v>1</v>
      </c>
      <c r="X103" s="12">
        <f t="shared" si="32"/>
        <v>1</v>
      </c>
    </row>
    <row r="104" spans="1:24" ht="18.75" customHeight="1" x14ac:dyDescent="0.35">
      <c r="A104" s="21" t="str">
        <f>'total Scrap'!A104</f>
        <v>10/2020</v>
      </c>
      <c r="B104" s="19">
        <f>'total Scrap'!D104</f>
        <v>95719</v>
      </c>
      <c r="C104" s="11" t="str">
        <f>'total Scrap'!E104</f>
        <v>56011F231071</v>
      </c>
      <c r="D104" s="35" t="str">
        <f t="shared" si="19"/>
        <v>56011F231071</v>
      </c>
      <c r="E104" s="9" t="e">
        <f>'traitement UNIQUE'!A104</f>
        <v>#N/A</v>
      </c>
      <c r="F104" s="9">
        <f t="shared" si="20"/>
        <v>0</v>
      </c>
      <c r="G104" s="9">
        <f t="shared" si="21"/>
        <v>0</v>
      </c>
      <c r="H104" s="37">
        <f t="shared" si="22"/>
        <v>2</v>
      </c>
      <c r="I104" s="37">
        <f t="shared" si="23"/>
        <v>2</v>
      </c>
      <c r="J104" s="10">
        <f t="shared" si="24"/>
        <v>0</v>
      </c>
      <c r="K104" s="10">
        <f t="shared" si="25"/>
        <v>0</v>
      </c>
      <c r="L104" s="24">
        <f t="shared" si="26"/>
        <v>1</v>
      </c>
      <c r="M104" s="24">
        <f t="shared" si="27"/>
        <v>2</v>
      </c>
      <c r="N104" s="9">
        <v>103</v>
      </c>
      <c r="O104" s="9">
        <v>103</v>
      </c>
      <c r="P104" s="9" t="str">
        <f t="shared" si="28"/>
        <v>Occurrence103</v>
      </c>
      <c r="Q104" s="9">
        <f t="shared" si="33"/>
        <v>0</v>
      </c>
      <c r="R104" s="9">
        <f t="shared" si="36"/>
        <v>0</v>
      </c>
      <c r="S104" s="9">
        <f t="shared" si="29"/>
        <v>0</v>
      </c>
      <c r="T104" s="9">
        <f t="shared" si="30"/>
        <v>0</v>
      </c>
      <c r="U104" s="9">
        <f t="shared" si="34"/>
        <v>426</v>
      </c>
      <c r="V104" s="4">
        <f t="shared" si="35"/>
        <v>153</v>
      </c>
      <c r="W104" s="4">
        <f t="shared" si="31"/>
        <v>1</v>
      </c>
      <c r="X104" s="12">
        <f t="shared" si="32"/>
        <v>1</v>
      </c>
    </row>
    <row r="105" spans="1:24" ht="18.75" customHeight="1" x14ac:dyDescent="0.35">
      <c r="A105" s="21" t="str">
        <f>'total Scrap'!A105</f>
        <v>10/2020</v>
      </c>
      <c r="B105" s="19">
        <f>'total Scrap'!D105</f>
        <v>96915</v>
      </c>
      <c r="C105" s="11" t="str">
        <f>'total Scrap'!E105</f>
        <v>56315FSASD71</v>
      </c>
      <c r="D105" s="35">
        <f t="shared" si="19"/>
        <v>0</v>
      </c>
      <c r="E105" s="9" t="e">
        <f>'traitement UNIQUE'!A105</f>
        <v>#N/A</v>
      </c>
      <c r="F105" s="9">
        <f t="shared" si="20"/>
        <v>0</v>
      </c>
      <c r="G105" s="9">
        <f t="shared" si="21"/>
        <v>0</v>
      </c>
      <c r="H105" s="37">
        <f t="shared" si="22"/>
        <v>2</v>
      </c>
      <c r="I105" s="37">
        <f t="shared" si="23"/>
        <v>2</v>
      </c>
      <c r="J105" s="10">
        <f t="shared" si="24"/>
        <v>0</v>
      </c>
      <c r="K105" s="10">
        <f t="shared" si="25"/>
        <v>0</v>
      </c>
      <c r="L105" s="24">
        <f t="shared" si="26"/>
        <v>1</v>
      </c>
      <c r="M105" s="24">
        <f t="shared" si="27"/>
        <v>2</v>
      </c>
      <c r="N105" s="9">
        <v>104</v>
      </c>
      <c r="O105" s="9">
        <v>104</v>
      </c>
      <c r="P105" s="9" t="str">
        <f t="shared" si="28"/>
        <v>Occurrence104</v>
      </c>
      <c r="Q105" s="9">
        <f t="shared" si="33"/>
        <v>0</v>
      </c>
      <c r="R105" s="9">
        <f t="shared" si="36"/>
        <v>0</v>
      </c>
      <c r="S105" s="9">
        <f t="shared" si="29"/>
        <v>0</v>
      </c>
      <c r="T105" s="9">
        <f t="shared" si="30"/>
        <v>0</v>
      </c>
      <c r="U105" s="9">
        <f t="shared" si="34"/>
        <v>426</v>
      </c>
      <c r="V105" s="4">
        <f t="shared" si="35"/>
        <v>153</v>
      </c>
      <c r="W105" s="4">
        <f t="shared" si="31"/>
        <v>1</v>
      </c>
      <c r="X105" s="12">
        <f t="shared" si="32"/>
        <v>1</v>
      </c>
    </row>
    <row r="106" spans="1:24" ht="18.75" customHeight="1" x14ac:dyDescent="0.35">
      <c r="A106" s="21" t="str">
        <f>'total Scrap'!A106</f>
        <v>10/2020</v>
      </c>
      <c r="B106" s="19">
        <f>'total Scrap'!D106</f>
        <v>95975</v>
      </c>
      <c r="C106" s="11" t="str">
        <f>'total Scrap'!E106</f>
        <v>175202662071</v>
      </c>
      <c r="D106" s="35">
        <f t="shared" si="19"/>
        <v>0</v>
      </c>
      <c r="E106" s="9" t="e">
        <f>'traitement UNIQUE'!A106</f>
        <v>#N/A</v>
      </c>
      <c r="F106" s="9">
        <f t="shared" si="20"/>
        <v>0</v>
      </c>
      <c r="G106" s="9">
        <f t="shared" si="21"/>
        <v>0</v>
      </c>
      <c r="H106" s="37">
        <f t="shared" si="22"/>
        <v>2</v>
      </c>
      <c r="I106" s="37">
        <f t="shared" si="23"/>
        <v>2</v>
      </c>
      <c r="J106" s="10">
        <f t="shared" si="24"/>
        <v>0</v>
      </c>
      <c r="K106" s="10">
        <f t="shared" si="25"/>
        <v>0</v>
      </c>
      <c r="L106" s="24">
        <f t="shared" si="26"/>
        <v>1</v>
      </c>
      <c r="M106" s="24">
        <f t="shared" si="27"/>
        <v>2</v>
      </c>
      <c r="N106" s="9">
        <v>105</v>
      </c>
      <c r="O106" s="9">
        <v>105</v>
      </c>
      <c r="P106" s="9" t="str">
        <f t="shared" si="28"/>
        <v>Occurrence105</v>
      </c>
      <c r="Q106" s="9">
        <f t="shared" si="33"/>
        <v>0</v>
      </c>
      <c r="R106" s="9">
        <f t="shared" si="36"/>
        <v>0</v>
      </c>
      <c r="S106" s="9">
        <f t="shared" si="29"/>
        <v>0</v>
      </c>
      <c r="T106" s="9">
        <f t="shared" si="30"/>
        <v>0</v>
      </c>
      <c r="U106" s="9">
        <f t="shared" si="34"/>
        <v>426</v>
      </c>
      <c r="V106" s="4">
        <f t="shared" si="35"/>
        <v>153</v>
      </c>
      <c r="W106" s="4">
        <f t="shared" si="31"/>
        <v>1</v>
      </c>
      <c r="X106" s="12">
        <f t="shared" si="32"/>
        <v>1</v>
      </c>
    </row>
    <row r="107" spans="1:24" ht="18.75" customHeight="1" x14ac:dyDescent="0.35">
      <c r="A107" s="21" t="str">
        <f>'total Scrap'!A107</f>
        <v>10/2020</v>
      </c>
      <c r="B107" s="19">
        <f>'total Scrap'!D107</f>
        <v>95071</v>
      </c>
      <c r="C107" s="11" t="str">
        <f>'total Scrap'!E107</f>
        <v>52212FS2LC71</v>
      </c>
      <c r="D107" s="35" t="str">
        <f t="shared" si="19"/>
        <v>52212FS2LC71</v>
      </c>
      <c r="E107" s="9" t="e">
        <f>'traitement UNIQUE'!A107</f>
        <v>#N/A</v>
      </c>
      <c r="F107" s="9">
        <f t="shared" si="20"/>
        <v>0</v>
      </c>
      <c r="G107" s="9" t="str">
        <f t="shared" si="21"/>
        <v>10/2020</v>
      </c>
      <c r="H107" s="37">
        <f t="shared" si="22"/>
        <v>2</v>
      </c>
      <c r="I107" s="37">
        <f t="shared" si="23"/>
        <v>2</v>
      </c>
      <c r="J107" s="10">
        <f t="shared" si="24"/>
        <v>0</v>
      </c>
      <c r="K107" s="10">
        <f t="shared" si="25"/>
        <v>44105</v>
      </c>
      <c r="L107" s="24">
        <f t="shared" si="26"/>
        <v>1</v>
      </c>
      <c r="M107" s="24">
        <f t="shared" si="27"/>
        <v>3</v>
      </c>
      <c r="N107" s="9">
        <v>106</v>
      </c>
      <c r="O107" s="9">
        <v>106</v>
      </c>
      <c r="P107" s="9" t="str">
        <f t="shared" si="28"/>
        <v>Occurrence106</v>
      </c>
      <c r="Q107" s="9">
        <f t="shared" si="33"/>
        <v>0</v>
      </c>
      <c r="R107" s="9">
        <f t="shared" si="36"/>
        <v>0</v>
      </c>
      <c r="S107" s="9">
        <f t="shared" si="29"/>
        <v>0</v>
      </c>
      <c r="T107" s="9">
        <f t="shared" si="30"/>
        <v>0</v>
      </c>
      <c r="U107" s="9">
        <f t="shared" si="34"/>
        <v>426</v>
      </c>
      <c r="V107" s="4">
        <f t="shared" si="35"/>
        <v>153</v>
      </c>
      <c r="W107" s="4">
        <f t="shared" si="31"/>
        <v>1</v>
      </c>
      <c r="X107" s="12">
        <f t="shared" si="32"/>
        <v>1</v>
      </c>
    </row>
    <row r="108" spans="1:24" ht="18.75" customHeight="1" x14ac:dyDescent="0.35">
      <c r="A108" s="21" t="str">
        <f>'total Scrap'!A108</f>
        <v>10/2020</v>
      </c>
      <c r="B108" s="19">
        <f>'total Scrap'!D108</f>
        <v>95721</v>
      </c>
      <c r="C108" s="11" t="str">
        <f>'total Scrap'!E108</f>
        <v>56210F225071</v>
      </c>
      <c r="D108" s="35" t="str">
        <f t="shared" si="19"/>
        <v>56210F225071</v>
      </c>
      <c r="E108" s="9" t="e">
        <f>'traitement UNIQUE'!A108</f>
        <v>#N/A</v>
      </c>
      <c r="F108" s="9">
        <f t="shared" si="20"/>
        <v>0</v>
      </c>
      <c r="G108" s="9">
        <f t="shared" si="21"/>
        <v>0</v>
      </c>
      <c r="H108" s="37">
        <f t="shared" si="22"/>
        <v>2</v>
      </c>
      <c r="I108" s="37">
        <f t="shared" si="23"/>
        <v>2</v>
      </c>
      <c r="J108" s="10">
        <f t="shared" si="24"/>
        <v>0</v>
      </c>
      <c r="K108" s="10">
        <f t="shared" si="25"/>
        <v>0</v>
      </c>
      <c r="L108" s="24">
        <f t="shared" si="26"/>
        <v>1</v>
      </c>
      <c r="M108" s="24">
        <f t="shared" si="27"/>
        <v>3</v>
      </c>
      <c r="N108" s="9">
        <v>107</v>
      </c>
      <c r="O108" s="9">
        <v>107</v>
      </c>
      <c r="P108" s="9" t="str">
        <f t="shared" si="28"/>
        <v>Occurrence107</v>
      </c>
      <c r="Q108" s="9">
        <f t="shared" si="33"/>
        <v>0</v>
      </c>
      <c r="R108" s="9">
        <f t="shared" si="36"/>
        <v>0</v>
      </c>
      <c r="S108" s="9">
        <f t="shared" si="29"/>
        <v>0</v>
      </c>
      <c r="T108" s="9">
        <f t="shared" si="30"/>
        <v>0</v>
      </c>
      <c r="U108" s="9">
        <f t="shared" si="34"/>
        <v>426</v>
      </c>
      <c r="V108" s="4">
        <f t="shared" si="35"/>
        <v>153</v>
      </c>
      <c r="W108" s="4">
        <f t="shared" si="31"/>
        <v>1</v>
      </c>
      <c r="X108" s="12">
        <f t="shared" si="32"/>
        <v>1</v>
      </c>
    </row>
    <row r="109" spans="1:24" ht="18.75" customHeight="1" x14ac:dyDescent="0.35">
      <c r="A109" s="21" t="str">
        <f>'total Scrap'!A109</f>
        <v>10/2020</v>
      </c>
      <c r="B109" s="19">
        <f>'total Scrap'!D109</f>
        <v>96541</v>
      </c>
      <c r="C109" s="11" t="str">
        <f>'total Scrap'!E109</f>
        <v>56210F225071</v>
      </c>
      <c r="D109" s="35" t="str">
        <f t="shared" si="19"/>
        <v>56210F225071</v>
      </c>
      <c r="E109" s="9" t="e">
        <f>'traitement UNIQUE'!A109</f>
        <v>#N/A</v>
      </c>
      <c r="F109" s="9">
        <f t="shared" si="20"/>
        <v>0</v>
      </c>
      <c r="G109" s="9">
        <f t="shared" si="21"/>
        <v>0</v>
      </c>
      <c r="H109" s="37">
        <f t="shared" si="22"/>
        <v>2</v>
      </c>
      <c r="I109" s="37">
        <f t="shared" si="23"/>
        <v>2</v>
      </c>
      <c r="J109" s="10">
        <f t="shared" si="24"/>
        <v>0</v>
      </c>
      <c r="K109" s="10">
        <f t="shared" si="25"/>
        <v>0</v>
      </c>
      <c r="L109" s="24">
        <f t="shared" si="26"/>
        <v>1</v>
      </c>
      <c r="M109" s="24">
        <f t="shared" si="27"/>
        <v>3</v>
      </c>
      <c r="N109" s="9">
        <v>108</v>
      </c>
      <c r="O109" s="9">
        <v>108</v>
      </c>
      <c r="P109" s="9" t="str">
        <f t="shared" si="28"/>
        <v>Occurrence108</v>
      </c>
      <c r="Q109" s="9">
        <f t="shared" si="33"/>
        <v>0</v>
      </c>
      <c r="R109" s="9">
        <f t="shared" si="36"/>
        <v>0</v>
      </c>
      <c r="S109" s="9">
        <f t="shared" si="29"/>
        <v>0</v>
      </c>
      <c r="T109" s="9">
        <f t="shared" si="30"/>
        <v>0</v>
      </c>
      <c r="U109" s="9">
        <f t="shared" si="34"/>
        <v>426</v>
      </c>
      <c r="V109" s="4">
        <f t="shared" si="35"/>
        <v>153</v>
      </c>
      <c r="W109" s="4">
        <f t="shared" si="31"/>
        <v>1</v>
      </c>
      <c r="X109" s="12">
        <f t="shared" si="32"/>
        <v>1</v>
      </c>
    </row>
    <row r="110" spans="1:24" ht="18.75" customHeight="1" x14ac:dyDescent="0.35">
      <c r="A110" s="21" t="str">
        <f>'total Scrap'!A110</f>
        <v>10/2020</v>
      </c>
      <c r="B110" s="19">
        <f>'total Scrap'!D110</f>
        <v>96545</v>
      </c>
      <c r="C110" s="11" t="str">
        <f>'total Scrap'!E110</f>
        <v>56231F231071</v>
      </c>
      <c r="D110" s="35">
        <f t="shared" si="19"/>
        <v>0</v>
      </c>
      <c r="E110" s="9" t="e">
        <f>'traitement UNIQUE'!A110</f>
        <v>#N/A</v>
      </c>
      <c r="F110" s="9">
        <f t="shared" si="20"/>
        <v>0</v>
      </c>
      <c r="G110" s="9">
        <f t="shared" si="21"/>
        <v>0</v>
      </c>
      <c r="H110" s="37">
        <f t="shared" si="22"/>
        <v>2</v>
      </c>
      <c r="I110" s="37">
        <f t="shared" si="23"/>
        <v>2</v>
      </c>
      <c r="J110" s="10">
        <f t="shared" si="24"/>
        <v>0</v>
      </c>
      <c r="K110" s="10">
        <f t="shared" si="25"/>
        <v>0</v>
      </c>
      <c r="L110" s="24">
        <f t="shared" si="26"/>
        <v>1</v>
      </c>
      <c r="M110" s="24">
        <f t="shared" si="27"/>
        <v>3</v>
      </c>
      <c r="N110" s="9">
        <v>109</v>
      </c>
      <c r="O110" s="9">
        <v>109</v>
      </c>
      <c r="P110" s="9" t="str">
        <f t="shared" si="28"/>
        <v>Occurrence109</v>
      </c>
      <c r="Q110" s="9">
        <f t="shared" si="33"/>
        <v>0</v>
      </c>
      <c r="R110" s="9">
        <f t="shared" si="36"/>
        <v>0</v>
      </c>
      <c r="S110" s="9">
        <f t="shared" si="29"/>
        <v>0</v>
      </c>
      <c r="T110" s="9">
        <f t="shared" si="30"/>
        <v>0</v>
      </c>
      <c r="U110" s="9">
        <f t="shared" si="34"/>
        <v>426</v>
      </c>
      <c r="V110" s="4">
        <f t="shared" si="35"/>
        <v>153</v>
      </c>
      <c r="W110" s="4">
        <f t="shared" si="31"/>
        <v>1</v>
      </c>
      <c r="X110" s="12">
        <f t="shared" si="32"/>
        <v>1</v>
      </c>
    </row>
    <row r="111" spans="1:24" ht="18.75" customHeight="1" x14ac:dyDescent="0.35">
      <c r="A111" s="21" t="str">
        <f>'total Scrap'!A111</f>
        <v>10/2020</v>
      </c>
      <c r="B111" s="19">
        <f>'total Scrap'!D111</f>
        <v>96256</v>
      </c>
      <c r="C111" s="11" t="str">
        <f>'total Scrap'!E111</f>
        <v>65600FSL4C71</v>
      </c>
      <c r="D111" s="35">
        <f t="shared" si="19"/>
        <v>0</v>
      </c>
      <c r="E111" s="9" t="e">
        <f>'traitement UNIQUE'!A111</f>
        <v>#N/A</v>
      </c>
      <c r="F111" s="9">
        <f t="shared" si="20"/>
        <v>0</v>
      </c>
      <c r="G111" s="9">
        <f t="shared" si="21"/>
        <v>0</v>
      </c>
      <c r="H111" s="37">
        <f t="shared" si="22"/>
        <v>2</v>
      </c>
      <c r="I111" s="37">
        <f t="shared" si="23"/>
        <v>2</v>
      </c>
      <c r="J111" s="10">
        <f t="shared" si="24"/>
        <v>0</v>
      </c>
      <c r="K111" s="10">
        <f t="shared" si="25"/>
        <v>0</v>
      </c>
      <c r="L111" s="24">
        <f t="shared" si="26"/>
        <v>1</v>
      </c>
      <c r="M111" s="24">
        <f t="shared" si="27"/>
        <v>3</v>
      </c>
      <c r="N111" s="9">
        <v>110</v>
      </c>
      <c r="O111" s="9">
        <v>110</v>
      </c>
      <c r="P111" s="9" t="str">
        <f t="shared" si="28"/>
        <v>Occurrence110</v>
      </c>
      <c r="Q111" s="9">
        <f t="shared" si="33"/>
        <v>0</v>
      </c>
      <c r="R111" s="9">
        <f t="shared" si="36"/>
        <v>0</v>
      </c>
      <c r="S111" s="9">
        <f t="shared" si="29"/>
        <v>0</v>
      </c>
      <c r="T111" s="9">
        <f t="shared" si="30"/>
        <v>0</v>
      </c>
      <c r="U111" s="9">
        <f t="shared" si="34"/>
        <v>426</v>
      </c>
      <c r="V111" s="4">
        <f t="shared" si="35"/>
        <v>153</v>
      </c>
      <c r="W111" s="4">
        <f t="shared" si="31"/>
        <v>1</v>
      </c>
      <c r="X111" s="12">
        <f t="shared" si="32"/>
        <v>1</v>
      </c>
    </row>
    <row r="112" spans="1:24" ht="18.75" customHeight="1" x14ac:dyDescent="0.35">
      <c r="A112" s="21" t="str">
        <f>'total Scrap'!A112</f>
        <v>10/2020</v>
      </c>
      <c r="B112" s="19">
        <f>'total Scrap'!D112</f>
        <v>96803</v>
      </c>
      <c r="C112" s="11" t="str">
        <f>'total Scrap'!E112</f>
        <v>3A14055</v>
      </c>
      <c r="D112" s="35" t="str">
        <f t="shared" si="19"/>
        <v>3A14055</v>
      </c>
      <c r="E112" s="9" t="e">
        <f>'traitement UNIQUE'!A112</f>
        <v>#N/A</v>
      </c>
      <c r="F112" s="9">
        <f t="shared" si="20"/>
        <v>0</v>
      </c>
      <c r="G112" s="9">
        <f t="shared" si="21"/>
        <v>0</v>
      </c>
      <c r="H112" s="37">
        <f t="shared" si="22"/>
        <v>2</v>
      </c>
      <c r="I112" s="37">
        <f t="shared" si="23"/>
        <v>2</v>
      </c>
      <c r="J112" s="10">
        <f t="shared" si="24"/>
        <v>0</v>
      </c>
      <c r="K112" s="10">
        <f t="shared" si="25"/>
        <v>0</v>
      </c>
      <c r="L112" s="24">
        <f t="shared" si="26"/>
        <v>1</v>
      </c>
      <c r="M112" s="24">
        <f t="shared" si="27"/>
        <v>3</v>
      </c>
      <c r="N112" s="9">
        <v>111</v>
      </c>
      <c r="O112" s="9">
        <v>111</v>
      </c>
      <c r="P112" s="9" t="str">
        <f t="shared" si="28"/>
        <v>Occurrence111</v>
      </c>
      <c r="Q112" s="9">
        <f t="shared" si="33"/>
        <v>0</v>
      </c>
      <c r="R112" s="9">
        <f t="shared" si="36"/>
        <v>0</v>
      </c>
      <c r="S112" s="9">
        <f t="shared" si="29"/>
        <v>0</v>
      </c>
      <c r="T112" s="9">
        <f t="shared" si="30"/>
        <v>0</v>
      </c>
      <c r="U112" s="9">
        <f t="shared" si="34"/>
        <v>426</v>
      </c>
      <c r="V112" s="4">
        <f t="shared" si="35"/>
        <v>153</v>
      </c>
      <c r="W112" s="4">
        <f t="shared" si="31"/>
        <v>1</v>
      </c>
      <c r="X112" s="12">
        <f t="shared" si="32"/>
        <v>1</v>
      </c>
    </row>
    <row r="113" spans="1:24" ht="18.75" customHeight="1" x14ac:dyDescent="0.35">
      <c r="A113" s="21" t="str">
        <f>'total Scrap'!A113</f>
        <v>10/2020</v>
      </c>
      <c r="B113" s="19">
        <f>'total Scrap'!D113</f>
        <v>96263</v>
      </c>
      <c r="C113" s="11" t="str">
        <f>'total Scrap'!E113</f>
        <v>55231F231071</v>
      </c>
      <c r="D113" s="35" t="str">
        <f t="shared" si="19"/>
        <v>55231F231071</v>
      </c>
      <c r="E113" s="9" t="e">
        <f>'traitement UNIQUE'!A113</f>
        <v>#N/A</v>
      </c>
      <c r="F113" s="9">
        <f t="shared" si="20"/>
        <v>0</v>
      </c>
      <c r="G113" s="9">
        <f t="shared" si="21"/>
        <v>0</v>
      </c>
      <c r="H113" s="37">
        <f t="shared" si="22"/>
        <v>2</v>
      </c>
      <c r="I113" s="37">
        <f t="shared" si="23"/>
        <v>2</v>
      </c>
      <c r="J113" s="10">
        <f t="shared" si="24"/>
        <v>0</v>
      </c>
      <c r="K113" s="10">
        <f t="shared" si="25"/>
        <v>0</v>
      </c>
      <c r="L113" s="24">
        <f t="shared" si="26"/>
        <v>1</v>
      </c>
      <c r="M113" s="24">
        <f t="shared" si="27"/>
        <v>3</v>
      </c>
      <c r="N113" s="9">
        <v>112</v>
      </c>
      <c r="O113" s="9">
        <v>112</v>
      </c>
      <c r="P113" s="9" t="str">
        <f t="shared" si="28"/>
        <v>Occurrence112</v>
      </c>
      <c r="Q113" s="9">
        <f t="shared" si="33"/>
        <v>0</v>
      </c>
      <c r="R113" s="9">
        <f t="shared" si="36"/>
        <v>0</v>
      </c>
      <c r="S113" s="9">
        <f t="shared" si="29"/>
        <v>0</v>
      </c>
      <c r="T113" s="9">
        <f t="shared" si="30"/>
        <v>0</v>
      </c>
      <c r="U113" s="9">
        <f t="shared" si="34"/>
        <v>426</v>
      </c>
      <c r="V113" s="4">
        <f t="shared" si="35"/>
        <v>153</v>
      </c>
      <c r="W113" s="4">
        <f t="shared" si="31"/>
        <v>1</v>
      </c>
      <c r="X113" s="12">
        <f t="shared" si="32"/>
        <v>1</v>
      </c>
    </row>
    <row r="114" spans="1:24" ht="18.75" customHeight="1" x14ac:dyDescent="0.35">
      <c r="A114" s="21" t="str">
        <f>'total Scrap'!A114</f>
        <v>10/2020</v>
      </c>
      <c r="B114" s="19">
        <f>'total Scrap'!D114</f>
        <v>95970</v>
      </c>
      <c r="C114" s="11" t="str">
        <f>'total Scrap'!E114</f>
        <v>565302660071</v>
      </c>
      <c r="D114" s="35" t="str">
        <f t="shared" si="19"/>
        <v>565302660071</v>
      </c>
      <c r="E114" s="9" t="e">
        <f>'traitement UNIQUE'!A114</f>
        <v>#N/A</v>
      </c>
      <c r="F114" s="9">
        <f t="shared" si="20"/>
        <v>0</v>
      </c>
      <c r="G114" s="9">
        <f t="shared" si="21"/>
        <v>0</v>
      </c>
      <c r="H114" s="37">
        <f t="shared" si="22"/>
        <v>2</v>
      </c>
      <c r="I114" s="37">
        <f t="shared" si="23"/>
        <v>2</v>
      </c>
      <c r="J114" s="10">
        <f t="shared" si="24"/>
        <v>0</v>
      </c>
      <c r="K114" s="10">
        <f t="shared" si="25"/>
        <v>0</v>
      </c>
      <c r="L114" s="24">
        <f t="shared" si="26"/>
        <v>1</v>
      </c>
      <c r="M114" s="24">
        <f t="shared" si="27"/>
        <v>3</v>
      </c>
      <c r="N114" s="9">
        <v>113</v>
      </c>
      <c r="O114" s="9">
        <v>113</v>
      </c>
      <c r="P114" s="9" t="str">
        <f t="shared" si="28"/>
        <v>Occurrence113</v>
      </c>
      <c r="Q114" s="9">
        <f t="shared" si="33"/>
        <v>0</v>
      </c>
      <c r="R114" s="9">
        <f t="shared" si="36"/>
        <v>0</v>
      </c>
      <c r="S114" s="9">
        <f t="shared" si="29"/>
        <v>0</v>
      </c>
      <c r="T114" s="9">
        <f t="shared" si="30"/>
        <v>0</v>
      </c>
      <c r="U114" s="9">
        <f t="shared" si="34"/>
        <v>426</v>
      </c>
      <c r="V114" s="4">
        <f t="shared" si="35"/>
        <v>153</v>
      </c>
      <c r="W114" s="4">
        <f t="shared" si="31"/>
        <v>1</v>
      </c>
      <c r="X114" s="12">
        <f t="shared" si="32"/>
        <v>1</v>
      </c>
    </row>
    <row r="115" spans="1:24" ht="18.75" customHeight="1" x14ac:dyDescent="0.35">
      <c r="A115" s="21" t="str">
        <f>'total Scrap'!A115</f>
        <v>10/2020</v>
      </c>
      <c r="B115" s="19">
        <f>'total Scrap'!D115</f>
        <v>95175</v>
      </c>
      <c r="C115" s="11" t="str">
        <f>'total Scrap'!E115</f>
        <v>55240F218171</v>
      </c>
      <c r="D115" s="35">
        <f t="shared" si="19"/>
        <v>0</v>
      </c>
      <c r="E115" s="9" t="e">
        <f>'traitement UNIQUE'!A115</f>
        <v>#N/A</v>
      </c>
      <c r="F115" s="9">
        <f t="shared" si="20"/>
        <v>0</v>
      </c>
      <c r="G115" s="9">
        <f t="shared" si="21"/>
        <v>0</v>
      </c>
      <c r="H115" s="37">
        <f t="shared" si="22"/>
        <v>2</v>
      </c>
      <c r="I115" s="37">
        <f t="shared" si="23"/>
        <v>2</v>
      </c>
      <c r="J115" s="10">
        <f t="shared" si="24"/>
        <v>0</v>
      </c>
      <c r="K115" s="10">
        <f t="shared" si="25"/>
        <v>0</v>
      </c>
      <c r="L115" s="24">
        <f t="shared" si="26"/>
        <v>1</v>
      </c>
      <c r="M115" s="24">
        <f t="shared" si="27"/>
        <v>3</v>
      </c>
      <c r="N115" s="9">
        <v>114</v>
      </c>
      <c r="O115" s="9">
        <v>114</v>
      </c>
      <c r="P115" s="9" t="str">
        <f t="shared" si="28"/>
        <v>Occurrence114</v>
      </c>
      <c r="Q115" s="9">
        <f t="shared" si="33"/>
        <v>0</v>
      </c>
      <c r="R115" s="9">
        <f t="shared" si="36"/>
        <v>0</v>
      </c>
      <c r="S115" s="9">
        <f t="shared" si="29"/>
        <v>0</v>
      </c>
      <c r="T115" s="9">
        <f t="shared" si="30"/>
        <v>0</v>
      </c>
      <c r="U115" s="9">
        <f t="shared" si="34"/>
        <v>426</v>
      </c>
      <c r="V115" s="4">
        <f t="shared" si="35"/>
        <v>153</v>
      </c>
      <c r="W115" s="4">
        <f t="shared" si="31"/>
        <v>1</v>
      </c>
      <c r="X115" s="12">
        <f t="shared" si="32"/>
        <v>1</v>
      </c>
    </row>
    <row r="116" spans="1:24" ht="18.75" customHeight="1" x14ac:dyDescent="0.35">
      <c r="A116" s="21" t="str">
        <f>'total Scrap'!A116</f>
        <v>10/2020</v>
      </c>
      <c r="B116" s="19">
        <f>'total Scrap'!D116</f>
        <v>95419</v>
      </c>
      <c r="C116" s="11" t="str">
        <f>'total Scrap'!E116</f>
        <v>571602660471</v>
      </c>
      <c r="D116" s="35" t="str">
        <f t="shared" si="19"/>
        <v>571602660471</v>
      </c>
      <c r="E116" s="9" t="e">
        <f>'traitement UNIQUE'!A116</f>
        <v>#N/A</v>
      </c>
      <c r="F116" s="9">
        <f t="shared" si="20"/>
        <v>0</v>
      </c>
      <c r="G116" s="9">
        <f t="shared" si="21"/>
        <v>0</v>
      </c>
      <c r="H116" s="37">
        <f t="shared" si="22"/>
        <v>2</v>
      </c>
      <c r="I116" s="37">
        <f t="shared" si="23"/>
        <v>2</v>
      </c>
      <c r="J116" s="10">
        <f t="shared" si="24"/>
        <v>0</v>
      </c>
      <c r="K116" s="10">
        <f t="shared" si="25"/>
        <v>0</v>
      </c>
      <c r="L116" s="24">
        <f t="shared" si="26"/>
        <v>1</v>
      </c>
      <c r="M116" s="24">
        <f t="shared" si="27"/>
        <v>3</v>
      </c>
      <c r="N116" s="9">
        <v>115</v>
      </c>
      <c r="O116" s="9">
        <v>115</v>
      </c>
      <c r="P116" s="9" t="str">
        <f t="shared" si="28"/>
        <v>Occurrence115</v>
      </c>
      <c r="Q116" s="9">
        <f t="shared" si="33"/>
        <v>0</v>
      </c>
      <c r="R116" s="9">
        <f t="shared" si="36"/>
        <v>0</v>
      </c>
      <c r="S116" s="9">
        <f t="shared" si="29"/>
        <v>0</v>
      </c>
      <c r="T116" s="9">
        <f t="shared" si="30"/>
        <v>0</v>
      </c>
      <c r="U116" s="9">
        <f t="shared" si="34"/>
        <v>426</v>
      </c>
      <c r="V116" s="4">
        <f t="shared" si="35"/>
        <v>153</v>
      </c>
      <c r="W116" s="4">
        <f t="shared" si="31"/>
        <v>1</v>
      </c>
      <c r="X116" s="12">
        <f t="shared" si="32"/>
        <v>1</v>
      </c>
    </row>
    <row r="117" spans="1:24" ht="18.75" customHeight="1" x14ac:dyDescent="0.35">
      <c r="A117" s="21" t="str">
        <f>'total Scrap'!A117</f>
        <v>10/2020</v>
      </c>
      <c r="B117" s="19">
        <f>'total Scrap'!D117</f>
        <v>95650</v>
      </c>
      <c r="C117" s="11" t="str">
        <f>'total Scrap'!E117</f>
        <v>571602660471</v>
      </c>
      <c r="D117" s="35" t="str">
        <f t="shared" si="19"/>
        <v>571602660471</v>
      </c>
      <c r="E117" s="9" t="e">
        <f>'traitement UNIQUE'!A117</f>
        <v>#N/A</v>
      </c>
      <c r="F117" s="9">
        <f t="shared" si="20"/>
        <v>0</v>
      </c>
      <c r="G117" s="9">
        <f t="shared" si="21"/>
        <v>0</v>
      </c>
      <c r="H117" s="37">
        <f t="shared" si="22"/>
        <v>2</v>
      </c>
      <c r="I117" s="37">
        <f t="shared" si="23"/>
        <v>2</v>
      </c>
      <c r="J117" s="10">
        <f t="shared" si="24"/>
        <v>0</v>
      </c>
      <c r="K117" s="10">
        <f t="shared" si="25"/>
        <v>0</v>
      </c>
      <c r="L117" s="24">
        <f t="shared" si="26"/>
        <v>1</v>
      </c>
      <c r="M117" s="24">
        <f t="shared" si="27"/>
        <v>3</v>
      </c>
      <c r="N117" s="9">
        <v>116</v>
      </c>
      <c r="O117" s="9">
        <v>116</v>
      </c>
      <c r="P117" s="9" t="str">
        <f t="shared" si="28"/>
        <v>Occurrence116</v>
      </c>
      <c r="Q117" s="9">
        <f t="shared" si="33"/>
        <v>0</v>
      </c>
      <c r="R117" s="9">
        <f t="shared" si="36"/>
        <v>0</v>
      </c>
      <c r="S117" s="9">
        <f t="shared" si="29"/>
        <v>0</v>
      </c>
      <c r="T117" s="9">
        <f t="shared" si="30"/>
        <v>0</v>
      </c>
      <c r="U117" s="9">
        <f t="shared" si="34"/>
        <v>426</v>
      </c>
      <c r="V117" s="4">
        <f t="shared" si="35"/>
        <v>153</v>
      </c>
      <c r="W117" s="4">
        <f t="shared" si="31"/>
        <v>1</v>
      </c>
      <c r="X117" s="12">
        <f t="shared" si="32"/>
        <v>1</v>
      </c>
    </row>
    <row r="118" spans="1:24" ht="18.75" customHeight="1" x14ac:dyDescent="0.35">
      <c r="A118" s="21" t="str">
        <f>'total Scrap'!A118</f>
        <v>10/2020</v>
      </c>
      <c r="B118" s="19">
        <f>'total Scrap'!D118</f>
        <v>95640</v>
      </c>
      <c r="C118" s="11" t="str">
        <f>'total Scrap'!E118</f>
        <v>56210F219071</v>
      </c>
      <c r="D118" s="35" t="str">
        <f t="shared" si="19"/>
        <v>56210F219071</v>
      </c>
      <c r="E118" s="9" t="e">
        <f>'traitement UNIQUE'!A118</f>
        <v>#N/A</v>
      </c>
      <c r="F118" s="9">
        <f t="shared" si="20"/>
        <v>0</v>
      </c>
      <c r="G118" s="9">
        <f t="shared" si="21"/>
        <v>0</v>
      </c>
      <c r="H118" s="37">
        <f t="shared" si="22"/>
        <v>2</v>
      </c>
      <c r="I118" s="37">
        <f t="shared" si="23"/>
        <v>2</v>
      </c>
      <c r="J118" s="10">
        <f t="shared" si="24"/>
        <v>0</v>
      </c>
      <c r="K118" s="10">
        <f t="shared" si="25"/>
        <v>0</v>
      </c>
      <c r="L118" s="24">
        <f t="shared" si="26"/>
        <v>1</v>
      </c>
      <c r="M118" s="24">
        <f t="shared" si="27"/>
        <v>3</v>
      </c>
      <c r="N118" s="9">
        <v>117</v>
      </c>
      <c r="O118" s="9">
        <v>117</v>
      </c>
      <c r="P118" s="9" t="str">
        <f t="shared" si="28"/>
        <v>Occurrence117</v>
      </c>
      <c r="Q118" s="9">
        <f t="shared" si="33"/>
        <v>0</v>
      </c>
      <c r="R118" s="9">
        <f t="shared" si="36"/>
        <v>0</v>
      </c>
      <c r="S118" s="9">
        <f t="shared" si="29"/>
        <v>0</v>
      </c>
      <c r="T118" s="9">
        <f t="shared" si="30"/>
        <v>0</v>
      </c>
      <c r="U118" s="9">
        <f t="shared" si="34"/>
        <v>426</v>
      </c>
      <c r="V118" s="4">
        <f t="shared" si="35"/>
        <v>153</v>
      </c>
      <c r="W118" s="4">
        <f t="shared" si="31"/>
        <v>1</v>
      </c>
      <c r="X118" s="12">
        <f t="shared" si="32"/>
        <v>1</v>
      </c>
    </row>
    <row r="119" spans="1:24" ht="18.75" customHeight="1" x14ac:dyDescent="0.35">
      <c r="A119" s="21" t="str">
        <f>'total Scrap'!A119</f>
        <v>10/2020</v>
      </c>
      <c r="B119" s="19">
        <f>'total Scrap'!D119</f>
        <v>96540</v>
      </c>
      <c r="C119" s="11" t="str">
        <f>'total Scrap'!E119</f>
        <v>56210F219071</v>
      </c>
      <c r="D119" s="35" t="str">
        <f t="shared" si="19"/>
        <v>56210F219071</v>
      </c>
      <c r="E119" s="9" t="e">
        <f>'traitement UNIQUE'!A119</f>
        <v>#N/A</v>
      </c>
      <c r="F119" s="9">
        <f t="shared" si="20"/>
        <v>0</v>
      </c>
      <c r="G119" s="9">
        <f t="shared" si="21"/>
        <v>0</v>
      </c>
      <c r="H119" s="37">
        <f t="shared" si="22"/>
        <v>2</v>
      </c>
      <c r="I119" s="37">
        <f t="shared" si="23"/>
        <v>2</v>
      </c>
      <c r="J119" s="10">
        <f t="shared" si="24"/>
        <v>0</v>
      </c>
      <c r="K119" s="10">
        <f t="shared" si="25"/>
        <v>0</v>
      </c>
      <c r="L119" s="24">
        <f t="shared" si="26"/>
        <v>1</v>
      </c>
      <c r="M119" s="24">
        <f t="shared" si="27"/>
        <v>3</v>
      </c>
      <c r="N119" s="9">
        <v>118</v>
      </c>
      <c r="O119" s="9">
        <v>118</v>
      </c>
      <c r="P119" s="9" t="str">
        <f t="shared" si="28"/>
        <v>Occurrence118</v>
      </c>
      <c r="Q119" s="9">
        <f t="shared" si="33"/>
        <v>0</v>
      </c>
      <c r="R119" s="9">
        <f t="shared" si="36"/>
        <v>0</v>
      </c>
      <c r="S119" s="9">
        <f t="shared" si="29"/>
        <v>0</v>
      </c>
      <c r="T119" s="9">
        <f t="shared" si="30"/>
        <v>0</v>
      </c>
      <c r="U119" s="9">
        <f t="shared" si="34"/>
        <v>426</v>
      </c>
      <c r="V119" s="4">
        <f t="shared" si="35"/>
        <v>153</v>
      </c>
      <c r="W119" s="4">
        <f t="shared" si="31"/>
        <v>1</v>
      </c>
      <c r="X119" s="12">
        <f t="shared" si="32"/>
        <v>1</v>
      </c>
    </row>
    <row r="120" spans="1:24" ht="18.75" customHeight="1" x14ac:dyDescent="0.35">
      <c r="A120" s="21" t="str">
        <f>'total Scrap'!A120</f>
        <v>10/2020</v>
      </c>
      <c r="B120" s="19">
        <f>'total Scrap'!D120</f>
        <v>95163</v>
      </c>
      <c r="C120" s="11" t="str">
        <f>'total Scrap'!E120</f>
        <v>16420F218071</v>
      </c>
      <c r="D120" s="35">
        <f t="shared" si="19"/>
        <v>0</v>
      </c>
      <c r="E120" s="9" t="e">
        <f>'traitement UNIQUE'!A120</f>
        <v>#N/A</v>
      </c>
      <c r="F120" s="9">
        <f t="shared" si="20"/>
        <v>0</v>
      </c>
      <c r="G120" s="9">
        <f t="shared" si="21"/>
        <v>0</v>
      </c>
      <c r="H120" s="37">
        <f t="shared" si="22"/>
        <v>2</v>
      </c>
      <c r="I120" s="37">
        <f t="shared" si="23"/>
        <v>2</v>
      </c>
      <c r="J120" s="10">
        <f t="shared" si="24"/>
        <v>0</v>
      </c>
      <c r="K120" s="10">
        <f t="shared" si="25"/>
        <v>0</v>
      </c>
      <c r="L120" s="24">
        <f t="shared" si="26"/>
        <v>1</v>
      </c>
      <c r="M120" s="24">
        <f t="shared" si="27"/>
        <v>3</v>
      </c>
      <c r="N120" s="9">
        <v>119</v>
      </c>
      <c r="O120" s="9">
        <v>119</v>
      </c>
      <c r="P120" s="9" t="str">
        <f t="shared" si="28"/>
        <v>Occurrence119</v>
      </c>
      <c r="Q120" s="9">
        <f t="shared" si="33"/>
        <v>0</v>
      </c>
      <c r="R120" s="9">
        <f t="shared" si="36"/>
        <v>0</v>
      </c>
      <c r="S120" s="9">
        <f t="shared" si="29"/>
        <v>0</v>
      </c>
      <c r="T120" s="9">
        <f t="shared" si="30"/>
        <v>0</v>
      </c>
      <c r="U120" s="9">
        <f t="shared" si="34"/>
        <v>426</v>
      </c>
      <c r="V120" s="4">
        <f t="shared" si="35"/>
        <v>153</v>
      </c>
      <c r="W120" s="4">
        <f t="shared" si="31"/>
        <v>1</v>
      </c>
      <c r="X120" s="12">
        <f t="shared" si="32"/>
        <v>1</v>
      </c>
    </row>
    <row r="121" spans="1:24" ht="18.75" customHeight="1" x14ac:dyDescent="0.35">
      <c r="A121" s="21" t="str">
        <f>'total Scrap'!A121</f>
        <v>10/2020</v>
      </c>
      <c r="B121" s="19">
        <f>'total Scrap'!D121</f>
        <v>95170</v>
      </c>
      <c r="C121" s="11" t="str">
        <f>'total Scrap'!E121</f>
        <v>16420F118071</v>
      </c>
      <c r="D121" s="35" t="str">
        <f t="shared" si="19"/>
        <v>16420F118071</v>
      </c>
      <c r="E121" s="9" t="e">
        <f>'traitement UNIQUE'!A121</f>
        <v>#N/A</v>
      </c>
      <c r="F121" s="9">
        <f t="shared" si="20"/>
        <v>0</v>
      </c>
      <c r="G121" s="9">
        <f t="shared" si="21"/>
        <v>0</v>
      </c>
      <c r="H121" s="37">
        <f t="shared" si="22"/>
        <v>2</v>
      </c>
      <c r="I121" s="37">
        <f t="shared" si="23"/>
        <v>2</v>
      </c>
      <c r="J121" s="10">
        <f t="shared" si="24"/>
        <v>0</v>
      </c>
      <c r="K121" s="10">
        <f t="shared" si="25"/>
        <v>0</v>
      </c>
      <c r="L121" s="24">
        <f t="shared" si="26"/>
        <v>1</v>
      </c>
      <c r="M121" s="24">
        <f t="shared" si="27"/>
        <v>3</v>
      </c>
      <c r="N121" s="9">
        <v>120</v>
      </c>
      <c r="O121" s="9">
        <v>120</v>
      </c>
      <c r="P121" s="9" t="str">
        <f t="shared" si="28"/>
        <v>Occurrence120</v>
      </c>
      <c r="Q121" s="9">
        <f t="shared" si="33"/>
        <v>0</v>
      </c>
      <c r="R121" s="9">
        <f t="shared" si="36"/>
        <v>0</v>
      </c>
      <c r="S121" s="9">
        <f t="shared" si="29"/>
        <v>0</v>
      </c>
      <c r="T121" s="9">
        <f t="shared" si="30"/>
        <v>0</v>
      </c>
      <c r="U121" s="9">
        <f t="shared" si="34"/>
        <v>426</v>
      </c>
      <c r="V121" s="4">
        <f t="shared" si="35"/>
        <v>153</v>
      </c>
      <c r="W121" s="4">
        <f t="shared" si="31"/>
        <v>1</v>
      </c>
      <c r="X121" s="12">
        <f t="shared" si="32"/>
        <v>1</v>
      </c>
    </row>
    <row r="122" spans="1:24" ht="18.75" customHeight="1" x14ac:dyDescent="0.35">
      <c r="A122" s="21" t="str">
        <f>'total Scrap'!A122</f>
        <v>10/2020</v>
      </c>
      <c r="B122" s="19">
        <f>'total Scrap'!D122</f>
        <v>95555</v>
      </c>
      <c r="C122" s="11" t="str">
        <f>'total Scrap'!E122</f>
        <v>58510F318271</v>
      </c>
      <c r="D122" s="35">
        <f t="shared" si="19"/>
        <v>0</v>
      </c>
      <c r="E122" s="9" t="e">
        <f>'traitement UNIQUE'!A122</f>
        <v>#N/A</v>
      </c>
      <c r="F122" s="9">
        <f t="shared" si="20"/>
        <v>0</v>
      </c>
      <c r="G122" s="9">
        <f t="shared" si="21"/>
        <v>0</v>
      </c>
      <c r="H122" s="37">
        <f t="shared" si="22"/>
        <v>2</v>
      </c>
      <c r="I122" s="37">
        <f t="shared" si="23"/>
        <v>2</v>
      </c>
      <c r="J122" s="10">
        <f t="shared" si="24"/>
        <v>0</v>
      </c>
      <c r="K122" s="10">
        <f t="shared" si="25"/>
        <v>0</v>
      </c>
      <c r="L122" s="24">
        <f t="shared" si="26"/>
        <v>1</v>
      </c>
      <c r="M122" s="24">
        <f t="shared" si="27"/>
        <v>3</v>
      </c>
      <c r="N122" s="9">
        <v>121</v>
      </c>
      <c r="O122" s="9">
        <v>121</v>
      </c>
      <c r="P122" s="9" t="str">
        <f t="shared" si="28"/>
        <v>Occurrence121</v>
      </c>
      <c r="Q122" s="9">
        <f t="shared" si="33"/>
        <v>0</v>
      </c>
      <c r="R122" s="9">
        <f t="shared" si="36"/>
        <v>0</v>
      </c>
      <c r="S122" s="9">
        <f t="shared" si="29"/>
        <v>0</v>
      </c>
      <c r="T122" s="9">
        <f t="shared" si="30"/>
        <v>0</v>
      </c>
      <c r="U122" s="9">
        <f t="shared" si="34"/>
        <v>426</v>
      </c>
      <c r="V122" s="4">
        <f t="shared" si="35"/>
        <v>153</v>
      </c>
      <c r="W122" s="4">
        <f t="shared" si="31"/>
        <v>1</v>
      </c>
      <c r="X122" s="12">
        <f t="shared" si="32"/>
        <v>1</v>
      </c>
    </row>
    <row r="123" spans="1:24" ht="18.75" customHeight="1" x14ac:dyDescent="0.35">
      <c r="A123" s="21" t="str">
        <f>'total Scrap'!A123</f>
        <v>10/2020</v>
      </c>
      <c r="B123" s="19">
        <f>'total Scrap'!D123</f>
        <v>96805</v>
      </c>
      <c r="C123" s="11" t="str">
        <f>'total Scrap'!E123</f>
        <v>2A28005</v>
      </c>
      <c r="D123" s="35" t="str">
        <f t="shared" si="19"/>
        <v>2A28005</v>
      </c>
      <c r="E123" s="9" t="e">
        <f>'traitement UNIQUE'!A123</f>
        <v>#N/A</v>
      </c>
      <c r="F123" s="9">
        <f t="shared" si="20"/>
        <v>0</v>
      </c>
      <c r="G123" s="9">
        <f t="shared" si="21"/>
        <v>0</v>
      </c>
      <c r="H123" s="37">
        <f t="shared" si="22"/>
        <v>2</v>
      </c>
      <c r="I123" s="37">
        <f t="shared" si="23"/>
        <v>2</v>
      </c>
      <c r="J123" s="10">
        <f t="shared" si="24"/>
        <v>0</v>
      </c>
      <c r="K123" s="10">
        <f t="shared" si="25"/>
        <v>0</v>
      </c>
      <c r="L123" s="24">
        <f t="shared" si="26"/>
        <v>1</v>
      </c>
      <c r="M123" s="24">
        <f t="shared" si="27"/>
        <v>3</v>
      </c>
      <c r="N123" s="9">
        <v>122</v>
      </c>
      <c r="O123" s="9">
        <v>122</v>
      </c>
      <c r="P123" s="9" t="str">
        <f t="shared" si="28"/>
        <v>Occurrence122</v>
      </c>
      <c r="Q123" s="9">
        <f t="shared" si="33"/>
        <v>0</v>
      </c>
      <c r="R123" s="9">
        <f t="shared" si="36"/>
        <v>0</v>
      </c>
      <c r="S123" s="9">
        <f t="shared" si="29"/>
        <v>0</v>
      </c>
      <c r="T123" s="9">
        <f t="shared" si="30"/>
        <v>0</v>
      </c>
      <c r="U123" s="9">
        <f t="shared" si="34"/>
        <v>426</v>
      </c>
      <c r="V123" s="4">
        <f t="shared" si="35"/>
        <v>153</v>
      </c>
      <c r="W123" s="4">
        <f t="shared" si="31"/>
        <v>1</v>
      </c>
      <c r="X123" s="12">
        <f t="shared" si="32"/>
        <v>1</v>
      </c>
    </row>
    <row r="124" spans="1:24" ht="18.75" customHeight="1" x14ac:dyDescent="0.35">
      <c r="A124" s="21" t="str">
        <f>'total Scrap'!A124</f>
        <v>10/2020</v>
      </c>
      <c r="B124" s="19">
        <f>'total Scrap'!D124</f>
        <v>95417</v>
      </c>
      <c r="C124" s="11" t="str">
        <f>'total Scrap'!E124</f>
        <v>565903676071</v>
      </c>
      <c r="D124" s="35" t="str">
        <f t="shared" si="19"/>
        <v>565903676071</v>
      </c>
      <c r="E124" s="9" t="e">
        <f>'traitement UNIQUE'!A124</f>
        <v>#N/A</v>
      </c>
      <c r="F124" s="9">
        <f t="shared" si="20"/>
        <v>0</v>
      </c>
      <c r="G124" s="9">
        <f t="shared" si="21"/>
        <v>0</v>
      </c>
      <c r="H124" s="37">
        <f t="shared" si="22"/>
        <v>2</v>
      </c>
      <c r="I124" s="37">
        <f t="shared" si="23"/>
        <v>2</v>
      </c>
      <c r="J124" s="10">
        <f t="shared" si="24"/>
        <v>0</v>
      </c>
      <c r="K124" s="10">
        <f t="shared" si="25"/>
        <v>0</v>
      </c>
      <c r="L124" s="24">
        <f t="shared" si="26"/>
        <v>1</v>
      </c>
      <c r="M124" s="24">
        <f t="shared" si="27"/>
        <v>3</v>
      </c>
      <c r="N124" s="9">
        <v>123</v>
      </c>
      <c r="O124" s="9">
        <v>123</v>
      </c>
      <c r="P124" s="9" t="str">
        <f t="shared" si="28"/>
        <v>Occurrence123</v>
      </c>
      <c r="Q124" s="9">
        <f t="shared" si="33"/>
        <v>0</v>
      </c>
      <c r="R124" s="9">
        <f t="shared" si="36"/>
        <v>0</v>
      </c>
      <c r="S124" s="9">
        <f t="shared" si="29"/>
        <v>0</v>
      </c>
      <c r="T124" s="9">
        <f t="shared" si="30"/>
        <v>0</v>
      </c>
      <c r="U124" s="9">
        <f t="shared" si="34"/>
        <v>426</v>
      </c>
      <c r="V124" s="4">
        <f t="shared" si="35"/>
        <v>153</v>
      </c>
      <c r="W124" s="4">
        <f t="shared" si="31"/>
        <v>1</v>
      </c>
      <c r="X124" s="12">
        <f t="shared" si="32"/>
        <v>1</v>
      </c>
    </row>
    <row r="125" spans="1:24" ht="18.75" customHeight="1" x14ac:dyDescent="0.35">
      <c r="A125" s="21" t="str">
        <f>'total Scrap'!A125</f>
        <v>10/2020</v>
      </c>
      <c r="B125" s="19">
        <f>'total Scrap'!D125</f>
        <v>95418</v>
      </c>
      <c r="C125" s="11" t="str">
        <f>'total Scrap'!E125</f>
        <v>565903676071</v>
      </c>
      <c r="D125" s="35" t="str">
        <f t="shared" si="19"/>
        <v>565903676071</v>
      </c>
      <c r="E125" s="9" t="e">
        <f>'traitement UNIQUE'!A125</f>
        <v>#N/A</v>
      </c>
      <c r="F125" s="9">
        <f t="shared" si="20"/>
        <v>0</v>
      </c>
      <c r="G125" s="9">
        <f t="shared" si="21"/>
        <v>0</v>
      </c>
      <c r="H125" s="37">
        <f t="shared" si="22"/>
        <v>2</v>
      </c>
      <c r="I125" s="37">
        <f t="shared" si="23"/>
        <v>2</v>
      </c>
      <c r="J125" s="10">
        <f t="shared" si="24"/>
        <v>0</v>
      </c>
      <c r="K125" s="10">
        <f t="shared" si="25"/>
        <v>0</v>
      </c>
      <c r="L125" s="24">
        <f t="shared" si="26"/>
        <v>1</v>
      </c>
      <c r="M125" s="24">
        <f t="shared" si="27"/>
        <v>3</v>
      </c>
      <c r="N125" s="9">
        <v>124</v>
      </c>
      <c r="O125" s="9">
        <v>124</v>
      </c>
      <c r="P125" s="9" t="str">
        <f t="shared" si="28"/>
        <v>Occurrence124</v>
      </c>
      <c r="Q125" s="9">
        <f t="shared" si="33"/>
        <v>0</v>
      </c>
      <c r="R125" s="9">
        <f t="shared" si="36"/>
        <v>0</v>
      </c>
      <c r="S125" s="9">
        <f t="shared" si="29"/>
        <v>0</v>
      </c>
      <c r="T125" s="9">
        <f t="shared" si="30"/>
        <v>0</v>
      </c>
      <c r="U125" s="9">
        <f t="shared" si="34"/>
        <v>426</v>
      </c>
      <c r="V125" s="4">
        <f t="shared" si="35"/>
        <v>153</v>
      </c>
      <c r="W125" s="4">
        <f t="shared" si="31"/>
        <v>1</v>
      </c>
      <c r="X125" s="12">
        <f t="shared" si="32"/>
        <v>1</v>
      </c>
    </row>
    <row r="126" spans="1:24" ht="18.75" customHeight="1" x14ac:dyDescent="0.35">
      <c r="A126" s="21" t="str">
        <f>'total Scrap'!A126</f>
        <v>10/2020</v>
      </c>
      <c r="B126" s="19">
        <f>'total Scrap'!D126</f>
        <v>95415</v>
      </c>
      <c r="C126" s="11" t="str">
        <f>'total Scrap'!E126</f>
        <v>56310F226071</v>
      </c>
      <c r="D126" s="35">
        <f t="shared" si="19"/>
        <v>0</v>
      </c>
      <c r="E126" s="9" t="e">
        <f>'traitement UNIQUE'!A126</f>
        <v>#N/A</v>
      </c>
      <c r="F126" s="9">
        <f t="shared" si="20"/>
        <v>0</v>
      </c>
      <c r="G126" s="9">
        <f t="shared" si="21"/>
        <v>0</v>
      </c>
      <c r="H126" s="37">
        <f t="shared" si="22"/>
        <v>2</v>
      </c>
      <c r="I126" s="37">
        <f t="shared" si="23"/>
        <v>2</v>
      </c>
      <c r="J126" s="10">
        <f t="shared" si="24"/>
        <v>0</v>
      </c>
      <c r="K126" s="10">
        <f t="shared" si="25"/>
        <v>0</v>
      </c>
      <c r="L126" s="24">
        <f t="shared" si="26"/>
        <v>1</v>
      </c>
      <c r="M126" s="24">
        <f t="shared" si="27"/>
        <v>3</v>
      </c>
      <c r="N126" s="9">
        <v>125</v>
      </c>
      <c r="O126" s="9">
        <v>125</v>
      </c>
      <c r="P126" s="9" t="str">
        <f t="shared" si="28"/>
        <v>Occurrence125</v>
      </c>
      <c r="Q126" s="9">
        <f t="shared" si="33"/>
        <v>0</v>
      </c>
      <c r="R126" s="9">
        <f t="shared" si="36"/>
        <v>0</v>
      </c>
      <c r="S126" s="9">
        <f t="shared" si="29"/>
        <v>0</v>
      </c>
      <c r="T126" s="9">
        <f t="shared" si="30"/>
        <v>0</v>
      </c>
      <c r="U126" s="9">
        <f t="shared" si="34"/>
        <v>426</v>
      </c>
      <c r="V126" s="4">
        <f t="shared" si="35"/>
        <v>153</v>
      </c>
      <c r="W126" s="4">
        <f t="shared" si="31"/>
        <v>1</v>
      </c>
      <c r="X126" s="12">
        <f t="shared" si="32"/>
        <v>1</v>
      </c>
    </row>
    <row r="127" spans="1:24" ht="18.75" customHeight="1" x14ac:dyDescent="0.35">
      <c r="A127" s="21" t="str">
        <f>'total Scrap'!A127</f>
        <v>10/2020</v>
      </c>
      <c r="B127" s="19">
        <f>'total Scrap'!D127</f>
        <v>95066</v>
      </c>
      <c r="C127" s="11" t="str">
        <f>'total Scrap'!E127</f>
        <v>56210F220071</v>
      </c>
      <c r="D127" s="35" t="str">
        <f t="shared" si="19"/>
        <v>56210F220071</v>
      </c>
      <c r="E127" s="9" t="e">
        <f>'traitement UNIQUE'!A127</f>
        <v>#N/A</v>
      </c>
      <c r="F127" s="9">
        <f t="shared" si="20"/>
        <v>0</v>
      </c>
      <c r="G127" s="9">
        <f t="shared" si="21"/>
        <v>0</v>
      </c>
      <c r="H127" s="37">
        <f t="shared" si="22"/>
        <v>2</v>
      </c>
      <c r="I127" s="37">
        <f t="shared" si="23"/>
        <v>2</v>
      </c>
      <c r="J127" s="10">
        <f t="shared" si="24"/>
        <v>0</v>
      </c>
      <c r="K127" s="10">
        <f t="shared" si="25"/>
        <v>0</v>
      </c>
      <c r="L127" s="24">
        <f t="shared" si="26"/>
        <v>1</v>
      </c>
      <c r="M127" s="24">
        <f t="shared" si="27"/>
        <v>3</v>
      </c>
      <c r="N127" s="9">
        <v>126</v>
      </c>
      <c r="O127" s="9">
        <v>126</v>
      </c>
      <c r="P127" s="9" t="str">
        <f t="shared" si="28"/>
        <v>Occurrence126</v>
      </c>
      <c r="Q127" s="9">
        <f t="shared" si="33"/>
        <v>0</v>
      </c>
      <c r="R127" s="9">
        <f t="shared" si="36"/>
        <v>0</v>
      </c>
      <c r="S127" s="9">
        <f t="shared" si="29"/>
        <v>0</v>
      </c>
      <c r="T127" s="9">
        <f t="shared" si="30"/>
        <v>0</v>
      </c>
      <c r="U127" s="9">
        <f t="shared" si="34"/>
        <v>426</v>
      </c>
      <c r="V127" s="4">
        <f t="shared" si="35"/>
        <v>153</v>
      </c>
      <c r="W127" s="4">
        <f t="shared" si="31"/>
        <v>1</v>
      </c>
      <c r="X127" s="12">
        <f t="shared" si="32"/>
        <v>1</v>
      </c>
    </row>
    <row r="128" spans="1:24" ht="18.75" customHeight="1" x14ac:dyDescent="0.35">
      <c r="A128" s="21" t="str">
        <f>'total Scrap'!A128</f>
        <v>10/2020</v>
      </c>
      <c r="B128" s="19">
        <f>'total Scrap'!D128</f>
        <v>95794</v>
      </c>
      <c r="C128" s="11" t="str">
        <f>'total Scrap'!E128</f>
        <v>55213F218171</v>
      </c>
      <c r="D128" s="35" t="str">
        <f t="shared" si="19"/>
        <v>55213F218171</v>
      </c>
      <c r="E128" s="9" t="e">
        <f>'traitement UNIQUE'!A128</f>
        <v>#N/A</v>
      </c>
      <c r="F128" s="9">
        <f t="shared" si="20"/>
        <v>0</v>
      </c>
      <c r="G128" s="9">
        <f t="shared" si="21"/>
        <v>0</v>
      </c>
      <c r="H128" s="37">
        <f t="shared" si="22"/>
        <v>2</v>
      </c>
      <c r="I128" s="37">
        <f t="shared" si="23"/>
        <v>2</v>
      </c>
      <c r="J128" s="10">
        <f t="shared" si="24"/>
        <v>0</v>
      </c>
      <c r="K128" s="10">
        <f t="shared" si="25"/>
        <v>0</v>
      </c>
      <c r="L128" s="24">
        <f t="shared" si="26"/>
        <v>1</v>
      </c>
      <c r="M128" s="24">
        <f t="shared" si="27"/>
        <v>3</v>
      </c>
      <c r="N128" s="9">
        <v>127</v>
      </c>
      <c r="O128" s="9">
        <v>127</v>
      </c>
      <c r="P128" s="9" t="str">
        <f t="shared" si="28"/>
        <v>Occurrence127</v>
      </c>
      <c r="Q128" s="9">
        <f t="shared" si="33"/>
        <v>0</v>
      </c>
      <c r="R128" s="9">
        <f t="shared" si="36"/>
        <v>0</v>
      </c>
      <c r="S128" s="9">
        <f t="shared" si="29"/>
        <v>0</v>
      </c>
      <c r="T128" s="9">
        <f t="shared" si="30"/>
        <v>0</v>
      </c>
      <c r="U128" s="9">
        <f t="shared" si="34"/>
        <v>426</v>
      </c>
      <c r="V128" s="4">
        <f t="shared" si="35"/>
        <v>153</v>
      </c>
      <c r="W128" s="4">
        <f t="shared" si="31"/>
        <v>1</v>
      </c>
      <c r="X128" s="12">
        <f t="shared" si="32"/>
        <v>1</v>
      </c>
    </row>
    <row r="129" spans="1:24" ht="18.75" customHeight="1" x14ac:dyDescent="0.35">
      <c r="A129" s="21" t="str">
        <f>'total Scrap'!A129</f>
        <v>10/2020</v>
      </c>
      <c r="B129" s="19">
        <f>'total Scrap'!D129</f>
        <v>95974</v>
      </c>
      <c r="C129" s="11" t="str">
        <f>'total Scrap'!E129</f>
        <v>233002665071</v>
      </c>
      <c r="D129" s="35" t="str">
        <f t="shared" si="19"/>
        <v>233002665071</v>
      </c>
      <c r="E129" s="9" t="e">
        <f>'traitement UNIQUE'!A129</f>
        <v>#N/A</v>
      </c>
      <c r="F129" s="9">
        <f t="shared" si="20"/>
        <v>0</v>
      </c>
      <c r="G129" s="9">
        <f t="shared" si="21"/>
        <v>0</v>
      </c>
      <c r="H129" s="37">
        <f t="shared" si="22"/>
        <v>2</v>
      </c>
      <c r="I129" s="37">
        <f t="shared" si="23"/>
        <v>2</v>
      </c>
      <c r="J129" s="10">
        <f t="shared" si="24"/>
        <v>0</v>
      </c>
      <c r="K129" s="10">
        <f t="shared" si="25"/>
        <v>0</v>
      </c>
      <c r="L129" s="24">
        <f t="shared" si="26"/>
        <v>1</v>
      </c>
      <c r="M129" s="24">
        <f t="shared" si="27"/>
        <v>3</v>
      </c>
      <c r="N129" s="9">
        <v>128</v>
      </c>
      <c r="O129" s="9">
        <v>128</v>
      </c>
      <c r="P129" s="9" t="str">
        <f t="shared" si="28"/>
        <v>Occurrence128</v>
      </c>
      <c r="Q129" s="9">
        <f t="shared" si="33"/>
        <v>0</v>
      </c>
      <c r="R129" s="9">
        <f t="shared" si="36"/>
        <v>0</v>
      </c>
      <c r="S129" s="9">
        <f t="shared" si="29"/>
        <v>0</v>
      </c>
      <c r="T129" s="9">
        <f t="shared" si="30"/>
        <v>0</v>
      </c>
      <c r="U129" s="9">
        <f t="shared" si="34"/>
        <v>426</v>
      </c>
      <c r="V129" s="4">
        <f t="shared" si="35"/>
        <v>153</v>
      </c>
      <c r="W129" s="4">
        <f t="shared" si="31"/>
        <v>1</v>
      </c>
      <c r="X129" s="12">
        <f t="shared" si="32"/>
        <v>1</v>
      </c>
    </row>
    <row r="130" spans="1:24" ht="18.75" customHeight="1" x14ac:dyDescent="0.35">
      <c r="A130" s="21" t="str">
        <f>'total Scrap'!A130</f>
        <v>10/2020</v>
      </c>
      <c r="B130" s="19">
        <f>'total Scrap'!D130</f>
        <v>96702</v>
      </c>
      <c r="C130" s="11" t="str">
        <f>'total Scrap'!E130</f>
        <v>56031F232071</v>
      </c>
      <c r="D130" s="35" t="str">
        <f t="shared" ref="D130:D193" si="37">IF(COUNTIFS($C$2:$C$410,C130)&gt;1, C130,0)</f>
        <v>56031F232071</v>
      </c>
      <c r="E130" s="9" t="e">
        <f>'traitement UNIQUE'!A130</f>
        <v>#N/A</v>
      </c>
      <c r="F130" s="9">
        <f t="shared" ref="F130:F193" si="38">IF($C130=E$2, $A130,)</f>
        <v>0</v>
      </c>
      <c r="G130" s="9">
        <f t="shared" ref="G130:G193" si="39">IF($C130=$E$3, $A130,)</f>
        <v>0</v>
      </c>
      <c r="H130" s="37">
        <f t="shared" ref="H130:H193" si="40">COUNTIFS(F$2:F$410,"&lt;&gt;",F$2:F$410,"&lt;&gt;0")</f>
        <v>2</v>
      </c>
      <c r="I130" s="37">
        <f t="shared" ref="I130:I193" si="41">COUNTIFS(G$2:G$410,"&lt;&gt;",G$2:G$410,"&lt;&gt;0")</f>
        <v>2</v>
      </c>
      <c r="J130" s="10">
        <f t="shared" ref="J130:J193" si="42">IF(F130&lt;&gt;0, DATE(MID(F130,4,7),MID(F130,1,2),1),)</f>
        <v>0</v>
      </c>
      <c r="K130" s="10">
        <f t="shared" ref="K130:K193" si="43">IF(G130&lt;&gt;0, DATE(MID(G130,4,7),MID(G130,1,2),1),)</f>
        <v>0</v>
      </c>
      <c r="L130" s="24">
        <f t="shared" ref="L130:L193" si="44">IF(F130&gt;0,L129+1,L129)</f>
        <v>1</v>
      </c>
      <c r="M130" s="24">
        <f t="shared" ref="M130:M193" si="45">IF(G130&gt;0,M129+1,M129)</f>
        <v>3</v>
      </c>
      <c r="N130" s="9">
        <v>129</v>
      </c>
      <c r="O130" s="9">
        <v>129</v>
      </c>
      <c r="P130" s="9" t="str">
        <f t="shared" ref="P130:P193" si="46">"Occurrence"&amp;N130</f>
        <v>Occurrence129</v>
      </c>
      <c r="Q130" s="9">
        <f t="shared" si="33"/>
        <v>0</v>
      </c>
      <c r="R130" s="9">
        <f t="shared" si="36"/>
        <v>0</v>
      </c>
      <c r="S130" s="9">
        <f t="shared" ref="S130:S193" si="47">IF(Q131&gt;0,Q131-Q130,0)</f>
        <v>0</v>
      </c>
      <c r="T130" s="9">
        <f t="shared" ref="T130:T193" si="48">IF(R131&gt;0,R131-R130,0)</f>
        <v>0</v>
      </c>
      <c r="U130" s="9">
        <f t="shared" si="34"/>
        <v>426</v>
      </c>
      <c r="V130" s="4">
        <f t="shared" si="35"/>
        <v>153</v>
      </c>
      <c r="W130" s="4">
        <f t="shared" ref="W130:W193" si="49">_xlfn.IFS(U$2&lt;=45,4,U$2&lt;=90,3,U$2&lt;=135,2,U$2&gt;135,1)</f>
        <v>1</v>
      </c>
      <c r="X130" s="12">
        <f t="shared" ref="X130:X193" si="50">_xlfn.IFS(V$2&lt;=45,4,V$2&lt;=90,3,V$2&lt;=135,2,V$2&gt;135,1)</f>
        <v>1</v>
      </c>
    </row>
    <row r="131" spans="1:24" ht="18.75" customHeight="1" x14ac:dyDescent="0.35">
      <c r="A131" s="21" t="str">
        <f>'total Scrap'!A131</f>
        <v>10/2020</v>
      </c>
      <c r="B131" s="19">
        <f>'total Scrap'!D131</f>
        <v>96546</v>
      </c>
      <c r="C131" s="11" t="str">
        <f>'total Scrap'!E131</f>
        <v>53226F231071</v>
      </c>
      <c r="D131" s="35">
        <f t="shared" si="37"/>
        <v>0</v>
      </c>
      <c r="E131" s="9" t="e">
        <f>'traitement UNIQUE'!A131</f>
        <v>#N/A</v>
      </c>
      <c r="F131" s="9">
        <f t="shared" si="38"/>
        <v>0</v>
      </c>
      <c r="G131" s="9">
        <f t="shared" si="39"/>
        <v>0</v>
      </c>
      <c r="H131" s="37">
        <f t="shared" si="40"/>
        <v>2</v>
      </c>
      <c r="I131" s="37">
        <f t="shared" si="41"/>
        <v>2</v>
      </c>
      <c r="J131" s="10">
        <f t="shared" si="42"/>
        <v>0</v>
      </c>
      <c r="K131" s="10">
        <f t="shared" si="43"/>
        <v>0</v>
      </c>
      <c r="L131" s="24">
        <f t="shared" si="44"/>
        <v>1</v>
      </c>
      <c r="M131" s="24">
        <f t="shared" si="45"/>
        <v>3</v>
      </c>
      <c r="N131" s="9">
        <v>130</v>
      </c>
      <c r="O131" s="9">
        <v>130</v>
      </c>
      <c r="P131" s="9" t="str">
        <f t="shared" si="46"/>
        <v>Occurrence130</v>
      </c>
      <c r="Q131" s="9">
        <f t="shared" ref="Q131:Q194" si="51">SUMIFS($J$2:$J$410,$L$2:$L$410,N131)</f>
        <v>0</v>
      </c>
      <c r="R131" s="9">
        <f t="shared" si="36"/>
        <v>0</v>
      </c>
      <c r="S131" s="9">
        <f t="shared" si="47"/>
        <v>0</v>
      </c>
      <c r="T131" s="9">
        <f t="shared" si="48"/>
        <v>0</v>
      </c>
      <c r="U131" s="9">
        <f t="shared" ref="U131:U194" si="52">IF(COUNTIFS(S$2:S$410,"&lt;&gt;",S$2:S$410,"&lt;&gt;0")=0,"0",SUMIFS(S$2:S$410,S$2:S$410,"&lt;&gt;0")/COUNTIFS(S$2:S$410,"&lt;&gt;",S$2:S$410,"&lt;&gt;0"))</f>
        <v>426</v>
      </c>
      <c r="V131" s="4">
        <f t="shared" ref="V131:V194" si="53">IF(COUNTIFS(T$2:T$410,"&lt;&gt;",T$2:T$410,"&lt;&gt;0")=0,"0",SUMIFS(T$2:T$410,T$2:T$410,"&lt;&gt;0")/COUNTIFS(T$2:T$410,"&lt;&gt;",T$2:T$410,"&lt;&gt;0"))</f>
        <v>153</v>
      </c>
      <c r="W131" s="4">
        <f t="shared" si="49"/>
        <v>1</v>
      </c>
      <c r="X131" s="12">
        <f t="shared" si="50"/>
        <v>1</v>
      </c>
    </row>
    <row r="132" spans="1:24" ht="18.75" customHeight="1" x14ac:dyDescent="0.35">
      <c r="A132" s="21" t="str">
        <f>'total Scrap'!A132</f>
        <v>10/2020</v>
      </c>
      <c r="B132" s="19">
        <f>'total Scrap'!D132</f>
        <v>95421</v>
      </c>
      <c r="C132" s="11" t="str">
        <f>'total Scrap'!E132</f>
        <v>56580FPD2171</v>
      </c>
      <c r="D132" s="35">
        <f t="shared" si="37"/>
        <v>0</v>
      </c>
      <c r="E132" s="9" t="e">
        <f>'traitement UNIQUE'!A132</f>
        <v>#N/A</v>
      </c>
      <c r="F132" s="9">
        <f t="shared" si="38"/>
        <v>0</v>
      </c>
      <c r="G132" s="9">
        <f t="shared" si="39"/>
        <v>0</v>
      </c>
      <c r="H132" s="37">
        <f t="shared" si="40"/>
        <v>2</v>
      </c>
      <c r="I132" s="37">
        <f t="shared" si="41"/>
        <v>2</v>
      </c>
      <c r="J132" s="10">
        <f t="shared" si="42"/>
        <v>0</v>
      </c>
      <c r="K132" s="10">
        <f t="shared" si="43"/>
        <v>0</v>
      </c>
      <c r="L132" s="24">
        <f t="shared" si="44"/>
        <v>1</v>
      </c>
      <c r="M132" s="24">
        <f t="shared" si="45"/>
        <v>3</v>
      </c>
      <c r="N132" s="9">
        <v>131</v>
      </c>
      <c r="O132" s="9">
        <v>131</v>
      </c>
      <c r="P132" s="9" t="str">
        <f t="shared" si="46"/>
        <v>Occurrence131</v>
      </c>
      <c r="Q132" s="9">
        <f t="shared" si="51"/>
        <v>0</v>
      </c>
      <c r="R132" s="9">
        <f t="shared" si="36"/>
        <v>0</v>
      </c>
      <c r="S132" s="9">
        <f t="shared" si="47"/>
        <v>0</v>
      </c>
      <c r="T132" s="9">
        <f t="shared" si="48"/>
        <v>0</v>
      </c>
      <c r="U132" s="9">
        <f t="shared" si="52"/>
        <v>426</v>
      </c>
      <c r="V132" s="4">
        <f t="shared" si="53"/>
        <v>153</v>
      </c>
      <c r="W132" s="4">
        <f t="shared" si="49"/>
        <v>1</v>
      </c>
      <c r="X132" s="12">
        <f t="shared" si="50"/>
        <v>1</v>
      </c>
    </row>
    <row r="133" spans="1:24" ht="18.75" customHeight="1" x14ac:dyDescent="0.35">
      <c r="A133" s="21" t="str">
        <f>'total Scrap'!A133</f>
        <v>10/2020</v>
      </c>
      <c r="B133" s="19">
        <f>'total Scrap'!D133</f>
        <v>96923</v>
      </c>
      <c r="C133" s="11" t="str">
        <f>'total Scrap'!E133</f>
        <v>55227F218271</v>
      </c>
      <c r="D133" s="35" t="str">
        <f t="shared" si="37"/>
        <v>55227F218271</v>
      </c>
      <c r="E133" s="9" t="e">
        <f>'traitement UNIQUE'!A133</f>
        <v>#N/A</v>
      </c>
      <c r="F133" s="9">
        <f t="shared" si="38"/>
        <v>0</v>
      </c>
      <c r="G133" s="9">
        <f t="shared" si="39"/>
        <v>0</v>
      </c>
      <c r="H133" s="37">
        <f t="shared" si="40"/>
        <v>2</v>
      </c>
      <c r="I133" s="37">
        <f t="shared" si="41"/>
        <v>2</v>
      </c>
      <c r="J133" s="10">
        <f t="shared" si="42"/>
        <v>0</v>
      </c>
      <c r="K133" s="10">
        <f t="shared" si="43"/>
        <v>0</v>
      </c>
      <c r="L133" s="24">
        <f t="shared" si="44"/>
        <v>1</v>
      </c>
      <c r="M133" s="24">
        <f t="shared" si="45"/>
        <v>3</v>
      </c>
      <c r="N133" s="9">
        <v>132</v>
      </c>
      <c r="O133" s="9">
        <v>132</v>
      </c>
      <c r="P133" s="9" t="str">
        <f t="shared" si="46"/>
        <v>Occurrence132</v>
      </c>
      <c r="Q133" s="9">
        <f t="shared" si="51"/>
        <v>0</v>
      </c>
      <c r="R133" s="9">
        <f t="shared" si="36"/>
        <v>0</v>
      </c>
      <c r="S133" s="9">
        <f t="shared" si="47"/>
        <v>0</v>
      </c>
      <c r="T133" s="9">
        <f t="shared" si="48"/>
        <v>0</v>
      </c>
      <c r="U133" s="9">
        <f t="shared" si="52"/>
        <v>426</v>
      </c>
      <c r="V133" s="4">
        <f t="shared" si="53"/>
        <v>153</v>
      </c>
      <c r="W133" s="4">
        <f t="shared" si="49"/>
        <v>1</v>
      </c>
      <c r="X133" s="12">
        <f t="shared" si="50"/>
        <v>1</v>
      </c>
    </row>
    <row r="134" spans="1:24" ht="18.75" customHeight="1" x14ac:dyDescent="0.35">
      <c r="A134" s="21" t="str">
        <f>'total Scrap'!A134</f>
        <v>10/2020</v>
      </c>
      <c r="B134" s="19">
        <f>'total Scrap'!D134</f>
        <v>96701</v>
      </c>
      <c r="C134" s="11" t="str">
        <f>'total Scrap'!E134</f>
        <v>53211F331071</v>
      </c>
      <c r="D134" s="35">
        <f t="shared" si="37"/>
        <v>0</v>
      </c>
      <c r="E134" s="9" t="e">
        <f>'traitement UNIQUE'!A134</f>
        <v>#N/A</v>
      </c>
      <c r="F134" s="9">
        <f t="shared" si="38"/>
        <v>0</v>
      </c>
      <c r="G134" s="9">
        <f t="shared" si="39"/>
        <v>0</v>
      </c>
      <c r="H134" s="37">
        <f t="shared" si="40"/>
        <v>2</v>
      </c>
      <c r="I134" s="37">
        <f t="shared" si="41"/>
        <v>2</v>
      </c>
      <c r="J134" s="10">
        <f t="shared" si="42"/>
        <v>0</v>
      </c>
      <c r="K134" s="10">
        <f t="shared" si="43"/>
        <v>0</v>
      </c>
      <c r="L134" s="24">
        <f t="shared" si="44"/>
        <v>1</v>
      </c>
      <c r="M134" s="24">
        <f t="shared" si="45"/>
        <v>3</v>
      </c>
      <c r="N134" s="9">
        <v>133</v>
      </c>
      <c r="O134" s="9">
        <v>133</v>
      </c>
      <c r="P134" s="9" t="str">
        <f t="shared" si="46"/>
        <v>Occurrence133</v>
      </c>
      <c r="Q134" s="9">
        <f t="shared" si="51"/>
        <v>0</v>
      </c>
      <c r="R134" s="9">
        <f t="shared" si="36"/>
        <v>0</v>
      </c>
      <c r="S134" s="9">
        <f t="shared" si="47"/>
        <v>0</v>
      </c>
      <c r="T134" s="9">
        <f t="shared" si="48"/>
        <v>0</v>
      </c>
      <c r="U134" s="9">
        <f t="shared" si="52"/>
        <v>426</v>
      </c>
      <c r="V134" s="4">
        <f t="shared" si="53"/>
        <v>153</v>
      </c>
      <c r="W134" s="4">
        <f t="shared" si="49"/>
        <v>1</v>
      </c>
      <c r="X134" s="12">
        <f t="shared" si="50"/>
        <v>1</v>
      </c>
    </row>
    <row r="135" spans="1:24" ht="18.75" customHeight="1" x14ac:dyDescent="0.35">
      <c r="A135" s="21" t="str">
        <f>'total Scrap'!A135</f>
        <v>10/2020</v>
      </c>
      <c r="B135" s="19">
        <f>'total Scrap'!D135</f>
        <v>95973</v>
      </c>
      <c r="C135" s="11" t="str">
        <f>'total Scrap'!E135</f>
        <v>56052F227071</v>
      </c>
      <c r="D135" s="35" t="str">
        <f t="shared" si="37"/>
        <v>56052F227071</v>
      </c>
      <c r="E135" s="9" t="e">
        <f>'traitement UNIQUE'!A135</f>
        <v>#N/A</v>
      </c>
      <c r="F135" s="9">
        <f t="shared" si="38"/>
        <v>0</v>
      </c>
      <c r="G135" s="9">
        <f t="shared" si="39"/>
        <v>0</v>
      </c>
      <c r="H135" s="37">
        <f t="shared" si="40"/>
        <v>2</v>
      </c>
      <c r="I135" s="37">
        <f t="shared" si="41"/>
        <v>2</v>
      </c>
      <c r="J135" s="10">
        <f t="shared" si="42"/>
        <v>0</v>
      </c>
      <c r="K135" s="10">
        <f t="shared" si="43"/>
        <v>0</v>
      </c>
      <c r="L135" s="24">
        <f t="shared" si="44"/>
        <v>1</v>
      </c>
      <c r="M135" s="24">
        <f t="shared" si="45"/>
        <v>3</v>
      </c>
      <c r="N135" s="9">
        <v>134</v>
      </c>
      <c r="O135" s="9">
        <v>134</v>
      </c>
      <c r="P135" s="9" t="str">
        <f t="shared" si="46"/>
        <v>Occurrence134</v>
      </c>
      <c r="Q135" s="9">
        <f t="shared" si="51"/>
        <v>0</v>
      </c>
      <c r="R135" s="9">
        <f t="shared" si="36"/>
        <v>0</v>
      </c>
      <c r="S135" s="9">
        <f t="shared" si="47"/>
        <v>0</v>
      </c>
      <c r="T135" s="9">
        <f t="shared" si="48"/>
        <v>0</v>
      </c>
      <c r="U135" s="9">
        <f t="shared" si="52"/>
        <v>426</v>
      </c>
      <c r="V135" s="4">
        <f t="shared" si="53"/>
        <v>153</v>
      </c>
      <c r="W135" s="4">
        <f t="shared" si="49"/>
        <v>1</v>
      </c>
      <c r="X135" s="12">
        <f t="shared" si="50"/>
        <v>1</v>
      </c>
    </row>
    <row r="136" spans="1:24" ht="18.75" customHeight="1" x14ac:dyDescent="0.35">
      <c r="A136" s="21" t="str">
        <f>'total Scrap'!A136</f>
        <v>10/2020</v>
      </c>
      <c r="B136" s="19">
        <f>'total Scrap'!D136</f>
        <v>96706</v>
      </c>
      <c r="C136" s="11" t="str">
        <f>'total Scrap'!E136</f>
        <v>56052F227071</v>
      </c>
      <c r="D136" s="35" t="str">
        <f t="shared" si="37"/>
        <v>56052F227071</v>
      </c>
      <c r="E136" s="9" t="e">
        <f>'traitement UNIQUE'!A136</f>
        <v>#N/A</v>
      </c>
      <c r="F136" s="9">
        <f t="shared" si="38"/>
        <v>0</v>
      </c>
      <c r="G136" s="9">
        <f t="shared" si="39"/>
        <v>0</v>
      </c>
      <c r="H136" s="37">
        <f t="shared" si="40"/>
        <v>2</v>
      </c>
      <c r="I136" s="37">
        <f t="shared" si="41"/>
        <v>2</v>
      </c>
      <c r="J136" s="10">
        <f t="shared" si="42"/>
        <v>0</v>
      </c>
      <c r="K136" s="10">
        <f t="shared" si="43"/>
        <v>0</v>
      </c>
      <c r="L136" s="24">
        <f t="shared" si="44"/>
        <v>1</v>
      </c>
      <c r="M136" s="24">
        <f t="shared" si="45"/>
        <v>3</v>
      </c>
      <c r="N136" s="9">
        <v>135</v>
      </c>
      <c r="O136" s="9">
        <v>135</v>
      </c>
      <c r="P136" s="9" t="str">
        <f t="shared" si="46"/>
        <v>Occurrence135</v>
      </c>
      <c r="Q136" s="9">
        <f t="shared" si="51"/>
        <v>0</v>
      </c>
      <c r="R136" s="9">
        <f t="shared" si="36"/>
        <v>0</v>
      </c>
      <c r="S136" s="9">
        <f t="shared" si="47"/>
        <v>0</v>
      </c>
      <c r="T136" s="9">
        <f t="shared" si="48"/>
        <v>0</v>
      </c>
      <c r="U136" s="9">
        <f t="shared" si="52"/>
        <v>426</v>
      </c>
      <c r="V136" s="4">
        <f t="shared" si="53"/>
        <v>153</v>
      </c>
      <c r="W136" s="4">
        <f t="shared" si="49"/>
        <v>1</v>
      </c>
      <c r="X136" s="12">
        <f t="shared" si="50"/>
        <v>1</v>
      </c>
    </row>
    <row r="137" spans="1:24" ht="18.75" customHeight="1" x14ac:dyDescent="0.35">
      <c r="A137" s="21" t="str">
        <f>'total Scrap'!A137</f>
        <v>10/2020</v>
      </c>
      <c r="B137" s="19">
        <f>'total Scrap'!D137</f>
        <v>95424</v>
      </c>
      <c r="C137" s="11" t="str">
        <f>'total Scrap'!E137</f>
        <v>56570F210071</v>
      </c>
      <c r="D137" s="35" t="str">
        <f t="shared" si="37"/>
        <v>56570F210071</v>
      </c>
      <c r="E137" s="9" t="e">
        <f>'traitement UNIQUE'!A137</f>
        <v>#N/A</v>
      </c>
      <c r="F137" s="9">
        <f t="shared" si="38"/>
        <v>0</v>
      </c>
      <c r="G137" s="9">
        <f t="shared" si="39"/>
        <v>0</v>
      </c>
      <c r="H137" s="37">
        <f t="shared" si="40"/>
        <v>2</v>
      </c>
      <c r="I137" s="37">
        <f t="shared" si="41"/>
        <v>2</v>
      </c>
      <c r="J137" s="10">
        <f t="shared" si="42"/>
        <v>0</v>
      </c>
      <c r="K137" s="10">
        <f t="shared" si="43"/>
        <v>0</v>
      </c>
      <c r="L137" s="24">
        <f t="shared" si="44"/>
        <v>1</v>
      </c>
      <c r="M137" s="24">
        <f t="shared" si="45"/>
        <v>3</v>
      </c>
      <c r="N137" s="9">
        <v>136</v>
      </c>
      <c r="O137" s="9">
        <v>136</v>
      </c>
      <c r="P137" s="9" t="str">
        <f t="shared" si="46"/>
        <v>Occurrence136</v>
      </c>
      <c r="Q137" s="9">
        <f t="shared" si="51"/>
        <v>0</v>
      </c>
      <c r="R137" s="9">
        <f t="shared" si="36"/>
        <v>0</v>
      </c>
      <c r="S137" s="9">
        <f t="shared" si="47"/>
        <v>0</v>
      </c>
      <c r="T137" s="9">
        <f t="shared" si="48"/>
        <v>0</v>
      </c>
      <c r="U137" s="9">
        <f t="shared" si="52"/>
        <v>426</v>
      </c>
      <c r="V137" s="4">
        <f t="shared" si="53"/>
        <v>153</v>
      </c>
      <c r="W137" s="4">
        <f t="shared" si="49"/>
        <v>1</v>
      </c>
      <c r="X137" s="12">
        <f t="shared" si="50"/>
        <v>1</v>
      </c>
    </row>
    <row r="138" spans="1:24" ht="18.75" customHeight="1" x14ac:dyDescent="0.35">
      <c r="A138" s="21" t="str">
        <f>'total Scrap'!A138</f>
        <v>10/2020</v>
      </c>
      <c r="B138" s="19">
        <f>'total Scrap'!D138</f>
        <v>95728</v>
      </c>
      <c r="C138" s="11" t="str">
        <f>'total Scrap'!E138</f>
        <v>17106F225071</v>
      </c>
      <c r="D138" s="35" t="str">
        <f t="shared" si="37"/>
        <v>17106F225071</v>
      </c>
      <c r="E138" s="9" t="e">
        <f>'traitement UNIQUE'!A138</f>
        <v>#N/A</v>
      </c>
      <c r="F138" s="9">
        <f t="shared" si="38"/>
        <v>0</v>
      </c>
      <c r="G138" s="9">
        <f t="shared" si="39"/>
        <v>0</v>
      </c>
      <c r="H138" s="37">
        <f t="shared" si="40"/>
        <v>2</v>
      </c>
      <c r="I138" s="37">
        <f t="shared" si="41"/>
        <v>2</v>
      </c>
      <c r="J138" s="10">
        <f t="shared" si="42"/>
        <v>0</v>
      </c>
      <c r="K138" s="10">
        <f t="shared" si="43"/>
        <v>0</v>
      </c>
      <c r="L138" s="24">
        <f t="shared" si="44"/>
        <v>1</v>
      </c>
      <c r="M138" s="24">
        <f t="shared" si="45"/>
        <v>3</v>
      </c>
      <c r="N138" s="9">
        <v>137</v>
      </c>
      <c r="O138" s="9">
        <v>137</v>
      </c>
      <c r="P138" s="9" t="str">
        <f t="shared" si="46"/>
        <v>Occurrence137</v>
      </c>
      <c r="Q138" s="9">
        <f t="shared" si="51"/>
        <v>0</v>
      </c>
      <c r="R138" s="9">
        <f t="shared" si="36"/>
        <v>0</v>
      </c>
      <c r="S138" s="9">
        <f t="shared" si="47"/>
        <v>0</v>
      </c>
      <c r="T138" s="9">
        <f t="shared" si="48"/>
        <v>0</v>
      </c>
      <c r="U138" s="9">
        <f t="shared" si="52"/>
        <v>426</v>
      </c>
      <c r="V138" s="4">
        <f t="shared" si="53"/>
        <v>153</v>
      </c>
      <c r="W138" s="4">
        <f t="shared" si="49"/>
        <v>1</v>
      </c>
      <c r="X138" s="12">
        <f t="shared" si="50"/>
        <v>1</v>
      </c>
    </row>
    <row r="139" spans="1:24" ht="18.75" customHeight="1" x14ac:dyDescent="0.35">
      <c r="A139" s="21" t="str">
        <f>'total Scrap'!A139</f>
        <v>10/2020</v>
      </c>
      <c r="B139" s="19">
        <f>'total Scrap'!D139</f>
        <v>95642</v>
      </c>
      <c r="C139" s="11" t="str">
        <f>'total Scrap'!E139</f>
        <v>56052F226071</v>
      </c>
      <c r="D139" s="35">
        <f t="shared" si="37"/>
        <v>0</v>
      </c>
      <c r="E139" s="9" t="e">
        <f>'traitement UNIQUE'!A139</f>
        <v>#N/A</v>
      </c>
      <c r="F139" s="9">
        <f t="shared" si="38"/>
        <v>0</v>
      </c>
      <c r="G139" s="9">
        <f t="shared" si="39"/>
        <v>0</v>
      </c>
      <c r="H139" s="37">
        <f t="shared" si="40"/>
        <v>2</v>
      </c>
      <c r="I139" s="37">
        <f t="shared" si="41"/>
        <v>2</v>
      </c>
      <c r="J139" s="10">
        <f t="shared" si="42"/>
        <v>0</v>
      </c>
      <c r="K139" s="10">
        <f t="shared" si="43"/>
        <v>0</v>
      </c>
      <c r="L139" s="24">
        <f t="shared" si="44"/>
        <v>1</v>
      </c>
      <c r="M139" s="24">
        <f t="shared" si="45"/>
        <v>3</v>
      </c>
      <c r="N139" s="9">
        <v>138</v>
      </c>
      <c r="O139" s="9">
        <v>138</v>
      </c>
      <c r="P139" s="9" t="str">
        <f t="shared" si="46"/>
        <v>Occurrence138</v>
      </c>
      <c r="Q139" s="9">
        <f t="shared" si="51"/>
        <v>0</v>
      </c>
      <c r="R139" s="9">
        <f t="shared" si="36"/>
        <v>0</v>
      </c>
      <c r="S139" s="9">
        <f t="shared" si="47"/>
        <v>0</v>
      </c>
      <c r="T139" s="9">
        <f t="shared" si="48"/>
        <v>0</v>
      </c>
      <c r="U139" s="9">
        <f t="shared" si="52"/>
        <v>426</v>
      </c>
      <c r="V139" s="4">
        <f t="shared" si="53"/>
        <v>153</v>
      </c>
      <c r="W139" s="4">
        <f t="shared" si="49"/>
        <v>1</v>
      </c>
      <c r="X139" s="12">
        <f t="shared" si="50"/>
        <v>1</v>
      </c>
    </row>
    <row r="140" spans="1:24" ht="18.75" customHeight="1" x14ac:dyDescent="0.35">
      <c r="A140" s="21" t="str">
        <f>'total Scrap'!A140</f>
        <v>10/2020</v>
      </c>
      <c r="B140" s="19">
        <f>'total Scrap'!D140</f>
        <v>96707</v>
      </c>
      <c r="C140" s="11" t="str">
        <f>'total Scrap'!E140</f>
        <v>53220F219071</v>
      </c>
      <c r="D140" s="35" t="str">
        <f t="shared" si="37"/>
        <v>53220F219071</v>
      </c>
      <c r="E140" s="9" t="e">
        <f>'traitement UNIQUE'!A140</f>
        <v>#N/A</v>
      </c>
      <c r="F140" s="9">
        <f t="shared" si="38"/>
        <v>0</v>
      </c>
      <c r="G140" s="9">
        <f t="shared" si="39"/>
        <v>0</v>
      </c>
      <c r="H140" s="37">
        <f t="shared" si="40"/>
        <v>2</v>
      </c>
      <c r="I140" s="37">
        <f t="shared" si="41"/>
        <v>2</v>
      </c>
      <c r="J140" s="10">
        <f t="shared" si="42"/>
        <v>0</v>
      </c>
      <c r="K140" s="10">
        <f t="shared" si="43"/>
        <v>0</v>
      </c>
      <c r="L140" s="24">
        <f t="shared" si="44"/>
        <v>1</v>
      </c>
      <c r="M140" s="24">
        <f t="shared" si="45"/>
        <v>3</v>
      </c>
      <c r="N140" s="9">
        <v>139</v>
      </c>
      <c r="O140" s="9">
        <v>139</v>
      </c>
      <c r="P140" s="9" t="str">
        <f t="shared" si="46"/>
        <v>Occurrence139</v>
      </c>
      <c r="Q140" s="9">
        <f t="shared" si="51"/>
        <v>0</v>
      </c>
      <c r="R140" s="9">
        <f t="shared" si="36"/>
        <v>0</v>
      </c>
      <c r="S140" s="9">
        <f t="shared" si="47"/>
        <v>0</v>
      </c>
      <c r="T140" s="9">
        <f t="shared" si="48"/>
        <v>0</v>
      </c>
      <c r="U140" s="9">
        <f t="shared" si="52"/>
        <v>426</v>
      </c>
      <c r="V140" s="4">
        <f t="shared" si="53"/>
        <v>153</v>
      </c>
      <c r="W140" s="4">
        <f t="shared" si="49"/>
        <v>1</v>
      </c>
      <c r="X140" s="12">
        <f t="shared" si="50"/>
        <v>1</v>
      </c>
    </row>
    <row r="141" spans="1:24" ht="18.75" customHeight="1" x14ac:dyDescent="0.35">
      <c r="A141" s="21" t="str">
        <f>'total Scrap'!A141</f>
        <v>10/2020</v>
      </c>
      <c r="B141" s="19">
        <f>'total Scrap'!D141</f>
        <v>96704</v>
      </c>
      <c r="C141" s="11" t="str">
        <f>'total Scrap'!E141</f>
        <v>68805F226071</v>
      </c>
      <c r="D141" s="35" t="str">
        <f t="shared" si="37"/>
        <v>68805F226071</v>
      </c>
      <c r="E141" s="9" t="e">
        <f>'traitement UNIQUE'!A141</f>
        <v>#N/A</v>
      </c>
      <c r="F141" s="9">
        <f t="shared" si="38"/>
        <v>0</v>
      </c>
      <c r="G141" s="9">
        <f t="shared" si="39"/>
        <v>0</v>
      </c>
      <c r="H141" s="37">
        <f t="shared" si="40"/>
        <v>2</v>
      </c>
      <c r="I141" s="37">
        <f t="shared" si="41"/>
        <v>2</v>
      </c>
      <c r="J141" s="10">
        <f t="shared" si="42"/>
        <v>0</v>
      </c>
      <c r="K141" s="10">
        <f t="shared" si="43"/>
        <v>0</v>
      </c>
      <c r="L141" s="24">
        <f t="shared" si="44"/>
        <v>1</v>
      </c>
      <c r="M141" s="24">
        <f t="shared" si="45"/>
        <v>3</v>
      </c>
      <c r="N141" s="9">
        <v>140</v>
      </c>
      <c r="O141" s="9">
        <v>140</v>
      </c>
      <c r="P141" s="9" t="str">
        <f t="shared" si="46"/>
        <v>Occurrence140</v>
      </c>
      <c r="Q141" s="9">
        <f t="shared" si="51"/>
        <v>0</v>
      </c>
      <c r="R141" s="9">
        <f t="shared" si="36"/>
        <v>0</v>
      </c>
      <c r="S141" s="9">
        <f t="shared" si="47"/>
        <v>0</v>
      </c>
      <c r="T141" s="9">
        <f t="shared" si="48"/>
        <v>0</v>
      </c>
      <c r="U141" s="9">
        <f t="shared" si="52"/>
        <v>426</v>
      </c>
      <c r="V141" s="4">
        <f t="shared" si="53"/>
        <v>153</v>
      </c>
      <c r="W141" s="4">
        <f t="shared" si="49"/>
        <v>1</v>
      </c>
      <c r="X141" s="12">
        <f t="shared" si="50"/>
        <v>1</v>
      </c>
    </row>
    <row r="142" spans="1:24" ht="18.75" customHeight="1" x14ac:dyDescent="0.35">
      <c r="A142" s="21" t="str">
        <f>'total Scrap'!A142</f>
        <v>10/2020</v>
      </c>
      <c r="B142" s="19">
        <f>'total Scrap'!D142</f>
        <v>96703</v>
      </c>
      <c r="C142" s="11" t="str">
        <f>'total Scrap'!E142</f>
        <v>451101247371</v>
      </c>
      <c r="D142" s="35" t="str">
        <f t="shared" si="37"/>
        <v>451101247371</v>
      </c>
      <c r="E142" s="9" t="e">
        <f>'traitement UNIQUE'!A142</f>
        <v>#N/A</v>
      </c>
      <c r="F142" s="9">
        <f t="shared" si="38"/>
        <v>0</v>
      </c>
      <c r="G142" s="9">
        <f t="shared" si="39"/>
        <v>0</v>
      </c>
      <c r="H142" s="37">
        <f t="shared" si="40"/>
        <v>2</v>
      </c>
      <c r="I142" s="37">
        <f t="shared" si="41"/>
        <v>2</v>
      </c>
      <c r="J142" s="10">
        <f t="shared" si="42"/>
        <v>0</v>
      </c>
      <c r="K142" s="10">
        <f t="shared" si="43"/>
        <v>0</v>
      </c>
      <c r="L142" s="24">
        <f t="shared" si="44"/>
        <v>1</v>
      </c>
      <c r="M142" s="24">
        <f t="shared" si="45"/>
        <v>3</v>
      </c>
      <c r="N142" s="9">
        <v>141</v>
      </c>
      <c r="O142" s="9">
        <v>141</v>
      </c>
      <c r="P142" s="9" t="str">
        <f t="shared" si="46"/>
        <v>Occurrence141</v>
      </c>
      <c r="Q142" s="9">
        <f t="shared" si="51"/>
        <v>0</v>
      </c>
      <c r="R142" s="9">
        <f t="shared" si="36"/>
        <v>0</v>
      </c>
      <c r="S142" s="9">
        <f t="shared" si="47"/>
        <v>0</v>
      </c>
      <c r="T142" s="9">
        <f t="shared" si="48"/>
        <v>0</v>
      </c>
      <c r="U142" s="9">
        <f t="shared" si="52"/>
        <v>426</v>
      </c>
      <c r="V142" s="4">
        <f t="shared" si="53"/>
        <v>153</v>
      </c>
      <c r="W142" s="4">
        <f t="shared" si="49"/>
        <v>1</v>
      </c>
      <c r="X142" s="12">
        <f t="shared" si="50"/>
        <v>1</v>
      </c>
    </row>
    <row r="143" spans="1:24" ht="18.75" customHeight="1" x14ac:dyDescent="0.35">
      <c r="A143" s="21" t="str">
        <f>'total Scrap'!A143</f>
        <v>10/2020</v>
      </c>
      <c r="B143" s="19">
        <f>'total Scrap'!D143</f>
        <v>96710</v>
      </c>
      <c r="C143" s="11" t="str">
        <f>'total Scrap'!E143</f>
        <v>56014F118071</v>
      </c>
      <c r="D143" s="35">
        <f t="shared" si="37"/>
        <v>0</v>
      </c>
      <c r="E143" s="9" t="e">
        <f>'traitement UNIQUE'!A143</f>
        <v>#N/A</v>
      </c>
      <c r="F143" s="9">
        <f t="shared" si="38"/>
        <v>0</v>
      </c>
      <c r="G143" s="9">
        <f t="shared" si="39"/>
        <v>0</v>
      </c>
      <c r="H143" s="37">
        <f t="shared" si="40"/>
        <v>2</v>
      </c>
      <c r="I143" s="37">
        <f t="shared" si="41"/>
        <v>2</v>
      </c>
      <c r="J143" s="10">
        <f t="shared" si="42"/>
        <v>0</v>
      </c>
      <c r="K143" s="10">
        <f t="shared" si="43"/>
        <v>0</v>
      </c>
      <c r="L143" s="24">
        <f t="shared" si="44"/>
        <v>1</v>
      </c>
      <c r="M143" s="24">
        <f t="shared" si="45"/>
        <v>3</v>
      </c>
      <c r="N143" s="9">
        <v>142</v>
      </c>
      <c r="O143" s="9">
        <v>142</v>
      </c>
      <c r="P143" s="9" t="str">
        <f t="shared" si="46"/>
        <v>Occurrence142</v>
      </c>
      <c r="Q143" s="9">
        <f t="shared" si="51"/>
        <v>0</v>
      </c>
      <c r="R143" s="9">
        <f t="shared" si="36"/>
        <v>0</v>
      </c>
      <c r="S143" s="9">
        <f t="shared" si="47"/>
        <v>0</v>
      </c>
      <c r="T143" s="9">
        <f t="shared" si="48"/>
        <v>0</v>
      </c>
      <c r="U143" s="9">
        <f t="shared" si="52"/>
        <v>426</v>
      </c>
      <c r="V143" s="4">
        <f t="shared" si="53"/>
        <v>153</v>
      </c>
      <c r="W143" s="4">
        <f t="shared" si="49"/>
        <v>1</v>
      </c>
      <c r="X143" s="12">
        <f t="shared" si="50"/>
        <v>1</v>
      </c>
    </row>
    <row r="144" spans="1:24" ht="18.75" customHeight="1" x14ac:dyDescent="0.35">
      <c r="A144" s="21" t="str">
        <f>'total Scrap'!A144</f>
        <v>10/2020</v>
      </c>
      <c r="B144" s="19">
        <f>'total Scrap'!D144</f>
        <v>95796</v>
      </c>
      <c r="C144" s="11" t="str">
        <f>'total Scrap'!E144</f>
        <v>58770F218071</v>
      </c>
      <c r="D144" s="35" t="str">
        <f t="shared" si="37"/>
        <v>58770F218071</v>
      </c>
      <c r="E144" s="9" t="e">
        <f>'traitement UNIQUE'!A144</f>
        <v>#N/A</v>
      </c>
      <c r="F144" s="9">
        <f t="shared" si="38"/>
        <v>0</v>
      </c>
      <c r="G144" s="9">
        <f t="shared" si="39"/>
        <v>0</v>
      </c>
      <c r="H144" s="37">
        <f t="shared" si="40"/>
        <v>2</v>
      </c>
      <c r="I144" s="37">
        <f t="shared" si="41"/>
        <v>2</v>
      </c>
      <c r="J144" s="10">
        <f t="shared" si="42"/>
        <v>0</v>
      </c>
      <c r="K144" s="10">
        <f t="shared" si="43"/>
        <v>0</v>
      </c>
      <c r="L144" s="24">
        <f t="shared" si="44"/>
        <v>1</v>
      </c>
      <c r="M144" s="24">
        <f t="shared" si="45"/>
        <v>3</v>
      </c>
      <c r="N144" s="9">
        <v>143</v>
      </c>
      <c r="O144" s="9">
        <v>143</v>
      </c>
      <c r="P144" s="9" t="str">
        <f t="shared" si="46"/>
        <v>Occurrence143</v>
      </c>
      <c r="Q144" s="9">
        <f t="shared" si="51"/>
        <v>0</v>
      </c>
      <c r="R144" s="9">
        <f t="shared" si="36"/>
        <v>0</v>
      </c>
      <c r="S144" s="9">
        <f t="shared" si="47"/>
        <v>0</v>
      </c>
      <c r="T144" s="9">
        <f t="shared" si="48"/>
        <v>0</v>
      </c>
      <c r="U144" s="9">
        <f t="shared" si="52"/>
        <v>426</v>
      </c>
      <c r="V144" s="4">
        <f t="shared" si="53"/>
        <v>153</v>
      </c>
      <c r="W144" s="4">
        <f t="shared" si="49"/>
        <v>1</v>
      </c>
      <c r="X144" s="12">
        <f t="shared" si="50"/>
        <v>1</v>
      </c>
    </row>
    <row r="145" spans="1:24" ht="18.75" customHeight="1" x14ac:dyDescent="0.35">
      <c r="A145" s="21" t="str">
        <f>'total Scrap'!A145</f>
        <v>10/2020</v>
      </c>
      <c r="B145" s="19">
        <f>'total Scrap'!D145</f>
        <v>95658</v>
      </c>
      <c r="C145" s="11" t="str">
        <f>'total Scrap'!E145</f>
        <v>58770F218071</v>
      </c>
      <c r="D145" s="35" t="str">
        <f t="shared" si="37"/>
        <v>58770F218071</v>
      </c>
      <c r="E145" s="9" t="e">
        <f>'traitement UNIQUE'!A145</f>
        <v>#N/A</v>
      </c>
      <c r="F145" s="9">
        <f t="shared" si="38"/>
        <v>0</v>
      </c>
      <c r="G145" s="9">
        <f t="shared" si="39"/>
        <v>0</v>
      </c>
      <c r="H145" s="37">
        <f t="shared" si="40"/>
        <v>2</v>
      </c>
      <c r="I145" s="37">
        <f t="shared" si="41"/>
        <v>2</v>
      </c>
      <c r="J145" s="10">
        <f t="shared" si="42"/>
        <v>0</v>
      </c>
      <c r="K145" s="10">
        <f t="shared" si="43"/>
        <v>0</v>
      </c>
      <c r="L145" s="24">
        <f t="shared" si="44"/>
        <v>1</v>
      </c>
      <c r="M145" s="24">
        <f t="shared" si="45"/>
        <v>3</v>
      </c>
      <c r="N145" s="9">
        <v>144</v>
      </c>
      <c r="O145" s="9">
        <v>144</v>
      </c>
      <c r="P145" s="9" t="str">
        <f t="shared" si="46"/>
        <v>Occurrence144</v>
      </c>
      <c r="Q145" s="9">
        <f t="shared" si="51"/>
        <v>0</v>
      </c>
      <c r="R145" s="9">
        <f t="shared" si="36"/>
        <v>0</v>
      </c>
      <c r="S145" s="9">
        <f t="shared" si="47"/>
        <v>0</v>
      </c>
      <c r="T145" s="9">
        <f t="shared" si="48"/>
        <v>0</v>
      </c>
      <c r="U145" s="9">
        <f t="shared" si="52"/>
        <v>426</v>
      </c>
      <c r="V145" s="4">
        <f t="shared" si="53"/>
        <v>153</v>
      </c>
      <c r="W145" s="4">
        <f t="shared" si="49"/>
        <v>1</v>
      </c>
      <c r="X145" s="12">
        <f t="shared" si="50"/>
        <v>1</v>
      </c>
    </row>
    <row r="146" spans="1:24" ht="18.75" customHeight="1" x14ac:dyDescent="0.35">
      <c r="A146" s="21" t="str">
        <f>'total Scrap'!A146</f>
        <v>10/2020</v>
      </c>
      <c r="B146" s="19">
        <f>'total Scrap'!D146</f>
        <v>95790</v>
      </c>
      <c r="C146" s="11" t="str">
        <f>'total Scrap'!E146</f>
        <v>58770F218071</v>
      </c>
      <c r="D146" s="35" t="str">
        <f t="shared" si="37"/>
        <v>58770F218071</v>
      </c>
      <c r="E146" s="9" t="e">
        <f>'traitement UNIQUE'!A146</f>
        <v>#N/A</v>
      </c>
      <c r="F146" s="9">
        <f t="shared" si="38"/>
        <v>0</v>
      </c>
      <c r="G146" s="9">
        <f t="shared" si="39"/>
        <v>0</v>
      </c>
      <c r="H146" s="37">
        <f t="shared" si="40"/>
        <v>2</v>
      </c>
      <c r="I146" s="37">
        <f t="shared" si="41"/>
        <v>2</v>
      </c>
      <c r="J146" s="10">
        <f t="shared" si="42"/>
        <v>0</v>
      </c>
      <c r="K146" s="10">
        <f t="shared" si="43"/>
        <v>0</v>
      </c>
      <c r="L146" s="24">
        <f t="shared" si="44"/>
        <v>1</v>
      </c>
      <c r="M146" s="24">
        <f t="shared" si="45"/>
        <v>3</v>
      </c>
      <c r="N146" s="9">
        <v>145</v>
      </c>
      <c r="O146" s="9">
        <v>145</v>
      </c>
      <c r="P146" s="9" t="str">
        <f t="shared" si="46"/>
        <v>Occurrence145</v>
      </c>
      <c r="Q146" s="9">
        <f t="shared" si="51"/>
        <v>0</v>
      </c>
      <c r="R146" s="9">
        <f t="shared" si="36"/>
        <v>0</v>
      </c>
      <c r="S146" s="9">
        <f t="shared" si="47"/>
        <v>0</v>
      </c>
      <c r="T146" s="9">
        <f t="shared" si="48"/>
        <v>0</v>
      </c>
      <c r="U146" s="9">
        <f t="shared" si="52"/>
        <v>426</v>
      </c>
      <c r="V146" s="4">
        <f t="shared" si="53"/>
        <v>153</v>
      </c>
      <c r="W146" s="4">
        <f t="shared" si="49"/>
        <v>1</v>
      </c>
      <c r="X146" s="12">
        <f t="shared" si="50"/>
        <v>1</v>
      </c>
    </row>
    <row r="147" spans="1:24" ht="18.75" customHeight="1" x14ac:dyDescent="0.35">
      <c r="A147" s="21" t="str">
        <f>'total Scrap'!A147</f>
        <v>10/2020</v>
      </c>
      <c r="B147" s="19">
        <f>'total Scrap'!D147</f>
        <v>95643</v>
      </c>
      <c r="C147" s="11" t="str">
        <f>'total Scrap'!E147</f>
        <v>175072660271</v>
      </c>
      <c r="D147" s="35">
        <f t="shared" si="37"/>
        <v>0</v>
      </c>
      <c r="E147" s="9" t="e">
        <f>'traitement UNIQUE'!A147</f>
        <v>#N/A</v>
      </c>
      <c r="F147" s="9">
        <f t="shared" si="38"/>
        <v>0</v>
      </c>
      <c r="G147" s="9">
        <f t="shared" si="39"/>
        <v>0</v>
      </c>
      <c r="H147" s="37">
        <f t="shared" si="40"/>
        <v>2</v>
      </c>
      <c r="I147" s="37">
        <f t="shared" si="41"/>
        <v>2</v>
      </c>
      <c r="J147" s="10">
        <f t="shared" si="42"/>
        <v>0</v>
      </c>
      <c r="K147" s="10">
        <f t="shared" si="43"/>
        <v>0</v>
      </c>
      <c r="L147" s="24">
        <f t="shared" si="44"/>
        <v>1</v>
      </c>
      <c r="M147" s="24">
        <f t="shared" si="45"/>
        <v>3</v>
      </c>
      <c r="N147" s="9">
        <v>146</v>
      </c>
      <c r="O147" s="9">
        <v>146</v>
      </c>
      <c r="P147" s="9" t="str">
        <f t="shared" si="46"/>
        <v>Occurrence146</v>
      </c>
      <c r="Q147" s="9">
        <f t="shared" si="51"/>
        <v>0</v>
      </c>
      <c r="R147" s="9">
        <f t="shared" ref="R147:R210" si="54">SUMIFS(K$2:K$410,M$2:M$410,O147)</f>
        <v>0</v>
      </c>
      <c r="S147" s="9">
        <f t="shared" si="47"/>
        <v>0</v>
      </c>
      <c r="T147" s="9">
        <f t="shared" si="48"/>
        <v>0</v>
      </c>
      <c r="U147" s="9">
        <f t="shared" si="52"/>
        <v>426</v>
      </c>
      <c r="V147" s="4">
        <f t="shared" si="53"/>
        <v>153</v>
      </c>
      <c r="W147" s="4">
        <f t="shared" si="49"/>
        <v>1</v>
      </c>
      <c r="X147" s="12">
        <f t="shared" si="50"/>
        <v>1</v>
      </c>
    </row>
    <row r="148" spans="1:24" ht="18.75" customHeight="1" x14ac:dyDescent="0.35">
      <c r="A148" s="21" t="str">
        <f>'total Scrap'!A148</f>
        <v>10/2020</v>
      </c>
      <c r="B148" s="19">
        <f>'total Scrap'!D148</f>
        <v>95795</v>
      </c>
      <c r="C148" s="11" t="str">
        <f>'total Scrap'!E148</f>
        <v>2A14398G3</v>
      </c>
      <c r="D148" s="35" t="str">
        <f t="shared" si="37"/>
        <v>2A14398G3</v>
      </c>
      <c r="E148" s="9" t="e">
        <f>'traitement UNIQUE'!A148</f>
        <v>#N/A</v>
      </c>
      <c r="F148" s="9">
        <f t="shared" si="38"/>
        <v>0</v>
      </c>
      <c r="G148" s="9">
        <f t="shared" si="39"/>
        <v>0</v>
      </c>
      <c r="H148" s="37">
        <f t="shared" si="40"/>
        <v>2</v>
      </c>
      <c r="I148" s="37">
        <f t="shared" si="41"/>
        <v>2</v>
      </c>
      <c r="J148" s="10">
        <f t="shared" si="42"/>
        <v>0</v>
      </c>
      <c r="K148" s="10">
        <f t="shared" si="43"/>
        <v>0</v>
      </c>
      <c r="L148" s="24">
        <f t="shared" si="44"/>
        <v>1</v>
      </c>
      <c r="M148" s="24">
        <f t="shared" si="45"/>
        <v>3</v>
      </c>
      <c r="N148" s="9">
        <v>147</v>
      </c>
      <c r="O148" s="9">
        <v>147</v>
      </c>
      <c r="P148" s="9" t="str">
        <f t="shared" si="46"/>
        <v>Occurrence147</v>
      </c>
      <c r="Q148" s="9">
        <f t="shared" si="51"/>
        <v>0</v>
      </c>
      <c r="R148" s="9">
        <f t="shared" si="54"/>
        <v>0</v>
      </c>
      <c r="S148" s="9">
        <f t="shared" si="47"/>
        <v>0</v>
      </c>
      <c r="T148" s="9">
        <f t="shared" si="48"/>
        <v>0</v>
      </c>
      <c r="U148" s="9">
        <f t="shared" si="52"/>
        <v>426</v>
      </c>
      <c r="V148" s="4">
        <f t="shared" si="53"/>
        <v>153</v>
      </c>
      <c r="W148" s="4">
        <f t="shared" si="49"/>
        <v>1</v>
      </c>
      <c r="X148" s="12">
        <f t="shared" si="50"/>
        <v>1</v>
      </c>
    </row>
    <row r="149" spans="1:24" ht="18.75" customHeight="1" x14ac:dyDescent="0.35">
      <c r="A149" s="21" t="str">
        <f>'total Scrap'!A149</f>
        <v>10/2020</v>
      </c>
      <c r="B149" s="19">
        <f>'total Scrap'!D149</f>
        <v>95797</v>
      </c>
      <c r="C149" s="11" t="str">
        <f>'total Scrap'!E149</f>
        <v>2A14497G3</v>
      </c>
      <c r="D149" s="35" t="str">
        <f t="shared" si="37"/>
        <v>2A14497G3</v>
      </c>
      <c r="E149" s="9" t="e">
        <f>'traitement UNIQUE'!A149</f>
        <v>#N/A</v>
      </c>
      <c r="F149" s="9">
        <f t="shared" si="38"/>
        <v>0</v>
      </c>
      <c r="G149" s="9">
        <f t="shared" si="39"/>
        <v>0</v>
      </c>
      <c r="H149" s="37">
        <f t="shared" si="40"/>
        <v>2</v>
      </c>
      <c r="I149" s="37">
        <f t="shared" si="41"/>
        <v>2</v>
      </c>
      <c r="J149" s="10">
        <f t="shared" si="42"/>
        <v>0</v>
      </c>
      <c r="K149" s="10">
        <f t="shared" si="43"/>
        <v>0</v>
      </c>
      <c r="L149" s="24">
        <f t="shared" si="44"/>
        <v>1</v>
      </c>
      <c r="M149" s="24">
        <f t="shared" si="45"/>
        <v>3</v>
      </c>
      <c r="N149" s="9">
        <v>148</v>
      </c>
      <c r="O149" s="9">
        <v>148</v>
      </c>
      <c r="P149" s="9" t="str">
        <f t="shared" si="46"/>
        <v>Occurrence148</v>
      </c>
      <c r="Q149" s="9">
        <f t="shared" si="51"/>
        <v>0</v>
      </c>
      <c r="R149" s="9">
        <f t="shared" si="54"/>
        <v>0</v>
      </c>
      <c r="S149" s="9">
        <f t="shared" si="47"/>
        <v>0</v>
      </c>
      <c r="T149" s="9">
        <f t="shared" si="48"/>
        <v>0</v>
      </c>
      <c r="U149" s="9">
        <f t="shared" si="52"/>
        <v>426</v>
      </c>
      <c r="V149" s="4">
        <f t="shared" si="53"/>
        <v>153</v>
      </c>
      <c r="W149" s="4">
        <f t="shared" si="49"/>
        <v>1</v>
      </c>
      <c r="X149" s="12">
        <f t="shared" si="50"/>
        <v>1</v>
      </c>
    </row>
    <row r="150" spans="1:24" ht="18.75" customHeight="1" x14ac:dyDescent="0.35">
      <c r="A150" s="21" t="str">
        <f>'total Scrap'!A150</f>
        <v>10/2020</v>
      </c>
      <c r="B150" s="19">
        <f>'total Scrap'!D150</f>
        <v>95644</v>
      </c>
      <c r="C150" s="11" t="str">
        <f>'total Scrap'!E150</f>
        <v>521823675171</v>
      </c>
      <c r="D150" s="35" t="str">
        <f t="shared" si="37"/>
        <v>521823675171</v>
      </c>
      <c r="E150" s="9" t="e">
        <f>'traitement UNIQUE'!A150</f>
        <v>#N/A</v>
      </c>
      <c r="F150" s="9">
        <f t="shared" si="38"/>
        <v>0</v>
      </c>
      <c r="G150" s="9">
        <f t="shared" si="39"/>
        <v>0</v>
      </c>
      <c r="H150" s="37">
        <f t="shared" si="40"/>
        <v>2</v>
      </c>
      <c r="I150" s="37">
        <f t="shared" si="41"/>
        <v>2</v>
      </c>
      <c r="J150" s="10">
        <f t="shared" si="42"/>
        <v>0</v>
      </c>
      <c r="K150" s="10">
        <f t="shared" si="43"/>
        <v>0</v>
      </c>
      <c r="L150" s="24">
        <f t="shared" si="44"/>
        <v>1</v>
      </c>
      <c r="M150" s="24">
        <f t="shared" si="45"/>
        <v>3</v>
      </c>
      <c r="N150" s="9">
        <v>149</v>
      </c>
      <c r="O150" s="9">
        <v>149</v>
      </c>
      <c r="P150" s="9" t="str">
        <f t="shared" si="46"/>
        <v>Occurrence149</v>
      </c>
      <c r="Q150" s="9">
        <f t="shared" si="51"/>
        <v>0</v>
      </c>
      <c r="R150" s="9">
        <f t="shared" si="54"/>
        <v>0</v>
      </c>
      <c r="S150" s="9">
        <f t="shared" si="47"/>
        <v>0</v>
      </c>
      <c r="T150" s="9">
        <f t="shared" si="48"/>
        <v>0</v>
      </c>
      <c r="U150" s="9">
        <f t="shared" si="52"/>
        <v>426</v>
      </c>
      <c r="V150" s="4">
        <f t="shared" si="53"/>
        <v>153</v>
      </c>
      <c r="W150" s="4">
        <f t="shared" si="49"/>
        <v>1</v>
      </c>
      <c r="X150" s="12">
        <f t="shared" si="50"/>
        <v>1</v>
      </c>
    </row>
    <row r="151" spans="1:24" ht="18.75" customHeight="1" x14ac:dyDescent="0.35">
      <c r="A151" s="21" t="str">
        <f>'total Scrap'!A151</f>
        <v>10/2020</v>
      </c>
      <c r="B151" s="19">
        <f>'total Scrap'!D151</f>
        <v>95789</v>
      </c>
      <c r="C151" s="11" t="str">
        <f>'total Scrap'!E151</f>
        <v>3A14124G3</v>
      </c>
      <c r="D151" s="35">
        <f t="shared" si="37"/>
        <v>0</v>
      </c>
      <c r="E151" s="9" t="e">
        <f>'traitement UNIQUE'!A151</f>
        <v>#N/A</v>
      </c>
      <c r="F151" s="9">
        <f t="shared" si="38"/>
        <v>0</v>
      </c>
      <c r="G151" s="9">
        <f t="shared" si="39"/>
        <v>0</v>
      </c>
      <c r="H151" s="37">
        <f t="shared" si="40"/>
        <v>2</v>
      </c>
      <c r="I151" s="37">
        <f t="shared" si="41"/>
        <v>2</v>
      </c>
      <c r="J151" s="10">
        <f t="shared" si="42"/>
        <v>0</v>
      </c>
      <c r="K151" s="10">
        <f t="shared" si="43"/>
        <v>0</v>
      </c>
      <c r="L151" s="24">
        <f t="shared" si="44"/>
        <v>1</v>
      </c>
      <c r="M151" s="24">
        <f t="shared" si="45"/>
        <v>3</v>
      </c>
      <c r="N151" s="9">
        <v>150</v>
      </c>
      <c r="O151" s="9">
        <v>150</v>
      </c>
      <c r="P151" s="9" t="str">
        <f t="shared" si="46"/>
        <v>Occurrence150</v>
      </c>
      <c r="Q151" s="9">
        <f t="shared" si="51"/>
        <v>0</v>
      </c>
      <c r="R151" s="9">
        <f t="shared" si="54"/>
        <v>0</v>
      </c>
      <c r="S151" s="9">
        <f t="shared" si="47"/>
        <v>0</v>
      </c>
      <c r="T151" s="9">
        <f t="shared" si="48"/>
        <v>0</v>
      </c>
      <c r="U151" s="9">
        <f t="shared" si="52"/>
        <v>426</v>
      </c>
      <c r="V151" s="4">
        <f t="shared" si="53"/>
        <v>153</v>
      </c>
      <c r="W151" s="4">
        <f t="shared" si="49"/>
        <v>1</v>
      </c>
      <c r="X151" s="12">
        <f t="shared" si="50"/>
        <v>1</v>
      </c>
    </row>
    <row r="152" spans="1:24" ht="18.75" customHeight="1" x14ac:dyDescent="0.35">
      <c r="A152" s="21" t="str">
        <f>'total Scrap'!A152</f>
        <v>10/2020</v>
      </c>
      <c r="B152" s="19">
        <f>'total Scrap'!D152</f>
        <v>95645</v>
      </c>
      <c r="C152" s="11" t="str">
        <f>'total Scrap'!E152</f>
        <v>52240F218071</v>
      </c>
      <c r="D152" s="35">
        <f t="shared" si="37"/>
        <v>0</v>
      </c>
      <c r="E152" s="9" t="e">
        <f>'traitement UNIQUE'!A152</f>
        <v>#N/A</v>
      </c>
      <c r="F152" s="9">
        <f t="shared" si="38"/>
        <v>0</v>
      </c>
      <c r="G152" s="9">
        <f t="shared" si="39"/>
        <v>0</v>
      </c>
      <c r="H152" s="37">
        <f t="shared" si="40"/>
        <v>2</v>
      </c>
      <c r="I152" s="37">
        <f t="shared" si="41"/>
        <v>2</v>
      </c>
      <c r="J152" s="10">
        <f t="shared" si="42"/>
        <v>0</v>
      </c>
      <c r="K152" s="10">
        <f t="shared" si="43"/>
        <v>0</v>
      </c>
      <c r="L152" s="24">
        <f t="shared" si="44"/>
        <v>1</v>
      </c>
      <c r="M152" s="24">
        <f t="shared" si="45"/>
        <v>3</v>
      </c>
      <c r="N152" s="9">
        <v>151</v>
      </c>
      <c r="O152" s="9">
        <v>151</v>
      </c>
      <c r="P152" s="9" t="str">
        <f t="shared" si="46"/>
        <v>Occurrence151</v>
      </c>
      <c r="Q152" s="9">
        <f t="shared" si="51"/>
        <v>0</v>
      </c>
      <c r="R152" s="9">
        <f t="shared" si="54"/>
        <v>0</v>
      </c>
      <c r="S152" s="9">
        <f t="shared" si="47"/>
        <v>0</v>
      </c>
      <c r="T152" s="9">
        <f t="shared" si="48"/>
        <v>0</v>
      </c>
      <c r="U152" s="9">
        <f t="shared" si="52"/>
        <v>426</v>
      </c>
      <c r="V152" s="4">
        <f t="shared" si="53"/>
        <v>153</v>
      </c>
      <c r="W152" s="4">
        <f t="shared" si="49"/>
        <v>1</v>
      </c>
      <c r="X152" s="12">
        <f t="shared" si="50"/>
        <v>1</v>
      </c>
    </row>
    <row r="153" spans="1:24" ht="18.75" customHeight="1" x14ac:dyDescent="0.35">
      <c r="A153" s="21" t="str">
        <f>'total Scrap'!A153</f>
        <v>10/2020</v>
      </c>
      <c r="B153" s="19">
        <f>'total Scrap'!D153</f>
        <v>95171</v>
      </c>
      <c r="C153" s="11" t="str">
        <f>'total Scrap'!E153</f>
        <v>167151663071</v>
      </c>
      <c r="D153" s="35">
        <f t="shared" si="37"/>
        <v>0</v>
      </c>
      <c r="E153" s="9" t="e">
        <f>'traitement UNIQUE'!A153</f>
        <v>#N/A</v>
      </c>
      <c r="F153" s="9">
        <f t="shared" si="38"/>
        <v>0</v>
      </c>
      <c r="G153" s="9">
        <f t="shared" si="39"/>
        <v>0</v>
      </c>
      <c r="H153" s="37">
        <f t="shared" si="40"/>
        <v>2</v>
      </c>
      <c r="I153" s="37">
        <f t="shared" si="41"/>
        <v>2</v>
      </c>
      <c r="J153" s="10">
        <f t="shared" si="42"/>
        <v>0</v>
      </c>
      <c r="K153" s="10">
        <f t="shared" si="43"/>
        <v>0</v>
      </c>
      <c r="L153" s="24">
        <f t="shared" si="44"/>
        <v>1</v>
      </c>
      <c r="M153" s="24">
        <f t="shared" si="45"/>
        <v>3</v>
      </c>
      <c r="N153" s="9">
        <v>152</v>
      </c>
      <c r="O153" s="9">
        <v>152</v>
      </c>
      <c r="P153" s="9" t="str">
        <f t="shared" si="46"/>
        <v>Occurrence152</v>
      </c>
      <c r="Q153" s="9">
        <f t="shared" si="51"/>
        <v>0</v>
      </c>
      <c r="R153" s="9">
        <f t="shared" si="54"/>
        <v>0</v>
      </c>
      <c r="S153" s="9">
        <f t="shared" si="47"/>
        <v>0</v>
      </c>
      <c r="T153" s="9">
        <f t="shared" si="48"/>
        <v>0</v>
      </c>
      <c r="U153" s="9">
        <f t="shared" si="52"/>
        <v>426</v>
      </c>
      <c r="V153" s="4">
        <f t="shared" si="53"/>
        <v>153</v>
      </c>
      <c r="W153" s="4">
        <f t="shared" si="49"/>
        <v>1</v>
      </c>
      <c r="X153" s="12">
        <f t="shared" si="50"/>
        <v>1</v>
      </c>
    </row>
    <row r="154" spans="1:24" ht="18.75" customHeight="1" x14ac:dyDescent="0.35">
      <c r="A154" s="21" t="str">
        <f>'total Scrap'!A154</f>
        <v>10/2020</v>
      </c>
      <c r="B154" s="19">
        <f>'total Scrap'!D154</f>
        <v>95648</v>
      </c>
      <c r="C154" s="11" t="str">
        <f>'total Scrap'!E154</f>
        <v>96365F509471</v>
      </c>
      <c r="D154" s="35" t="str">
        <f t="shared" si="37"/>
        <v>96365F509471</v>
      </c>
      <c r="E154" s="9" t="e">
        <f>'traitement UNIQUE'!A154</f>
        <v>#N/A</v>
      </c>
      <c r="F154" s="9">
        <f t="shared" si="38"/>
        <v>0</v>
      </c>
      <c r="G154" s="9">
        <f t="shared" si="39"/>
        <v>0</v>
      </c>
      <c r="H154" s="37">
        <f t="shared" si="40"/>
        <v>2</v>
      </c>
      <c r="I154" s="37">
        <f t="shared" si="41"/>
        <v>2</v>
      </c>
      <c r="J154" s="10">
        <f t="shared" si="42"/>
        <v>0</v>
      </c>
      <c r="K154" s="10">
        <f t="shared" si="43"/>
        <v>0</v>
      </c>
      <c r="L154" s="24">
        <f t="shared" si="44"/>
        <v>1</v>
      </c>
      <c r="M154" s="24">
        <f t="shared" si="45"/>
        <v>3</v>
      </c>
      <c r="N154" s="9">
        <v>153</v>
      </c>
      <c r="O154" s="9">
        <v>153</v>
      </c>
      <c r="P154" s="9" t="str">
        <f t="shared" si="46"/>
        <v>Occurrence153</v>
      </c>
      <c r="Q154" s="9">
        <f t="shared" si="51"/>
        <v>0</v>
      </c>
      <c r="R154" s="9">
        <f t="shared" si="54"/>
        <v>0</v>
      </c>
      <c r="S154" s="9">
        <f t="shared" si="47"/>
        <v>0</v>
      </c>
      <c r="T154" s="9">
        <f t="shared" si="48"/>
        <v>0</v>
      </c>
      <c r="U154" s="9">
        <f t="shared" si="52"/>
        <v>426</v>
      </c>
      <c r="V154" s="4">
        <f t="shared" si="53"/>
        <v>153</v>
      </c>
      <c r="W154" s="4">
        <f t="shared" si="49"/>
        <v>1</v>
      </c>
      <c r="X154" s="12">
        <f t="shared" si="50"/>
        <v>1</v>
      </c>
    </row>
    <row r="155" spans="1:24" ht="18.75" customHeight="1" x14ac:dyDescent="0.35">
      <c r="A155" s="21" t="str">
        <f>'total Scrap'!A155</f>
        <v>10/2020</v>
      </c>
      <c r="B155" s="19">
        <f>'total Scrap'!D155</f>
        <v>95972</v>
      </c>
      <c r="C155" s="11" t="str">
        <f>'total Scrap'!E155</f>
        <v>96365F509471</v>
      </c>
      <c r="D155" s="35" t="str">
        <f t="shared" si="37"/>
        <v>96365F509471</v>
      </c>
      <c r="E155" s="9" t="e">
        <f>'traitement UNIQUE'!A155</f>
        <v>#N/A</v>
      </c>
      <c r="F155" s="9">
        <f t="shared" si="38"/>
        <v>0</v>
      </c>
      <c r="G155" s="9">
        <f t="shared" si="39"/>
        <v>0</v>
      </c>
      <c r="H155" s="37">
        <f t="shared" si="40"/>
        <v>2</v>
      </c>
      <c r="I155" s="37">
        <f t="shared" si="41"/>
        <v>2</v>
      </c>
      <c r="J155" s="10">
        <f t="shared" si="42"/>
        <v>0</v>
      </c>
      <c r="K155" s="10">
        <f t="shared" si="43"/>
        <v>0</v>
      </c>
      <c r="L155" s="24">
        <f t="shared" si="44"/>
        <v>1</v>
      </c>
      <c r="M155" s="24">
        <f t="shared" si="45"/>
        <v>3</v>
      </c>
      <c r="N155" s="9">
        <v>154</v>
      </c>
      <c r="O155" s="9">
        <v>154</v>
      </c>
      <c r="P155" s="9" t="str">
        <f t="shared" si="46"/>
        <v>Occurrence154</v>
      </c>
      <c r="Q155" s="9">
        <f t="shared" si="51"/>
        <v>0</v>
      </c>
      <c r="R155" s="9">
        <f t="shared" si="54"/>
        <v>0</v>
      </c>
      <c r="S155" s="9">
        <f t="shared" si="47"/>
        <v>0</v>
      </c>
      <c r="T155" s="9">
        <f t="shared" si="48"/>
        <v>0</v>
      </c>
      <c r="U155" s="9">
        <f t="shared" si="52"/>
        <v>426</v>
      </c>
      <c r="V155" s="4">
        <f t="shared" si="53"/>
        <v>153</v>
      </c>
      <c r="W155" s="4">
        <f t="shared" si="49"/>
        <v>1</v>
      </c>
      <c r="X155" s="12">
        <f t="shared" si="50"/>
        <v>1</v>
      </c>
    </row>
    <row r="156" spans="1:24" ht="18.75" customHeight="1" x14ac:dyDescent="0.35">
      <c r="A156" s="21" t="str">
        <f>'total Scrap'!A156</f>
        <v>10/2020</v>
      </c>
      <c r="B156" s="19">
        <f>'total Scrap'!D156</f>
        <v>95798</v>
      </c>
      <c r="C156" s="11" t="str">
        <f>'total Scrap'!E156</f>
        <v>58723F318271</v>
      </c>
      <c r="D156" s="35">
        <f t="shared" si="37"/>
        <v>0</v>
      </c>
      <c r="E156" s="9" t="e">
        <f>'traitement UNIQUE'!A156</f>
        <v>#N/A</v>
      </c>
      <c r="F156" s="9">
        <f t="shared" si="38"/>
        <v>0</v>
      </c>
      <c r="G156" s="9">
        <f t="shared" si="39"/>
        <v>0</v>
      </c>
      <c r="H156" s="37">
        <f t="shared" si="40"/>
        <v>2</v>
      </c>
      <c r="I156" s="37">
        <f t="shared" si="41"/>
        <v>2</v>
      </c>
      <c r="J156" s="10">
        <f t="shared" si="42"/>
        <v>0</v>
      </c>
      <c r="K156" s="10">
        <f t="shared" si="43"/>
        <v>0</v>
      </c>
      <c r="L156" s="24">
        <f t="shared" si="44"/>
        <v>1</v>
      </c>
      <c r="M156" s="24">
        <f t="shared" si="45"/>
        <v>3</v>
      </c>
      <c r="N156" s="9">
        <v>155</v>
      </c>
      <c r="O156" s="9">
        <v>155</v>
      </c>
      <c r="P156" s="9" t="str">
        <f t="shared" si="46"/>
        <v>Occurrence155</v>
      </c>
      <c r="Q156" s="9">
        <f t="shared" si="51"/>
        <v>0</v>
      </c>
      <c r="R156" s="9">
        <f t="shared" si="54"/>
        <v>0</v>
      </c>
      <c r="S156" s="9">
        <f t="shared" si="47"/>
        <v>0</v>
      </c>
      <c r="T156" s="9">
        <f t="shared" si="48"/>
        <v>0</v>
      </c>
      <c r="U156" s="9">
        <f t="shared" si="52"/>
        <v>426</v>
      </c>
      <c r="V156" s="4">
        <f t="shared" si="53"/>
        <v>153</v>
      </c>
      <c r="W156" s="4">
        <f t="shared" si="49"/>
        <v>1</v>
      </c>
      <c r="X156" s="12">
        <f t="shared" si="50"/>
        <v>1</v>
      </c>
    </row>
    <row r="157" spans="1:24" ht="18.75" customHeight="1" x14ac:dyDescent="0.35">
      <c r="A157" s="21" t="str">
        <f>'total Scrap'!A157</f>
        <v>10/2020</v>
      </c>
      <c r="B157" s="19">
        <f>'total Scrap'!D157</f>
        <v>95423</v>
      </c>
      <c r="C157" s="11" t="str">
        <f>'total Scrap'!E157</f>
        <v>566512663071</v>
      </c>
      <c r="D157" s="35" t="str">
        <f t="shared" si="37"/>
        <v>566512663071</v>
      </c>
      <c r="E157" s="9" t="e">
        <f>'traitement UNIQUE'!A157</f>
        <v>#N/A</v>
      </c>
      <c r="F157" s="9">
        <f t="shared" si="38"/>
        <v>0</v>
      </c>
      <c r="G157" s="9">
        <f t="shared" si="39"/>
        <v>0</v>
      </c>
      <c r="H157" s="37">
        <f t="shared" si="40"/>
        <v>2</v>
      </c>
      <c r="I157" s="37">
        <f t="shared" si="41"/>
        <v>2</v>
      </c>
      <c r="J157" s="10">
        <f t="shared" si="42"/>
        <v>0</v>
      </c>
      <c r="K157" s="10">
        <f t="shared" si="43"/>
        <v>0</v>
      </c>
      <c r="L157" s="24">
        <f t="shared" si="44"/>
        <v>1</v>
      </c>
      <c r="M157" s="24">
        <f t="shared" si="45"/>
        <v>3</v>
      </c>
      <c r="N157" s="9">
        <v>156</v>
      </c>
      <c r="O157" s="9">
        <v>156</v>
      </c>
      <c r="P157" s="9" t="str">
        <f t="shared" si="46"/>
        <v>Occurrence156</v>
      </c>
      <c r="Q157" s="9">
        <f t="shared" si="51"/>
        <v>0</v>
      </c>
      <c r="R157" s="9">
        <f t="shared" si="54"/>
        <v>0</v>
      </c>
      <c r="S157" s="9">
        <f t="shared" si="47"/>
        <v>0</v>
      </c>
      <c r="T157" s="9">
        <f t="shared" si="48"/>
        <v>0</v>
      </c>
      <c r="U157" s="9">
        <f t="shared" si="52"/>
        <v>426</v>
      </c>
      <c r="V157" s="4">
        <f t="shared" si="53"/>
        <v>153</v>
      </c>
      <c r="W157" s="4">
        <f t="shared" si="49"/>
        <v>1</v>
      </c>
      <c r="X157" s="12">
        <f t="shared" si="50"/>
        <v>1</v>
      </c>
    </row>
    <row r="158" spans="1:24" ht="18.75" customHeight="1" x14ac:dyDescent="0.35">
      <c r="A158" s="21" t="str">
        <f>'total Scrap'!A158</f>
        <v>10/2020</v>
      </c>
      <c r="B158" s="19">
        <f>'total Scrap'!D158</f>
        <v>96709</v>
      </c>
      <c r="C158" s="11" t="str">
        <f>'total Scrap'!E158</f>
        <v>56042F318071</v>
      </c>
      <c r="D158" s="35" t="str">
        <f t="shared" si="37"/>
        <v>56042F318071</v>
      </c>
      <c r="E158" s="9" t="e">
        <f>'traitement UNIQUE'!A158</f>
        <v>#N/A</v>
      </c>
      <c r="F158" s="9">
        <f t="shared" si="38"/>
        <v>0</v>
      </c>
      <c r="G158" s="9">
        <f t="shared" si="39"/>
        <v>0</v>
      </c>
      <c r="H158" s="37">
        <f t="shared" si="40"/>
        <v>2</v>
      </c>
      <c r="I158" s="37">
        <f t="shared" si="41"/>
        <v>2</v>
      </c>
      <c r="J158" s="10">
        <f t="shared" si="42"/>
        <v>0</v>
      </c>
      <c r="K158" s="10">
        <f t="shared" si="43"/>
        <v>0</v>
      </c>
      <c r="L158" s="24">
        <f t="shared" si="44"/>
        <v>1</v>
      </c>
      <c r="M158" s="24">
        <f t="shared" si="45"/>
        <v>3</v>
      </c>
      <c r="N158" s="9">
        <v>157</v>
      </c>
      <c r="O158" s="9">
        <v>157</v>
      </c>
      <c r="P158" s="9" t="str">
        <f t="shared" si="46"/>
        <v>Occurrence157</v>
      </c>
      <c r="Q158" s="9">
        <f t="shared" si="51"/>
        <v>0</v>
      </c>
      <c r="R158" s="9">
        <f t="shared" si="54"/>
        <v>0</v>
      </c>
      <c r="S158" s="9">
        <f t="shared" si="47"/>
        <v>0</v>
      </c>
      <c r="T158" s="9">
        <f t="shared" si="48"/>
        <v>0</v>
      </c>
      <c r="U158" s="9">
        <f t="shared" si="52"/>
        <v>426</v>
      </c>
      <c r="V158" s="4">
        <f t="shared" si="53"/>
        <v>153</v>
      </c>
      <c r="W158" s="4">
        <f t="shared" si="49"/>
        <v>1</v>
      </c>
      <c r="X158" s="12">
        <f t="shared" si="50"/>
        <v>1</v>
      </c>
    </row>
    <row r="159" spans="1:24" ht="18.75" customHeight="1" x14ac:dyDescent="0.35">
      <c r="A159" s="21" t="str">
        <f>'total Scrap'!A159</f>
        <v>10/2020</v>
      </c>
      <c r="B159" s="19">
        <f>'total Scrap'!D159</f>
        <v>96712</v>
      </c>
      <c r="C159" s="11" t="str">
        <f>'total Scrap'!E159</f>
        <v>56042F318071</v>
      </c>
      <c r="D159" s="35" t="str">
        <f t="shared" si="37"/>
        <v>56042F318071</v>
      </c>
      <c r="E159" s="9" t="e">
        <f>'traitement UNIQUE'!A159</f>
        <v>#N/A</v>
      </c>
      <c r="F159" s="9">
        <f t="shared" si="38"/>
        <v>0</v>
      </c>
      <c r="G159" s="9">
        <f t="shared" si="39"/>
        <v>0</v>
      </c>
      <c r="H159" s="37">
        <f t="shared" si="40"/>
        <v>2</v>
      </c>
      <c r="I159" s="37">
        <f t="shared" si="41"/>
        <v>2</v>
      </c>
      <c r="J159" s="10">
        <f t="shared" si="42"/>
        <v>0</v>
      </c>
      <c r="K159" s="10">
        <f t="shared" si="43"/>
        <v>0</v>
      </c>
      <c r="L159" s="24">
        <f t="shared" si="44"/>
        <v>1</v>
      </c>
      <c r="M159" s="24">
        <f t="shared" si="45"/>
        <v>3</v>
      </c>
      <c r="N159" s="9">
        <v>158</v>
      </c>
      <c r="O159" s="9">
        <v>158</v>
      </c>
      <c r="P159" s="9" t="str">
        <f t="shared" si="46"/>
        <v>Occurrence158</v>
      </c>
      <c r="Q159" s="9">
        <f t="shared" si="51"/>
        <v>0</v>
      </c>
      <c r="R159" s="9">
        <f t="shared" si="54"/>
        <v>0</v>
      </c>
      <c r="S159" s="9">
        <f t="shared" si="47"/>
        <v>0</v>
      </c>
      <c r="T159" s="9">
        <f t="shared" si="48"/>
        <v>0</v>
      </c>
      <c r="U159" s="9">
        <f t="shared" si="52"/>
        <v>426</v>
      </c>
      <c r="V159" s="4">
        <f t="shared" si="53"/>
        <v>153</v>
      </c>
      <c r="W159" s="4">
        <f t="shared" si="49"/>
        <v>1</v>
      </c>
      <c r="X159" s="12">
        <f t="shared" si="50"/>
        <v>1</v>
      </c>
    </row>
    <row r="160" spans="1:24" ht="18.75" customHeight="1" x14ac:dyDescent="0.35">
      <c r="A160" s="21" t="str">
        <f>'total Scrap'!A160</f>
        <v>10/2020</v>
      </c>
      <c r="B160" s="19">
        <f>'total Scrap'!D160</f>
        <v>96705</v>
      </c>
      <c r="C160" s="11" t="str">
        <f>'total Scrap'!E160</f>
        <v>68147F218071</v>
      </c>
      <c r="D160" s="35">
        <f t="shared" si="37"/>
        <v>0</v>
      </c>
      <c r="E160" s="9" t="e">
        <f>'traitement UNIQUE'!A160</f>
        <v>#N/A</v>
      </c>
      <c r="F160" s="9">
        <f t="shared" si="38"/>
        <v>0</v>
      </c>
      <c r="G160" s="9">
        <f t="shared" si="39"/>
        <v>0</v>
      </c>
      <c r="H160" s="37">
        <f t="shared" si="40"/>
        <v>2</v>
      </c>
      <c r="I160" s="37">
        <f t="shared" si="41"/>
        <v>2</v>
      </c>
      <c r="J160" s="10">
        <f t="shared" si="42"/>
        <v>0</v>
      </c>
      <c r="K160" s="10">
        <f t="shared" si="43"/>
        <v>0</v>
      </c>
      <c r="L160" s="24">
        <f t="shared" si="44"/>
        <v>1</v>
      </c>
      <c r="M160" s="24">
        <f t="shared" si="45"/>
        <v>3</v>
      </c>
      <c r="N160" s="9">
        <v>159</v>
      </c>
      <c r="O160" s="9">
        <v>159</v>
      </c>
      <c r="P160" s="9" t="str">
        <f t="shared" si="46"/>
        <v>Occurrence159</v>
      </c>
      <c r="Q160" s="9">
        <f t="shared" si="51"/>
        <v>0</v>
      </c>
      <c r="R160" s="9">
        <f t="shared" si="54"/>
        <v>0</v>
      </c>
      <c r="S160" s="9">
        <f t="shared" si="47"/>
        <v>0</v>
      </c>
      <c r="T160" s="9">
        <f t="shared" si="48"/>
        <v>0</v>
      </c>
      <c r="U160" s="9">
        <f t="shared" si="52"/>
        <v>426</v>
      </c>
      <c r="V160" s="4">
        <f t="shared" si="53"/>
        <v>153</v>
      </c>
      <c r="W160" s="4">
        <f t="shared" si="49"/>
        <v>1</v>
      </c>
      <c r="X160" s="12">
        <f t="shared" si="50"/>
        <v>1</v>
      </c>
    </row>
    <row r="161" spans="1:24" ht="18.75" customHeight="1" x14ac:dyDescent="0.35">
      <c r="A161" s="21" t="str">
        <f>'total Scrap'!A161</f>
        <v>10/2020</v>
      </c>
      <c r="B161" s="19">
        <f>'total Scrap'!D161</f>
        <v>95724</v>
      </c>
      <c r="C161" s="11" t="str">
        <f>'total Scrap'!E161</f>
        <v>566532660371</v>
      </c>
      <c r="D161" s="35">
        <f t="shared" si="37"/>
        <v>0</v>
      </c>
      <c r="E161" s="9" t="e">
        <f>'traitement UNIQUE'!A161</f>
        <v>#N/A</v>
      </c>
      <c r="F161" s="9">
        <f t="shared" si="38"/>
        <v>0</v>
      </c>
      <c r="G161" s="9">
        <f t="shared" si="39"/>
        <v>0</v>
      </c>
      <c r="H161" s="37">
        <f t="shared" si="40"/>
        <v>2</v>
      </c>
      <c r="I161" s="37">
        <f t="shared" si="41"/>
        <v>2</v>
      </c>
      <c r="J161" s="10">
        <f t="shared" si="42"/>
        <v>0</v>
      </c>
      <c r="K161" s="10">
        <f t="shared" si="43"/>
        <v>0</v>
      </c>
      <c r="L161" s="24">
        <f t="shared" si="44"/>
        <v>1</v>
      </c>
      <c r="M161" s="24">
        <f t="shared" si="45"/>
        <v>3</v>
      </c>
      <c r="N161" s="9">
        <v>160</v>
      </c>
      <c r="O161" s="9">
        <v>160</v>
      </c>
      <c r="P161" s="9" t="str">
        <f t="shared" si="46"/>
        <v>Occurrence160</v>
      </c>
      <c r="Q161" s="9">
        <f t="shared" si="51"/>
        <v>0</v>
      </c>
      <c r="R161" s="9">
        <f t="shared" si="54"/>
        <v>0</v>
      </c>
      <c r="S161" s="9">
        <f t="shared" si="47"/>
        <v>0</v>
      </c>
      <c r="T161" s="9">
        <f t="shared" si="48"/>
        <v>0</v>
      </c>
      <c r="U161" s="9">
        <f t="shared" si="52"/>
        <v>426</v>
      </c>
      <c r="V161" s="4">
        <f t="shared" si="53"/>
        <v>153</v>
      </c>
      <c r="W161" s="4">
        <f t="shared" si="49"/>
        <v>1</v>
      </c>
      <c r="X161" s="12">
        <f t="shared" si="50"/>
        <v>1</v>
      </c>
    </row>
    <row r="162" spans="1:24" ht="18.75" customHeight="1" x14ac:dyDescent="0.35">
      <c r="A162" s="21" t="str">
        <f>'total Scrap'!A162</f>
        <v>10/2020</v>
      </c>
      <c r="B162" s="19">
        <f>'total Scrap'!D162</f>
        <v>96542</v>
      </c>
      <c r="C162" s="11" t="str">
        <f>'total Scrap'!E162</f>
        <v>678811132171</v>
      </c>
      <c r="D162" s="35">
        <f t="shared" si="37"/>
        <v>0</v>
      </c>
      <c r="E162" s="9" t="e">
        <f>'traitement UNIQUE'!A162</f>
        <v>#N/A</v>
      </c>
      <c r="F162" s="9">
        <f t="shared" si="38"/>
        <v>0</v>
      </c>
      <c r="G162" s="9">
        <f t="shared" si="39"/>
        <v>0</v>
      </c>
      <c r="H162" s="37">
        <f t="shared" si="40"/>
        <v>2</v>
      </c>
      <c r="I162" s="37">
        <f t="shared" si="41"/>
        <v>2</v>
      </c>
      <c r="J162" s="10">
        <f t="shared" si="42"/>
        <v>0</v>
      </c>
      <c r="K162" s="10">
        <f t="shared" si="43"/>
        <v>0</v>
      </c>
      <c r="L162" s="24">
        <f t="shared" si="44"/>
        <v>1</v>
      </c>
      <c r="M162" s="24">
        <f t="shared" si="45"/>
        <v>3</v>
      </c>
      <c r="N162" s="9">
        <v>161</v>
      </c>
      <c r="O162" s="9">
        <v>161</v>
      </c>
      <c r="P162" s="9" t="str">
        <f t="shared" si="46"/>
        <v>Occurrence161</v>
      </c>
      <c r="Q162" s="9">
        <f t="shared" si="51"/>
        <v>0</v>
      </c>
      <c r="R162" s="9">
        <f t="shared" si="54"/>
        <v>0</v>
      </c>
      <c r="S162" s="9">
        <f t="shared" si="47"/>
        <v>0</v>
      </c>
      <c r="T162" s="9">
        <f t="shared" si="48"/>
        <v>0</v>
      </c>
      <c r="U162" s="9">
        <f t="shared" si="52"/>
        <v>426</v>
      </c>
      <c r="V162" s="4">
        <f t="shared" si="53"/>
        <v>153</v>
      </c>
      <c r="W162" s="4">
        <f t="shared" si="49"/>
        <v>1</v>
      </c>
      <c r="X162" s="12">
        <f t="shared" si="50"/>
        <v>1</v>
      </c>
    </row>
    <row r="163" spans="1:24" ht="18.75" customHeight="1" x14ac:dyDescent="0.35">
      <c r="A163" s="21" t="str">
        <f>'total Scrap'!A163</f>
        <v>10/2020</v>
      </c>
      <c r="B163" s="19">
        <f>'total Scrap'!D163</f>
        <v>95723</v>
      </c>
      <c r="C163" s="11" t="str">
        <f>'total Scrap'!E163</f>
        <v>566512660071</v>
      </c>
      <c r="D163" s="35">
        <f t="shared" si="37"/>
        <v>0</v>
      </c>
      <c r="E163" s="9" t="e">
        <f>'traitement UNIQUE'!A163</f>
        <v>#N/A</v>
      </c>
      <c r="F163" s="9">
        <f t="shared" si="38"/>
        <v>0</v>
      </c>
      <c r="G163" s="9">
        <f t="shared" si="39"/>
        <v>0</v>
      </c>
      <c r="H163" s="37">
        <f t="shared" si="40"/>
        <v>2</v>
      </c>
      <c r="I163" s="37">
        <f t="shared" si="41"/>
        <v>2</v>
      </c>
      <c r="J163" s="10">
        <f t="shared" si="42"/>
        <v>0</v>
      </c>
      <c r="K163" s="10">
        <f t="shared" si="43"/>
        <v>0</v>
      </c>
      <c r="L163" s="24">
        <f t="shared" si="44"/>
        <v>1</v>
      </c>
      <c r="M163" s="24">
        <f t="shared" si="45"/>
        <v>3</v>
      </c>
      <c r="N163" s="9">
        <v>162</v>
      </c>
      <c r="O163" s="9">
        <v>162</v>
      </c>
      <c r="P163" s="9" t="str">
        <f t="shared" si="46"/>
        <v>Occurrence162</v>
      </c>
      <c r="Q163" s="9">
        <f t="shared" si="51"/>
        <v>0</v>
      </c>
      <c r="R163" s="9">
        <f t="shared" si="54"/>
        <v>0</v>
      </c>
      <c r="S163" s="9">
        <f t="shared" si="47"/>
        <v>0</v>
      </c>
      <c r="T163" s="9">
        <f t="shared" si="48"/>
        <v>0</v>
      </c>
      <c r="U163" s="9">
        <f t="shared" si="52"/>
        <v>426</v>
      </c>
      <c r="V163" s="4">
        <f t="shared" si="53"/>
        <v>153</v>
      </c>
      <c r="W163" s="4">
        <f t="shared" si="49"/>
        <v>1</v>
      </c>
      <c r="X163" s="12">
        <f t="shared" si="50"/>
        <v>1</v>
      </c>
    </row>
    <row r="164" spans="1:24" ht="18.75" customHeight="1" x14ac:dyDescent="0.35">
      <c r="A164" s="21" t="str">
        <f>'total Scrap'!A164</f>
        <v>10/2020</v>
      </c>
      <c r="B164" s="19">
        <f>'total Scrap'!D164</f>
        <v>95722</v>
      </c>
      <c r="C164" s="11" t="str">
        <f>'total Scrap'!E164</f>
        <v>537462665171</v>
      </c>
      <c r="D164" s="35">
        <f t="shared" si="37"/>
        <v>0</v>
      </c>
      <c r="E164" s="9" t="e">
        <f>'traitement UNIQUE'!A164</f>
        <v>#N/A</v>
      </c>
      <c r="F164" s="9">
        <f t="shared" si="38"/>
        <v>0</v>
      </c>
      <c r="G164" s="9">
        <f t="shared" si="39"/>
        <v>0</v>
      </c>
      <c r="H164" s="37">
        <f t="shared" si="40"/>
        <v>2</v>
      </c>
      <c r="I164" s="37">
        <f t="shared" si="41"/>
        <v>2</v>
      </c>
      <c r="J164" s="10">
        <f t="shared" si="42"/>
        <v>0</v>
      </c>
      <c r="K164" s="10">
        <f t="shared" si="43"/>
        <v>0</v>
      </c>
      <c r="L164" s="24">
        <f t="shared" si="44"/>
        <v>1</v>
      </c>
      <c r="M164" s="24">
        <f t="shared" si="45"/>
        <v>3</v>
      </c>
      <c r="N164" s="9">
        <v>163</v>
      </c>
      <c r="O164" s="9">
        <v>163</v>
      </c>
      <c r="P164" s="9" t="str">
        <f t="shared" si="46"/>
        <v>Occurrence163</v>
      </c>
      <c r="Q164" s="9">
        <f t="shared" si="51"/>
        <v>0</v>
      </c>
      <c r="R164" s="9">
        <f t="shared" si="54"/>
        <v>0</v>
      </c>
      <c r="S164" s="9">
        <f t="shared" si="47"/>
        <v>0</v>
      </c>
      <c r="T164" s="9">
        <f t="shared" si="48"/>
        <v>0</v>
      </c>
      <c r="U164" s="9">
        <f t="shared" si="52"/>
        <v>426</v>
      </c>
      <c r="V164" s="4">
        <f t="shared" si="53"/>
        <v>153</v>
      </c>
      <c r="W164" s="4">
        <f t="shared" si="49"/>
        <v>1</v>
      </c>
      <c r="X164" s="12">
        <f t="shared" si="50"/>
        <v>1</v>
      </c>
    </row>
    <row r="165" spans="1:24" ht="18.75" customHeight="1" x14ac:dyDescent="0.35">
      <c r="A165" s="21" t="str">
        <f>'total Scrap'!A165</f>
        <v>11/2020</v>
      </c>
      <c r="B165" s="19">
        <f>'total Scrap'!D165</f>
        <v>97558</v>
      </c>
      <c r="C165" s="11" t="str">
        <f>'total Scrap'!E165</f>
        <v>90407F210771</v>
      </c>
      <c r="D165" s="35">
        <f t="shared" si="37"/>
        <v>0</v>
      </c>
      <c r="E165" s="9" t="e">
        <f>'traitement UNIQUE'!A165</f>
        <v>#N/A</v>
      </c>
      <c r="F165" s="9">
        <f t="shared" si="38"/>
        <v>0</v>
      </c>
      <c r="G165" s="9">
        <f t="shared" si="39"/>
        <v>0</v>
      </c>
      <c r="H165" s="37">
        <f t="shared" si="40"/>
        <v>2</v>
      </c>
      <c r="I165" s="37">
        <f t="shared" si="41"/>
        <v>2</v>
      </c>
      <c r="J165" s="10">
        <f t="shared" si="42"/>
        <v>0</v>
      </c>
      <c r="K165" s="10">
        <f t="shared" si="43"/>
        <v>0</v>
      </c>
      <c r="L165" s="24">
        <f t="shared" si="44"/>
        <v>1</v>
      </c>
      <c r="M165" s="24">
        <f t="shared" si="45"/>
        <v>3</v>
      </c>
      <c r="N165" s="9">
        <v>164</v>
      </c>
      <c r="O165" s="9">
        <v>164</v>
      </c>
      <c r="P165" s="9" t="str">
        <f t="shared" si="46"/>
        <v>Occurrence164</v>
      </c>
      <c r="Q165" s="9">
        <f t="shared" si="51"/>
        <v>0</v>
      </c>
      <c r="R165" s="9">
        <f t="shared" si="54"/>
        <v>0</v>
      </c>
      <c r="S165" s="9">
        <f t="shared" si="47"/>
        <v>0</v>
      </c>
      <c r="T165" s="9">
        <f t="shared" si="48"/>
        <v>0</v>
      </c>
      <c r="U165" s="9">
        <f t="shared" si="52"/>
        <v>426</v>
      </c>
      <c r="V165" s="4">
        <f t="shared" si="53"/>
        <v>153</v>
      </c>
      <c r="W165" s="4">
        <f t="shared" si="49"/>
        <v>1</v>
      </c>
      <c r="X165" s="12">
        <f t="shared" si="50"/>
        <v>1</v>
      </c>
    </row>
    <row r="166" spans="1:24" ht="18.75" customHeight="1" x14ac:dyDescent="0.35">
      <c r="A166" s="21" t="str">
        <f>'total Scrap'!A166</f>
        <v>11/2020</v>
      </c>
      <c r="B166" s="19">
        <f>'total Scrap'!D166</f>
        <v>95661</v>
      </c>
      <c r="C166" s="11" t="str">
        <f>'total Scrap'!E166</f>
        <v>38330F231271</v>
      </c>
      <c r="D166" s="35">
        <f t="shared" si="37"/>
        <v>0</v>
      </c>
      <c r="E166" s="9" t="e">
        <f>'traitement UNIQUE'!A166</f>
        <v>#N/A</v>
      </c>
      <c r="F166" s="9">
        <f t="shared" si="38"/>
        <v>0</v>
      </c>
      <c r="G166" s="9">
        <f t="shared" si="39"/>
        <v>0</v>
      </c>
      <c r="H166" s="37">
        <f t="shared" si="40"/>
        <v>2</v>
      </c>
      <c r="I166" s="37">
        <f t="shared" si="41"/>
        <v>2</v>
      </c>
      <c r="J166" s="10">
        <f t="shared" si="42"/>
        <v>0</v>
      </c>
      <c r="K166" s="10">
        <f t="shared" si="43"/>
        <v>0</v>
      </c>
      <c r="L166" s="24">
        <f t="shared" si="44"/>
        <v>1</v>
      </c>
      <c r="M166" s="24">
        <f t="shared" si="45"/>
        <v>3</v>
      </c>
      <c r="N166" s="9">
        <v>165</v>
      </c>
      <c r="O166" s="9">
        <v>165</v>
      </c>
      <c r="P166" s="9" t="str">
        <f t="shared" si="46"/>
        <v>Occurrence165</v>
      </c>
      <c r="Q166" s="9">
        <f t="shared" si="51"/>
        <v>0</v>
      </c>
      <c r="R166" s="9">
        <f t="shared" si="54"/>
        <v>0</v>
      </c>
      <c r="S166" s="9">
        <f t="shared" si="47"/>
        <v>0</v>
      </c>
      <c r="T166" s="9">
        <f t="shared" si="48"/>
        <v>0</v>
      </c>
      <c r="U166" s="9">
        <f t="shared" si="52"/>
        <v>426</v>
      </c>
      <c r="V166" s="4">
        <f t="shared" si="53"/>
        <v>153</v>
      </c>
      <c r="W166" s="4">
        <f t="shared" si="49"/>
        <v>1</v>
      </c>
      <c r="X166" s="12">
        <f t="shared" si="50"/>
        <v>1</v>
      </c>
    </row>
    <row r="167" spans="1:24" ht="18.75" customHeight="1" x14ac:dyDescent="0.35">
      <c r="A167" s="21" t="str">
        <f>'total Scrap'!A167</f>
        <v>11/2020</v>
      </c>
      <c r="B167" s="19">
        <f>'total Scrap'!D167</f>
        <v>96924</v>
      </c>
      <c r="C167" s="11" t="str">
        <f>'total Scrap'!E167</f>
        <v>18450UM020</v>
      </c>
      <c r="D167" s="35" t="str">
        <f t="shared" si="37"/>
        <v>18450UM020</v>
      </c>
      <c r="E167" s="9" t="e">
        <f>'traitement UNIQUE'!A167</f>
        <v>#N/A</v>
      </c>
      <c r="F167" s="9">
        <f t="shared" si="38"/>
        <v>0</v>
      </c>
      <c r="G167" s="9">
        <f t="shared" si="39"/>
        <v>0</v>
      </c>
      <c r="H167" s="37">
        <f t="shared" si="40"/>
        <v>2</v>
      </c>
      <c r="I167" s="37">
        <f t="shared" si="41"/>
        <v>2</v>
      </c>
      <c r="J167" s="10">
        <f t="shared" si="42"/>
        <v>0</v>
      </c>
      <c r="K167" s="10">
        <f t="shared" si="43"/>
        <v>0</v>
      </c>
      <c r="L167" s="24">
        <f t="shared" si="44"/>
        <v>1</v>
      </c>
      <c r="M167" s="24">
        <f t="shared" si="45"/>
        <v>3</v>
      </c>
      <c r="N167" s="9">
        <v>166</v>
      </c>
      <c r="O167" s="9">
        <v>166</v>
      </c>
      <c r="P167" s="9" t="str">
        <f t="shared" si="46"/>
        <v>Occurrence166</v>
      </c>
      <c r="Q167" s="9">
        <f t="shared" si="51"/>
        <v>0</v>
      </c>
      <c r="R167" s="9">
        <f t="shared" si="54"/>
        <v>0</v>
      </c>
      <c r="S167" s="9">
        <f t="shared" si="47"/>
        <v>0</v>
      </c>
      <c r="T167" s="9">
        <f t="shared" si="48"/>
        <v>0</v>
      </c>
      <c r="U167" s="9">
        <f t="shared" si="52"/>
        <v>426</v>
      </c>
      <c r="V167" s="4">
        <f t="shared" si="53"/>
        <v>153</v>
      </c>
      <c r="W167" s="4">
        <f t="shared" si="49"/>
        <v>1</v>
      </c>
      <c r="X167" s="12">
        <f t="shared" si="50"/>
        <v>1</v>
      </c>
    </row>
    <row r="168" spans="1:24" ht="18.75" customHeight="1" x14ac:dyDescent="0.35">
      <c r="A168" s="21" t="str">
        <f>'total Scrap'!A168</f>
        <v>11/2020</v>
      </c>
      <c r="B168" s="19">
        <f>'total Scrap'!D168</f>
        <v>95985</v>
      </c>
      <c r="C168" s="11" t="str">
        <f>'total Scrap'!E168</f>
        <v>17460UM010</v>
      </c>
      <c r="D168" s="35">
        <f t="shared" si="37"/>
        <v>0</v>
      </c>
      <c r="E168" s="9" t="e">
        <f>'traitement UNIQUE'!A168</f>
        <v>#N/A</v>
      </c>
      <c r="F168" s="9">
        <f t="shared" si="38"/>
        <v>0</v>
      </c>
      <c r="G168" s="9">
        <f t="shared" si="39"/>
        <v>0</v>
      </c>
      <c r="H168" s="37">
        <f t="shared" si="40"/>
        <v>2</v>
      </c>
      <c r="I168" s="37">
        <f t="shared" si="41"/>
        <v>2</v>
      </c>
      <c r="J168" s="10">
        <f t="shared" si="42"/>
        <v>0</v>
      </c>
      <c r="K168" s="10">
        <f t="shared" si="43"/>
        <v>0</v>
      </c>
      <c r="L168" s="24">
        <f t="shared" si="44"/>
        <v>1</v>
      </c>
      <c r="M168" s="24">
        <f t="shared" si="45"/>
        <v>3</v>
      </c>
      <c r="N168" s="9">
        <v>167</v>
      </c>
      <c r="O168" s="9">
        <v>167</v>
      </c>
      <c r="P168" s="9" t="str">
        <f t="shared" si="46"/>
        <v>Occurrence167</v>
      </c>
      <c r="Q168" s="9">
        <f t="shared" si="51"/>
        <v>0</v>
      </c>
      <c r="R168" s="9">
        <f t="shared" si="54"/>
        <v>0</v>
      </c>
      <c r="S168" s="9">
        <f t="shared" si="47"/>
        <v>0</v>
      </c>
      <c r="T168" s="9">
        <f t="shared" si="48"/>
        <v>0</v>
      </c>
      <c r="U168" s="9">
        <f t="shared" si="52"/>
        <v>426</v>
      </c>
      <c r="V168" s="4">
        <f t="shared" si="53"/>
        <v>153</v>
      </c>
      <c r="W168" s="4">
        <f t="shared" si="49"/>
        <v>1</v>
      </c>
      <c r="X168" s="12">
        <f t="shared" si="50"/>
        <v>1</v>
      </c>
    </row>
    <row r="169" spans="1:24" ht="18.75" customHeight="1" x14ac:dyDescent="0.35">
      <c r="A169" s="21" t="str">
        <f>'total Scrap'!A169</f>
        <v>11/2020</v>
      </c>
      <c r="B169" s="19">
        <f>'total Scrap'!D169</f>
        <v>96717</v>
      </c>
      <c r="C169" s="11" t="str">
        <f>'total Scrap'!E169</f>
        <v>89661UM090</v>
      </c>
      <c r="D169" s="35" t="str">
        <f t="shared" si="37"/>
        <v>89661UM090</v>
      </c>
      <c r="E169" s="9" t="e">
        <f>'traitement UNIQUE'!A169</f>
        <v>#N/A</v>
      </c>
      <c r="F169" s="9">
        <f t="shared" si="38"/>
        <v>0</v>
      </c>
      <c r="G169" s="9">
        <f t="shared" si="39"/>
        <v>0</v>
      </c>
      <c r="H169" s="37">
        <f t="shared" si="40"/>
        <v>2</v>
      </c>
      <c r="I169" s="37">
        <f t="shared" si="41"/>
        <v>2</v>
      </c>
      <c r="J169" s="10">
        <f t="shared" si="42"/>
        <v>0</v>
      </c>
      <c r="K169" s="10">
        <f t="shared" si="43"/>
        <v>0</v>
      </c>
      <c r="L169" s="24">
        <f t="shared" si="44"/>
        <v>1</v>
      </c>
      <c r="M169" s="24">
        <f t="shared" si="45"/>
        <v>3</v>
      </c>
      <c r="N169" s="9">
        <v>168</v>
      </c>
      <c r="O169" s="9">
        <v>168</v>
      </c>
      <c r="P169" s="9" t="str">
        <f t="shared" si="46"/>
        <v>Occurrence168</v>
      </c>
      <c r="Q169" s="9">
        <f t="shared" si="51"/>
        <v>0</v>
      </c>
      <c r="R169" s="9">
        <f t="shared" si="54"/>
        <v>0</v>
      </c>
      <c r="S169" s="9">
        <f t="shared" si="47"/>
        <v>0</v>
      </c>
      <c r="T169" s="9">
        <f t="shared" si="48"/>
        <v>0</v>
      </c>
      <c r="U169" s="9">
        <f t="shared" si="52"/>
        <v>426</v>
      </c>
      <c r="V169" s="4">
        <f t="shared" si="53"/>
        <v>153</v>
      </c>
      <c r="W169" s="4">
        <f t="shared" si="49"/>
        <v>1</v>
      </c>
      <c r="X169" s="12">
        <f t="shared" si="50"/>
        <v>1</v>
      </c>
    </row>
    <row r="170" spans="1:24" ht="18.75" customHeight="1" x14ac:dyDescent="0.35">
      <c r="A170" s="21" t="str">
        <f>'total Scrap'!A170</f>
        <v>11/2020</v>
      </c>
      <c r="B170" s="19">
        <f>'total Scrap'!D170</f>
        <v>95977</v>
      </c>
      <c r="C170" s="11" t="str">
        <f>'total Scrap'!E170</f>
        <v>16420F118071</v>
      </c>
      <c r="D170" s="35" t="str">
        <f t="shared" si="37"/>
        <v>16420F118071</v>
      </c>
      <c r="E170" s="9" t="e">
        <f>'traitement UNIQUE'!A170</f>
        <v>#N/A</v>
      </c>
      <c r="F170" s="9">
        <f t="shared" si="38"/>
        <v>0</v>
      </c>
      <c r="G170" s="9">
        <f t="shared" si="39"/>
        <v>0</v>
      </c>
      <c r="H170" s="37">
        <f t="shared" si="40"/>
        <v>2</v>
      </c>
      <c r="I170" s="37">
        <f t="shared" si="41"/>
        <v>2</v>
      </c>
      <c r="J170" s="10">
        <f t="shared" si="42"/>
        <v>0</v>
      </c>
      <c r="K170" s="10">
        <f t="shared" si="43"/>
        <v>0</v>
      </c>
      <c r="L170" s="24">
        <f t="shared" si="44"/>
        <v>1</v>
      </c>
      <c r="M170" s="24">
        <f t="shared" si="45"/>
        <v>3</v>
      </c>
      <c r="N170" s="9">
        <v>169</v>
      </c>
      <c r="O170" s="9">
        <v>169</v>
      </c>
      <c r="P170" s="9" t="str">
        <f t="shared" si="46"/>
        <v>Occurrence169</v>
      </c>
      <c r="Q170" s="9">
        <f t="shared" si="51"/>
        <v>0</v>
      </c>
      <c r="R170" s="9">
        <f t="shared" si="54"/>
        <v>0</v>
      </c>
      <c r="S170" s="9">
        <f t="shared" si="47"/>
        <v>0</v>
      </c>
      <c r="T170" s="9">
        <f t="shared" si="48"/>
        <v>0</v>
      </c>
      <c r="U170" s="9">
        <f t="shared" si="52"/>
        <v>426</v>
      </c>
      <c r="V170" s="4">
        <f t="shared" si="53"/>
        <v>153</v>
      </c>
      <c r="W170" s="4">
        <f t="shared" si="49"/>
        <v>1</v>
      </c>
      <c r="X170" s="12">
        <f t="shared" si="50"/>
        <v>1</v>
      </c>
    </row>
    <row r="171" spans="1:24" ht="18.75" customHeight="1" x14ac:dyDescent="0.35">
      <c r="A171" s="21" t="str">
        <f>'total Scrap'!A171</f>
        <v>11/2020</v>
      </c>
      <c r="B171" s="19">
        <f>'total Scrap'!D171</f>
        <v>95744</v>
      </c>
      <c r="C171" s="11" t="str">
        <f>'total Scrap'!E171</f>
        <v>56210F118071</v>
      </c>
      <c r="D171" s="35" t="str">
        <f t="shared" si="37"/>
        <v>56210F118071</v>
      </c>
      <c r="E171" s="9" t="e">
        <f>'traitement UNIQUE'!A171</f>
        <v>#N/A</v>
      </c>
      <c r="F171" s="9">
        <f t="shared" si="38"/>
        <v>0</v>
      </c>
      <c r="G171" s="9">
        <f t="shared" si="39"/>
        <v>0</v>
      </c>
      <c r="H171" s="37">
        <f t="shared" si="40"/>
        <v>2</v>
      </c>
      <c r="I171" s="37">
        <f t="shared" si="41"/>
        <v>2</v>
      </c>
      <c r="J171" s="10">
        <f t="shared" si="42"/>
        <v>0</v>
      </c>
      <c r="K171" s="10">
        <f t="shared" si="43"/>
        <v>0</v>
      </c>
      <c r="L171" s="24">
        <f t="shared" si="44"/>
        <v>1</v>
      </c>
      <c r="M171" s="24">
        <f t="shared" si="45"/>
        <v>3</v>
      </c>
      <c r="N171" s="9">
        <v>170</v>
      </c>
      <c r="O171" s="9">
        <v>170</v>
      </c>
      <c r="P171" s="9" t="str">
        <f t="shared" si="46"/>
        <v>Occurrence170</v>
      </c>
      <c r="Q171" s="9">
        <f t="shared" si="51"/>
        <v>0</v>
      </c>
      <c r="R171" s="9">
        <f t="shared" si="54"/>
        <v>0</v>
      </c>
      <c r="S171" s="9">
        <f t="shared" si="47"/>
        <v>0</v>
      </c>
      <c r="T171" s="9">
        <f t="shared" si="48"/>
        <v>0</v>
      </c>
      <c r="U171" s="9">
        <f t="shared" si="52"/>
        <v>426</v>
      </c>
      <c r="V171" s="4">
        <f t="shared" si="53"/>
        <v>153</v>
      </c>
      <c r="W171" s="4">
        <f t="shared" si="49"/>
        <v>1</v>
      </c>
      <c r="X171" s="12">
        <f t="shared" si="50"/>
        <v>1</v>
      </c>
    </row>
    <row r="172" spans="1:24" ht="18.75" customHeight="1" x14ac:dyDescent="0.35">
      <c r="A172" s="21" t="str">
        <f>'total Scrap'!A172</f>
        <v>11/2020</v>
      </c>
      <c r="B172" s="19">
        <f>'total Scrap'!D172</f>
        <v>95991</v>
      </c>
      <c r="C172" s="11" t="str">
        <f>'total Scrap'!E172</f>
        <v>8987125010</v>
      </c>
      <c r="D172" s="35" t="str">
        <f t="shared" si="37"/>
        <v>8987125010</v>
      </c>
      <c r="E172" s="9" t="e">
        <f>'traitement UNIQUE'!A172</f>
        <v>#N/A</v>
      </c>
      <c r="F172" s="9">
        <f t="shared" si="38"/>
        <v>0</v>
      </c>
      <c r="G172" s="9">
        <f t="shared" si="39"/>
        <v>0</v>
      </c>
      <c r="H172" s="37">
        <f t="shared" si="40"/>
        <v>2</v>
      </c>
      <c r="I172" s="37">
        <f t="shared" si="41"/>
        <v>2</v>
      </c>
      <c r="J172" s="10">
        <f t="shared" si="42"/>
        <v>0</v>
      </c>
      <c r="K172" s="10">
        <f t="shared" si="43"/>
        <v>0</v>
      </c>
      <c r="L172" s="24">
        <f t="shared" si="44"/>
        <v>1</v>
      </c>
      <c r="M172" s="24">
        <f t="shared" si="45"/>
        <v>3</v>
      </c>
      <c r="N172" s="9">
        <v>171</v>
      </c>
      <c r="O172" s="9">
        <v>171</v>
      </c>
      <c r="P172" s="9" t="str">
        <f t="shared" si="46"/>
        <v>Occurrence171</v>
      </c>
      <c r="Q172" s="9">
        <f t="shared" si="51"/>
        <v>0</v>
      </c>
      <c r="R172" s="9">
        <f t="shared" si="54"/>
        <v>0</v>
      </c>
      <c r="S172" s="9">
        <f t="shared" si="47"/>
        <v>0</v>
      </c>
      <c r="T172" s="9">
        <f t="shared" si="48"/>
        <v>0</v>
      </c>
      <c r="U172" s="9">
        <f t="shared" si="52"/>
        <v>426</v>
      </c>
      <c r="V172" s="4">
        <f t="shared" si="53"/>
        <v>153</v>
      </c>
      <c r="W172" s="4">
        <f t="shared" si="49"/>
        <v>1</v>
      </c>
      <c r="X172" s="12">
        <f t="shared" si="50"/>
        <v>1</v>
      </c>
    </row>
    <row r="173" spans="1:24" ht="18.75" customHeight="1" x14ac:dyDescent="0.35">
      <c r="A173" s="21" t="str">
        <f>'total Scrap'!A173</f>
        <v>11/2020</v>
      </c>
      <c r="B173" s="19">
        <f>'total Scrap'!D173</f>
        <v>96720</v>
      </c>
      <c r="C173" s="11" t="str">
        <f>'total Scrap'!E173</f>
        <v>16420F118071</v>
      </c>
      <c r="D173" s="35" t="str">
        <f t="shared" si="37"/>
        <v>16420F118071</v>
      </c>
      <c r="E173" s="9" t="e">
        <f>'traitement UNIQUE'!A173</f>
        <v>#N/A</v>
      </c>
      <c r="F173" s="9">
        <f t="shared" si="38"/>
        <v>0</v>
      </c>
      <c r="G173" s="9">
        <f t="shared" si="39"/>
        <v>0</v>
      </c>
      <c r="H173" s="37">
        <f t="shared" si="40"/>
        <v>2</v>
      </c>
      <c r="I173" s="37">
        <f t="shared" si="41"/>
        <v>2</v>
      </c>
      <c r="J173" s="10">
        <f t="shared" si="42"/>
        <v>0</v>
      </c>
      <c r="K173" s="10">
        <f t="shared" si="43"/>
        <v>0</v>
      </c>
      <c r="L173" s="24">
        <f t="shared" si="44"/>
        <v>1</v>
      </c>
      <c r="M173" s="24">
        <f t="shared" si="45"/>
        <v>3</v>
      </c>
      <c r="N173" s="9">
        <v>172</v>
      </c>
      <c r="O173" s="9">
        <v>172</v>
      </c>
      <c r="P173" s="9" t="str">
        <f t="shared" si="46"/>
        <v>Occurrence172</v>
      </c>
      <c r="Q173" s="9">
        <f t="shared" si="51"/>
        <v>0</v>
      </c>
      <c r="R173" s="9">
        <f t="shared" si="54"/>
        <v>0</v>
      </c>
      <c r="S173" s="9">
        <f t="shared" si="47"/>
        <v>0</v>
      </c>
      <c r="T173" s="9">
        <f t="shared" si="48"/>
        <v>0</v>
      </c>
      <c r="U173" s="9">
        <f t="shared" si="52"/>
        <v>426</v>
      </c>
      <c r="V173" s="4">
        <f t="shared" si="53"/>
        <v>153</v>
      </c>
      <c r="W173" s="4">
        <f t="shared" si="49"/>
        <v>1</v>
      </c>
      <c r="X173" s="12">
        <f t="shared" si="50"/>
        <v>1</v>
      </c>
    </row>
    <row r="174" spans="1:24" ht="18.75" customHeight="1" x14ac:dyDescent="0.35">
      <c r="A174" s="21" t="str">
        <f>'total Scrap'!A174</f>
        <v>11/2020</v>
      </c>
      <c r="B174" s="19">
        <f>'total Scrap'!D174</f>
        <v>95738</v>
      </c>
      <c r="C174" s="11" t="str">
        <f>'total Scrap'!E174</f>
        <v>27060UB070</v>
      </c>
      <c r="D174" s="35" t="str">
        <f t="shared" si="37"/>
        <v>27060UB070</v>
      </c>
      <c r="E174" s="9" t="e">
        <f>'traitement UNIQUE'!A174</f>
        <v>#N/A</v>
      </c>
      <c r="F174" s="9">
        <f t="shared" si="38"/>
        <v>0</v>
      </c>
      <c r="G174" s="9">
        <f t="shared" si="39"/>
        <v>0</v>
      </c>
      <c r="H174" s="37">
        <f t="shared" si="40"/>
        <v>2</v>
      </c>
      <c r="I174" s="37">
        <f t="shared" si="41"/>
        <v>2</v>
      </c>
      <c r="J174" s="10">
        <f t="shared" si="42"/>
        <v>0</v>
      </c>
      <c r="K174" s="10">
        <f t="shared" si="43"/>
        <v>0</v>
      </c>
      <c r="L174" s="24">
        <f t="shared" si="44"/>
        <v>1</v>
      </c>
      <c r="M174" s="24">
        <f t="shared" si="45"/>
        <v>3</v>
      </c>
      <c r="N174" s="9">
        <v>173</v>
      </c>
      <c r="O174" s="9">
        <v>173</v>
      </c>
      <c r="P174" s="9" t="str">
        <f t="shared" si="46"/>
        <v>Occurrence173</v>
      </c>
      <c r="Q174" s="9">
        <f t="shared" si="51"/>
        <v>0</v>
      </c>
      <c r="R174" s="9">
        <f t="shared" si="54"/>
        <v>0</v>
      </c>
      <c r="S174" s="9">
        <f t="shared" si="47"/>
        <v>0</v>
      </c>
      <c r="T174" s="9">
        <f t="shared" si="48"/>
        <v>0</v>
      </c>
      <c r="U174" s="9">
        <f t="shared" si="52"/>
        <v>426</v>
      </c>
      <c r="V174" s="4">
        <f t="shared" si="53"/>
        <v>153</v>
      </c>
      <c r="W174" s="4">
        <f t="shared" si="49"/>
        <v>1</v>
      </c>
      <c r="X174" s="12">
        <f t="shared" si="50"/>
        <v>1</v>
      </c>
    </row>
    <row r="175" spans="1:24" ht="18.75" customHeight="1" x14ac:dyDescent="0.35">
      <c r="A175" s="21" t="str">
        <f>'total Scrap'!A175</f>
        <v>11/2020</v>
      </c>
      <c r="B175" s="19">
        <f>'total Scrap'!D175</f>
        <v>95984</v>
      </c>
      <c r="C175" s="11" t="str">
        <f>'total Scrap'!E175</f>
        <v>56044FPA2271</v>
      </c>
      <c r="D175" s="35" t="str">
        <f t="shared" si="37"/>
        <v>56044FPA2271</v>
      </c>
      <c r="E175" s="9" t="e">
        <f>'traitement UNIQUE'!A175</f>
        <v>#N/A</v>
      </c>
      <c r="F175" s="9">
        <f t="shared" si="38"/>
        <v>0</v>
      </c>
      <c r="G175" s="9">
        <f t="shared" si="39"/>
        <v>0</v>
      </c>
      <c r="H175" s="37">
        <f t="shared" si="40"/>
        <v>2</v>
      </c>
      <c r="I175" s="37">
        <f t="shared" si="41"/>
        <v>2</v>
      </c>
      <c r="J175" s="10">
        <f t="shared" si="42"/>
        <v>0</v>
      </c>
      <c r="K175" s="10">
        <f t="shared" si="43"/>
        <v>0</v>
      </c>
      <c r="L175" s="24">
        <f t="shared" si="44"/>
        <v>1</v>
      </c>
      <c r="M175" s="24">
        <f t="shared" si="45"/>
        <v>3</v>
      </c>
      <c r="N175" s="9">
        <v>174</v>
      </c>
      <c r="O175" s="9">
        <v>174</v>
      </c>
      <c r="P175" s="9" t="str">
        <f t="shared" si="46"/>
        <v>Occurrence174</v>
      </c>
      <c r="Q175" s="9">
        <f t="shared" si="51"/>
        <v>0</v>
      </c>
      <c r="R175" s="9">
        <f t="shared" si="54"/>
        <v>0</v>
      </c>
      <c r="S175" s="9">
        <f t="shared" si="47"/>
        <v>0</v>
      </c>
      <c r="T175" s="9">
        <f t="shared" si="48"/>
        <v>0</v>
      </c>
      <c r="U175" s="9">
        <f t="shared" si="52"/>
        <v>426</v>
      </c>
      <c r="V175" s="4">
        <f t="shared" si="53"/>
        <v>153</v>
      </c>
      <c r="W175" s="4">
        <f t="shared" si="49"/>
        <v>1</v>
      </c>
      <c r="X175" s="12">
        <f t="shared" si="50"/>
        <v>1</v>
      </c>
    </row>
    <row r="176" spans="1:24" ht="18.75" customHeight="1" x14ac:dyDescent="0.35">
      <c r="A176" s="21" t="str">
        <f>'total Scrap'!A176</f>
        <v>11/2020</v>
      </c>
      <c r="B176" s="19">
        <f>'total Scrap'!D176</f>
        <v>96316</v>
      </c>
      <c r="C176" s="11" t="str">
        <f>'total Scrap'!E176</f>
        <v>566302661071</v>
      </c>
      <c r="D176" s="35" t="str">
        <f t="shared" si="37"/>
        <v>566302661071</v>
      </c>
      <c r="E176" s="9" t="e">
        <f>'traitement UNIQUE'!A176</f>
        <v>#N/A</v>
      </c>
      <c r="F176" s="9">
        <f t="shared" si="38"/>
        <v>0</v>
      </c>
      <c r="G176" s="9">
        <f t="shared" si="39"/>
        <v>0</v>
      </c>
      <c r="H176" s="37">
        <f t="shared" si="40"/>
        <v>2</v>
      </c>
      <c r="I176" s="37">
        <f t="shared" si="41"/>
        <v>2</v>
      </c>
      <c r="J176" s="10">
        <f t="shared" si="42"/>
        <v>0</v>
      </c>
      <c r="K176" s="10">
        <f t="shared" si="43"/>
        <v>0</v>
      </c>
      <c r="L176" s="24">
        <f t="shared" si="44"/>
        <v>1</v>
      </c>
      <c r="M176" s="24">
        <f t="shared" si="45"/>
        <v>3</v>
      </c>
      <c r="N176" s="9">
        <v>175</v>
      </c>
      <c r="O176" s="9">
        <v>175</v>
      </c>
      <c r="P176" s="9" t="str">
        <f t="shared" si="46"/>
        <v>Occurrence175</v>
      </c>
      <c r="Q176" s="9">
        <f t="shared" si="51"/>
        <v>0</v>
      </c>
      <c r="R176" s="9">
        <f t="shared" si="54"/>
        <v>0</v>
      </c>
      <c r="S176" s="9">
        <f t="shared" si="47"/>
        <v>0</v>
      </c>
      <c r="T176" s="9">
        <f t="shared" si="48"/>
        <v>0</v>
      </c>
      <c r="U176" s="9">
        <f t="shared" si="52"/>
        <v>426</v>
      </c>
      <c r="V176" s="4">
        <f t="shared" si="53"/>
        <v>153</v>
      </c>
      <c r="W176" s="4">
        <f t="shared" si="49"/>
        <v>1</v>
      </c>
      <c r="X176" s="12">
        <f t="shared" si="50"/>
        <v>1</v>
      </c>
    </row>
    <row r="177" spans="1:24" ht="18.75" customHeight="1" x14ac:dyDescent="0.35">
      <c r="A177" s="21" t="str">
        <f>'total Scrap'!A177</f>
        <v>11/2020</v>
      </c>
      <c r="B177" s="19">
        <f>'total Scrap'!D177</f>
        <v>95981</v>
      </c>
      <c r="C177" s="11" t="str">
        <f>'total Scrap'!E177</f>
        <v>233002665071</v>
      </c>
      <c r="D177" s="35" t="str">
        <f t="shared" si="37"/>
        <v>233002665071</v>
      </c>
      <c r="E177" s="9" t="e">
        <f>'traitement UNIQUE'!A177</f>
        <v>#N/A</v>
      </c>
      <c r="F177" s="9">
        <f t="shared" si="38"/>
        <v>0</v>
      </c>
      <c r="G177" s="9">
        <f t="shared" si="39"/>
        <v>0</v>
      </c>
      <c r="H177" s="37">
        <f t="shared" si="40"/>
        <v>2</v>
      </c>
      <c r="I177" s="37">
        <f t="shared" si="41"/>
        <v>2</v>
      </c>
      <c r="J177" s="10">
        <f t="shared" si="42"/>
        <v>0</v>
      </c>
      <c r="K177" s="10">
        <f t="shared" si="43"/>
        <v>0</v>
      </c>
      <c r="L177" s="24">
        <f t="shared" si="44"/>
        <v>1</v>
      </c>
      <c r="M177" s="24">
        <f t="shared" si="45"/>
        <v>3</v>
      </c>
      <c r="N177" s="9">
        <v>176</v>
      </c>
      <c r="O177" s="9">
        <v>176</v>
      </c>
      <c r="P177" s="9" t="str">
        <f t="shared" si="46"/>
        <v>Occurrence176</v>
      </c>
      <c r="Q177" s="9">
        <f t="shared" si="51"/>
        <v>0</v>
      </c>
      <c r="R177" s="9">
        <f t="shared" si="54"/>
        <v>0</v>
      </c>
      <c r="S177" s="9">
        <f t="shared" si="47"/>
        <v>0</v>
      </c>
      <c r="T177" s="9">
        <f t="shared" si="48"/>
        <v>0</v>
      </c>
      <c r="U177" s="9">
        <f t="shared" si="52"/>
        <v>426</v>
      </c>
      <c r="V177" s="4">
        <f t="shared" si="53"/>
        <v>153</v>
      </c>
      <c r="W177" s="4">
        <f t="shared" si="49"/>
        <v>1</v>
      </c>
      <c r="X177" s="12">
        <f t="shared" si="50"/>
        <v>1</v>
      </c>
    </row>
    <row r="178" spans="1:24" ht="18.75" customHeight="1" x14ac:dyDescent="0.35">
      <c r="A178" s="21" t="str">
        <f>'total Scrap'!A178</f>
        <v>11/2020</v>
      </c>
      <c r="B178" s="19">
        <f>'total Scrap'!D178</f>
        <v>95743</v>
      </c>
      <c r="C178" s="11" t="str">
        <f>'total Scrap'!E178</f>
        <v>38746F231171</v>
      </c>
      <c r="D178" s="35">
        <f t="shared" si="37"/>
        <v>0</v>
      </c>
      <c r="E178" s="9" t="e">
        <f>'traitement UNIQUE'!A178</f>
        <v>#N/A</v>
      </c>
      <c r="F178" s="9">
        <f t="shared" si="38"/>
        <v>0</v>
      </c>
      <c r="G178" s="9">
        <f t="shared" si="39"/>
        <v>0</v>
      </c>
      <c r="H178" s="37">
        <f t="shared" si="40"/>
        <v>2</v>
      </c>
      <c r="I178" s="37">
        <f t="shared" si="41"/>
        <v>2</v>
      </c>
      <c r="J178" s="10">
        <f t="shared" si="42"/>
        <v>0</v>
      </c>
      <c r="K178" s="10">
        <f t="shared" si="43"/>
        <v>0</v>
      </c>
      <c r="L178" s="24">
        <f t="shared" si="44"/>
        <v>1</v>
      </c>
      <c r="M178" s="24">
        <f t="shared" si="45"/>
        <v>3</v>
      </c>
      <c r="N178" s="9">
        <v>177</v>
      </c>
      <c r="O178" s="9">
        <v>177</v>
      </c>
      <c r="P178" s="9" t="str">
        <f t="shared" si="46"/>
        <v>Occurrence177</v>
      </c>
      <c r="Q178" s="9">
        <f t="shared" si="51"/>
        <v>0</v>
      </c>
      <c r="R178" s="9">
        <f t="shared" si="54"/>
        <v>0</v>
      </c>
      <c r="S178" s="9">
        <f t="shared" si="47"/>
        <v>0</v>
      </c>
      <c r="T178" s="9">
        <f t="shared" si="48"/>
        <v>0</v>
      </c>
      <c r="U178" s="9">
        <f t="shared" si="52"/>
        <v>426</v>
      </c>
      <c r="V178" s="4">
        <f t="shared" si="53"/>
        <v>153</v>
      </c>
      <c r="W178" s="4">
        <f t="shared" si="49"/>
        <v>1</v>
      </c>
      <c r="X178" s="12">
        <f t="shared" si="50"/>
        <v>1</v>
      </c>
    </row>
    <row r="179" spans="1:24" ht="18.75" customHeight="1" x14ac:dyDescent="0.35">
      <c r="A179" s="21" t="str">
        <f>'total Scrap'!A179</f>
        <v>11/2020</v>
      </c>
      <c r="B179" s="19">
        <f>'total Scrap'!D179</f>
        <v>96208</v>
      </c>
      <c r="C179" s="11" t="str">
        <f>'total Scrap'!E179</f>
        <v>53233FPA2171</v>
      </c>
      <c r="D179" s="35">
        <f t="shared" si="37"/>
        <v>0</v>
      </c>
      <c r="E179" s="9" t="e">
        <f>'traitement UNIQUE'!A179</f>
        <v>#N/A</v>
      </c>
      <c r="F179" s="9">
        <f t="shared" si="38"/>
        <v>0</v>
      </c>
      <c r="G179" s="9">
        <f t="shared" si="39"/>
        <v>0</v>
      </c>
      <c r="H179" s="37">
        <f t="shared" si="40"/>
        <v>2</v>
      </c>
      <c r="I179" s="37">
        <f t="shared" si="41"/>
        <v>2</v>
      </c>
      <c r="J179" s="10">
        <f t="shared" si="42"/>
        <v>0</v>
      </c>
      <c r="K179" s="10">
        <f t="shared" si="43"/>
        <v>0</v>
      </c>
      <c r="L179" s="24">
        <f t="shared" si="44"/>
        <v>1</v>
      </c>
      <c r="M179" s="24">
        <f t="shared" si="45"/>
        <v>3</v>
      </c>
      <c r="N179" s="9">
        <v>178</v>
      </c>
      <c r="O179" s="9">
        <v>178</v>
      </c>
      <c r="P179" s="9" t="str">
        <f t="shared" si="46"/>
        <v>Occurrence178</v>
      </c>
      <c r="Q179" s="9">
        <f t="shared" si="51"/>
        <v>0</v>
      </c>
      <c r="R179" s="9">
        <f t="shared" si="54"/>
        <v>0</v>
      </c>
      <c r="S179" s="9">
        <f t="shared" si="47"/>
        <v>0</v>
      </c>
      <c r="T179" s="9">
        <f t="shared" si="48"/>
        <v>0</v>
      </c>
      <c r="U179" s="9">
        <f t="shared" si="52"/>
        <v>426</v>
      </c>
      <c r="V179" s="4">
        <f t="shared" si="53"/>
        <v>153</v>
      </c>
      <c r="W179" s="4">
        <f t="shared" si="49"/>
        <v>1</v>
      </c>
      <c r="X179" s="12">
        <f t="shared" si="50"/>
        <v>1</v>
      </c>
    </row>
    <row r="180" spans="1:24" ht="18.75" customHeight="1" x14ac:dyDescent="0.35">
      <c r="A180" s="21" t="str">
        <f>'total Scrap'!A180</f>
        <v>11/2020</v>
      </c>
      <c r="B180" s="19">
        <f>'total Scrap'!D180</f>
        <v>95745</v>
      </c>
      <c r="C180" s="11" t="str">
        <f>'total Scrap'!E180</f>
        <v>163612660071</v>
      </c>
      <c r="D180" s="35" t="str">
        <f t="shared" si="37"/>
        <v>163612660071</v>
      </c>
      <c r="E180" s="9" t="e">
        <f>'traitement UNIQUE'!A180</f>
        <v>#N/A</v>
      </c>
      <c r="F180" s="9">
        <f t="shared" si="38"/>
        <v>0</v>
      </c>
      <c r="G180" s="9">
        <f t="shared" si="39"/>
        <v>0</v>
      </c>
      <c r="H180" s="37">
        <f t="shared" si="40"/>
        <v>2</v>
      </c>
      <c r="I180" s="37">
        <f t="shared" si="41"/>
        <v>2</v>
      </c>
      <c r="J180" s="10">
        <f t="shared" si="42"/>
        <v>0</v>
      </c>
      <c r="K180" s="10">
        <f t="shared" si="43"/>
        <v>0</v>
      </c>
      <c r="L180" s="24">
        <f t="shared" si="44"/>
        <v>1</v>
      </c>
      <c r="M180" s="24">
        <f t="shared" si="45"/>
        <v>3</v>
      </c>
      <c r="N180" s="9">
        <v>179</v>
      </c>
      <c r="O180" s="9">
        <v>179</v>
      </c>
      <c r="P180" s="9" t="str">
        <f t="shared" si="46"/>
        <v>Occurrence179</v>
      </c>
      <c r="Q180" s="9">
        <f t="shared" si="51"/>
        <v>0</v>
      </c>
      <c r="R180" s="9">
        <f t="shared" si="54"/>
        <v>0</v>
      </c>
      <c r="S180" s="9">
        <f t="shared" si="47"/>
        <v>0</v>
      </c>
      <c r="T180" s="9">
        <f t="shared" si="48"/>
        <v>0</v>
      </c>
      <c r="U180" s="9">
        <f t="shared" si="52"/>
        <v>426</v>
      </c>
      <c r="V180" s="4">
        <f t="shared" si="53"/>
        <v>153</v>
      </c>
      <c r="W180" s="4">
        <f t="shared" si="49"/>
        <v>1</v>
      </c>
      <c r="X180" s="12">
        <f t="shared" si="50"/>
        <v>1</v>
      </c>
    </row>
    <row r="181" spans="1:24" ht="18.75" customHeight="1" x14ac:dyDescent="0.35">
      <c r="A181" s="21" t="str">
        <f>'total Scrap'!A181</f>
        <v>11/2020</v>
      </c>
      <c r="B181" s="19">
        <f>'total Scrap'!D181</f>
        <v>95733</v>
      </c>
      <c r="C181" s="11" t="str">
        <f>'total Scrap'!E181</f>
        <v>38711F331171</v>
      </c>
      <c r="D181" s="35" t="str">
        <f t="shared" si="37"/>
        <v>38711F331171</v>
      </c>
      <c r="E181" s="9" t="e">
        <f>'traitement UNIQUE'!A181</f>
        <v>#N/A</v>
      </c>
      <c r="F181" s="9">
        <f t="shared" si="38"/>
        <v>0</v>
      </c>
      <c r="G181" s="9">
        <f t="shared" si="39"/>
        <v>0</v>
      </c>
      <c r="H181" s="37">
        <f t="shared" si="40"/>
        <v>2</v>
      </c>
      <c r="I181" s="37">
        <f t="shared" si="41"/>
        <v>2</v>
      </c>
      <c r="J181" s="10">
        <f t="shared" si="42"/>
        <v>0</v>
      </c>
      <c r="K181" s="10">
        <f t="shared" si="43"/>
        <v>0</v>
      </c>
      <c r="L181" s="24">
        <f t="shared" si="44"/>
        <v>1</v>
      </c>
      <c r="M181" s="24">
        <f t="shared" si="45"/>
        <v>3</v>
      </c>
      <c r="N181" s="9">
        <v>180</v>
      </c>
      <c r="O181" s="9">
        <v>180</v>
      </c>
      <c r="P181" s="9" t="str">
        <f t="shared" si="46"/>
        <v>Occurrence180</v>
      </c>
      <c r="Q181" s="9">
        <f t="shared" si="51"/>
        <v>0</v>
      </c>
      <c r="R181" s="9">
        <f t="shared" si="54"/>
        <v>0</v>
      </c>
      <c r="S181" s="9">
        <f t="shared" si="47"/>
        <v>0</v>
      </c>
      <c r="T181" s="9">
        <f t="shared" si="48"/>
        <v>0</v>
      </c>
      <c r="U181" s="9">
        <f t="shared" si="52"/>
        <v>426</v>
      </c>
      <c r="V181" s="4">
        <f t="shared" si="53"/>
        <v>153</v>
      </c>
      <c r="W181" s="4">
        <f t="shared" si="49"/>
        <v>1</v>
      </c>
      <c r="X181" s="12">
        <f t="shared" si="50"/>
        <v>1</v>
      </c>
    </row>
    <row r="182" spans="1:24" ht="18.75" customHeight="1" x14ac:dyDescent="0.35">
      <c r="A182" s="21" t="str">
        <f>'total Scrap'!A182</f>
        <v>11/2020</v>
      </c>
      <c r="B182" s="19">
        <f>'total Scrap'!D182</f>
        <v>95431</v>
      </c>
      <c r="C182" s="11" t="str">
        <f>'total Scrap'!E182</f>
        <v>53402F218171</v>
      </c>
      <c r="D182" s="35" t="str">
        <f t="shared" si="37"/>
        <v>53402F218171</v>
      </c>
      <c r="E182" s="9" t="e">
        <f>'traitement UNIQUE'!A182</f>
        <v>#N/A</v>
      </c>
      <c r="F182" s="9">
        <f t="shared" si="38"/>
        <v>0</v>
      </c>
      <c r="G182" s="9">
        <f t="shared" si="39"/>
        <v>0</v>
      </c>
      <c r="H182" s="37">
        <f t="shared" si="40"/>
        <v>2</v>
      </c>
      <c r="I182" s="37">
        <f t="shared" si="41"/>
        <v>2</v>
      </c>
      <c r="J182" s="10">
        <f t="shared" si="42"/>
        <v>0</v>
      </c>
      <c r="K182" s="10">
        <f t="shared" si="43"/>
        <v>0</v>
      </c>
      <c r="L182" s="24">
        <f t="shared" si="44"/>
        <v>1</v>
      </c>
      <c r="M182" s="24">
        <f t="shared" si="45"/>
        <v>3</v>
      </c>
      <c r="N182" s="9">
        <v>181</v>
      </c>
      <c r="O182" s="9">
        <v>181</v>
      </c>
      <c r="P182" s="9" t="str">
        <f t="shared" si="46"/>
        <v>Occurrence181</v>
      </c>
      <c r="Q182" s="9">
        <f t="shared" si="51"/>
        <v>0</v>
      </c>
      <c r="R182" s="9">
        <f t="shared" si="54"/>
        <v>0</v>
      </c>
      <c r="S182" s="9">
        <f t="shared" si="47"/>
        <v>0</v>
      </c>
      <c r="T182" s="9">
        <f t="shared" si="48"/>
        <v>0</v>
      </c>
      <c r="U182" s="9">
        <f t="shared" si="52"/>
        <v>426</v>
      </c>
      <c r="V182" s="4">
        <f t="shared" si="53"/>
        <v>153</v>
      </c>
      <c r="W182" s="4">
        <f t="shared" si="49"/>
        <v>1</v>
      </c>
      <c r="X182" s="12">
        <f t="shared" si="50"/>
        <v>1</v>
      </c>
    </row>
    <row r="183" spans="1:24" ht="18.75" customHeight="1" x14ac:dyDescent="0.35">
      <c r="A183" s="21" t="str">
        <f>'total Scrap'!A183</f>
        <v>11/2020</v>
      </c>
      <c r="B183" s="19">
        <f>'total Scrap'!D183</f>
        <v>96153</v>
      </c>
      <c r="C183" s="11" t="str">
        <f>'total Scrap'!E183</f>
        <v>53402F218171</v>
      </c>
      <c r="D183" s="35" t="str">
        <f t="shared" si="37"/>
        <v>53402F218171</v>
      </c>
      <c r="E183" s="9" t="e">
        <f>'traitement UNIQUE'!A183</f>
        <v>#N/A</v>
      </c>
      <c r="F183" s="9">
        <f t="shared" si="38"/>
        <v>0</v>
      </c>
      <c r="G183" s="9">
        <f t="shared" si="39"/>
        <v>0</v>
      </c>
      <c r="H183" s="37">
        <f t="shared" si="40"/>
        <v>2</v>
      </c>
      <c r="I183" s="37">
        <f t="shared" si="41"/>
        <v>2</v>
      </c>
      <c r="J183" s="10">
        <f t="shared" si="42"/>
        <v>0</v>
      </c>
      <c r="K183" s="10">
        <f t="shared" si="43"/>
        <v>0</v>
      </c>
      <c r="L183" s="24">
        <f t="shared" si="44"/>
        <v>1</v>
      </c>
      <c r="M183" s="24">
        <f t="shared" si="45"/>
        <v>3</v>
      </c>
      <c r="N183" s="9">
        <v>182</v>
      </c>
      <c r="O183" s="9">
        <v>182</v>
      </c>
      <c r="P183" s="9" t="str">
        <f t="shared" si="46"/>
        <v>Occurrence182</v>
      </c>
      <c r="Q183" s="9">
        <f t="shared" si="51"/>
        <v>0</v>
      </c>
      <c r="R183" s="9">
        <f t="shared" si="54"/>
        <v>0</v>
      </c>
      <c r="S183" s="9">
        <f t="shared" si="47"/>
        <v>0</v>
      </c>
      <c r="T183" s="9">
        <f t="shared" si="48"/>
        <v>0</v>
      </c>
      <c r="U183" s="9">
        <f t="shared" si="52"/>
        <v>426</v>
      </c>
      <c r="V183" s="4">
        <f t="shared" si="53"/>
        <v>153</v>
      </c>
      <c r="W183" s="4">
        <f t="shared" si="49"/>
        <v>1</v>
      </c>
      <c r="X183" s="12">
        <f t="shared" si="50"/>
        <v>1</v>
      </c>
    </row>
    <row r="184" spans="1:24" ht="18.75" customHeight="1" x14ac:dyDescent="0.35">
      <c r="A184" s="21" t="str">
        <f>'total Scrap'!A184</f>
        <v>11/2020</v>
      </c>
      <c r="B184" s="19">
        <f>'total Scrap'!D184</f>
        <v>95427</v>
      </c>
      <c r="C184" s="11" t="str">
        <f>'total Scrap'!E184</f>
        <v>17103F218071</v>
      </c>
      <c r="D184" s="35">
        <f t="shared" si="37"/>
        <v>0</v>
      </c>
      <c r="E184" s="9" t="e">
        <f>'traitement UNIQUE'!A184</f>
        <v>#N/A</v>
      </c>
      <c r="F184" s="9">
        <f t="shared" si="38"/>
        <v>0</v>
      </c>
      <c r="G184" s="9">
        <f t="shared" si="39"/>
        <v>0</v>
      </c>
      <c r="H184" s="37">
        <f t="shared" si="40"/>
        <v>2</v>
      </c>
      <c r="I184" s="37">
        <f t="shared" si="41"/>
        <v>2</v>
      </c>
      <c r="J184" s="10">
        <f t="shared" si="42"/>
        <v>0</v>
      </c>
      <c r="K184" s="10">
        <f t="shared" si="43"/>
        <v>0</v>
      </c>
      <c r="L184" s="24">
        <f t="shared" si="44"/>
        <v>1</v>
      </c>
      <c r="M184" s="24">
        <f t="shared" si="45"/>
        <v>3</v>
      </c>
      <c r="N184" s="9">
        <v>183</v>
      </c>
      <c r="O184" s="9">
        <v>183</v>
      </c>
      <c r="P184" s="9" t="str">
        <f t="shared" si="46"/>
        <v>Occurrence183</v>
      </c>
      <c r="Q184" s="9">
        <f t="shared" si="51"/>
        <v>0</v>
      </c>
      <c r="R184" s="9">
        <f t="shared" si="54"/>
        <v>0</v>
      </c>
      <c r="S184" s="9">
        <f t="shared" si="47"/>
        <v>0</v>
      </c>
      <c r="T184" s="9">
        <f t="shared" si="48"/>
        <v>0</v>
      </c>
      <c r="U184" s="9">
        <f t="shared" si="52"/>
        <v>426</v>
      </c>
      <c r="V184" s="4">
        <f t="shared" si="53"/>
        <v>153</v>
      </c>
      <c r="W184" s="4">
        <f t="shared" si="49"/>
        <v>1</v>
      </c>
      <c r="X184" s="12">
        <f t="shared" si="50"/>
        <v>1</v>
      </c>
    </row>
    <row r="185" spans="1:24" ht="18.75" customHeight="1" x14ac:dyDescent="0.35">
      <c r="A185" s="21" t="str">
        <f>'total Scrap'!A185</f>
        <v>11/2020</v>
      </c>
      <c r="B185" s="19">
        <f>'total Scrap'!D185</f>
        <v>96713</v>
      </c>
      <c r="C185" s="11" t="str">
        <f>'total Scrap'!E185</f>
        <v>53220F218071</v>
      </c>
      <c r="D185" s="35">
        <f t="shared" si="37"/>
        <v>0</v>
      </c>
      <c r="E185" s="9" t="e">
        <f>'traitement UNIQUE'!A185</f>
        <v>#N/A</v>
      </c>
      <c r="F185" s="9">
        <f t="shared" si="38"/>
        <v>0</v>
      </c>
      <c r="G185" s="9">
        <f t="shared" si="39"/>
        <v>0</v>
      </c>
      <c r="H185" s="37">
        <f t="shared" si="40"/>
        <v>2</v>
      </c>
      <c r="I185" s="37">
        <f t="shared" si="41"/>
        <v>2</v>
      </c>
      <c r="J185" s="10">
        <f t="shared" si="42"/>
        <v>0</v>
      </c>
      <c r="K185" s="10">
        <f t="shared" si="43"/>
        <v>0</v>
      </c>
      <c r="L185" s="24">
        <f t="shared" si="44"/>
        <v>1</v>
      </c>
      <c r="M185" s="24">
        <f t="shared" si="45"/>
        <v>3</v>
      </c>
      <c r="N185" s="9">
        <v>184</v>
      </c>
      <c r="O185" s="9">
        <v>184</v>
      </c>
      <c r="P185" s="9" t="str">
        <f t="shared" si="46"/>
        <v>Occurrence184</v>
      </c>
      <c r="Q185" s="9">
        <f t="shared" si="51"/>
        <v>0</v>
      </c>
      <c r="R185" s="9">
        <f t="shared" si="54"/>
        <v>0</v>
      </c>
      <c r="S185" s="9">
        <f t="shared" si="47"/>
        <v>0</v>
      </c>
      <c r="T185" s="9">
        <f t="shared" si="48"/>
        <v>0</v>
      </c>
      <c r="U185" s="9">
        <f t="shared" si="52"/>
        <v>426</v>
      </c>
      <c r="V185" s="4">
        <f t="shared" si="53"/>
        <v>153</v>
      </c>
      <c r="W185" s="4">
        <f t="shared" si="49"/>
        <v>1</v>
      </c>
      <c r="X185" s="12">
        <f t="shared" si="50"/>
        <v>1</v>
      </c>
    </row>
    <row r="186" spans="1:24" ht="18.75" customHeight="1" x14ac:dyDescent="0.35">
      <c r="A186" s="21" t="str">
        <f>'total Scrap'!A186</f>
        <v>11/2020</v>
      </c>
      <c r="B186" s="19">
        <f>'total Scrap'!D186</f>
        <v>96652</v>
      </c>
      <c r="C186" s="11" t="str">
        <f>'total Scrap'!E186</f>
        <v>58508F318071</v>
      </c>
      <c r="D186" s="35">
        <f t="shared" si="37"/>
        <v>0</v>
      </c>
      <c r="E186" s="9" t="e">
        <f>'traitement UNIQUE'!A186</f>
        <v>#N/A</v>
      </c>
      <c r="F186" s="9">
        <f t="shared" si="38"/>
        <v>0</v>
      </c>
      <c r="G186" s="9">
        <f t="shared" si="39"/>
        <v>0</v>
      </c>
      <c r="H186" s="37">
        <f t="shared" si="40"/>
        <v>2</v>
      </c>
      <c r="I186" s="37">
        <f t="shared" si="41"/>
        <v>2</v>
      </c>
      <c r="J186" s="10">
        <f t="shared" si="42"/>
        <v>0</v>
      </c>
      <c r="K186" s="10">
        <f t="shared" si="43"/>
        <v>0</v>
      </c>
      <c r="L186" s="24">
        <f t="shared" si="44"/>
        <v>1</v>
      </c>
      <c r="M186" s="24">
        <f t="shared" si="45"/>
        <v>3</v>
      </c>
      <c r="N186" s="9">
        <v>185</v>
      </c>
      <c r="O186" s="9">
        <v>185</v>
      </c>
      <c r="P186" s="9" t="str">
        <f t="shared" si="46"/>
        <v>Occurrence185</v>
      </c>
      <c r="Q186" s="9">
        <f t="shared" si="51"/>
        <v>0</v>
      </c>
      <c r="R186" s="9">
        <f t="shared" si="54"/>
        <v>0</v>
      </c>
      <c r="S186" s="9">
        <f t="shared" si="47"/>
        <v>0</v>
      </c>
      <c r="T186" s="9">
        <f t="shared" si="48"/>
        <v>0</v>
      </c>
      <c r="U186" s="9">
        <f t="shared" si="52"/>
        <v>426</v>
      </c>
      <c r="V186" s="4">
        <f t="shared" si="53"/>
        <v>153</v>
      </c>
      <c r="W186" s="4">
        <f t="shared" si="49"/>
        <v>1</v>
      </c>
      <c r="X186" s="12">
        <f t="shared" si="50"/>
        <v>1</v>
      </c>
    </row>
    <row r="187" spans="1:24" ht="18.75" customHeight="1" x14ac:dyDescent="0.35">
      <c r="A187" s="21" t="str">
        <f>'total Scrap'!A187</f>
        <v>11/2020</v>
      </c>
      <c r="B187" s="19">
        <f>'total Scrap'!D187</f>
        <v>95191</v>
      </c>
      <c r="C187" s="11" t="str">
        <f>'total Scrap'!E187</f>
        <v>167202665171</v>
      </c>
      <c r="D187" s="35">
        <f t="shared" si="37"/>
        <v>0</v>
      </c>
      <c r="E187" s="9" t="e">
        <f>'traitement UNIQUE'!A187</f>
        <v>#N/A</v>
      </c>
      <c r="F187" s="9">
        <f t="shared" si="38"/>
        <v>0</v>
      </c>
      <c r="G187" s="9">
        <f t="shared" si="39"/>
        <v>0</v>
      </c>
      <c r="H187" s="37">
        <f t="shared" si="40"/>
        <v>2</v>
      </c>
      <c r="I187" s="37">
        <f t="shared" si="41"/>
        <v>2</v>
      </c>
      <c r="J187" s="10">
        <f t="shared" si="42"/>
        <v>0</v>
      </c>
      <c r="K187" s="10">
        <f t="shared" si="43"/>
        <v>0</v>
      </c>
      <c r="L187" s="24">
        <f t="shared" si="44"/>
        <v>1</v>
      </c>
      <c r="M187" s="24">
        <f t="shared" si="45"/>
        <v>3</v>
      </c>
      <c r="N187" s="9">
        <v>186</v>
      </c>
      <c r="O187" s="9">
        <v>186</v>
      </c>
      <c r="P187" s="9" t="str">
        <f t="shared" si="46"/>
        <v>Occurrence186</v>
      </c>
      <c r="Q187" s="9">
        <f t="shared" si="51"/>
        <v>0</v>
      </c>
      <c r="R187" s="9">
        <f t="shared" si="54"/>
        <v>0</v>
      </c>
      <c r="S187" s="9">
        <f t="shared" si="47"/>
        <v>0</v>
      </c>
      <c r="T187" s="9">
        <f t="shared" si="48"/>
        <v>0</v>
      </c>
      <c r="U187" s="9">
        <f t="shared" si="52"/>
        <v>426</v>
      </c>
      <c r="V187" s="4">
        <f t="shared" si="53"/>
        <v>153</v>
      </c>
      <c r="W187" s="4">
        <f t="shared" si="49"/>
        <v>1</v>
      </c>
      <c r="X187" s="12">
        <f t="shared" si="50"/>
        <v>1</v>
      </c>
    </row>
    <row r="188" spans="1:24" ht="18.75" customHeight="1" x14ac:dyDescent="0.35">
      <c r="A188" s="21" t="str">
        <f>'total Scrap'!A188</f>
        <v>11/2020</v>
      </c>
      <c r="B188" s="19">
        <f>'total Scrap'!D188</f>
        <v>96716</v>
      </c>
      <c r="C188" s="11" t="str">
        <f>'total Scrap'!E188</f>
        <v>678202664171</v>
      </c>
      <c r="D188" s="35">
        <f t="shared" si="37"/>
        <v>0</v>
      </c>
      <c r="E188" s="9" t="e">
        <f>'traitement UNIQUE'!A188</f>
        <v>#N/A</v>
      </c>
      <c r="F188" s="9">
        <f t="shared" si="38"/>
        <v>0</v>
      </c>
      <c r="G188" s="9">
        <f t="shared" si="39"/>
        <v>0</v>
      </c>
      <c r="H188" s="37">
        <f t="shared" si="40"/>
        <v>2</v>
      </c>
      <c r="I188" s="37">
        <f t="shared" si="41"/>
        <v>2</v>
      </c>
      <c r="J188" s="10">
        <f t="shared" si="42"/>
        <v>0</v>
      </c>
      <c r="K188" s="10">
        <f t="shared" si="43"/>
        <v>0</v>
      </c>
      <c r="L188" s="24">
        <f t="shared" si="44"/>
        <v>1</v>
      </c>
      <c r="M188" s="24">
        <f t="shared" si="45"/>
        <v>3</v>
      </c>
      <c r="N188" s="9">
        <v>187</v>
      </c>
      <c r="O188" s="9">
        <v>187</v>
      </c>
      <c r="P188" s="9" t="str">
        <f t="shared" si="46"/>
        <v>Occurrence187</v>
      </c>
      <c r="Q188" s="9">
        <f t="shared" si="51"/>
        <v>0</v>
      </c>
      <c r="R188" s="9">
        <f t="shared" si="54"/>
        <v>0</v>
      </c>
      <c r="S188" s="9">
        <f t="shared" si="47"/>
        <v>0</v>
      </c>
      <c r="T188" s="9">
        <f t="shared" si="48"/>
        <v>0</v>
      </c>
      <c r="U188" s="9">
        <f t="shared" si="52"/>
        <v>426</v>
      </c>
      <c r="V188" s="4">
        <f t="shared" si="53"/>
        <v>153</v>
      </c>
      <c r="W188" s="4">
        <f t="shared" si="49"/>
        <v>1</v>
      </c>
      <c r="X188" s="12">
        <f t="shared" si="50"/>
        <v>1</v>
      </c>
    </row>
    <row r="189" spans="1:24" ht="18.75" customHeight="1" x14ac:dyDescent="0.35">
      <c r="A189" s="21" t="str">
        <f>'total Scrap'!A189</f>
        <v>11/2020</v>
      </c>
      <c r="B189" s="19">
        <f>'total Scrap'!D189</f>
        <v>95746</v>
      </c>
      <c r="C189" s="11" t="str">
        <f>'total Scrap'!E189</f>
        <v>53401F218171</v>
      </c>
      <c r="D189" s="35" t="str">
        <f t="shared" si="37"/>
        <v>53401F218171</v>
      </c>
      <c r="E189" s="9" t="e">
        <f>'traitement UNIQUE'!A189</f>
        <v>#N/A</v>
      </c>
      <c r="F189" s="9">
        <f t="shared" si="38"/>
        <v>0</v>
      </c>
      <c r="G189" s="9">
        <f t="shared" si="39"/>
        <v>0</v>
      </c>
      <c r="H189" s="37">
        <f t="shared" si="40"/>
        <v>2</v>
      </c>
      <c r="I189" s="37">
        <f t="shared" si="41"/>
        <v>2</v>
      </c>
      <c r="J189" s="10">
        <f t="shared" si="42"/>
        <v>0</v>
      </c>
      <c r="K189" s="10">
        <f t="shared" si="43"/>
        <v>0</v>
      </c>
      <c r="L189" s="24">
        <f t="shared" si="44"/>
        <v>1</v>
      </c>
      <c r="M189" s="24">
        <f t="shared" si="45"/>
        <v>3</v>
      </c>
      <c r="N189" s="9">
        <v>188</v>
      </c>
      <c r="O189" s="9">
        <v>188</v>
      </c>
      <c r="P189" s="9" t="str">
        <f t="shared" si="46"/>
        <v>Occurrence188</v>
      </c>
      <c r="Q189" s="9">
        <f t="shared" si="51"/>
        <v>0</v>
      </c>
      <c r="R189" s="9">
        <f t="shared" si="54"/>
        <v>0</v>
      </c>
      <c r="S189" s="9">
        <f t="shared" si="47"/>
        <v>0</v>
      </c>
      <c r="T189" s="9">
        <f t="shared" si="48"/>
        <v>0</v>
      </c>
      <c r="U189" s="9">
        <f t="shared" si="52"/>
        <v>426</v>
      </c>
      <c r="V189" s="4">
        <f t="shared" si="53"/>
        <v>153</v>
      </c>
      <c r="W189" s="4">
        <f t="shared" si="49"/>
        <v>1</v>
      </c>
      <c r="X189" s="12">
        <f t="shared" si="50"/>
        <v>1</v>
      </c>
    </row>
    <row r="190" spans="1:24" ht="18.75" customHeight="1" x14ac:dyDescent="0.35">
      <c r="A190" s="21" t="str">
        <f>'total Scrap'!A190</f>
        <v>11/2020</v>
      </c>
      <c r="B190" s="19">
        <f>'total Scrap'!D190</f>
        <v>95990</v>
      </c>
      <c r="C190" s="11" t="str">
        <f>'total Scrap'!E190</f>
        <v>178022665071</v>
      </c>
      <c r="D190" s="35" t="str">
        <f t="shared" si="37"/>
        <v>178022665071</v>
      </c>
      <c r="E190" s="9" t="e">
        <f>'traitement UNIQUE'!A190</f>
        <v>#N/A</v>
      </c>
      <c r="F190" s="9">
        <f t="shared" si="38"/>
        <v>0</v>
      </c>
      <c r="G190" s="9">
        <f t="shared" si="39"/>
        <v>0</v>
      </c>
      <c r="H190" s="37">
        <f t="shared" si="40"/>
        <v>2</v>
      </c>
      <c r="I190" s="37">
        <f t="shared" si="41"/>
        <v>2</v>
      </c>
      <c r="J190" s="10">
        <f t="shared" si="42"/>
        <v>0</v>
      </c>
      <c r="K190" s="10">
        <f t="shared" si="43"/>
        <v>0</v>
      </c>
      <c r="L190" s="24">
        <f t="shared" si="44"/>
        <v>1</v>
      </c>
      <c r="M190" s="24">
        <f t="shared" si="45"/>
        <v>3</v>
      </c>
      <c r="N190" s="9">
        <v>189</v>
      </c>
      <c r="O190" s="9">
        <v>189</v>
      </c>
      <c r="P190" s="9" t="str">
        <f t="shared" si="46"/>
        <v>Occurrence189</v>
      </c>
      <c r="Q190" s="9">
        <f t="shared" si="51"/>
        <v>0</v>
      </c>
      <c r="R190" s="9">
        <f t="shared" si="54"/>
        <v>0</v>
      </c>
      <c r="S190" s="9">
        <f t="shared" si="47"/>
        <v>0</v>
      </c>
      <c r="T190" s="9">
        <f t="shared" si="48"/>
        <v>0</v>
      </c>
      <c r="U190" s="9">
        <f t="shared" si="52"/>
        <v>426</v>
      </c>
      <c r="V190" s="4">
        <f t="shared" si="53"/>
        <v>153</v>
      </c>
      <c r="W190" s="4">
        <f t="shared" si="49"/>
        <v>1</v>
      </c>
      <c r="X190" s="12">
        <f t="shared" si="50"/>
        <v>1</v>
      </c>
    </row>
    <row r="191" spans="1:24" ht="18.75" customHeight="1" x14ac:dyDescent="0.35">
      <c r="A191" s="21" t="str">
        <f>'total Scrap'!A191</f>
        <v>11/2020</v>
      </c>
      <c r="B191" s="19">
        <f>'total Scrap'!D191</f>
        <v>95742</v>
      </c>
      <c r="C191" s="11" t="str">
        <f>'total Scrap'!E191</f>
        <v>566302660171</v>
      </c>
      <c r="D191" s="35">
        <f t="shared" si="37"/>
        <v>0</v>
      </c>
      <c r="E191" s="9" t="e">
        <f>'traitement UNIQUE'!A191</f>
        <v>#N/A</v>
      </c>
      <c r="F191" s="9">
        <f t="shared" si="38"/>
        <v>0</v>
      </c>
      <c r="G191" s="9">
        <f t="shared" si="39"/>
        <v>0</v>
      </c>
      <c r="H191" s="37">
        <f t="shared" si="40"/>
        <v>2</v>
      </c>
      <c r="I191" s="37">
        <f t="shared" si="41"/>
        <v>2</v>
      </c>
      <c r="J191" s="10">
        <f t="shared" si="42"/>
        <v>0</v>
      </c>
      <c r="K191" s="10">
        <f t="shared" si="43"/>
        <v>0</v>
      </c>
      <c r="L191" s="24">
        <f t="shared" si="44"/>
        <v>1</v>
      </c>
      <c r="M191" s="24">
        <f t="shared" si="45"/>
        <v>3</v>
      </c>
      <c r="N191" s="9">
        <v>190</v>
      </c>
      <c r="O191" s="9">
        <v>190</v>
      </c>
      <c r="P191" s="9" t="str">
        <f t="shared" si="46"/>
        <v>Occurrence190</v>
      </c>
      <c r="Q191" s="9">
        <f t="shared" si="51"/>
        <v>0</v>
      </c>
      <c r="R191" s="9">
        <f t="shared" si="54"/>
        <v>0</v>
      </c>
      <c r="S191" s="9">
        <f t="shared" si="47"/>
        <v>0</v>
      </c>
      <c r="T191" s="9">
        <f t="shared" si="48"/>
        <v>0</v>
      </c>
      <c r="U191" s="9">
        <f t="shared" si="52"/>
        <v>426</v>
      </c>
      <c r="V191" s="4">
        <f t="shared" si="53"/>
        <v>153</v>
      </c>
      <c r="W191" s="4">
        <f t="shared" si="49"/>
        <v>1</v>
      </c>
      <c r="X191" s="12">
        <f t="shared" si="50"/>
        <v>1</v>
      </c>
    </row>
    <row r="192" spans="1:24" ht="18.75" customHeight="1" x14ac:dyDescent="0.35">
      <c r="A192" s="21" t="str">
        <f>'total Scrap'!A192</f>
        <v>11/2020</v>
      </c>
      <c r="B192" s="19">
        <f>'total Scrap'!D192</f>
        <v>95980</v>
      </c>
      <c r="C192" s="11" t="str">
        <f>'total Scrap'!E192</f>
        <v>45672F331071</v>
      </c>
      <c r="D192" s="35">
        <f t="shared" si="37"/>
        <v>0</v>
      </c>
      <c r="E192" s="9" t="e">
        <f>'traitement UNIQUE'!A192</f>
        <v>#N/A</v>
      </c>
      <c r="F192" s="9">
        <f t="shared" si="38"/>
        <v>0</v>
      </c>
      <c r="G192" s="9">
        <f t="shared" si="39"/>
        <v>0</v>
      </c>
      <c r="H192" s="37">
        <f t="shared" si="40"/>
        <v>2</v>
      </c>
      <c r="I192" s="37">
        <f t="shared" si="41"/>
        <v>2</v>
      </c>
      <c r="J192" s="10">
        <f t="shared" si="42"/>
        <v>0</v>
      </c>
      <c r="K192" s="10">
        <f t="shared" si="43"/>
        <v>0</v>
      </c>
      <c r="L192" s="24">
        <f t="shared" si="44"/>
        <v>1</v>
      </c>
      <c r="M192" s="24">
        <f t="shared" si="45"/>
        <v>3</v>
      </c>
      <c r="N192" s="9">
        <v>191</v>
      </c>
      <c r="O192" s="9">
        <v>191</v>
      </c>
      <c r="P192" s="9" t="str">
        <f t="shared" si="46"/>
        <v>Occurrence191</v>
      </c>
      <c r="Q192" s="9">
        <f t="shared" si="51"/>
        <v>0</v>
      </c>
      <c r="R192" s="9">
        <f t="shared" si="54"/>
        <v>0</v>
      </c>
      <c r="S192" s="9">
        <f t="shared" si="47"/>
        <v>0</v>
      </c>
      <c r="T192" s="9">
        <f t="shared" si="48"/>
        <v>0</v>
      </c>
      <c r="U192" s="9">
        <f t="shared" si="52"/>
        <v>426</v>
      </c>
      <c r="V192" s="4">
        <f t="shared" si="53"/>
        <v>153</v>
      </c>
      <c r="W192" s="4">
        <f t="shared" si="49"/>
        <v>1</v>
      </c>
      <c r="X192" s="12">
        <f t="shared" si="50"/>
        <v>1</v>
      </c>
    </row>
    <row r="193" spans="1:24" ht="18.75" customHeight="1" x14ac:dyDescent="0.35">
      <c r="A193" s="21" t="str">
        <f>'total Scrap'!A193</f>
        <v>11/2020</v>
      </c>
      <c r="B193" s="19">
        <f>'total Scrap'!D193</f>
        <v>96654</v>
      </c>
      <c r="C193" s="11" t="str">
        <f>'total Scrap'!E193</f>
        <v>1A28085</v>
      </c>
      <c r="D193" s="35">
        <f t="shared" si="37"/>
        <v>0</v>
      </c>
      <c r="E193" s="9" t="e">
        <f>'traitement UNIQUE'!A193</f>
        <v>#N/A</v>
      </c>
      <c r="F193" s="9">
        <f t="shared" si="38"/>
        <v>0</v>
      </c>
      <c r="G193" s="9">
        <f t="shared" si="39"/>
        <v>0</v>
      </c>
      <c r="H193" s="37">
        <f t="shared" si="40"/>
        <v>2</v>
      </c>
      <c r="I193" s="37">
        <f t="shared" si="41"/>
        <v>2</v>
      </c>
      <c r="J193" s="10">
        <f t="shared" si="42"/>
        <v>0</v>
      </c>
      <c r="K193" s="10">
        <f t="shared" si="43"/>
        <v>0</v>
      </c>
      <c r="L193" s="24">
        <f t="shared" si="44"/>
        <v>1</v>
      </c>
      <c r="M193" s="24">
        <f t="shared" si="45"/>
        <v>3</v>
      </c>
      <c r="N193" s="9">
        <v>192</v>
      </c>
      <c r="O193" s="9">
        <v>192</v>
      </c>
      <c r="P193" s="9" t="str">
        <f t="shared" si="46"/>
        <v>Occurrence192</v>
      </c>
      <c r="Q193" s="9">
        <f t="shared" si="51"/>
        <v>0</v>
      </c>
      <c r="R193" s="9">
        <f t="shared" si="54"/>
        <v>0</v>
      </c>
      <c r="S193" s="9">
        <f t="shared" si="47"/>
        <v>0</v>
      </c>
      <c r="T193" s="9">
        <f t="shared" si="48"/>
        <v>0</v>
      </c>
      <c r="U193" s="9">
        <f t="shared" si="52"/>
        <v>426</v>
      </c>
      <c r="V193" s="4">
        <f t="shared" si="53"/>
        <v>153</v>
      </c>
      <c r="W193" s="4">
        <f t="shared" si="49"/>
        <v>1</v>
      </c>
      <c r="X193" s="12">
        <f t="shared" si="50"/>
        <v>1</v>
      </c>
    </row>
    <row r="194" spans="1:24" ht="18.75" customHeight="1" x14ac:dyDescent="0.35">
      <c r="A194" s="21" t="str">
        <f>'total Scrap'!A194</f>
        <v>11/2020</v>
      </c>
      <c r="B194" s="19">
        <f>'total Scrap'!D194</f>
        <v>95428</v>
      </c>
      <c r="C194" s="11" t="str">
        <f>'total Scrap'!E194</f>
        <v>566512664071</v>
      </c>
      <c r="D194" s="35" t="str">
        <f t="shared" ref="D194:D257" si="55">IF(COUNTIFS($C$2:$C$410,C194)&gt;1, C194,0)</f>
        <v>566512664071</v>
      </c>
      <c r="E194" s="9" t="e">
        <f>'traitement UNIQUE'!A194</f>
        <v>#N/A</v>
      </c>
      <c r="F194" s="9">
        <f t="shared" ref="F194:F257" si="56">IF($C194=E$2, $A194,)</f>
        <v>0</v>
      </c>
      <c r="G194" s="9">
        <f t="shared" ref="G194:G257" si="57">IF($C194=$E$3, $A194,)</f>
        <v>0</v>
      </c>
      <c r="H194" s="37">
        <f t="shared" ref="H194:H257" si="58">COUNTIFS(F$2:F$410,"&lt;&gt;",F$2:F$410,"&lt;&gt;0")</f>
        <v>2</v>
      </c>
      <c r="I194" s="37">
        <f t="shared" ref="I194:I257" si="59">COUNTIFS(G$2:G$410,"&lt;&gt;",G$2:G$410,"&lt;&gt;0")</f>
        <v>2</v>
      </c>
      <c r="J194" s="10">
        <f t="shared" ref="J194:J257" si="60">IF(F194&lt;&gt;0, DATE(MID(F194,4,7),MID(F194,1,2),1),)</f>
        <v>0</v>
      </c>
      <c r="K194" s="10">
        <f t="shared" ref="K194:K257" si="61">IF(G194&lt;&gt;0, DATE(MID(G194,4,7),MID(G194,1,2),1),)</f>
        <v>0</v>
      </c>
      <c r="L194" s="24">
        <f t="shared" ref="L194:L257" si="62">IF(F194&gt;0,L193+1,L193)</f>
        <v>1</v>
      </c>
      <c r="M194" s="24">
        <f t="shared" ref="M194:M257" si="63">IF(G194&gt;0,M193+1,M193)</f>
        <v>3</v>
      </c>
      <c r="N194" s="9">
        <v>193</v>
      </c>
      <c r="O194" s="9">
        <v>193</v>
      </c>
      <c r="P194" s="9" t="str">
        <f t="shared" ref="P194:P251" si="64">"Occurrence"&amp;N194</f>
        <v>Occurrence193</v>
      </c>
      <c r="Q194" s="9">
        <f t="shared" si="51"/>
        <v>0</v>
      </c>
      <c r="R194" s="9">
        <f t="shared" si="54"/>
        <v>0</v>
      </c>
      <c r="S194" s="9">
        <f t="shared" ref="S194:S251" si="65">IF(Q195&gt;0,Q195-Q194,0)</f>
        <v>0</v>
      </c>
      <c r="T194" s="9">
        <f t="shared" ref="T194:T251" si="66">IF(R195&gt;0,R195-R194,0)</f>
        <v>0</v>
      </c>
      <c r="U194" s="9">
        <f t="shared" si="52"/>
        <v>426</v>
      </c>
      <c r="V194" s="4">
        <f t="shared" si="53"/>
        <v>153</v>
      </c>
      <c r="W194" s="4">
        <f t="shared" ref="W194:W257" si="67">_xlfn.IFS(U$2&lt;=45,4,U$2&lt;=90,3,U$2&lt;=135,2,U$2&gt;135,1)</f>
        <v>1</v>
      </c>
      <c r="X194" s="12">
        <f t="shared" ref="X194:X257" si="68">_xlfn.IFS(V$2&lt;=45,4,V$2&lt;=90,3,V$2&lt;=135,2,V$2&gt;135,1)</f>
        <v>1</v>
      </c>
    </row>
    <row r="195" spans="1:24" ht="18.75" customHeight="1" x14ac:dyDescent="0.35">
      <c r="A195" s="21" t="str">
        <f>'total Scrap'!A195</f>
        <v>11/2020</v>
      </c>
      <c r="B195" s="19">
        <f>'total Scrap'!D195</f>
        <v>95430</v>
      </c>
      <c r="C195" s="11" t="str">
        <f>'total Scrap'!E195</f>
        <v>566512663071</v>
      </c>
      <c r="D195" s="35" t="str">
        <f t="shared" si="55"/>
        <v>566512663071</v>
      </c>
      <c r="E195" s="9" t="e">
        <f>'traitement UNIQUE'!A195</f>
        <v>#N/A</v>
      </c>
      <c r="F195" s="9">
        <f t="shared" si="56"/>
        <v>0</v>
      </c>
      <c r="G195" s="9">
        <f t="shared" si="57"/>
        <v>0</v>
      </c>
      <c r="H195" s="37">
        <f t="shared" si="58"/>
        <v>2</v>
      </c>
      <c r="I195" s="37">
        <f t="shared" si="59"/>
        <v>2</v>
      </c>
      <c r="J195" s="10">
        <f t="shared" si="60"/>
        <v>0</v>
      </c>
      <c r="K195" s="10">
        <f t="shared" si="61"/>
        <v>0</v>
      </c>
      <c r="L195" s="24">
        <f t="shared" si="62"/>
        <v>1</v>
      </c>
      <c r="M195" s="24">
        <f t="shared" si="63"/>
        <v>3</v>
      </c>
      <c r="N195" s="9">
        <v>194</v>
      </c>
      <c r="O195" s="9">
        <v>194</v>
      </c>
      <c r="P195" s="9" t="str">
        <f t="shared" si="64"/>
        <v>Occurrence194</v>
      </c>
      <c r="Q195" s="9">
        <f t="shared" ref="Q195:Q251" si="69">SUMIFS($J$2:$J$410,$L$2:$L$410,N195)</f>
        <v>0</v>
      </c>
      <c r="R195" s="9">
        <f t="shared" si="54"/>
        <v>0</v>
      </c>
      <c r="S195" s="9">
        <f t="shared" si="65"/>
        <v>0</v>
      </c>
      <c r="T195" s="9">
        <f t="shared" si="66"/>
        <v>0</v>
      </c>
      <c r="U195" s="9">
        <f t="shared" ref="U195:U258" si="70">IF(COUNTIFS(S$2:S$410,"&lt;&gt;",S$2:S$410,"&lt;&gt;0")=0,"0",SUMIFS(S$2:S$410,S$2:S$410,"&lt;&gt;0")/COUNTIFS(S$2:S$410,"&lt;&gt;",S$2:S$410,"&lt;&gt;0"))</f>
        <v>426</v>
      </c>
      <c r="V195" s="4">
        <f t="shared" ref="V195:V258" si="71">IF(COUNTIFS(T$2:T$410,"&lt;&gt;",T$2:T$410,"&lt;&gt;0")=0,"0",SUMIFS(T$2:T$410,T$2:T$410,"&lt;&gt;0")/COUNTIFS(T$2:T$410,"&lt;&gt;",T$2:T$410,"&lt;&gt;0"))</f>
        <v>153</v>
      </c>
      <c r="W195" s="4">
        <f t="shared" si="67"/>
        <v>1</v>
      </c>
      <c r="X195" s="12">
        <f t="shared" si="68"/>
        <v>1</v>
      </c>
    </row>
    <row r="196" spans="1:24" ht="18.75" customHeight="1" x14ac:dyDescent="0.35">
      <c r="A196" s="21" t="str">
        <f>'total Scrap'!A196</f>
        <v>11/2020</v>
      </c>
      <c r="B196" s="19">
        <f>'total Scrap'!D196</f>
        <v>95739</v>
      </c>
      <c r="C196" s="11" t="str">
        <f>'total Scrap'!E196</f>
        <v>56051F225071</v>
      </c>
      <c r="D196" s="35" t="str">
        <f t="shared" si="55"/>
        <v>56051F225071</v>
      </c>
      <c r="E196" s="9" t="e">
        <f>'traitement UNIQUE'!A196</f>
        <v>#N/A</v>
      </c>
      <c r="F196" s="9">
        <f t="shared" si="56"/>
        <v>0</v>
      </c>
      <c r="G196" s="9">
        <f t="shared" si="57"/>
        <v>0</v>
      </c>
      <c r="H196" s="37">
        <f t="shared" si="58"/>
        <v>2</v>
      </c>
      <c r="I196" s="37">
        <f t="shared" si="59"/>
        <v>2</v>
      </c>
      <c r="J196" s="10">
        <f t="shared" si="60"/>
        <v>0</v>
      </c>
      <c r="K196" s="10">
        <f t="shared" si="61"/>
        <v>0</v>
      </c>
      <c r="L196" s="24">
        <f t="shared" si="62"/>
        <v>1</v>
      </c>
      <c r="M196" s="24">
        <f t="shared" si="63"/>
        <v>3</v>
      </c>
      <c r="N196" s="9">
        <v>195</v>
      </c>
      <c r="O196" s="9">
        <v>195</v>
      </c>
      <c r="P196" s="9" t="str">
        <f t="shared" si="64"/>
        <v>Occurrence195</v>
      </c>
      <c r="Q196" s="9">
        <f t="shared" si="69"/>
        <v>0</v>
      </c>
      <c r="R196" s="9">
        <f t="shared" si="54"/>
        <v>0</v>
      </c>
      <c r="S196" s="9">
        <f t="shared" si="65"/>
        <v>0</v>
      </c>
      <c r="T196" s="9">
        <f t="shared" si="66"/>
        <v>0</v>
      </c>
      <c r="U196" s="9">
        <f t="shared" si="70"/>
        <v>426</v>
      </c>
      <c r="V196" s="4">
        <f t="shared" si="71"/>
        <v>153</v>
      </c>
      <c r="W196" s="4">
        <f t="shared" si="67"/>
        <v>1</v>
      </c>
      <c r="X196" s="12">
        <f t="shared" si="68"/>
        <v>1</v>
      </c>
    </row>
    <row r="197" spans="1:24" ht="18.75" customHeight="1" x14ac:dyDescent="0.35">
      <c r="A197" s="21" t="str">
        <f>'total Scrap'!A197</f>
        <v>11/2020</v>
      </c>
      <c r="B197" s="19">
        <f>'total Scrap'!D197</f>
        <v>95982</v>
      </c>
      <c r="C197" s="11" t="str">
        <f>'total Scrap'!E197</f>
        <v>288013665071</v>
      </c>
      <c r="D197" s="35">
        <f t="shared" si="55"/>
        <v>0</v>
      </c>
      <c r="E197" s="9" t="e">
        <f>'traitement UNIQUE'!A197</f>
        <v>#N/A</v>
      </c>
      <c r="F197" s="9">
        <f t="shared" si="56"/>
        <v>0</v>
      </c>
      <c r="G197" s="9">
        <f t="shared" si="57"/>
        <v>0</v>
      </c>
      <c r="H197" s="37">
        <f t="shared" si="58"/>
        <v>2</v>
      </c>
      <c r="I197" s="37">
        <f t="shared" si="59"/>
        <v>2</v>
      </c>
      <c r="J197" s="10">
        <f t="shared" si="60"/>
        <v>0</v>
      </c>
      <c r="K197" s="10">
        <f t="shared" si="61"/>
        <v>0</v>
      </c>
      <c r="L197" s="24">
        <f t="shared" si="62"/>
        <v>1</v>
      </c>
      <c r="M197" s="24">
        <f t="shared" si="63"/>
        <v>3</v>
      </c>
      <c r="N197" s="9">
        <v>196</v>
      </c>
      <c r="O197" s="9">
        <v>196</v>
      </c>
      <c r="P197" s="9" t="str">
        <f t="shared" si="64"/>
        <v>Occurrence196</v>
      </c>
      <c r="Q197" s="9">
        <f t="shared" si="69"/>
        <v>0</v>
      </c>
      <c r="R197" s="9">
        <f t="shared" si="54"/>
        <v>0</v>
      </c>
      <c r="S197" s="9">
        <f t="shared" si="65"/>
        <v>0</v>
      </c>
      <c r="T197" s="9">
        <f t="shared" si="66"/>
        <v>0</v>
      </c>
      <c r="U197" s="9">
        <f t="shared" si="70"/>
        <v>426</v>
      </c>
      <c r="V197" s="4">
        <f t="shared" si="71"/>
        <v>153</v>
      </c>
      <c r="W197" s="4">
        <f t="shared" si="67"/>
        <v>1</v>
      </c>
      <c r="X197" s="12">
        <f t="shared" si="68"/>
        <v>1</v>
      </c>
    </row>
    <row r="198" spans="1:24" ht="18.75" customHeight="1" x14ac:dyDescent="0.35">
      <c r="A198" s="21" t="str">
        <f>'total Scrap'!A198</f>
        <v>11/2020</v>
      </c>
      <c r="B198" s="19">
        <f>'total Scrap'!D198</f>
        <v>95988</v>
      </c>
      <c r="C198" s="11" t="str">
        <f>'total Scrap'!E198</f>
        <v>238062665071</v>
      </c>
      <c r="D198" s="35" t="str">
        <f t="shared" si="55"/>
        <v>238062665071</v>
      </c>
      <c r="E198" s="9" t="e">
        <f>'traitement UNIQUE'!A198</f>
        <v>#N/A</v>
      </c>
      <c r="F198" s="9">
        <f t="shared" si="56"/>
        <v>0</v>
      </c>
      <c r="G198" s="9">
        <f t="shared" si="57"/>
        <v>0</v>
      </c>
      <c r="H198" s="37">
        <f t="shared" si="58"/>
        <v>2</v>
      </c>
      <c r="I198" s="37">
        <f t="shared" si="59"/>
        <v>2</v>
      </c>
      <c r="J198" s="10">
        <f t="shared" si="60"/>
        <v>0</v>
      </c>
      <c r="K198" s="10">
        <f t="shared" si="61"/>
        <v>0</v>
      </c>
      <c r="L198" s="24">
        <f t="shared" si="62"/>
        <v>1</v>
      </c>
      <c r="M198" s="24">
        <f t="shared" si="63"/>
        <v>3</v>
      </c>
      <c r="N198" s="9">
        <v>197</v>
      </c>
      <c r="O198" s="9">
        <v>197</v>
      </c>
      <c r="P198" s="9" t="str">
        <f t="shared" si="64"/>
        <v>Occurrence197</v>
      </c>
      <c r="Q198" s="9">
        <f t="shared" si="69"/>
        <v>0</v>
      </c>
      <c r="R198" s="9">
        <f t="shared" si="54"/>
        <v>0</v>
      </c>
      <c r="S198" s="9">
        <f t="shared" si="65"/>
        <v>0</v>
      </c>
      <c r="T198" s="9">
        <f t="shared" si="66"/>
        <v>0</v>
      </c>
      <c r="U198" s="9">
        <f t="shared" si="70"/>
        <v>426</v>
      </c>
      <c r="V198" s="4">
        <f t="shared" si="71"/>
        <v>153</v>
      </c>
      <c r="W198" s="4">
        <f t="shared" si="67"/>
        <v>1</v>
      </c>
      <c r="X198" s="12">
        <f t="shared" si="68"/>
        <v>1</v>
      </c>
    </row>
    <row r="199" spans="1:24" ht="18.75" customHeight="1" x14ac:dyDescent="0.35">
      <c r="A199" s="21" t="str">
        <f>'total Scrap'!A199</f>
        <v>11/2020</v>
      </c>
      <c r="B199" s="19">
        <f>'total Scrap'!D199</f>
        <v>96711</v>
      </c>
      <c r="C199" s="11" t="str">
        <f>'total Scrap'!E199</f>
        <v>532801370071</v>
      </c>
      <c r="D199" s="35" t="str">
        <f t="shared" si="55"/>
        <v>532801370071</v>
      </c>
      <c r="E199" s="9" t="e">
        <f>'traitement UNIQUE'!A199</f>
        <v>#N/A</v>
      </c>
      <c r="F199" s="9">
        <f t="shared" si="56"/>
        <v>0</v>
      </c>
      <c r="G199" s="9">
        <f t="shared" si="57"/>
        <v>0</v>
      </c>
      <c r="H199" s="37">
        <f t="shared" si="58"/>
        <v>2</v>
      </c>
      <c r="I199" s="37">
        <f t="shared" si="59"/>
        <v>2</v>
      </c>
      <c r="J199" s="10">
        <f t="shared" si="60"/>
        <v>0</v>
      </c>
      <c r="K199" s="10">
        <f t="shared" si="61"/>
        <v>0</v>
      </c>
      <c r="L199" s="24">
        <f t="shared" si="62"/>
        <v>1</v>
      </c>
      <c r="M199" s="24">
        <f t="shared" si="63"/>
        <v>3</v>
      </c>
      <c r="N199" s="9">
        <v>198</v>
      </c>
      <c r="O199" s="9">
        <v>198</v>
      </c>
      <c r="P199" s="9" t="str">
        <f t="shared" si="64"/>
        <v>Occurrence198</v>
      </c>
      <c r="Q199" s="9">
        <f t="shared" si="69"/>
        <v>0</v>
      </c>
      <c r="R199" s="9">
        <f t="shared" si="54"/>
        <v>0</v>
      </c>
      <c r="S199" s="9">
        <f t="shared" si="65"/>
        <v>0</v>
      </c>
      <c r="T199" s="9">
        <f t="shared" si="66"/>
        <v>0</v>
      </c>
      <c r="U199" s="9">
        <f t="shared" si="70"/>
        <v>426</v>
      </c>
      <c r="V199" s="4">
        <f t="shared" si="71"/>
        <v>153</v>
      </c>
      <c r="W199" s="4">
        <f t="shared" si="67"/>
        <v>1</v>
      </c>
      <c r="X199" s="12">
        <f t="shared" si="68"/>
        <v>1</v>
      </c>
    </row>
    <row r="200" spans="1:24" ht="18.75" customHeight="1" x14ac:dyDescent="0.35">
      <c r="A200" s="21" t="str">
        <f>'total Scrap'!A200</f>
        <v>11/2020</v>
      </c>
      <c r="B200" s="19">
        <f>'total Scrap'!D200</f>
        <v>95662</v>
      </c>
      <c r="C200" s="11" t="str">
        <f>'total Scrap'!E200</f>
        <v>440701074171</v>
      </c>
      <c r="D200" s="35" t="str">
        <f t="shared" si="55"/>
        <v>440701074171</v>
      </c>
      <c r="E200" s="9" t="e">
        <f>'traitement UNIQUE'!A200</f>
        <v>#N/A</v>
      </c>
      <c r="F200" s="9">
        <f t="shared" si="56"/>
        <v>0</v>
      </c>
      <c r="G200" s="9">
        <f t="shared" si="57"/>
        <v>0</v>
      </c>
      <c r="H200" s="37">
        <f t="shared" si="58"/>
        <v>2</v>
      </c>
      <c r="I200" s="37">
        <f t="shared" si="59"/>
        <v>2</v>
      </c>
      <c r="J200" s="10">
        <f t="shared" si="60"/>
        <v>0</v>
      </c>
      <c r="K200" s="10">
        <f t="shared" si="61"/>
        <v>0</v>
      </c>
      <c r="L200" s="24">
        <f t="shared" si="62"/>
        <v>1</v>
      </c>
      <c r="M200" s="24">
        <f t="shared" si="63"/>
        <v>3</v>
      </c>
      <c r="N200" s="9">
        <v>199</v>
      </c>
      <c r="O200" s="9">
        <v>199</v>
      </c>
      <c r="P200" s="9" t="str">
        <f t="shared" si="64"/>
        <v>Occurrence199</v>
      </c>
      <c r="Q200" s="9">
        <f t="shared" si="69"/>
        <v>0</v>
      </c>
      <c r="R200" s="9">
        <f t="shared" si="54"/>
        <v>0</v>
      </c>
      <c r="S200" s="9">
        <f t="shared" si="65"/>
        <v>0</v>
      </c>
      <c r="T200" s="9">
        <f t="shared" si="66"/>
        <v>0</v>
      </c>
      <c r="U200" s="9">
        <f t="shared" si="70"/>
        <v>426</v>
      </c>
      <c r="V200" s="4">
        <f t="shared" si="71"/>
        <v>153</v>
      </c>
      <c r="W200" s="4">
        <f t="shared" si="67"/>
        <v>1</v>
      </c>
      <c r="X200" s="12">
        <f t="shared" si="68"/>
        <v>1</v>
      </c>
    </row>
    <row r="201" spans="1:24" ht="18.75" customHeight="1" x14ac:dyDescent="0.35">
      <c r="A201" s="21" t="str">
        <f>'total Scrap'!A201</f>
        <v>11/2020</v>
      </c>
      <c r="B201" s="19">
        <f>'total Scrap'!D201</f>
        <v>96318</v>
      </c>
      <c r="C201" s="11" t="str">
        <f>'total Scrap'!E201</f>
        <v>440701074171</v>
      </c>
      <c r="D201" s="35" t="str">
        <f t="shared" si="55"/>
        <v>440701074171</v>
      </c>
      <c r="E201" s="9" t="e">
        <f>'traitement UNIQUE'!A201</f>
        <v>#N/A</v>
      </c>
      <c r="F201" s="9">
        <f t="shared" si="56"/>
        <v>0</v>
      </c>
      <c r="G201" s="9">
        <f t="shared" si="57"/>
        <v>0</v>
      </c>
      <c r="H201" s="37">
        <f t="shared" si="58"/>
        <v>2</v>
      </c>
      <c r="I201" s="37">
        <f t="shared" si="59"/>
        <v>2</v>
      </c>
      <c r="J201" s="10">
        <f t="shared" si="60"/>
        <v>0</v>
      </c>
      <c r="K201" s="10">
        <f t="shared" si="61"/>
        <v>0</v>
      </c>
      <c r="L201" s="24">
        <f t="shared" si="62"/>
        <v>1</v>
      </c>
      <c r="M201" s="24">
        <f t="shared" si="63"/>
        <v>3</v>
      </c>
      <c r="N201" s="9">
        <v>200</v>
      </c>
      <c r="O201" s="9">
        <v>200</v>
      </c>
      <c r="P201" s="9" t="str">
        <f t="shared" si="64"/>
        <v>Occurrence200</v>
      </c>
      <c r="Q201" s="9">
        <f t="shared" si="69"/>
        <v>0</v>
      </c>
      <c r="R201" s="9">
        <f t="shared" si="54"/>
        <v>0</v>
      </c>
      <c r="S201" s="9">
        <f t="shared" si="65"/>
        <v>0</v>
      </c>
      <c r="T201" s="9">
        <f t="shared" si="66"/>
        <v>0</v>
      </c>
      <c r="U201" s="9">
        <f t="shared" si="70"/>
        <v>426</v>
      </c>
      <c r="V201" s="4">
        <f t="shared" si="71"/>
        <v>153</v>
      </c>
      <c r="W201" s="4">
        <f t="shared" si="67"/>
        <v>1</v>
      </c>
      <c r="X201" s="12">
        <f t="shared" si="68"/>
        <v>1</v>
      </c>
    </row>
    <row r="202" spans="1:24" ht="18.75" customHeight="1" x14ac:dyDescent="0.35">
      <c r="A202" s="21" t="str">
        <f>'total Scrap'!A202</f>
        <v>11/2020</v>
      </c>
      <c r="B202" s="19">
        <f>'total Scrap'!D202</f>
        <v>95987</v>
      </c>
      <c r="C202" s="11" t="str">
        <f>'total Scrap'!E202</f>
        <v>563063665071</v>
      </c>
      <c r="D202" s="35">
        <f t="shared" si="55"/>
        <v>0</v>
      </c>
      <c r="E202" s="9" t="e">
        <f>'traitement UNIQUE'!A202</f>
        <v>#N/A</v>
      </c>
      <c r="F202" s="9">
        <f t="shared" si="56"/>
        <v>0</v>
      </c>
      <c r="G202" s="9">
        <f t="shared" si="57"/>
        <v>0</v>
      </c>
      <c r="H202" s="37">
        <f t="shared" si="58"/>
        <v>2</v>
      </c>
      <c r="I202" s="37">
        <f t="shared" si="59"/>
        <v>2</v>
      </c>
      <c r="J202" s="10">
        <f t="shared" si="60"/>
        <v>0</v>
      </c>
      <c r="K202" s="10">
        <f t="shared" si="61"/>
        <v>0</v>
      </c>
      <c r="L202" s="24">
        <f t="shared" si="62"/>
        <v>1</v>
      </c>
      <c r="M202" s="24">
        <f t="shared" si="63"/>
        <v>3</v>
      </c>
      <c r="N202" s="9">
        <v>201</v>
      </c>
      <c r="O202" s="9">
        <v>201</v>
      </c>
      <c r="P202" s="9" t="str">
        <f t="shared" si="64"/>
        <v>Occurrence201</v>
      </c>
      <c r="Q202" s="9">
        <f t="shared" si="69"/>
        <v>0</v>
      </c>
      <c r="R202" s="9">
        <f t="shared" si="54"/>
        <v>0</v>
      </c>
      <c r="S202" s="9">
        <f t="shared" si="65"/>
        <v>0</v>
      </c>
      <c r="T202" s="9">
        <f t="shared" si="66"/>
        <v>0</v>
      </c>
      <c r="U202" s="9">
        <f t="shared" si="70"/>
        <v>426</v>
      </c>
      <c r="V202" s="4">
        <f t="shared" si="71"/>
        <v>153</v>
      </c>
      <c r="W202" s="4">
        <f t="shared" si="67"/>
        <v>1</v>
      </c>
      <c r="X202" s="12">
        <f t="shared" si="68"/>
        <v>1</v>
      </c>
    </row>
    <row r="203" spans="1:24" ht="18.75" customHeight="1" x14ac:dyDescent="0.35">
      <c r="A203" s="21" t="str">
        <f>'total Scrap'!A203</f>
        <v>11/2020</v>
      </c>
      <c r="B203" s="19">
        <f>'total Scrap'!D203</f>
        <v>95978</v>
      </c>
      <c r="C203" s="11" t="str">
        <f>'total Scrap'!E203</f>
        <v>56606F218171</v>
      </c>
      <c r="D203" s="35">
        <f t="shared" si="55"/>
        <v>0</v>
      </c>
      <c r="E203" s="9" t="e">
        <f>'traitement UNIQUE'!A203</f>
        <v>#N/A</v>
      </c>
      <c r="F203" s="9">
        <f t="shared" si="56"/>
        <v>0</v>
      </c>
      <c r="G203" s="9">
        <f t="shared" si="57"/>
        <v>0</v>
      </c>
      <c r="H203" s="37">
        <f t="shared" si="58"/>
        <v>2</v>
      </c>
      <c r="I203" s="37">
        <f t="shared" si="59"/>
        <v>2</v>
      </c>
      <c r="J203" s="10">
        <f t="shared" si="60"/>
        <v>0</v>
      </c>
      <c r="K203" s="10">
        <f t="shared" si="61"/>
        <v>0</v>
      </c>
      <c r="L203" s="24">
        <f t="shared" si="62"/>
        <v>1</v>
      </c>
      <c r="M203" s="24">
        <f t="shared" si="63"/>
        <v>3</v>
      </c>
      <c r="N203" s="9">
        <v>202</v>
      </c>
      <c r="O203" s="9">
        <v>202</v>
      </c>
      <c r="P203" s="9" t="str">
        <f t="shared" si="64"/>
        <v>Occurrence202</v>
      </c>
      <c r="Q203" s="9">
        <f t="shared" si="69"/>
        <v>0</v>
      </c>
      <c r="R203" s="9">
        <f t="shared" si="54"/>
        <v>0</v>
      </c>
      <c r="S203" s="9">
        <f t="shared" si="65"/>
        <v>0</v>
      </c>
      <c r="T203" s="9">
        <f t="shared" si="66"/>
        <v>0</v>
      </c>
      <c r="U203" s="9">
        <f t="shared" si="70"/>
        <v>426</v>
      </c>
      <c r="V203" s="4">
        <f t="shared" si="71"/>
        <v>153</v>
      </c>
      <c r="W203" s="4">
        <f t="shared" si="67"/>
        <v>1</v>
      </c>
      <c r="X203" s="12">
        <f t="shared" si="68"/>
        <v>1</v>
      </c>
    </row>
    <row r="204" spans="1:24" ht="18.75" customHeight="1" x14ac:dyDescent="0.35">
      <c r="A204" s="21" t="str">
        <f>'total Scrap'!A204</f>
        <v>12/2020</v>
      </c>
      <c r="B204" s="19">
        <f>'total Scrap'!D204</f>
        <v>95433</v>
      </c>
      <c r="C204" s="11" t="str">
        <f>'total Scrap'!E204</f>
        <v>56316FSYN971</v>
      </c>
      <c r="D204" s="35">
        <f t="shared" si="55"/>
        <v>0</v>
      </c>
      <c r="E204" s="9" t="e">
        <f>'traitement UNIQUE'!A204</f>
        <v>#N/A</v>
      </c>
      <c r="F204" s="9">
        <f t="shared" si="56"/>
        <v>0</v>
      </c>
      <c r="G204" s="9">
        <f t="shared" si="57"/>
        <v>0</v>
      </c>
      <c r="H204" s="37">
        <f t="shared" si="58"/>
        <v>2</v>
      </c>
      <c r="I204" s="37">
        <f t="shared" si="59"/>
        <v>2</v>
      </c>
      <c r="J204" s="10">
        <f t="shared" si="60"/>
        <v>0</v>
      </c>
      <c r="K204" s="10">
        <f t="shared" si="61"/>
        <v>0</v>
      </c>
      <c r="L204" s="24">
        <f t="shared" si="62"/>
        <v>1</v>
      </c>
      <c r="M204" s="24">
        <f t="shared" si="63"/>
        <v>3</v>
      </c>
      <c r="N204" s="9">
        <v>203</v>
      </c>
      <c r="O204" s="9">
        <v>203</v>
      </c>
      <c r="P204" s="9" t="str">
        <f t="shared" si="64"/>
        <v>Occurrence203</v>
      </c>
      <c r="Q204" s="9">
        <f t="shared" si="69"/>
        <v>0</v>
      </c>
      <c r="R204" s="9">
        <f t="shared" si="54"/>
        <v>0</v>
      </c>
      <c r="S204" s="9">
        <f t="shared" si="65"/>
        <v>0</v>
      </c>
      <c r="T204" s="9">
        <f t="shared" si="66"/>
        <v>0</v>
      </c>
      <c r="U204" s="9">
        <f t="shared" si="70"/>
        <v>426</v>
      </c>
      <c r="V204" s="4">
        <f t="shared" si="71"/>
        <v>153</v>
      </c>
      <c r="W204" s="4">
        <f t="shared" si="67"/>
        <v>1</v>
      </c>
      <c r="X204" s="12">
        <f t="shared" si="68"/>
        <v>1</v>
      </c>
    </row>
    <row r="205" spans="1:24" ht="18.75" customHeight="1" x14ac:dyDescent="0.35">
      <c r="A205" s="21" t="str">
        <f>'total Scrap'!A205</f>
        <v>12/2020</v>
      </c>
      <c r="B205" s="19">
        <f>'total Scrap'!D205</f>
        <v>96229</v>
      </c>
      <c r="C205" s="11" t="str">
        <f>'total Scrap'!E205</f>
        <v>56210F225071</v>
      </c>
      <c r="D205" s="35" t="str">
        <f t="shared" si="55"/>
        <v>56210F225071</v>
      </c>
      <c r="E205" s="9" t="e">
        <f>'traitement UNIQUE'!A205</f>
        <v>#N/A</v>
      </c>
      <c r="F205" s="9">
        <f t="shared" si="56"/>
        <v>0</v>
      </c>
      <c r="G205" s="9">
        <f t="shared" si="57"/>
        <v>0</v>
      </c>
      <c r="H205" s="37">
        <f t="shared" si="58"/>
        <v>2</v>
      </c>
      <c r="I205" s="37">
        <f t="shared" si="59"/>
        <v>2</v>
      </c>
      <c r="J205" s="10">
        <f t="shared" si="60"/>
        <v>0</v>
      </c>
      <c r="K205" s="10">
        <f t="shared" si="61"/>
        <v>0</v>
      </c>
      <c r="L205" s="24">
        <f t="shared" si="62"/>
        <v>1</v>
      </c>
      <c r="M205" s="24">
        <f t="shared" si="63"/>
        <v>3</v>
      </c>
      <c r="N205" s="9">
        <v>204</v>
      </c>
      <c r="O205" s="9">
        <v>204</v>
      </c>
      <c r="P205" s="9" t="str">
        <f t="shared" si="64"/>
        <v>Occurrence204</v>
      </c>
      <c r="Q205" s="9">
        <f t="shared" si="69"/>
        <v>0</v>
      </c>
      <c r="R205" s="9">
        <f t="shared" si="54"/>
        <v>0</v>
      </c>
      <c r="S205" s="9">
        <f t="shared" si="65"/>
        <v>0</v>
      </c>
      <c r="T205" s="9">
        <f t="shared" si="66"/>
        <v>0</v>
      </c>
      <c r="U205" s="9">
        <f t="shared" si="70"/>
        <v>426</v>
      </c>
      <c r="V205" s="4">
        <f t="shared" si="71"/>
        <v>153</v>
      </c>
      <c r="W205" s="4">
        <f t="shared" si="67"/>
        <v>1</v>
      </c>
      <c r="X205" s="12">
        <f t="shared" si="68"/>
        <v>1</v>
      </c>
    </row>
    <row r="206" spans="1:24" ht="18.75" customHeight="1" x14ac:dyDescent="0.35">
      <c r="A206" s="21" t="str">
        <f>'total Scrap'!A206</f>
        <v>12/2020</v>
      </c>
      <c r="B206" s="19">
        <f>'total Scrap'!D206</f>
        <v>97501</v>
      </c>
      <c r="C206" s="11" t="str">
        <f>'total Scrap'!E206</f>
        <v>56210F225071</v>
      </c>
      <c r="D206" s="35" t="str">
        <f t="shared" si="55"/>
        <v>56210F225071</v>
      </c>
      <c r="E206" s="9" t="e">
        <f>'traitement UNIQUE'!A206</f>
        <v>#N/A</v>
      </c>
      <c r="F206" s="9">
        <f t="shared" si="56"/>
        <v>0</v>
      </c>
      <c r="G206" s="9">
        <f t="shared" si="57"/>
        <v>0</v>
      </c>
      <c r="H206" s="37">
        <f t="shared" si="58"/>
        <v>2</v>
      </c>
      <c r="I206" s="37">
        <f t="shared" si="59"/>
        <v>2</v>
      </c>
      <c r="J206" s="10">
        <f t="shared" si="60"/>
        <v>0</v>
      </c>
      <c r="K206" s="10">
        <f t="shared" si="61"/>
        <v>0</v>
      </c>
      <c r="L206" s="24">
        <f t="shared" si="62"/>
        <v>1</v>
      </c>
      <c r="M206" s="24">
        <f t="shared" si="63"/>
        <v>3</v>
      </c>
      <c r="N206" s="9">
        <v>205</v>
      </c>
      <c r="O206" s="9">
        <v>205</v>
      </c>
      <c r="P206" s="9" t="str">
        <f t="shared" si="64"/>
        <v>Occurrence205</v>
      </c>
      <c r="Q206" s="9">
        <f t="shared" si="69"/>
        <v>0</v>
      </c>
      <c r="R206" s="9">
        <f t="shared" si="54"/>
        <v>0</v>
      </c>
      <c r="S206" s="9">
        <f t="shared" si="65"/>
        <v>0</v>
      </c>
      <c r="T206" s="9">
        <f t="shared" si="66"/>
        <v>0</v>
      </c>
      <c r="U206" s="9">
        <f t="shared" si="70"/>
        <v>426</v>
      </c>
      <c r="V206" s="4">
        <f t="shared" si="71"/>
        <v>153</v>
      </c>
      <c r="W206" s="4">
        <f t="shared" si="67"/>
        <v>1</v>
      </c>
      <c r="X206" s="12">
        <f t="shared" si="68"/>
        <v>1</v>
      </c>
    </row>
    <row r="207" spans="1:24" ht="18.75" customHeight="1" x14ac:dyDescent="0.35">
      <c r="A207" s="21" t="str">
        <f>'total Scrap'!A207</f>
        <v>12/2020</v>
      </c>
      <c r="B207" s="19">
        <f>'total Scrap'!D207</f>
        <v>95989</v>
      </c>
      <c r="C207" s="11" t="str">
        <f>'total Scrap'!E207</f>
        <v>236202660171</v>
      </c>
      <c r="D207" s="35">
        <f t="shared" si="55"/>
        <v>0</v>
      </c>
      <c r="E207" s="9" t="e">
        <f>'traitement UNIQUE'!A207</f>
        <v>#N/A</v>
      </c>
      <c r="F207" s="9">
        <f t="shared" si="56"/>
        <v>0</v>
      </c>
      <c r="G207" s="9">
        <f t="shared" si="57"/>
        <v>0</v>
      </c>
      <c r="H207" s="37">
        <f t="shared" si="58"/>
        <v>2</v>
      </c>
      <c r="I207" s="37">
        <f t="shared" si="59"/>
        <v>2</v>
      </c>
      <c r="J207" s="10">
        <f t="shared" si="60"/>
        <v>0</v>
      </c>
      <c r="K207" s="10">
        <f t="shared" si="61"/>
        <v>0</v>
      </c>
      <c r="L207" s="24">
        <f t="shared" si="62"/>
        <v>1</v>
      </c>
      <c r="M207" s="24">
        <f t="shared" si="63"/>
        <v>3</v>
      </c>
      <c r="N207" s="9">
        <v>206</v>
      </c>
      <c r="O207" s="9">
        <v>206</v>
      </c>
      <c r="P207" s="9" t="str">
        <f t="shared" si="64"/>
        <v>Occurrence206</v>
      </c>
      <c r="Q207" s="9">
        <f t="shared" si="69"/>
        <v>0</v>
      </c>
      <c r="R207" s="9">
        <f t="shared" si="54"/>
        <v>0</v>
      </c>
      <c r="S207" s="9">
        <f t="shared" si="65"/>
        <v>0</v>
      </c>
      <c r="T207" s="9">
        <f t="shared" si="66"/>
        <v>0</v>
      </c>
      <c r="U207" s="9">
        <f t="shared" si="70"/>
        <v>426</v>
      </c>
      <c r="V207" s="4">
        <f t="shared" si="71"/>
        <v>153</v>
      </c>
      <c r="W207" s="4">
        <f t="shared" si="67"/>
        <v>1</v>
      </c>
      <c r="X207" s="12">
        <f t="shared" si="68"/>
        <v>1</v>
      </c>
    </row>
    <row r="208" spans="1:24" ht="18.75" customHeight="1" x14ac:dyDescent="0.35">
      <c r="A208" s="21" t="str">
        <f>'total Scrap'!A208</f>
        <v>12/2020</v>
      </c>
      <c r="B208" s="19">
        <f>'total Scrap'!D208</f>
        <v>97503</v>
      </c>
      <c r="C208" s="11" t="str">
        <f>'total Scrap'!E208</f>
        <v>56210F118071</v>
      </c>
      <c r="D208" s="35" t="str">
        <f t="shared" si="55"/>
        <v>56210F118071</v>
      </c>
      <c r="E208" s="9" t="e">
        <f>'traitement UNIQUE'!A208</f>
        <v>#N/A</v>
      </c>
      <c r="F208" s="9">
        <f t="shared" si="56"/>
        <v>0</v>
      </c>
      <c r="G208" s="9">
        <f t="shared" si="57"/>
        <v>0</v>
      </c>
      <c r="H208" s="37">
        <f t="shared" si="58"/>
        <v>2</v>
      </c>
      <c r="I208" s="37">
        <f t="shared" si="59"/>
        <v>2</v>
      </c>
      <c r="J208" s="10">
        <f t="shared" si="60"/>
        <v>0</v>
      </c>
      <c r="K208" s="10">
        <f t="shared" si="61"/>
        <v>0</v>
      </c>
      <c r="L208" s="24">
        <f t="shared" si="62"/>
        <v>1</v>
      </c>
      <c r="M208" s="24">
        <f t="shared" si="63"/>
        <v>3</v>
      </c>
      <c r="N208" s="9">
        <v>207</v>
      </c>
      <c r="O208" s="9">
        <v>207</v>
      </c>
      <c r="P208" s="9" t="str">
        <f t="shared" si="64"/>
        <v>Occurrence207</v>
      </c>
      <c r="Q208" s="9">
        <f t="shared" si="69"/>
        <v>0</v>
      </c>
      <c r="R208" s="9">
        <f t="shared" si="54"/>
        <v>0</v>
      </c>
      <c r="S208" s="9">
        <f t="shared" si="65"/>
        <v>0</v>
      </c>
      <c r="T208" s="9">
        <f t="shared" si="66"/>
        <v>0</v>
      </c>
      <c r="U208" s="9">
        <f t="shared" si="70"/>
        <v>426</v>
      </c>
      <c r="V208" s="4">
        <f t="shared" si="71"/>
        <v>153</v>
      </c>
      <c r="W208" s="4">
        <f t="shared" si="67"/>
        <v>1</v>
      </c>
      <c r="X208" s="12">
        <f t="shared" si="68"/>
        <v>1</v>
      </c>
    </row>
    <row r="209" spans="1:24" ht="18.75" customHeight="1" x14ac:dyDescent="0.35">
      <c r="A209" s="21" t="str">
        <f>'total Scrap'!A209</f>
        <v>12/2020</v>
      </c>
      <c r="B209" s="19">
        <f>'total Scrap'!D209</f>
        <v>95193</v>
      </c>
      <c r="C209" s="11" t="str">
        <f>'total Scrap'!E209</f>
        <v>16420F118071</v>
      </c>
      <c r="D209" s="35" t="str">
        <f t="shared" si="55"/>
        <v>16420F118071</v>
      </c>
      <c r="E209" s="9" t="e">
        <f>'traitement UNIQUE'!A209</f>
        <v>#N/A</v>
      </c>
      <c r="F209" s="9">
        <f t="shared" si="56"/>
        <v>0</v>
      </c>
      <c r="G209" s="9">
        <f t="shared" si="57"/>
        <v>0</v>
      </c>
      <c r="H209" s="37">
        <f t="shared" si="58"/>
        <v>2</v>
      </c>
      <c r="I209" s="37">
        <f t="shared" si="59"/>
        <v>2</v>
      </c>
      <c r="J209" s="10">
        <f t="shared" si="60"/>
        <v>0</v>
      </c>
      <c r="K209" s="10">
        <f t="shared" si="61"/>
        <v>0</v>
      </c>
      <c r="L209" s="24">
        <f t="shared" si="62"/>
        <v>1</v>
      </c>
      <c r="M209" s="24">
        <f t="shared" si="63"/>
        <v>3</v>
      </c>
      <c r="N209" s="9">
        <v>208</v>
      </c>
      <c r="O209" s="9">
        <v>208</v>
      </c>
      <c r="P209" s="9" t="str">
        <f t="shared" si="64"/>
        <v>Occurrence208</v>
      </c>
      <c r="Q209" s="9">
        <f t="shared" si="69"/>
        <v>0</v>
      </c>
      <c r="R209" s="9">
        <f t="shared" si="54"/>
        <v>0</v>
      </c>
      <c r="S209" s="9">
        <f t="shared" si="65"/>
        <v>0</v>
      </c>
      <c r="T209" s="9">
        <f t="shared" si="66"/>
        <v>0</v>
      </c>
      <c r="U209" s="9">
        <f t="shared" si="70"/>
        <v>426</v>
      </c>
      <c r="V209" s="4">
        <f t="shared" si="71"/>
        <v>153</v>
      </c>
      <c r="W209" s="4">
        <f t="shared" si="67"/>
        <v>1</v>
      </c>
      <c r="X209" s="12">
        <f t="shared" si="68"/>
        <v>1</v>
      </c>
    </row>
    <row r="210" spans="1:24" ht="18.75" customHeight="1" x14ac:dyDescent="0.35">
      <c r="A210" s="21" t="str">
        <f>'total Scrap'!A210</f>
        <v>12/2020</v>
      </c>
      <c r="B210" s="19">
        <f>'total Scrap'!D210</f>
        <v>96604</v>
      </c>
      <c r="C210" s="11" t="str">
        <f>'total Scrap'!E210</f>
        <v>571102662171</v>
      </c>
      <c r="D210" s="35">
        <f t="shared" si="55"/>
        <v>0</v>
      </c>
      <c r="E210" s="9" t="e">
        <f>'traitement UNIQUE'!A210</f>
        <v>#N/A</v>
      </c>
      <c r="F210" s="9">
        <f t="shared" si="56"/>
        <v>0</v>
      </c>
      <c r="G210" s="9">
        <f t="shared" si="57"/>
        <v>0</v>
      </c>
      <c r="H210" s="37">
        <f t="shared" si="58"/>
        <v>2</v>
      </c>
      <c r="I210" s="37">
        <f t="shared" si="59"/>
        <v>2</v>
      </c>
      <c r="J210" s="10">
        <f t="shared" si="60"/>
        <v>0</v>
      </c>
      <c r="K210" s="10">
        <f t="shared" si="61"/>
        <v>0</v>
      </c>
      <c r="L210" s="24">
        <f t="shared" si="62"/>
        <v>1</v>
      </c>
      <c r="M210" s="24">
        <f t="shared" si="63"/>
        <v>3</v>
      </c>
      <c r="N210" s="9">
        <v>209</v>
      </c>
      <c r="O210" s="9">
        <v>209</v>
      </c>
      <c r="P210" s="9" t="str">
        <f t="shared" si="64"/>
        <v>Occurrence209</v>
      </c>
      <c r="Q210" s="9">
        <f t="shared" si="69"/>
        <v>0</v>
      </c>
      <c r="R210" s="9">
        <f t="shared" si="54"/>
        <v>0</v>
      </c>
      <c r="S210" s="9">
        <f t="shared" si="65"/>
        <v>0</v>
      </c>
      <c r="T210" s="9">
        <f t="shared" si="66"/>
        <v>0</v>
      </c>
      <c r="U210" s="9">
        <f t="shared" si="70"/>
        <v>426</v>
      </c>
      <c r="V210" s="4">
        <f t="shared" si="71"/>
        <v>153</v>
      </c>
      <c r="W210" s="4">
        <f t="shared" si="67"/>
        <v>1</v>
      </c>
      <c r="X210" s="12">
        <f t="shared" si="68"/>
        <v>1</v>
      </c>
    </row>
    <row r="211" spans="1:24" ht="18.75" customHeight="1" x14ac:dyDescent="0.35">
      <c r="A211" s="21" t="str">
        <f>'total Scrap'!A211</f>
        <v>12/2020</v>
      </c>
      <c r="B211" s="19">
        <f>'total Scrap'!D211</f>
        <v>96655</v>
      </c>
      <c r="C211" s="11" t="str">
        <f>'total Scrap'!E211</f>
        <v>55213F218171</v>
      </c>
      <c r="D211" s="35" t="str">
        <f t="shared" si="55"/>
        <v>55213F218171</v>
      </c>
      <c r="E211" s="9" t="e">
        <f>'traitement UNIQUE'!A211</f>
        <v>#N/A</v>
      </c>
      <c r="F211" s="9">
        <f t="shared" si="56"/>
        <v>0</v>
      </c>
      <c r="G211" s="9">
        <f t="shared" si="57"/>
        <v>0</v>
      </c>
      <c r="H211" s="37">
        <f t="shared" si="58"/>
        <v>2</v>
      </c>
      <c r="I211" s="37">
        <f t="shared" si="59"/>
        <v>2</v>
      </c>
      <c r="J211" s="10">
        <f t="shared" si="60"/>
        <v>0</v>
      </c>
      <c r="K211" s="10">
        <f t="shared" si="61"/>
        <v>0</v>
      </c>
      <c r="L211" s="24">
        <f t="shared" si="62"/>
        <v>1</v>
      </c>
      <c r="M211" s="24">
        <f t="shared" si="63"/>
        <v>3</v>
      </c>
      <c r="N211" s="9">
        <v>210</v>
      </c>
      <c r="O211" s="9">
        <v>210</v>
      </c>
      <c r="P211" s="9" t="str">
        <f t="shared" si="64"/>
        <v>Occurrence210</v>
      </c>
      <c r="Q211" s="9">
        <f t="shared" si="69"/>
        <v>0</v>
      </c>
      <c r="R211" s="9">
        <f t="shared" ref="R211:R251" si="72">SUMIFS(K$2:K$410,M$2:M$410,O211)</f>
        <v>0</v>
      </c>
      <c r="S211" s="9">
        <f t="shared" si="65"/>
        <v>0</v>
      </c>
      <c r="T211" s="9">
        <f t="shared" si="66"/>
        <v>0</v>
      </c>
      <c r="U211" s="9">
        <f t="shared" si="70"/>
        <v>426</v>
      </c>
      <c r="V211" s="4">
        <f t="shared" si="71"/>
        <v>153</v>
      </c>
      <c r="W211" s="4">
        <f t="shared" si="67"/>
        <v>1</v>
      </c>
      <c r="X211" s="12">
        <f t="shared" si="68"/>
        <v>1</v>
      </c>
    </row>
    <row r="212" spans="1:24" ht="18.75" customHeight="1" x14ac:dyDescent="0.35">
      <c r="A212" s="21" t="str">
        <f>'total Scrap'!A212</f>
        <v>12/2020</v>
      </c>
      <c r="B212" s="19">
        <f>'total Scrap'!D212</f>
        <v>95211</v>
      </c>
      <c r="C212" s="11" t="str">
        <f>'total Scrap'!E212</f>
        <v>111203660171</v>
      </c>
      <c r="D212" s="35" t="str">
        <f t="shared" si="55"/>
        <v>111203660171</v>
      </c>
      <c r="E212" s="9" t="e">
        <f>'traitement UNIQUE'!A212</f>
        <v>#N/A</v>
      </c>
      <c r="F212" s="9">
        <f t="shared" si="56"/>
        <v>0</v>
      </c>
      <c r="G212" s="9">
        <f t="shared" si="57"/>
        <v>0</v>
      </c>
      <c r="H212" s="37">
        <f t="shared" si="58"/>
        <v>2</v>
      </c>
      <c r="I212" s="37">
        <f t="shared" si="59"/>
        <v>2</v>
      </c>
      <c r="J212" s="10">
        <f t="shared" si="60"/>
        <v>0</v>
      </c>
      <c r="K212" s="10">
        <f t="shared" si="61"/>
        <v>0</v>
      </c>
      <c r="L212" s="24">
        <f t="shared" si="62"/>
        <v>1</v>
      </c>
      <c r="M212" s="24">
        <f t="shared" si="63"/>
        <v>3</v>
      </c>
      <c r="N212" s="9">
        <v>211</v>
      </c>
      <c r="O212" s="9">
        <v>211</v>
      </c>
      <c r="P212" s="9" t="str">
        <f t="shared" si="64"/>
        <v>Occurrence211</v>
      </c>
      <c r="Q212" s="9">
        <f t="shared" si="69"/>
        <v>0</v>
      </c>
      <c r="R212" s="9">
        <f t="shared" si="72"/>
        <v>0</v>
      </c>
      <c r="S212" s="9">
        <f t="shared" si="65"/>
        <v>0</v>
      </c>
      <c r="T212" s="9">
        <f t="shared" si="66"/>
        <v>0</v>
      </c>
      <c r="U212" s="9">
        <f t="shared" si="70"/>
        <v>426</v>
      </c>
      <c r="V212" s="4">
        <f t="shared" si="71"/>
        <v>153</v>
      </c>
      <c r="W212" s="4">
        <f t="shared" si="67"/>
        <v>1</v>
      </c>
      <c r="X212" s="12">
        <f t="shared" si="68"/>
        <v>1</v>
      </c>
    </row>
    <row r="213" spans="1:24" ht="18.75" customHeight="1" x14ac:dyDescent="0.35">
      <c r="A213" s="21" t="str">
        <f>'total Scrap'!A213</f>
        <v>12/2020</v>
      </c>
      <c r="B213" s="19">
        <f>'total Scrap'!D213</f>
        <v>95194</v>
      </c>
      <c r="C213" s="11" t="str">
        <f>'total Scrap'!E213</f>
        <v>266022660271</v>
      </c>
      <c r="D213" s="35">
        <f t="shared" si="55"/>
        <v>0</v>
      </c>
      <c r="E213" s="9" t="e">
        <f>'traitement UNIQUE'!A213</f>
        <v>#N/A</v>
      </c>
      <c r="F213" s="9">
        <f t="shared" si="56"/>
        <v>0</v>
      </c>
      <c r="G213" s="9">
        <f t="shared" si="57"/>
        <v>0</v>
      </c>
      <c r="H213" s="37">
        <f t="shared" si="58"/>
        <v>2</v>
      </c>
      <c r="I213" s="37">
        <f t="shared" si="59"/>
        <v>2</v>
      </c>
      <c r="J213" s="10">
        <f t="shared" si="60"/>
        <v>0</v>
      </c>
      <c r="K213" s="10">
        <f t="shared" si="61"/>
        <v>0</v>
      </c>
      <c r="L213" s="24">
        <f t="shared" si="62"/>
        <v>1</v>
      </c>
      <c r="M213" s="24">
        <f t="shared" si="63"/>
        <v>3</v>
      </c>
      <c r="N213" s="9">
        <v>212</v>
      </c>
      <c r="O213" s="9">
        <v>212</v>
      </c>
      <c r="P213" s="9" t="str">
        <f t="shared" si="64"/>
        <v>Occurrence212</v>
      </c>
      <c r="Q213" s="9">
        <f t="shared" si="69"/>
        <v>0</v>
      </c>
      <c r="R213" s="9">
        <f t="shared" si="72"/>
        <v>0</v>
      </c>
      <c r="S213" s="9">
        <f t="shared" si="65"/>
        <v>0</v>
      </c>
      <c r="T213" s="9">
        <f t="shared" si="66"/>
        <v>0</v>
      </c>
      <c r="U213" s="9">
        <f t="shared" si="70"/>
        <v>426</v>
      </c>
      <c r="V213" s="4">
        <f t="shared" si="71"/>
        <v>153</v>
      </c>
      <c r="W213" s="4">
        <f t="shared" si="67"/>
        <v>1</v>
      </c>
      <c r="X213" s="12">
        <f t="shared" si="68"/>
        <v>1</v>
      </c>
    </row>
    <row r="214" spans="1:24" ht="18.75" customHeight="1" x14ac:dyDescent="0.35">
      <c r="A214" s="21" t="str">
        <f>'total Scrap'!A214</f>
        <v>12/2020</v>
      </c>
      <c r="B214" s="19">
        <f>'total Scrap'!D214</f>
        <v>96154</v>
      </c>
      <c r="C214" s="11" t="str">
        <f>'total Scrap'!E214</f>
        <v>111802665071</v>
      </c>
      <c r="D214" s="35">
        <f t="shared" si="55"/>
        <v>0</v>
      </c>
      <c r="E214" s="9" t="e">
        <f>'traitement UNIQUE'!A214</f>
        <v>#N/A</v>
      </c>
      <c r="F214" s="9">
        <f t="shared" si="56"/>
        <v>0</v>
      </c>
      <c r="G214" s="9">
        <f t="shared" si="57"/>
        <v>0</v>
      </c>
      <c r="H214" s="37">
        <f t="shared" si="58"/>
        <v>2</v>
      </c>
      <c r="I214" s="37">
        <f t="shared" si="59"/>
        <v>2</v>
      </c>
      <c r="J214" s="10">
        <f t="shared" si="60"/>
        <v>0</v>
      </c>
      <c r="K214" s="10">
        <f t="shared" si="61"/>
        <v>0</v>
      </c>
      <c r="L214" s="24">
        <f t="shared" si="62"/>
        <v>1</v>
      </c>
      <c r="M214" s="24">
        <f t="shared" si="63"/>
        <v>3</v>
      </c>
      <c r="N214" s="9">
        <v>213</v>
      </c>
      <c r="O214" s="9">
        <v>213</v>
      </c>
      <c r="P214" s="9" t="str">
        <f t="shared" si="64"/>
        <v>Occurrence213</v>
      </c>
      <c r="Q214" s="9">
        <f t="shared" si="69"/>
        <v>0</v>
      </c>
      <c r="R214" s="9">
        <f t="shared" si="72"/>
        <v>0</v>
      </c>
      <c r="S214" s="9">
        <f t="shared" si="65"/>
        <v>0</v>
      </c>
      <c r="T214" s="9">
        <f t="shared" si="66"/>
        <v>0</v>
      </c>
      <c r="U214" s="9">
        <f t="shared" si="70"/>
        <v>426</v>
      </c>
      <c r="V214" s="4">
        <f t="shared" si="71"/>
        <v>153</v>
      </c>
      <c r="W214" s="4">
        <f t="shared" si="67"/>
        <v>1</v>
      </c>
      <c r="X214" s="12">
        <f t="shared" si="68"/>
        <v>1</v>
      </c>
    </row>
    <row r="215" spans="1:24" ht="18.75" customHeight="1" x14ac:dyDescent="0.35">
      <c r="A215" s="21" t="str">
        <f>'total Scrap'!A215</f>
        <v>12/2020</v>
      </c>
      <c r="B215" s="19">
        <f>'total Scrap'!D215</f>
        <v>95995</v>
      </c>
      <c r="C215" s="11" t="str">
        <f>'total Scrap'!E215</f>
        <v>163612660071</v>
      </c>
      <c r="D215" s="35" t="str">
        <f t="shared" si="55"/>
        <v>163612660071</v>
      </c>
      <c r="E215" s="9" t="e">
        <f>'traitement UNIQUE'!A215</f>
        <v>#N/A</v>
      </c>
      <c r="F215" s="9">
        <f t="shared" si="56"/>
        <v>0</v>
      </c>
      <c r="G215" s="9">
        <f t="shared" si="57"/>
        <v>0</v>
      </c>
      <c r="H215" s="37">
        <f t="shared" si="58"/>
        <v>2</v>
      </c>
      <c r="I215" s="37">
        <f t="shared" si="59"/>
        <v>2</v>
      </c>
      <c r="J215" s="10">
        <f t="shared" si="60"/>
        <v>0</v>
      </c>
      <c r="K215" s="10">
        <f t="shared" si="61"/>
        <v>0</v>
      </c>
      <c r="L215" s="24">
        <f t="shared" si="62"/>
        <v>1</v>
      </c>
      <c r="M215" s="24">
        <f t="shared" si="63"/>
        <v>3</v>
      </c>
      <c r="N215" s="9">
        <v>214</v>
      </c>
      <c r="O215" s="9">
        <v>214</v>
      </c>
      <c r="P215" s="9" t="str">
        <f t="shared" si="64"/>
        <v>Occurrence214</v>
      </c>
      <c r="Q215" s="9">
        <f t="shared" si="69"/>
        <v>0</v>
      </c>
      <c r="R215" s="9">
        <f t="shared" si="72"/>
        <v>0</v>
      </c>
      <c r="S215" s="9">
        <f t="shared" si="65"/>
        <v>0</v>
      </c>
      <c r="T215" s="9">
        <f t="shared" si="66"/>
        <v>0</v>
      </c>
      <c r="U215" s="9">
        <f t="shared" si="70"/>
        <v>426</v>
      </c>
      <c r="V215" s="4">
        <f t="shared" si="71"/>
        <v>153</v>
      </c>
      <c r="W215" s="4">
        <f t="shared" si="67"/>
        <v>1</v>
      </c>
      <c r="X215" s="12">
        <f t="shared" si="68"/>
        <v>1</v>
      </c>
    </row>
    <row r="216" spans="1:24" ht="18.75" customHeight="1" x14ac:dyDescent="0.35">
      <c r="A216" s="21" t="str">
        <f>'total Scrap'!A216</f>
        <v>12/2020</v>
      </c>
      <c r="B216" s="19">
        <f>'total Scrap'!D216</f>
        <v>96724</v>
      </c>
      <c r="C216" s="11" t="str">
        <f>'total Scrap'!E216</f>
        <v>68804F226071</v>
      </c>
      <c r="D216" s="35" t="str">
        <f t="shared" si="55"/>
        <v>68804F226071</v>
      </c>
      <c r="E216" s="9" t="e">
        <f>'traitement UNIQUE'!A216</f>
        <v>#N/A</v>
      </c>
      <c r="F216" s="9">
        <f t="shared" si="56"/>
        <v>0</v>
      </c>
      <c r="G216" s="9">
        <f t="shared" si="57"/>
        <v>0</v>
      </c>
      <c r="H216" s="37">
        <f t="shared" si="58"/>
        <v>2</v>
      </c>
      <c r="I216" s="37">
        <f t="shared" si="59"/>
        <v>2</v>
      </c>
      <c r="J216" s="10">
        <f t="shared" si="60"/>
        <v>0</v>
      </c>
      <c r="K216" s="10">
        <f t="shared" si="61"/>
        <v>0</v>
      </c>
      <c r="L216" s="24">
        <f t="shared" si="62"/>
        <v>1</v>
      </c>
      <c r="M216" s="24">
        <f t="shared" si="63"/>
        <v>3</v>
      </c>
      <c r="N216" s="9">
        <v>215</v>
      </c>
      <c r="O216" s="9">
        <v>215</v>
      </c>
      <c r="P216" s="9" t="str">
        <f t="shared" si="64"/>
        <v>Occurrence215</v>
      </c>
      <c r="Q216" s="9">
        <f t="shared" si="69"/>
        <v>0</v>
      </c>
      <c r="R216" s="9">
        <f t="shared" si="72"/>
        <v>0</v>
      </c>
      <c r="S216" s="9">
        <f t="shared" si="65"/>
        <v>0</v>
      </c>
      <c r="T216" s="9">
        <f t="shared" si="66"/>
        <v>0</v>
      </c>
      <c r="U216" s="9">
        <f t="shared" si="70"/>
        <v>426</v>
      </c>
      <c r="V216" s="4">
        <f t="shared" si="71"/>
        <v>153</v>
      </c>
      <c r="W216" s="4">
        <f t="shared" si="67"/>
        <v>1</v>
      </c>
      <c r="X216" s="12">
        <f t="shared" si="68"/>
        <v>1</v>
      </c>
    </row>
    <row r="217" spans="1:24" ht="18.75" customHeight="1" x14ac:dyDescent="0.35">
      <c r="A217" s="21" t="str">
        <f>'total Scrap'!A217</f>
        <v>12/2020</v>
      </c>
      <c r="B217" s="19">
        <f>'total Scrap'!D217</f>
        <v>96180</v>
      </c>
      <c r="C217" s="11" t="str">
        <f>'total Scrap'!E217</f>
        <v>53402F218171</v>
      </c>
      <c r="D217" s="35" t="str">
        <f t="shared" si="55"/>
        <v>53402F218171</v>
      </c>
      <c r="E217" s="9" t="e">
        <f>'traitement UNIQUE'!A217</f>
        <v>#N/A</v>
      </c>
      <c r="F217" s="9">
        <f t="shared" si="56"/>
        <v>0</v>
      </c>
      <c r="G217" s="9">
        <f t="shared" si="57"/>
        <v>0</v>
      </c>
      <c r="H217" s="37">
        <f t="shared" si="58"/>
        <v>2</v>
      </c>
      <c r="I217" s="37">
        <f t="shared" si="59"/>
        <v>2</v>
      </c>
      <c r="J217" s="10">
        <f t="shared" si="60"/>
        <v>0</v>
      </c>
      <c r="K217" s="10">
        <f t="shared" si="61"/>
        <v>0</v>
      </c>
      <c r="L217" s="24">
        <f t="shared" si="62"/>
        <v>1</v>
      </c>
      <c r="M217" s="24">
        <f t="shared" si="63"/>
        <v>3</v>
      </c>
      <c r="N217" s="9">
        <v>216</v>
      </c>
      <c r="O217" s="9">
        <v>216</v>
      </c>
      <c r="P217" s="9" t="str">
        <f t="shared" si="64"/>
        <v>Occurrence216</v>
      </c>
      <c r="Q217" s="9">
        <f t="shared" si="69"/>
        <v>0</v>
      </c>
      <c r="R217" s="9">
        <f t="shared" si="72"/>
        <v>0</v>
      </c>
      <c r="S217" s="9">
        <f t="shared" si="65"/>
        <v>0</v>
      </c>
      <c r="T217" s="9">
        <f t="shared" si="66"/>
        <v>0</v>
      </c>
      <c r="U217" s="9">
        <f t="shared" si="70"/>
        <v>426</v>
      </c>
      <c r="V217" s="4">
        <f t="shared" si="71"/>
        <v>153</v>
      </c>
      <c r="W217" s="4">
        <f t="shared" si="67"/>
        <v>1</v>
      </c>
      <c r="X217" s="12">
        <f t="shared" si="68"/>
        <v>1</v>
      </c>
    </row>
    <row r="218" spans="1:24" ht="18.75" customHeight="1" x14ac:dyDescent="0.35">
      <c r="A218" s="21" t="str">
        <f>'total Scrap'!A218</f>
        <v>12/2020</v>
      </c>
      <c r="B218" s="19">
        <f>'total Scrap'!D218</f>
        <v>92451</v>
      </c>
      <c r="C218" s="11" t="str">
        <f>'total Scrap'!E218</f>
        <v>53724F222071</v>
      </c>
      <c r="D218" s="35" t="str">
        <f t="shared" si="55"/>
        <v>53724F222071</v>
      </c>
      <c r="E218" s="9" t="e">
        <f>'traitement UNIQUE'!A218</f>
        <v>#N/A</v>
      </c>
      <c r="F218" s="9">
        <f t="shared" si="56"/>
        <v>0</v>
      </c>
      <c r="G218" s="9">
        <f t="shared" si="57"/>
        <v>0</v>
      </c>
      <c r="H218" s="37">
        <f t="shared" si="58"/>
        <v>2</v>
      </c>
      <c r="I218" s="37">
        <f t="shared" si="59"/>
        <v>2</v>
      </c>
      <c r="J218" s="10">
        <f t="shared" si="60"/>
        <v>0</v>
      </c>
      <c r="K218" s="10">
        <f t="shared" si="61"/>
        <v>0</v>
      </c>
      <c r="L218" s="24">
        <f t="shared" si="62"/>
        <v>1</v>
      </c>
      <c r="M218" s="24">
        <f t="shared" si="63"/>
        <v>3</v>
      </c>
      <c r="N218" s="9">
        <v>217</v>
      </c>
      <c r="O218" s="9">
        <v>217</v>
      </c>
      <c r="P218" s="9" t="str">
        <f t="shared" si="64"/>
        <v>Occurrence217</v>
      </c>
      <c r="Q218" s="9">
        <f t="shared" si="69"/>
        <v>0</v>
      </c>
      <c r="R218" s="9">
        <f t="shared" si="72"/>
        <v>0</v>
      </c>
      <c r="S218" s="9">
        <f t="shared" si="65"/>
        <v>0</v>
      </c>
      <c r="T218" s="9">
        <f t="shared" si="66"/>
        <v>0</v>
      </c>
      <c r="U218" s="9">
        <f t="shared" si="70"/>
        <v>426</v>
      </c>
      <c r="V218" s="4">
        <f t="shared" si="71"/>
        <v>153</v>
      </c>
      <c r="W218" s="4">
        <f t="shared" si="67"/>
        <v>1</v>
      </c>
      <c r="X218" s="12">
        <f t="shared" si="68"/>
        <v>1</v>
      </c>
    </row>
    <row r="219" spans="1:24" ht="18.75" customHeight="1" x14ac:dyDescent="0.35">
      <c r="A219" s="21" t="str">
        <f>'total Scrap'!A219</f>
        <v>12/2020</v>
      </c>
      <c r="B219" s="19">
        <f>'total Scrap'!D219</f>
        <v>96727</v>
      </c>
      <c r="C219" s="11" t="str">
        <f>'total Scrap'!E219</f>
        <v>53724F222071</v>
      </c>
      <c r="D219" s="35" t="str">
        <f t="shared" si="55"/>
        <v>53724F222071</v>
      </c>
      <c r="E219" s="9" t="e">
        <f>'traitement UNIQUE'!A219</f>
        <v>#N/A</v>
      </c>
      <c r="F219" s="9">
        <f t="shared" si="56"/>
        <v>0</v>
      </c>
      <c r="G219" s="9">
        <f t="shared" si="57"/>
        <v>0</v>
      </c>
      <c r="H219" s="37">
        <f t="shared" si="58"/>
        <v>2</v>
      </c>
      <c r="I219" s="37">
        <f t="shared" si="59"/>
        <v>2</v>
      </c>
      <c r="J219" s="10">
        <f t="shared" si="60"/>
        <v>0</v>
      </c>
      <c r="K219" s="10">
        <f t="shared" si="61"/>
        <v>0</v>
      </c>
      <c r="L219" s="24">
        <f t="shared" si="62"/>
        <v>1</v>
      </c>
      <c r="M219" s="24">
        <f t="shared" si="63"/>
        <v>3</v>
      </c>
      <c r="N219" s="9">
        <v>218</v>
      </c>
      <c r="O219" s="9">
        <v>218</v>
      </c>
      <c r="P219" s="9" t="str">
        <f t="shared" si="64"/>
        <v>Occurrence218</v>
      </c>
      <c r="Q219" s="9">
        <f t="shared" si="69"/>
        <v>0</v>
      </c>
      <c r="R219" s="9">
        <f t="shared" si="72"/>
        <v>0</v>
      </c>
      <c r="S219" s="9">
        <f t="shared" si="65"/>
        <v>0</v>
      </c>
      <c r="T219" s="9">
        <f t="shared" si="66"/>
        <v>0</v>
      </c>
      <c r="U219" s="9">
        <f t="shared" si="70"/>
        <v>426</v>
      </c>
      <c r="V219" s="4">
        <f t="shared" si="71"/>
        <v>153</v>
      </c>
      <c r="W219" s="4">
        <f t="shared" si="67"/>
        <v>1</v>
      </c>
      <c r="X219" s="12">
        <f t="shared" si="68"/>
        <v>1</v>
      </c>
    </row>
    <row r="220" spans="1:24" ht="18.75" customHeight="1" x14ac:dyDescent="0.35">
      <c r="A220" s="21" t="str">
        <f>'total Scrap'!A220</f>
        <v>12/2020</v>
      </c>
      <c r="B220" s="19">
        <f>'total Scrap'!D220</f>
        <v>96728</v>
      </c>
      <c r="C220" s="11" t="str">
        <f>'total Scrap'!E220</f>
        <v>532212665071</v>
      </c>
      <c r="D220" s="35" t="str">
        <f t="shared" si="55"/>
        <v>532212665071</v>
      </c>
      <c r="E220" s="9" t="e">
        <f>'traitement UNIQUE'!A220</f>
        <v>#N/A</v>
      </c>
      <c r="F220" s="9">
        <f t="shared" si="56"/>
        <v>0</v>
      </c>
      <c r="G220" s="9">
        <f t="shared" si="57"/>
        <v>0</v>
      </c>
      <c r="H220" s="37">
        <f t="shared" si="58"/>
        <v>2</v>
      </c>
      <c r="I220" s="37">
        <f t="shared" si="59"/>
        <v>2</v>
      </c>
      <c r="J220" s="10">
        <f t="shared" si="60"/>
        <v>0</v>
      </c>
      <c r="K220" s="10">
        <f t="shared" si="61"/>
        <v>0</v>
      </c>
      <c r="L220" s="24">
        <f t="shared" si="62"/>
        <v>1</v>
      </c>
      <c r="M220" s="24">
        <f t="shared" si="63"/>
        <v>3</v>
      </c>
      <c r="N220" s="9">
        <v>219</v>
      </c>
      <c r="O220" s="9">
        <v>219</v>
      </c>
      <c r="P220" s="9" t="str">
        <f t="shared" si="64"/>
        <v>Occurrence219</v>
      </c>
      <c r="Q220" s="9">
        <f t="shared" si="69"/>
        <v>0</v>
      </c>
      <c r="R220" s="9">
        <f t="shared" si="72"/>
        <v>0</v>
      </c>
      <c r="S220" s="9">
        <f t="shared" si="65"/>
        <v>0</v>
      </c>
      <c r="T220" s="9">
        <f t="shared" si="66"/>
        <v>0</v>
      </c>
      <c r="U220" s="9">
        <f t="shared" si="70"/>
        <v>426</v>
      </c>
      <c r="V220" s="4">
        <f t="shared" si="71"/>
        <v>153</v>
      </c>
      <c r="W220" s="4">
        <f t="shared" si="67"/>
        <v>1</v>
      </c>
      <c r="X220" s="12">
        <f t="shared" si="68"/>
        <v>1</v>
      </c>
    </row>
    <row r="221" spans="1:24" ht="18.75" customHeight="1" x14ac:dyDescent="0.35">
      <c r="A221" s="21" t="str">
        <f>'total Scrap'!A221</f>
        <v>12/2020</v>
      </c>
      <c r="B221" s="19">
        <f>'total Scrap'!D221</f>
        <v>96211</v>
      </c>
      <c r="C221" s="11" t="str">
        <f>'total Scrap'!E221</f>
        <v>96363F330071</v>
      </c>
      <c r="D221" s="35">
        <f t="shared" si="55"/>
        <v>0</v>
      </c>
      <c r="E221" s="9" t="e">
        <f>'traitement UNIQUE'!A221</f>
        <v>#N/A</v>
      </c>
      <c r="F221" s="9">
        <f t="shared" si="56"/>
        <v>0</v>
      </c>
      <c r="G221" s="9">
        <f t="shared" si="57"/>
        <v>0</v>
      </c>
      <c r="H221" s="37">
        <f t="shared" si="58"/>
        <v>2</v>
      </c>
      <c r="I221" s="37">
        <f t="shared" si="59"/>
        <v>2</v>
      </c>
      <c r="J221" s="10">
        <f t="shared" si="60"/>
        <v>0</v>
      </c>
      <c r="K221" s="10">
        <f t="shared" si="61"/>
        <v>0</v>
      </c>
      <c r="L221" s="24">
        <f t="shared" si="62"/>
        <v>1</v>
      </c>
      <c r="M221" s="24">
        <f t="shared" si="63"/>
        <v>3</v>
      </c>
      <c r="N221" s="9">
        <v>220</v>
      </c>
      <c r="O221" s="9">
        <v>220</v>
      </c>
      <c r="P221" s="9" t="str">
        <f t="shared" si="64"/>
        <v>Occurrence220</v>
      </c>
      <c r="Q221" s="9">
        <f t="shared" si="69"/>
        <v>0</v>
      </c>
      <c r="R221" s="9">
        <f t="shared" si="72"/>
        <v>0</v>
      </c>
      <c r="S221" s="9">
        <f t="shared" si="65"/>
        <v>0</v>
      </c>
      <c r="T221" s="9">
        <f t="shared" si="66"/>
        <v>0</v>
      </c>
      <c r="U221" s="9">
        <f t="shared" si="70"/>
        <v>426</v>
      </c>
      <c r="V221" s="4">
        <f t="shared" si="71"/>
        <v>153</v>
      </c>
      <c r="W221" s="4">
        <f t="shared" si="67"/>
        <v>1</v>
      </c>
      <c r="X221" s="12">
        <f t="shared" si="68"/>
        <v>1</v>
      </c>
    </row>
    <row r="222" spans="1:24" ht="18.75" customHeight="1" x14ac:dyDescent="0.35">
      <c r="A222" s="21" t="str">
        <f>'total Scrap'!A222</f>
        <v>12/2020</v>
      </c>
      <c r="B222" s="19">
        <f>'total Scrap'!D222</f>
        <v>92454</v>
      </c>
      <c r="C222" s="11" t="str">
        <f>'total Scrap'!E222</f>
        <v>68161F225071</v>
      </c>
      <c r="D222" s="35">
        <f t="shared" si="55"/>
        <v>0</v>
      </c>
      <c r="E222" s="9" t="e">
        <f>'traitement UNIQUE'!A222</f>
        <v>#N/A</v>
      </c>
      <c r="F222" s="9">
        <f t="shared" si="56"/>
        <v>0</v>
      </c>
      <c r="G222" s="9">
        <f t="shared" si="57"/>
        <v>0</v>
      </c>
      <c r="H222" s="37">
        <f t="shared" si="58"/>
        <v>2</v>
      </c>
      <c r="I222" s="37">
        <f t="shared" si="59"/>
        <v>2</v>
      </c>
      <c r="J222" s="10">
        <f t="shared" si="60"/>
        <v>0</v>
      </c>
      <c r="K222" s="10">
        <f t="shared" si="61"/>
        <v>0</v>
      </c>
      <c r="L222" s="24">
        <f t="shared" si="62"/>
        <v>1</v>
      </c>
      <c r="M222" s="24">
        <f t="shared" si="63"/>
        <v>3</v>
      </c>
      <c r="N222" s="9">
        <v>221</v>
      </c>
      <c r="O222" s="9">
        <v>221</v>
      </c>
      <c r="P222" s="9" t="str">
        <f t="shared" si="64"/>
        <v>Occurrence221</v>
      </c>
      <c r="Q222" s="9">
        <f t="shared" si="69"/>
        <v>0</v>
      </c>
      <c r="R222" s="9">
        <f t="shared" si="72"/>
        <v>0</v>
      </c>
      <c r="S222" s="9">
        <f t="shared" si="65"/>
        <v>0</v>
      </c>
      <c r="T222" s="9">
        <f t="shared" si="66"/>
        <v>0</v>
      </c>
      <c r="U222" s="9">
        <f t="shared" si="70"/>
        <v>426</v>
      </c>
      <c r="V222" s="4">
        <f t="shared" si="71"/>
        <v>153</v>
      </c>
      <c r="W222" s="4">
        <f t="shared" si="67"/>
        <v>1</v>
      </c>
      <c r="X222" s="12">
        <f t="shared" si="68"/>
        <v>1</v>
      </c>
    </row>
    <row r="223" spans="1:24" ht="18.75" customHeight="1" x14ac:dyDescent="0.35">
      <c r="A223" s="21" t="str">
        <f>'total Scrap'!A223</f>
        <v>12/2020</v>
      </c>
      <c r="B223" s="19">
        <f>'total Scrap'!D223</f>
        <v>96722</v>
      </c>
      <c r="C223" s="11" t="str">
        <f>'total Scrap'!E223</f>
        <v>96365F509471</v>
      </c>
      <c r="D223" s="35" t="str">
        <f t="shared" si="55"/>
        <v>96365F509471</v>
      </c>
      <c r="E223" s="9" t="e">
        <f>'traitement UNIQUE'!A223</f>
        <v>#N/A</v>
      </c>
      <c r="F223" s="9">
        <f t="shared" si="56"/>
        <v>0</v>
      </c>
      <c r="G223" s="9">
        <f t="shared" si="57"/>
        <v>0</v>
      </c>
      <c r="H223" s="37">
        <f t="shared" si="58"/>
        <v>2</v>
      </c>
      <c r="I223" s="37">
        <f t="shared" si="59"/>
        <v>2</v>
      </c>
      <c r="J223" s="10">
        <f t="shared" si="60"/>
        <v>0</v>
      </c>
      <c r="K223" s="10">
        <f t="shared" si="61"/>
        <v>0</v>
      </c>
      <c r="L223" s="24">
        <f t="shared" si="62"/>
        <v>1</v>
      </c>
      <c r="M223" s="24">
        <f t="shared" si="63"/>
        <v>3</v>
      </c>
      <c r="N223" s="9">
        <v>222</v>
      </c>
      <c r="O223" s="9">
        <v>222</v>
      </c>
      <c r="P223" s="9" t="str">
        <f t="shared" si="64"/>
        <v>Occurrence222</v>
      </c>
      <c r="Q223" s="9">
        <f t="shared" si="69"/>
        <v>0</v>
      </c>
      <c r="R223" s="9">
        <f t="shared" si="72"/>
        <v>0</v>
      </c>
      <c r="S223" s="9">
        <f t="shared" si="65"/>
        <v>0</v>
      </c>
      <c r="T223" s="9">
        <f t="shared" si="66"/>
        <v>0</v>
      </c>
      <c r="U223" s="9">
        <f t="shared" si="70"/>
        <v>426</v>
      </c>
      <c r="V223" s="4">
        <f t="shared" si="71"/>
        <v>153</v>
      </c>
      <c r="W223" s="4">
        <f t="shared" si="67"/>
        <v>1</v>
      </c>
      <c r="X223" s="12">
        <f t="shared" si="68"/>
        <v>1</v>
      </c>
    </row>
    <row r="224" spans="1:24" ht="18.75" customHeight="1" x14ac:dyDescent="0.35">
      <c r="A224" s="21" t="str">
        <f>'total Scrap'!A224</f>
        <v>12/2020</v>
      </c>
      <c r="B224" s="19">
        <f>'total Scrap'!D224</f>
        <v>95432</v>
      </c>
      <c r="C224" s="11" t="str">
        <f>'total Scrap'!E224</f>
        <v>566512664071</v>
      </c>
      <c r="D224" s="35" t="str">
        <f t="shared" si="55"/>
        <v>566512664071</v>
      </c>
      <c r="E224" s="9" t="e">
        <f>'traitement UNIQUE'!A224</f>
        <v>#N/A</v>
      </c>
      <c r="F224" s="9">
        <f t="shared" si="56"/>
        <v>0</v>
      </c>
      <c r="G224" s="9">
        <f t="shared" si="57"/>
        <v>0</v>
      </c>
      <c r="H224" s="37">
        <f t="shared" si="58"/>
        <v>2</v>
      </c>
      <c r="I224" s="37">
        <f t="shared" si="59"/>
        <v>2</v>
      </c>
      <c r="J224" s="10">
        <f t="shared" si="60"/>
        <v>0</v>
      </c>
      <c r="K224" s="10">
        <f t="shared" si="61"/>
        <v>0</v>
      </c>
      <c r="L224" s="24">
        <f t="shared" si="62"/>
        <v>1</v>
      </c>
      <c r="M224" s="24">
        <f t="shared" si="63"/>
        <v>3</v>
      </c>
      <c r="N224" s="9">
        <v>223</v>
      </c>
      <c r="O224" s="9">
        <v>223</v>
      </c>
      <c r="P224" s="9" t="str">
        <f t="shared" si="64"/>
        <v>Occurrence223</v>
      </c>
      <c r="Q224" s="9">
        <f t="shared" si="69"/>
        <v>0</v>
      </c>
      <c r="R224" s="9">
        <f t="shared" si="72"/>
        <v>0</v>
      </c>
      <c r="S224" s="9">
        <f t="shared" si="65"/>
        <v>0</v>
      </c>
      <c r="T224" s="9">
        <f t="shared" si="66"/>
        <v>0</v>
      </c>
      <c r="U224" s="9">
        <f t="shared" si="70"/>
        <v>426</v>
      </c>
      <c r="V224" s="4">
        <f t="shared" si="71"/>
        <v>153</v>
      </c>
      <c r="W224" s="4">
        <f t="shared" si="67"/>
        <v>1</v>
      </c>
      <c r="X224" s="12">
        <f t="shared" si="68"/>
        <v>1</v>
      </c>
    </row>
    <row r="225" spans="1:24" ht="18.75" customHeight="1" x14ac:dyDescent="0.35">
      <c r="A225" s="21" t="str">
        <f>'total Scrap'!A225</f>
        <v>12/2020</v>
      </c>
      <c r="B225" s="19">
        <f>'total Scrap'!D225</f>
        <v>96723</v>
      </c>
      <c r="C225" s="11" t="str">
        <f>'total Scrap'!E225</f>
        <v>471102665171</v>
      </c>
      <c r="D225" s="35">
        <f t="shared" si="55"/>
        <v>0</v>
      </c>
      <c r="E225" s="9" t="e">
        <f>'traitement UNIQUE'!A225</f>
        <v>#N/A</v>
      </c>
      <c r="F225" s="9">
        <f t="shared" si="56"/>
        <v>0</v>
      </c>
      <c r="G225" s="9">
        <f t="shared" si="57"/>
        <v>0</v>
      </c>
      <c r="H225" s="37">
        <f t="shared" si="58"/>
        <v>2</v>
      </c>
      <c r="I225" s="37">
        <f t="shared" si="59"/>
        <v>2</v>
      </c>
      <c r="J225" s="10">
        <f t="shared" si="60"/>
        <v>0</v>
      </c>
      <c r="K225" s="10">
        <f t="shared" si="61"/>
        <v>0</v>
      </c>
      <c r="L225" s="24">
        <f t="shared" si="62"/>
        <v>1</v>
      </c>
      <c r="M225" s="24">
        <f t="shared" si="63"/>
        <v>3</v>
      </c>
      <c r="N225" s="9">
        <v>224</v>
      </c>
      <c r="O225" s="9">
        <v>224</v>
      </c>
      <c r="P225" s="9" t="str">
        <f t="shared" si="64"/>
        <v>Occurrence224</v>
      </c>
      <c r="Q225" s="9">
        <f t="shared" si="69"/>
        <v>0</v>
      </c>
      <c r="R225" s="9">
        <f t="shared" si="72"/>
        <v>0</v>
      </c>
      <c r="S225" s="9">
        <f t="shared" si="65"/>
        <v>0</v>
      </c>
      <c r="T225" s="9">
        <f t="shared" si="66"/>
        <v>0</v>
      </c>
      <c r="U225" s="9">
        <f t="shared" si="70"/>
        <v>426</v>
      </c>
      <c r="V225" s="4">
        <f t="shared" si="71"/>
        <v>153</v>
      </c>
      <c r="W225" s="4">
        <f t="shared" si="67"/>
        <v>1</v>
      </c>
      <c r="X225" s="12">
        <f t="shared" si="68"/>
        <v>1</v>
      </c>
    </row>
    <row r="226" spans="1:24" ht="18.75" customHeight="1" x14ac:dyDescent="0.35">
      <c r="A226" s="21" t="str">
        <f>'total Scrap'!A226</f>
        <v>12/2020</v>
      </c>
      <c r="B226" s="19">
        <f>'total Scrap'!D226</f>
        <v>96725</v>
      </c>
      <c r="C226" s="11" t="str">
        <f>'total Scrap'!E226</f>
        <v>56015F219371</v>
      </c>
      <c r="D226" s="35">
        <f t="shared" si="55"/>
        <v>0</v>
      </c>
      <c r="E226" s="9" t="e">
        <f>'traitement UNIQUE'!A226</f>
        <v>#N/A</v>
      </c>
      <c r="F226" s="9">
        <f t="shared" si="56"/>
        <v>0</v>
      </c>
      <c r="G226" s="9">
        <f t="shared" si="57"/>
        <v>0</v>
      </c>
      <c r="H226" s="37">
        <f t="shared" si="58"/>
        <v>2</v>
      </c>
      <c r="I226" s="37">
        <f t="shared" si="59"/>
        <v>2</v>
      </c>
      <c r="J226" s="10">
        <f t="shared" si="60"/>
        <v>0</v>
      </c>
      <c r="K226" s="10">
        <f t="shared" si="61"/>
        <v>0</v>
      </c>
      <c r="L226" s="24">
        <f t="shared" si="62"/>
        <v>1</v>
      </c>
      <c r="M226" s="24">
        <f t="shared" si="63"/>
        <v>3</v>
      </c>
      <c r="N226" s="9">
        <v>225</v>
      </c>
      <c r="O226" s="9">
        <v>225</v>
      </c>
      <c r="P226" s="9" t="str">
        <f t="shared" si="64"/>
        <v>Occurrence225</v>
      </c>
      <c r="Q226" s="9">
        <f t="shared" si="69"/>
        <v>0</v>
      </c>
      <c r="R226" s="9">
        <f t="shared" si="72"/>
        <v>0</v>
      </c>
      <c r="S226" s="9">
        <f t="shared" si="65"/>
        <v>0</v>
      </c>
      <c r="T226" s="9">
        <f t="shared" si="66"/>
        <v>0</v>
      </c>
      <c r="U226" s="9">
        <f t="shared" si="70"/>
        <v>426</v>
      </c>
      <c r="V226" s="4">
        <f t="shared" si="71"/>
        <v>153</v>
      </c>
      <c r="W226" s="4">
        <f t="shared" si="67"/>
        <v>1</v>
      </c>
      <c r="X226" s="12">
        <f t="shared" si="68"/>
        <v>1</v>
      </c>
    </row>
    <row r="227" spans="1:24" ht="18.75" customHeight="1" x14ac:dyDescent="0.35">
      <c r="A227" s="21" t="str">
        <f>'total Scrap'!A227</f>
        <v>12/2020</v>
      </c>
      <c r="B227" s="19">
        <f>'total Scrap'!D227</f>
        <v>95434</v>
      </c>
      <c r="C227" s="11" t="str">
        <f>'total Scrap'!E227</f>
        <v>574302660071</v>
      </c>
      <c r="D227" s="35">
        <f t="shared" si="55"/>
        <v>0</v>
      </c>
      <c r="E227" s="9" t="e">
        <f>'traitement UNIQUE'!A227</f>
        <v>#N/A</v>
      </c>
      <c r="F227" s="9">
        <f t="shared" si="56"/>
        <v>0</v>
      </c>
      <c r="G227" s="9">
        <f t="shared" si="57"/>
        <v>0</v>
      </c>
      <c r="H227" s="37">
        <f t="shared" si="58"/>
        <v>2</v>
      </c>
      <c r="I227" s="37">
        <f t="shared" si="59"/>
        <v>2</v>
      </c>
      <c r="J227" s="10">
        <f t="shared" si="60"/>
        <v>0</v>
      </c>
      <c r="K227" s="10">
        <f t="shared" si="61"/>
        <v>0</v>
      </c>
      <c r="L227" s="24">
        <f t="shared" si="62"/>
        <v>1</v>
      </c>
      <c r="M227" s="24">
        <f t="shared" si="63"/>
        <v>3</v>
      </c>
      <c r="N227" s="9">
        <v>226</v>
      </c>
      <c r="O227" s="9">
        <v>226</v>
      </c>
      <c r="P227" s="9" t="str">
        <f t="shared" si="64"/>
        <v>Occurrence226</v>
      </c>
      <c r="Q227" s="9">
        <f t="shared" si="69"/>
        <v>0</v>
      </c>
      <c r="R227" s="9">
        <f t="shared" si="72"/>
        <v>0</v>
      </c>
      <c r="S227" s="9">
        <f t="shared" si="65"/>
        <v>0</v>
      </c>
      <c r="T227" s="9">
        <f t="shared" si="66"/>
        <v>0</v>
      </c>
      <c r="U227" s="9">
        <f t="shared" si="70"/>
        <v>426</v>
      </c>
      <c r="V227" s="4">
        <f t="shared" si="71"/>
        <v>153</v>
      </c>
      <c r="W227" s="4">
        <f t="shared" si="67"/>
        <v>1</v>
      </c>
      <c r="X227" s="12">
        <f t="shared" si="68"/>
        <v>1</v>
      </c>
    </row>
    <row r="228" spans="1:24" ht="18.75" customHeight="1" x14ac:dyDescent="0.35">
      <c r="A228" s="21" t="str">
        <f>'total Scrap'!A228</f>
        <v>12/2020</v>
      </c>
      <c r="B228" s="19">
        <f>'total Scrap'!D228</f>
        <v>96726</v>
      </c>
      <c r="C228" s="11" t="str">
        <f>'total Scrap'!E228</f>
        <v>56058F320071</v>
      </c>
      <c r="D228" s="35">
        <f t="shared" si="55"/>
        <v>0</v>
      </c>
      <c r="E228" s="9" t="e">
        <f>'traitement UNIQUE'!A228</f>
        <v>#N/A</v>
      </c>
      <c r="F228" s="9">
        <f t="shared" si="56"/>
        <v>0</v>
      </c>
      <c r="G228" s="9">
        <f t="shared" si="57"/>
        <v>0</v>
      </c>
      <c r="H228" s="37">
        <f t="shared" si="58"/>
        <v>2</v>
      </c>
      <c r="I228" s="37">
        <f t="shared" si="59"/>
        <v>2</v>
      </c>
      <c r="J228" s="10">
        <f t="shared" si="60"/>
        <v>0</v>
      </c>
      <c r="K228" s="10">
        <f t="shared" si="61"/>
        <v>0</v>
      </c>
      <c r="L228" s="24">
        <f t="shared" si="62"/>
        <v>1</v>
      </c>
      <c r="M228" s="24">
        <f t="shared" si="63"/>
        <v>3</v>
      </c>
      <c r="N228" s="9">
        <v>227</v>
      </c>
      <c r="O228" s="9">
        <v>227</v>
      </c>
      <c r="P228" s="9" t="str">
        <f t="shared" si="64"/>
        <v>Occurrence227</v>
      </c>
      <c r="Q228" s="9">
        <f t="shared" si="69"/>
        <v>0</v>
      </c>
      <c r="R228" s="9">
        <f t="shared" si="72"/>
        <v>0</v>
      </c>
      <c r="S228" s="9">
        <f t="shared" si="65"/>
        <v>0</v>
      </c>
      <c r="T228" s="9">
        <f t="shared" si="66"/>
        <v>0</v>
      </c>
      <c r="U228" s="9">
        <f t="shared" si="70"/>
        <v>426</v>
      </c>
      <c r="V228" s="4">
        <f t="shared" si="71"/>
        <v>153</v>
      </c>
      <c r="W228" s="4">
        <f t="shared" si="67"/>
        <v>1</v>
      </c>
      <c r="X228" s="12">
        <f t="shared" si="68"/>
        <v>1</v>
      </c>
    </row>
    <row r="229" spans="1:24" ht="18.75" customHeight="1" x14ac:dyDescent="0.35">
      <c r="A229" s="21" t="str">
        <f>'total Scrap'!A229</f>
        <v>01/2021</v>
      </c>
      <c r="B229" s="19">
        <f>'total Scrap'!D229</f>
        <v>95731</v>
      </c>
      <c r="C229" s="11" t="str">
        <f>'total Scrap'!E229</f>
        <v>56011F231071</v>
      </c>
      <c r="D229" s="35" t="str">
        <f t="shared" si="55"/>
        <v>56011F231071</v>
      </c>
      <c r="E229" s="9" t="e">
        <f>'traitement UNIQUE'!A229</f>
        <v>#N/A</v>
      </c>
      <c r="F229" s="9">
        <f t="shared" si="56"/>
        <v>0</v>
      </c>
      <c r="G229" s="9">
        <f t="shared" si="57"/>
        <v>0</v>
      </c>
      <c r="H229" s="37">
        <f t="shared" si="58"/>
        <v>2</v>
      </c>
      <c r="I229" s="37">
        <f t="shared" si="59"/>
        <v>2</v>
      </c>
      <c r="J229" s="10">
        <f t="shared" si="60"/>
        <v>0</v>
      </c>
      <c r="K229" s="10">
        <f t="shared" si="61"/>
        <v>0</v>
      </c>
      <c r="L229" s="24">
        <f t="shared" si="62"/>
        <v>1</v>
      </c>
      <c r="M229" s="24">
        <f t="shared" si="63"/>
        <v>3</v>
      </c>
      <c r="N229" s="9">
        <v>228</v>
      </c>
      <c r="O229" s="9">
        <v>228</v>
      </c>
      <c r="P229" s="9" t="str">
        <f t="shared" si="64"/>
        <v>Occurrence228</v>
      </c>
      <c r="Q229" s="9">
        <f t="shared" si="69"/>
        <v>0</v>
      </c>
      <c r="R229" s="9">
        <f t="shared" si="72"/>
        <v>0</v>
      </c>
      <c r="S229" s="9">
        <f t="shared" si="65"/>
        <v>0</v>
      </c>
      <c r="T229" s="9">
        <f t="shared" si="66"/>
        <v>0</v>
      </c>
      <c r="U229" s="9">
        <f t="shared" si="70"/>
        <v>426</v>
      </c>
      <c r="V229" s="4">
        <f t="shared" si="71"/>
        <v>153</v>
      </c>
      <c r="W229" s="4">
        <f t="shared" si="67"/>
        <v>1</v>
      </c>
      <c r="X229" s="12">
        <f t="shared" si="68"/>
        <v>1</v>
      </c>
    </row>
    <row r="230" spans="1:24" ht="18.75" customHeight="1" x14ac:dyDescent="0.35">
      <c r="A230" s="21" t="str">
        <f>'total Scrap'!A230</f>
        <v>01/2021</v>
      </c>
      <c r="B230" s="19">
        <f>'total Scrap'!D230</f>
        <v>96613</v>
      </c>
      <c r="C230" s="11" t="str">
        <f>'total Scrap'!E230</f>
        <v>56110F220071</v>
      </c>
      <c r="D230" s="35">
        <f t="shared" si="55"/>
        <v>0</v>
      </c>
      <c r="E230" s="9" t="e">
        <f>'traitement UNIQUE'!A230</f>
        <v>#N/A</v>
      </c>
      <c r="F230" s="9">
        <f t="shared" si="56"/>
        <v>0</v>
      </c>
      <c r="G230" s="9">
        <f t="shared" si="57"/>
        <v>0</v>
      </c>
      <c r="H230" s="37">
        <f t="shared" si="58"/>
        <v>2</v>
      </c>
      <c r="I230" s="37">
        <f t="shared" si="59"/>
        <v>2</v>
      </c>
      <c r="J230" s="10">
        <f t="shared" si="60"/>
        <v>0</v>
      </c>
      <c r="K230" s="10">
        <f t="shared" si="61"/>
        <v>0</v>
      </c>
      <c r="L230" s="24">
        <f t="shared" si="62"/>
        <v>1</v>
      </c>
      <c r="M230" s="24">
        <f t="shared" si="63"/>
        <v>3</v>
      </c>
      <c r="N230" s="9">
        <v>229</v>
      </c>
      <c r="O230" s="9">
        <v>229</v>
      </c>
      <c r="P230" s="9" t="str">
        <f t="shared" si="64"/>
        <v>Occurrence229</v>
      </c>
      <c r="Q230" s="9">
        <f t="shared" si="69"/>
        <v>0</v>
      </c>
      <c r="R230" s="9">
        <f t="shared" si="72"/>
        <v>0</v>
      </c>
      <c r="S230" s="9">
        <f t="shared" si="65"/>
        <v>0</v>
      </c>
      <c r="T230" s="9">
        <f t="shared" si="66"/>
        <v>0</v>
      </c>
      <c r="U230" s="9">
        <f t="shared" si="70"/>
        <v>426</v>
      </c>
      <c r="V230" s="4">
        <f t="shared" si="71"/>
        <v>153</v>
      </c>
      <c r="W230" s="4">
        <f t="shared" si="67"/>
        <v>1</v>
      </c>
      <c r="X230" s="12">
        <f t="shared" si="68"/>
        <v>1</v>
      </c>
    </row>
    <row r="231" spans="1:24" ht="18.75" customHeight="1" x14ac:dyDescent="0.35">
      <c r="A231" s="21" t="str">
        <f>'total Scrap'!A231</f>
        <v>01/2021</v>
      </c>
      <c r="B231" s="19">
        <f>'total Scrap'!D231</f>
        <v>95558</v>
      </c>
      <c r="C231" s="11" t="str">
        <f>'total Scrap'!E231</f>
        <v>56190F220071</v>
      </c>
      <c r="D231" s="35" t="str">
        <f t="shared" si="55"/>
        <v>56190F220071</v>
      </c>
      <c r="E231" s="9" t="e">
        <f>'traitement UNIQUE'!A231</f>
        <v>#N/A</v>
      </c>
      <c r="F231" s="9">
        <f t="shared" si="56"/>
        <v>0</v>
      </c>
      <c r="G231" s="9">
        <f t="shared" si="57"/>
        <v>0</v>
      </c>
      <c r="H231" s="37">
        <f t="shared" si="58"/>
        <v>2</v>
      </c>
      <c r="I231" s="37">
        <f t="shared" si="59"/>
        <v>2</v>
      </c>
      <c r="J231" s="10">
        <f t="shared" si="60"/>
        <v>0</v>
      </c>
      <c r="K231" s="10">
        <f t="shared" si="61"/>
        <v>0</v>
      </c>
      <c r="L231" s="24">
        <f t="shared" si="62"/>
        <v>1</v>
      </c>
      <c r="M231" s="24">
        <f t="shared" si="63"/>
        <v>3</v>
      </c>
      <c r="N231" s="9">
        <v>230</v>
      </c>
      <c r="O231" s="9">
        <v>230</v>
      </c>
      <c r="P231" s="9" t="str">
        <f t="shared" si="64"/>
        <v>Occurrence230</v>
      </c>
      <c r="Q231" s="9">
        <f t="shared" si="69"/>
        <v>0</v>
      </c>
      <c r="R231" s="9">
        <f t="shared" si="72"/>
        <v>0</v>
      </c>
      <c r="S231" s="9">
        <f t="shared" si="65"/>
        <v>0</v>
      </c>
      <c r="T231" s="9">
        <f t="shared" si="66"/>
        <v>0</v>
      </c>
      <c r="U231" s="9">
        <f t="shared" si="70"/>
        <v>426</v>
      </c>
      <c r="V231" s="4">
        <f t="shared" si="71"/>
        <v>153</v>
      </c>
      <c r="W231" s="4">
        <f t="shared" si="67"/>
        <v>1</v>
      </c>
      <c r="X231" s="12">
        <f t="shared" si="68"/>
        <v>1</v>
      </c>
    </row>
    <row r="232" spans="1:24" ht="18.75" customHeight="1" x14ac:dyDescent="0.35">
      <c r="A232" s="21" t="str">
        <f>'total Scrap'!A232</f>
        <v>01/2021</v>
      </c>
      <c r="B232" s="19">
        <f>'total Scrap'!D232</f>
        <v>96611</v>
      </c>
      <c r="C232" s="11" t="str">
        <f>'total Scrap'!E232</f>
        <v>56110F218071</v>
      </c>
      <c r="D232" s="35" t="str">
        <f t="shared" si="55"/>
        <v>56110F218071</v>
      </c>
      <c r="E232" s="9" t="e">
        <f>'traitement UNIQUE'!A232</f>
        <v>#N/A</v>
      </c>
      <c r="F232" s="9">
        <f t="shared" si="56"/>
        <v>0</v>
      </c>
      <c r="G232" s="9">
        <f t="shared" si="57"/>
        <v>0</v>
      </c>
      <c r="H232" s="37">
        <f t="shared" si="58"/>
        <v>2</v>
      </c>
      <c r="I232" s="37">
        <f t="shared" si="59"/>
        <v>2</v>
      </c>
      <c r="J232" s="10">
        <f t="shared" si="60"/>
        <v>0</v>
      </c>
      <c r="K232" s="10">
        <f t="shared" si="61"/>
        <v>0</v>
      </c>
      <c r="L232" s="24">
        <f t="shared" si="62"/>
        <v>1</v>
      </c>
      <c r="M232" s="24">
        <f t="shared" si="63"/>
        <v>3</v>
      </c>
      <c r="N232" s="9">
        <v>231</v>
      </c>
      <c r="O232" s="9">
        <v>231</v>
      </c>
      <c r="P232" s="9" t="str">
        <f t="shared" si="64"/>
        <v>Occurrence231</v>
      </c>
      <c r="Q232" s="9">
        <f t="shared" si="69"/>
        <v>0</v>
      </c>
      <c r="R232" s="9">
        <f t="shared" si="72"/>
        <v>0</v>
      </c>
      <c r="S232" s="9">
        <f t="shared" si="65"/>
        <v>0</v>
      </c>
      <c r="T232" s="9">
        <f t="shared" si="66"/>
        <v>0</v>
      </c>
      <c r="U232" s="9">
        <f t="shared" si="70"/>
        <v>426</v>
      </c>
      <c r="V232" s="4">
        <f t="shared" si="71"/>
        <v>153</v>
      </c>
      <c r="W232" s="4">
        <f t="shared" si="67"/>
        <v>1</v>
      </c>
      <c r="X232" s="12">
        <f t="shared" si="68"/>
        <v>1</v>
      </c>
    </row>
    <row r="233" spans="1:24" ht="18.75" customHeight="1" x14ac:dyDescent="0.35">
      <c r="A233" s="21" t="str">
        <f>'total Scrap'!A233</f>
        <v>01/2021</v>
      </c>
      <c r="B233" s="19">
        <f>'total Scrap'!D233</f>
        <v>97508</v>
      </c>
      <c r="C233" s="11" t="str">
        <f>'total Scrap'!E233</f>
        <v>89661UM090</v>
      </c>
      <c r="D233" s="35" t="str">
        <f t="shared" si="55"/>
        <v>89661UM090</v>
      </c>
      <c r="E233" s="9" t="e">
        <f>'traitement UNIQUE'!A233</f>
        <v>#N/A</v>
      </c>
      <c r="F233" s="9">
        <f t="shared" si="56"/>
        <v>0</v>
      </c>
      <c r="G233" s="9">
        <f t="shared" si="57"/>
        <v>0</v>
      </c>
      <c r="H233" s="37">
        <f t="shared" si="58"/>
        <v>2</v>
      </c>
      <c r="I233" s="37">
        <f t="shared" si="59"/>
        <v>2</v>
      </c>
      <c r="J233" s="10">
        <f t="shared" si="60"/>
        <v>0</v>
      </c>
      <c r="K233" s="10">
        <f t="shared" si="61"/>
        <v>0</v>
      </c>
      <c r="L233" s="24">
        <f t="shared" si="62"/>
        <v>1</v>
      </c>
      <c r="M233" s="24">
        <f t="shared" si="63"/>
        <v>3</v>
      </c>
      <c r="N233" s="9">
        <v>232</v>
      </c>
      <c r="O233" s="9">
        <v>232</v>
      </c>
      <c r="P233" s="9" t="str">
        <f t="shared" si="64"/>
        <v>Occurrence232</v>
      </c>
      <c r="Q233" s="9">
        <f t="shared" si="69"/>
        <v>0</v>
      </c>
      <c r="R233" s="9">
        <f t="shared" si="72"/>
        <v>0</v>
      </c>
      <c r="S233" s="9">
        <f t="shared" si="65"/>
        <v>0</v>
      </c>
      <c r="T233" s="9">
        <f t="shared" si="66"/>
        <v>0</v>
      </c>
      <c r="U233" s="9">
        <f t="shared" si="70"/>
        <v>426</v>
      </c>
      <c r="V233" s="4">
        <f t="shared" si="71"/>
        <v>153</v>
      </c>
      <c r="W233" s="4">
        <f t="shared" si="67"/>
        <v>1</v>
      </c>
      <c r="X233" s="12">
        <f t="shared" si="68"/>
        <v>1</v>
      </c>
    </row>
    <row r="234" spans="1:24" ht="18.75" customHeight="1" x14ac:dyDescent="0.35">
      <c r="A234" s="21" t="str">
        <f>'total Scrap'!A234</f>
        <v>01/2021</v>
      </c>
      <c r="B234" s="19">
        <f>'total Scrap'!D234</f>
        <v>95445</v>
      </c>
      <c r="C234" s="11" t="str">
        <f>'total Scrap'!E234</f>
        <v>565302660071</v>
      </c>
      <c r="D234" s="35" t="str">
        <f t="shared" si="55"/>
        <v>565302660071</v>
      </c>
      <c r="E234" s="9" t="e">
        <f>'traitement UNIQUE'!A234</f>
        <v>#N/A</v>
      </c>
      <c r="F234" s="9">
        <f t="shared" si="56"/>
        <v>0</v>
      </c>
      <c r="G234" s="9">
        <f t="shared" si="57"/>
        <v>0</v>
      </c>
      <c r="H234" s="37">
        <f t="shared" si="58"/>
        <v>2</v>
      </c>
      <c r="I234" s="37">
        <f t="shared" si="59"/>
        <v>2</v>
      </c>
      <c r="J234" s="10">
        <f t="shared" si="60"/>
        <v>0</v>
      </c>
      <c r="K234" s="10">
        <f t="shared" si="61"/>
        <v>0</v>
      </c>
      <c r="L234" s="24">
        <f t="shared" si="62"/>
        <v>1</v>
      </c>
      <c r="M234" s="24">
        <f t="shared" si="63"/>
        <v>3</v>
      </c>
      <c r="N234" s="9">
        <v>233</v>
      </c>
      <c r="O234" s="9">
        <v>233</v>
      </c>
      <c r="P234" s="9" t="str">
        <f t="shared" si="64"/>
        <v>Occurrence233</v>
      </c>
      <c r="Q234" s="9">
        <f t="shared" si="69"/>
        <v>0</v>
      </c>
      <c r="R234" s="9">
        <f t="shared" si="72"/>
        <v>0</v>
      </c>
      <c r="S234" s="9">
        <f t="shared" si="65"/>
        <v>0</v>
      </c>
      <c r="T234" s="9">
        <f t="shared" si="66"/>
        <v>0</v>
      </c>
      <c r="U234" s="9">
        <f t="shared" si="70"/>
        <v>426</v>
      </c>
      <c r="V234" s="4">
        <f t="shared" si="71"/>
        <v>153</v>
      </c>
      <c r="W234" s="4">
        <f t="shared" si="67"/>
        <v>1</v>
      </c>
      <c r="X234" s="12">
        <f t="shared" si="68"/>
        <v>1</v>
      </c>
    </row>
    <row r="235" spans="1:24" ht="18.75" customHeight="1" x14ac:dyDescent="0.35">
      <c r="A235" s="21" t="str">
        <f>'total Scrap'!A235</f>
        <v>01/2021</v>
      </c>
      <c r="B235" s="19">
        <f>'total Scrap'!D235</f>
        <v>95440</v>
      </c>
      <c r="C235" s="11" t="str">
        <f>'total Scrap'!E235</f>
        <v>565302660071</v>
      </c>
      <c r="D235" s="35" t="str">
        <f t="shared" si="55"/>
        <v>565302660071</v>
      </c>
      <c r="E235" s="9" t="e">
        <f>'traitement UNIQUE'!A235</f>
        <v>#N/A</v>
      </c>
      <c r="F235" s="9">
        <f t="shared" si="56"/>
        <v>0</v>
      </c>
      <c r="G235" s="9">
        <f t="shared" si="57"/>
        <v>0</v>
      </c>
      <c r="H235" s="37">
        <f t="shared" si="58"/>
        <v>2</v>
      </c>
      <c r="I235" s="37">
        <f t="shared" si="59"/>
        <v>2</v>
      </c>
      <c r="J235" s="10">
        <f t="shared" si="60"/>
        <v>0</v>
      </c>
      <c r="K235" s="10">
        <f t="shared" si="61"/>
        <v>0</v>
      </c>
      <c r="L235" s="24">
        <f t="shared" si="62"/>
        <v>1</v>
      </c>
      <c r="M235" s="24">
        <f t="shared" si="63"/>
        <v>3</v>
      </c>
      <c r="N235" s="9">
        <v>234</v>
      </c>
      <c r="O235" s="9">
        <v>234</v>
      </c>
      <c r="P235" s="9" t="str">
        <f t="shared" si="64"/>
        <v>Occurrence234</v>
      </c>
      <c r="Q235" s="9">
        <f t="shared" si="69"/>
        <v>0</v>
      </c>
      <c r="R235" s="9">
        <f t="shared" si="72"/>
        <v>0</v>
      </c>
      <c r="S235" s="9">
        <f t="shared" si="65"/>
        <v>0</v>
      </c>
      <c r="T235" s="9">
        <f t="shared" si="66"/>
        <v>0</v>
      </c>
      <c r="U235" s="9">
        <f t="shared" si="70"/>
        <v>426</v>
      </c>
      <c r="V235" s="4">
        <f t="shared" si="71"/>
        <v>153</v>
      </c>
      <c r="W235" s="4">
        <f t="shared" si="67"/>
        <v>1</v>
      </c>
      <c r="X235" s="12">
        <f t="shared" si="68"/>
        <v>1</v>
      </c>
    </row>
    <row r="236" spans="1:24" ht="18.75" customHeight="1" x14ac:dyDescent="0.35">
      <c r="A236" s="21" t="str">
        <f>'total Scrap'!A236</f>
        <v>01/2021</v>
      </c>
      <c r="B236" s="19">
        <f>'total Scrap'!D236</f>
        <v>97006</v>
      </c>
      <c r="C236" s="11" t="str">
        <f>'total Scrap'!E236</f>
        <v>56210F118071</v>
      </c>
      <c r="D236" s="35" t="str">
        <f t="shared" si="55"/>
        <v>56210F118071</v>
      </c>
      <c r="E236" s="9" t="e">
        <f>'traitement UNIQUE'!A236</f>
        <v>#N/A</v>
      </c>
      <c r="F236" s="9">
        <f t="shared" si="56"/>
        <v>0</v>
      </c>
      <c r="G236" s="9">
        <f t="shared" si="57"/>
        <v>0</v>
      </c>
      <c r="H236" s="37">
        <f t="shared" si="58"/>
        <v>2</v>
      </c>
      <c r="I236" s="37">
        <f t="shared" si="59"/>
        <v>2</v>
      </c>
      <c r="J236" s="10">
        <f t="shared" si="60"/>
        <v>0</v>
      </c>
      <c r="K236" s="10">
        <f t="shared" si="61"/>
        <v>0</v>
      </c>
      <c r="L236" s="24">
        <f t="shared" si="62"/>
        <v>1</v>
      </c>
      <c r="M236" s="24">
        <f t="shared" si="63"/>
        <v>3</v>
      </c>
      <c r="N236" s="9">
        <v>235</v>
      </c>
      <c r="O236" s="9">
        <v>235</v>
      </c>
      <c r="P236" s="9" t="str">
        <f t="shared" si="64"/>
        <v>Occurrence235</v>
      </c>
      <c r="Q236" s="9">
        <f t="shared" si="69"/>
        <v>0</v>
      </c>
      <c r="R236" s="9">
        <f t="shared" si="72"/>
        <v>0</v>
      </c>
      <c r="S236" s="9">
        <f t="shared" si="65"/>
        <v>0</v>
      </c>
      <c r="T236" s="9">
        <f t="shared" si="66"/>
        <v>0</v>
      </c>
      <c r="U236" s="9">
        <f t="shared" si="70"/>
        <v>426</v>
      </c>
      <c r="V236" s="4">
        <f t="shared" si="71"/>
        <v>153</v>
      </c>
      <c r="W236" s="4">
        <f t="shared" si="67"/>
        <v>1</v>
      </c>
      <c r="X236" s="12">
        <f t="shared" si="68"/>
        <v>1</v>
      </c>
    </row>
    <row r="237" spans="1:24" ht="18.75" customHeight="1" x14ac:dyDescent="0.35">
      <c r="A237" s="21" t="str">
        <f>'total Scrap'!A237</f>
        <v>01/2021</v>
      </c>
      <c r="B237" s="19">
        <f>'total Scrap'!D237</f>
        <v>97505</v>
      </c>
      <c r="C237" s="11" t="str">
        <f>'total Scrap'!E237</f>
        <v>56210F219071</v>
      </c>
      <c r="D237" s="35" t="str">
        <f t="shared" si="55"/>
        <v>56210F219071</v>
      </c>
      <c r="E237" s="9" t="e">
        <f>'traitement UNIQUE'!A237</f>
        <v>#N/A</v>
      </c>
      <c r="F237" s="9">
        <f t="shared" si="56"/>
        <v>0</v>
      </c>
      <c r="G237" s="9">
        <f t="shared" si="57"/>
        <v>0</v>
      </c>
      <c r="H237" s="37">
        <f t="shared" si="58"/>
        <v>2</v>
      </c>
      <c r="I237" s="37">
        <f t="shared" si="59"/>
        <v>2</v>
      </c>
      <c r="J237" s="10">
        <f t="shared" si="60"/>
        <v>0</v>
      </c>
      <c r="K237" s="10">
        <f t="shared" si="61"/>
        <v>0</v>
      </c>
      <c r="L237" s="24">
        <f t="shared" si="62"/>
        <v>1</v>
      </c>
      <c r="M237" s="24">
        <f t="shared" si="63"/>
        <v>3</v>
      </c>
      <c r="N237" s="9">
        <v>236</v>
      </c>
      <c r="O237" s="9">
        <v>236</v>
      </c>
      <c r="P237" s="9" t="str">
        <f t="shared" si="64"/>
        <v>Occurrence236</v>
      </c>
      <c r="Q237" s="9">
        <f t="shared" si="69"/>
        <v>0</v>
      </c>
      <c r="R237" s="9">
        <f t="shared" si="72"/>
        <v>0</v>
      </c>
      <c r="S237" s="9">
        <f t="shared" si="65"/>
        <v>0</v>
      </c>
      <c r="T237" s="9">
        <f t="shared" si="66"/>
        <v>0</v>
      </c>
      <c r="U237" s="9">
        <f t="shared" si="70"/>
        <v>426</v>
      </c>
      <c r="V237" s="4">
        <f t="shared" si="71"/>
        <v>153</v>
      </c>
      <c r="W237" s="4">
        <f t="shared" si="67"/>
        <v>1</v>
      </c>
      <c r="X237" s="12">
        <f t="shared" si="68"/>
        <v>1</v>
      </c>
    </row>
    <row r="238" spans="1:24" ht="18.75" customHeight="1" x14ac:dyDescent="0.35">
      <c r="A238" s="21" t="str">
        <f>'total Scrap'!A238</f>
        <v>01/2021</v>
      </c>
      <c r="B238" s="19">
        <f>'total Scrap'!D238</f>
        <v>95444</v>
      </c>
      <c r="C238" s="11" t="str">
        <f>'total Scrap'!E238</f>
        <v>571501662171</v>
      </c>
      <c r="D238" s="35">
        <f t="shared" si="55"/>
        <v>0</v>
      </c>
      <c r="E238" s="9" t="e">
        <f>'traitement UNIQUE'!A238</f>
        <v>#N/A</v>
      </c>
      <c r="F238" s="9">
        <f t="shared" si="56"/>
        <v>0</v>
      </c>
      <c r="G238" s="9">
        <f t="shared" si="57"/>
        <v>0</v>
      </c>
      <c r="H238" s="37">
        <f t="shared" si="58"/>
        <v>2</v>
      </c>
      <c r="I238" s="37">
        <f t="shared" si="59"/>
        <v>2</v>
      </c>
      <c r="J238" s="10">
        <f t="shared" si="60"/>
        <v>0</v>
      </c>
      <c r="K238" s="10">
        <f t="shared" si="61"/>
        <v>0</v>
      </c>
      <c r="L238" s="24">
        <f t="shared" si="62"/>
        <v>1</v>
      </c>
      <c r="M238" s="24">
        <f t="shared" si="63"/>
        <v>3</v>
      </c>
      <c r="N238" s="9">
        <v>237</v>
      </c>
      <c r="O238" s="9">
        <v>237</v>
      </c>
      <c r="P238" s="9" t="str">
        <f t="shared" si="64"/>
        <v>Occurrence237</v>
      </c>
      <c r="Q238" s="9">
        <f t="shared" si="69"/>
        <v>0</v>
      </c>
      <c r="R238" s="9">
        <f t="shared" si="72"/>
        <v>0</v>
      </c>
      <c r="S238" s="9">
        <f t="shared" si="65"/>
        <v>0</v>
      </c>
      <c r="T238" s="9">
        <f t="shared" si="66"/>
        <v>0</v>
      </c>
      <c r="U238" s="9">
        <f t="shared" si="70"/>
        <v>426</v>
      </c>
      <c r="V238" s="4">
        <f t="shared" si="71"/>
        <v>153</v>
      </c>
      <c r="W238" s="4">
        <f t="shared" si="67"/>
        <v>1</v>
      </c>
      <c r="X238" s="12">
        <f t="shared" si="68"/>
        <v>1</v>
      </c>
    </row>
    <row r="239" spans="1:24" ht="18.75" customHeight="1" x14ac:dyDescent="0.35">
      <c r="A239" s="21" t="str">
        <f>'total Scrap'!A239</f>
        <v>01/2021</v>
      </c>
      <c r="B239" s="19">
        <f>'total Scrap'!D239</f>
        <v>97509</v>
      </c>
      <c r="C239" s="11" t="str">
        <f>'total Scrap'!E239</f>
        <v>461502661271</v>
      </c>
      <c r="D239" s="35" t="str">
        <f t="shared" si="55"/>
        <v>461502661271</v>
      </c>
      <c r="E239" s="9" t="e">
        <f>'traitement UNIQUE'!A239</f>
        <v>#N/A</v>
      </c>
      <c r="F239" s="9">
        <f t="shared" si="56"/>
        <v>0</v>
      </c>
      <c r="G239" s="9">
        <f t="shared" si="57"/>
        <v>0</v>
      </c>
      <c r="H239" s="37">
        <f t="shared" si="58"/>
        <v>2</v>
      </c>
      <c r="I239" s="37">
        <f t="shared" si="59"/>
        <v>2</v>
      </c>
      <c r="J239" s="10">
        <f t="shared" si="60"/>
        <v>0</v>
      </c>
      <c r="K239" s="10">
        <f t="shared" si="61"/>
        <v>0</v>
      </c>
      <c r="L239" s="24">
        <f t="shared" si="62"/>
        <v>1</v>
      </c>
      <c r="M239" s="24">
        <f t="shared" si="63"/>
        <v>3</v>
      </c>
      <c r="N239" s="9">
        <v>238</v>
      </c>
      <c r="O239" s="9">
        <v>238</v>
      </c>
      <c r="P239" s="9" t="str">
        <f t="shared" si="64"/>
        <v>Occurrence238</v>
      </c>
      <c r="Q239" s="9">
        <f t="shared" si="69"/>
        <v>0</v>
      </c>
      <c r="R239" s="9">
        <f t="shared" si="72"/>
        <v>0</v>
      </c>
      <c r="S239" s="9">
        <f t="shared" si="65"/>
        <v>0</v>
      </c>
      <c r="T239" s="9">
        <f t="shared" si="66"/>
        <v>0</v>
      </c>
      <c r="U239" s="9">
        <f t="shared" si="70"/>
        <v>426</v>
      </c>
      <c r="V239" s="4">
        <f t="shared" si="71"/>
        <v>153</v>
      </c>
      <c r="W239" s="4">
        <f t="shared" si="67"/>
        <v>1</v>
      </c>
      <c r="X239" s="12">
        <f t="shared" si="68"/>
        <v>1</v>
      </c>
    </row>
    <row r="240" spans="1:24" ht="18.75" customHeight="1" x14ac:dyDescent="0.35">
      <c r="A240" s="21" t="str">
        <f>'total Scrap'!A240</f>
        <v>01/2021</v>
      </c>
      <c r="B240" s="19">
        <f>'total Scrap'!D240</f>
        <v>96662</v>
      </c>
      <c r="C240" s="11" t="str">
        <f>'total Scrap'!E240</f>
        <v>585111662071</v>
      </c>
      <c r="D240" s="35">
        <f t="shared" si="55"/>
        <v>0</v>
      </c>
      <c r="E240" s="9" t="e">
        <f>'traitement UNIQUE'!A240</f>
        <v>#N/A</v>
      </c>
      <c r="F240" s="9">
        <f t="shared" si="56"/>
        <v>0</v>
      </c>
      <c r="G240" s="9">
        <f t="shared" si="57"/>
        <v>0</v>
      </c>
      <c r="H240" s="37">
        <f t="shared" si="58"/>
        <v>2</v>
      </c>
      <c r="I240" s="37">
        <f t="shared" si="59"/>
        <v>2</v>
      </c>
      <c r="J240" s="10">
        <f t="shared" si="60"/>
        <v>0</v>
      </c>
      <c r="K240" s="10">
        <f t="shared" si="61"/>
        <v>0</v>
      </c>
      <c r="L240" s="24">
        <f t="shared" si="62"/>
        <v>1</v>
      </c>
      <c r="M240" s="24">
        <f t="shared" si="63"/>
        <v>3</v>
      </c>
      <c r="N240" s="9">
        <v>239</v>
      </c>
      <c r="O240" s="9">
        <v>239</v>
      </c>
      <c r="P240" s="9" t="str">
        <f t="shared" si="64"/>
        <v>Occurrence239</v>
      </c>
      <c r="Q240" s="9">
        <f t="shared" si="69"/>
        <v>0</v>
      </c>
      <c r="R240" s="9">
        <f t="shared" si="72"/>
        <v>0</v>
      </c>
      <c r="S240" s="9">
        <f t="shared" si="65"/>
        <v>0</v>
      </c>
      <c r="T240" s="9">
        <f t="shared" si="66"/>
        <v>0</v>
      </c>
      <c r="U240" s="9">
        <f t="shared" si="70"/>
        <v>426</v>
      </c>
      <c r="V240" s="4">
        <f t="shared" si="71"/>
        <v>153</v>
      </c>
      <c r="W240" s="4">
        <f t="shared" si="67"/>
        <v>1</v>
      </c>
      <c r="X240" s="12">
        <f t="shared" si="68"/>
        <v>1</v>
      </c>
    </row>
    <row r="241" spans="1:24" ht="18.75" customHeight="1" x14ac:dyDescent="0.35">
      <c r="A241" s="21" t="str">
        <f>'total Scrap'!A241</f>
        <v>01/2021</v>
      </c>
      <c r="B241" s="19">
        <f>'total Scrap'!D241</f>
        <v>95441</v>
      </c>
      <c r="C241" s="11" t="str">
        <f>'total Scrap'!E241</f>
        <v>565903676071</v>
      </c>
      <c r="D241" s="35" t="str">
        <f t="shared" si="55"/>
        <v>565903676071</v>
      </c>
      <c r="E241" s="9" t="e">
        <f>'traitement UNIQUE'!A241</f>
        <v>#N/A</v>
      </c>
      <c r="F241" s="9">
        <f t="shared" si="56"/>
        <v>0</v>
      </c>
      <c r="G241" s="9">
        <f t="shared" si="57"/>
        <v>0</v>
      </c>
      <c r="H241" s="37">
        <f t="shared" si="58"/>
        <v>2</v>
      </c>
      <c r="I241" s="37">
        <f t="shared" si="59"/>
        <v>2</v>
      </c>
      <c r="J241" s="10">
        <f t="shared" si="60"/>
        <v>0</v>
      </c>
      <c r="K241" s="10">
        <f t="shared" si="61"/>
        <v>0</v>
      </c>
      <c r="L241" s="24">
        <f t="shared" si="62"/>
        <v>1</v>
      </c>
      <c r="M241" s="24">
        <f t="shared" si="63"/>
        <v>3</v>
      </c>
      <c r="N241" s="9">
        <v>240</v>
      </c>
      <c r="O241" s="9">
        <v>240</v>
      </c>
      <c r="P241" s="9" t="str">
        <f t="shared" si="64"/>
        <v>Occurrence240</v>
      </c>
      <c r="Q241" s="9">
        <f t="shared" si="69"/>
        <v>0</v>
      </c>
      <c r="R241" s="9">
        <f t="shared" si="72"/>
        <v>0</v>
      </c>
      <c r="S241" s="9">
        <f t="shared" si="65"/>
        <v>0</v>
      </c>
      <c r="T241" s="9">
        <f t="shared" si="66"/>
        <v>0</v>
      </c>
      <c r="U241" s="9">
        <f t="shared" si="70"/>
        <v>426</v>
      </c>
      <c r="V241" s="4">
        <f t="shared" si="71"/>
        <v>153</v>
      </c>
      <c r="W241" s="4">
        <f t="shared" si="67"/>
        <v>1</v>
      </c>
      <c r="X241" s="12">
        <f t="shared" si="68"/>
        <v>1</v>
      </c>
    </row>
    <row r="242" spans="1:24" ht="18.75" customHeight="1" x14ac:dyDescent="0.35">
      <c r="A242" s="21" t="str">
        <f>'total Scrap'!A242</f>
        <v>01/2021</v>
      </c>
      <c r="B242" s="19">
        <f>'total Scrap'!D242</f>
        <v>97507</v>
      </c>
      <c r="C242" s="11" t="str">
        <f>'total Scrap'!E242</f>
        <v>56044FPA2271</v>
      </c>
      <c r="D242" s="35" t="str">
        <f t="shared" si="55"/>
        <v>56044FPA2271</v>
      </c>
      <c r="E242" s="9" t="e">
        <f>'traitement UNIQUE'!A242</f>
        <v>#N/A</v>
      </c>
      <c r="F242" s="9">
        <f t="shared" si="56"/>
        <v>0</v>
      </c>
      <c r="G242" s="9">
        <f t="shared" si="57"/>
        <v>0</v>
      </c>
      <c r="H242" s="37">
        <f t="shared" si="58"/>
        <v>2</v>
      </c>
      <c r="I242" s="37">
        <f t="shared" si="59"/>
        <v>2</v>
      </c>
      <c r="J242" s="10">
        <f t="shared" si="60"/>
        <v>0</v>
      </c>
      <c r="K242" s="10">
        <f t="shared" si="61"/>
        <v>0</v>
      </c>
      <c r="L242" s="24">
        <f t="shared" si="62"/>
        <v>1</v>
      </c>
      <c r="M242" s="24">
        <f t="shared" si="63"/>
        <v>3</v>
      </c>
      <c r="N242" s="9">
        <v>241</v>
      </c>
      <c r="O242" s="9">
        <v>241</v>
      </c>
      <c r="P242" s="9" t="str">
        <f t="shared" si="64"/>
        <v>Occurrence241</v>
      </c>
      <c r="Q242" s="9">
        <f t="shared" si="69"/>
        <v>0</v>
      </c>
      <c r="R242" s="9">
        <f t="shared" si="72"/>
        <v>0</v>
      </c>
      <c r="S242" s="9">
        <f t="shared" si="65"/>
        <v>0</v>
      </c>
      <c r="T242" s="9">
        <f t="shared" si="66"/>
        <v>0</v>
      </c>
      <c r="U242" s="9">
        <f t="shared" si="70"/>
        <v>426</v>
      </c>
      <c r="V242" s="4">
        <f t="shared" si="71"/>
        <v>153</v>
      </c>
      <c r="W242" s="4">
        <f t="shared" si="67"/>
        <v>1</v>
      </c>
      <c r="X242" s="12">
        <f t="shared" si="68"/>
        <v>1</v>
      </c>
    </row>
    <row r="243" spans="1:24" ht="18.75" customHeight="1" x14ac:dyDescent="0.35">
      <c r="A243" s="21" t="str">
        <f>'total Scrap'!A243</f>
        <v>01/2021</v>
      </c>
      <c r="B243" s="19">
        <f>'total Scrap'!D243</f>
        <v>96242</v>
      </c>
      <c r="C243" s="11" t="str">
        <f>'total Scrap'!E243</f>
        <v>111203660171</v>
      </c>
      <c r="D243" s="35" t="str">
        <f t="shared" si="55"/>
        <v>111203660171</v>
      </c>
      <c r="E243" s="9" t="e">
        <f>'traitement UNIQUE'!A243</f>
        <v>#N/A</v>
      </c>
      <c r="F243" s="9">
        <f t="shared" si="56"/>
        <v>0</v>
      </c>
      <c r="G243" s="9">
        <f t="shared" si="57"/>
        <v>0</v>
      </c>
      <c r="H243" s="37">
        <f t="shared" si="58"/>
        <v>2</v>
      </c>
      <c r="I243" s="37">
        <f t="shared" si="59"/>
        <v>2</v>
      </c>
      <c r="J243" s="10">
        <f t="shared" si="60"/>
        <v>0</v>
      </c>
      <c r="K243" s="10">
        <f t="shared" si="61"/>
        <v>0</v>
      </c>
      <c r="L243" s="24">
        <f t="shared" si="62"/>
        <v>1</v>
      </c>
      <c r="M243" s="24">
        <f t="shared" si="63"/>
        <v>3</v>
      </c>
      <c r="N243" s="9">
        <v>242</v>
      </c>
      <c r="O243" s="9">
        <v>242</v>
      </c>
      <c r="P243" s="9" t="str">
        <f t="shared" si="64"/>
        <v>Occurrence242</v>
      </c>
      <c r="Q243" s="9">
        <f t="shared" si="69"/>
        <v>0</v>
      </c>
      <c r="R243" s="9">
        <f t="shared" si="72"/>
        <v>0</v>
      </c>
      <c r="S243" s="9">
        <f t="shared" si="65"/>
        <v>0</v>
      </c>
      <c r="T243" s="9">
        <f t="shared" si="66"/>
        <v>0</v>
      </c>
      <c r="U243" s="9">
        <f t="shared" si="70"/>
        <v>426</v>
      </c>
      <c r="V243" s="4">
        <f t="shared" si="71"/>
        <v>153</v>
      </c>
      <c r="W243" s="4">
        <f t="shared" si="67"/>
        <v>1</v>
      </c>
      <c r="X243" s="12">
        <f t="shared" si="68"/>
        <v>1</v>
      </c>
    </row>
    <row r="244" spans="1:24" ht="18.75" customHeight="1" x14ac:dyDescent="0.35">
      <c r="A244" s="21" t="str">
        <f>'total Scrap'!A244</f>
        <v>01/2021</v>
      </c>
      <c r="B244" s="19">
        <f>'total Scrap'!D244</f>
        <v>96610</v>
      </c>
      <c r="C244" s="11" t="str">
        <f>'total Scrap'!E244</f>
        <v>56031FPD2271</v>
      </c>
      <c r="D244" s="35" t="str">
        <f t="shared" si="55"/>
        <v>56031FPD2271</v>
      </c>
      <c r="E244" s="9" t="e">
        <f>'traitement UNIQUE'!A244</f>
        <v>#N/A</v>
      </c>
      <c r="F244" s="9">
        <f t="shared" si="56"/>
        <v>0</v>
      </c>
      <c r="G244" s="9">
        <f t="shared" si="57"/>
        <v>0</v>
      </c>
      <c r="H244" s="37">
        <f t="shared" si="58"/>
        <v>2</v>
      </c>
      <c r="I244" s="37">
        <f t="shared" si="59"/>
        <v>2</v>
      </c>
      <c r="J244" s="10">
        <f t="shared" si="60"/>
        <v>0</v>
      </c>
      <c r="K244" s="10">
        <f t="shared" si="61"/>
        <v>0</v>
      </c>
      <c r="L244" s="24">
        <f t="shared" si="62"/>
        <v>1</v>
      </c>
      <c r="M244" s="24">
        <f t="shared" si="63"/>
        <v>3</v>
      </c>
      <c r="N244" s="9">
        <v>243</v>
      </c>
      <c r="O244" s="9">
        <v>243</v>
      </c>
      <c r="P244" s="9" t="str">
        <f t="shared" si="64"/>
        <v>Occurrence243</v>
      </c>
      <c r="Q244" s="9">
        <f t="shared" si="69"/>
        <v>0</v>
      </c>
      <c r="R244" s="9">
        <f t="shared" si="72"/>
        <v>0</v>
      </c>
      <c r="S244" s="9">
        <f t="shared" si="65"/>
        <v>0</v>
      </c>
      <c r="T244" s="9">
        <f t="shared" si="66"/>
        <v>0</v>
      </c>
      <c r="U244" s="9">
        <f t="shared" si="70"/>
        <v>426</v>
      </c>
      <c r="V244" s="4">
        <f t="shared" si="71"/>
        <v>153</v>
      </c>
      <c r="W244" s="4">
        <f t="shared" si="67"/>
        <v>1</v>
      </c>
      <c r="X244" s="12">
        <f t="shared" si="68"/>
        <v>1</v>
      </c>
    </row>
    <row r="245" spans="1:24" ht="18.75" customHeight="1" x14ac:dyDescent="0.35">
      <c r="A245" s="21" t="str">
        <f>'total Scrap'!A245</f>
        <v>01/2021</v>
      </c>
      <c r="B245" s="19">
        <f>'total Scrap'!D245</f>
        <v>96737</v>
      </c>
      <c r="C245" s="11" t="str">
        <f>'total Scrap'!E245</f>
        <v>56031F232071</v>
      </c>
      <c r="D245" s="35" t="str">
        <f t="shared" si="55"/>
        <v>56031F232071</v>
      </c>
      <c r="E245" s="9" t="e">
        <f>'traitement UNIQUE'!A245</f>
        <v>#N/A</v>
      </c>
      <c r="F245" s="9">
        <f t="shared" si="56"/>
        <v>0</v>
      </c>
      <c r="G245" s="9">
        <f t="shared" si="57"/>
        <v>0</v>
      </c>
      <c r="H245" s="37">
        <f t="shared" si="58"/>
        <v>2</v>
      </c>
      <c r="I245" s="37">
        <f t="shared" si="59"/>
        <v>2</v>
      </c>
      <c r="J245" s="10">
        <f t="shared" si="60"/>
        <v>0</v>
      </c>
      <c r="K245" s="10">
        <f t="shared" si="61"/>
        <v>0</v>
      </c>
      <c r="L245" s="24">
        <f t="shared" si="62"/>
        <v>1</v>
      </c>
      <c r="M245" s="24">
        <f t="shared" si="63"/>
        <v>3</v>
      </c>
      <c r="N245" s="9">
        <v>244</v>
      </c>
      <c r="O245" s="9">
        <v>244</v>
      </c>
      <c r="P245" s="9" t="str">
        <f t="shared" si="64"/>
        <v>Occurrence244</v>
      </c>
      <c r="Q245" s="9">
        <f t="shared" si="69"/>
        <v>0</v>
      </c>
      <c r="R245" s="9">
        <f t="shared" si="72"/>
        <v>0</v>
      </c>
      <c r="S245" s="9">
        <f t="shared" si="65"/>
        <v>0</v>
      </c>
      <c r="T245" s="9">
        <f t="shared" si="66"/>
        <v>0</v>
      </c>
      <c r="U245" s="9">
        <f t="shared" si="70"/>
        <v>426</v>
      </c>
      <c r="V245" s="4">
        <f t="shared" si="71"/>
        <v>153</v>
      </c>
      <c r="W245" s="4">
        <f t="shared" si="67"/>
        <v>1</v>
      </c>
      <c r="X245" s="12">
        <f t="shared" si="68"/>
        <v>1</v>
      </c>
    </row>
    <row r="246" spans="1:24" ht="18.75" customHeight="1" x14ac:dyDescent="0.35">
      <c r="A246" s="21" t="str">
        <f>'total Scrap'!A246</f>
        <v>01/2021</v>
      </c>
      <c r="B246" s="19">
        <f>'total Scrap'!D246</f>
        <v>95443</v>
      </c>
      <c r="C246" s="11" t="str">
        <f>'total Scrap'!E246</f>
        <v>177402665071</v>
      </c>
      <c r="D246" s="35">
        <f t="shared" si="55"/>
        <v>0</v>
      </c>
      <c r="E246" s="9" t="e">
        <f>'traitement UNIQUE'!A246</f>
        <v>#N/A</v>
      </c>
      <c r="F246" s="9">
        <f t="shared" si="56"/>
        <v>0</v>
      </c>
      <c r="G246" s="9">
        <f t="shared" si="57"/>
        <v>0</v>
      </c>
      <c r="H246" s="37">
        <f t="shared" si="58"/>
        <v>2</v>
      </c>
      <c r="I246" s="37">
        <f t="shared" si="59"/>
        <v>2</v>
      </c>
      <c r="J246" s="10">
        <f t="shared" si="60"/>
        <v>0</v>
      </c>
      <c r="K246" s="10">
        <f t="shared" si="61"/>
        <v>0</v>
      </c>
      <c r="L246" s="24">
        <f t="shared" si="62"/>
        <v>1</v>
      </c>
      <c r="M246" s="24">
        <f t="shared" si="63"/>
        <v>3</v>
      </c>
      <c r="N246" s="9">
        <v>245</v>
      </c>
      <c r="O246" s="9">
        <v>245</v>
      </c>
      <c r="P246" s="9" t="str">
        <f t="shared" si="64"/>
        <v>Occurrence245</v>
      </c>
      <c r="Q246" s="9">
        <f t="shared" si="69"/>
        <v>0</v>
      </c>
      <c r="R246" s="9">
        <f t="shared" si="72"/>
        <v>0</v>
      </c>
      <c r="S246" s="9">
        <f t="shared" si="65"/>
        <v>0</v>
      </c>
      <c r="T246" s="9">
        <f t="shared" si="66"/>
        <v>0</v>
      </c>
      <c r="U246" s="9">
        <f t="shared" si="70"/>
        <v>426</v>
      </c>
      <c r="V246" s="4">
        <f t="shared" si="71"/>
        <v>153</v>
      </c>
      <c r="W246" s="4">
        <f t="shared" si="67"/>
        <v>1</v>
      </c>
      <c r="X246" s="12">
        <f t="shared" si="68"/>
        <v>1</v>
      </c>
    </row>
    <row r="247" spans="1:24" ht="18.75" customHeight="1" x14ac:dyDescent="0.35">
      <c r="A247" s="21" t="str">
        <f>'total Scrap'!A247</f>
        <v>01/2021</v>
      </c>
      <c r="B247" s="19">
        <f>'total Scrap'!D247</f>
        <v>96609</v>
      </c>
      <c r="C247" s="11" t="str">
        <f>'total Scrap'!E247</f>
        <v>56530FPD2071</v>
      </c>
      <c r="D247" s="35">
        <f t="shared" si="55"/>
        <v>0</v>
      </c>
      <c r="E247" s="9" t="e">
        <f>'traitement UNIQUE'!A247</f>
        <v>#N/A</v>
      </c>
      <c r="F247" s="9">
        <f t="shared" si="56"/>
        <v>0</v>
      </c>
      <c r="G247" s="9">
        <f t="shared" si="57"/>
        <v>0</v>
      </c>
      <c r="H247" s="37">
        <f t="shared" si="58"/>
        <v>2</v>
      </c>
      <c r="I247" s="37">
        <f t="shared" si="59"/>
        <v>2</v>
      </c>
      <c r="J247" s="10">
        <f t="shared" si="60"/>
        <v>0</v>
      </c>
      <c r="K247" s="10">
        <f t="shared" si="61"/>
        <v>0</v>
      </c>
      <c r="L247" s="24">
        <f t="shared" si="62"/>
        <v>1</v>
      </c>
      <c r="M247" s="24">
        <f t="shared" si="63"/>
        <v>3</v>
      </c>
      <c r="N247" s="9">
        <v>246</v>
      </c>
      <c r="O247" s="9">
        <v>246</v>
      </c>
      <c r="P247" s="9" t="str">
        <f t="shared" si="64"/>
        <v>Occurrence246</v>
      </c>
      <c r="Q247" s="9">
        <f t="shared" si="69"/>
        <v>0</v>
      </c>
      <c r="R247" s="9">
        <f t="shared" si="72"/>
        <v>0</v>
      </c>
      <c r="S247" s="9">
        <f t="shared" si="65"/>
        <v>0</v>
      </c>
      <c r="T247" s="9">
        <f t="shared" si="66"/>
        <v>0</v>
      </c>
      <c r="U247" s="9">
        <f t="shared" si="70"/>
        <v>426</v>
      </c>
      <c r="V247" s="4">
        <f t="shared" si="71"/>
        <v>153</v>
      </c>
      <c r="W247" s="4">
        <f t="shared" si="67"/>
        <v>1</v>
      </c>
      <c r="X247" s="12">
        <f t="shared" si="68"/>
        <v>1</v>
      </c>
    </row>
    <row r="248" spans="1:24" ht="18.75" customHeight="1" x14ac:dyDescent="0.35">
      <c r="A248" s="21" t="str">
        <f>'total Scrap'!A248</f>
        <v>01/2021</v>
      </c>
      <c r="B248" s="19">
        <f>'total Scrap'!D248</f>
        <v>96734</v>
      </c>
      <c r="C248" s="11" t="str">
        <f>'total Scrap'!E248</f>
        <v>56052F227071</v>
      </c>
      <c r="D248" s="35" t="str">
        <f t="shared" si="55"/>
        <v>56052F227071</v>
      </c>
      <c r="E248" s="9" t="e">
        <f>'traitement UNIQUE'!A248</f>
        <v>#N/A</v>
      </c>
      <c r="F248" s="9">
        <f t="shared" si="56"/>
        <v>0</v>
      </c>
      <c r="G248" s="9">
        <f t="shared" si="57"/>
        <v>0</v>
      </c>
      <c r="H248" s="37">
        <f t="shared" si="58"/>
        <v>2</v>
      </c>
      <c r="I248" s="37">
        <f t="shared" si="59"/>
        <v>2</v>
      </c>
      <c r="J248" s="10">
        <f t="shared" si="60"/>
        <v>0</v>
      </c>
      <c r="K248" s="10">
        <f t="shared" si="61"/>
        <v>0</v>
      </c>
      <c r="L248" s="24">
        <f t="shared" si="62"/>
        <v>1</v>
      </c>
      <c r="M248" s="24">
        <f t="shared" si="63"/>
        <v>3</v>
      </c>
      <c r="N248" s="9">
        <v>247</v>
      </c>
      <c r="O248" s="9">
        <v>247</v>
      </c>
      <c r="P248" s="9" t="str">
        <f t="shared" si="64"/>
        <v>Occurrence247</v>
      </c>
      <c r="Q248" s="9">
        <f t="shared" si="69"/>
        <v>0</v>
      </c>
      <c r="R248" s="9">
        <f t="shared" si="72"/>
        <v>0</v>
      </c>
      <c r="S248" s="9">
        <f t="shared" si="65"/>
        <v>0</v>
      </c>
      <c r="T248" s="9">
        <f t="shared" si="66"/>
        <v>0</v>
      </c>
      <c r="U248" s="9">
        <f t="shared" si="70"/>
        <v>426</v>
      </c>
      <c r="V248" s="4">
        <f t="shared" si="71"/>
        <v>153</v>
      </c>
      <c r="W248" s="4">
        <f t="shared" si="67"/>
        <v>1</v>
      </c>
      <c r="X248" s="12">
        <f t="shared" si="68"/>
        <v>1</v>
      </c>
    </row>
    <row r="249" spans="1:24" ht="18.75" customHeight="1" x14ac:dyDescent="0.35">
      <c r="A249" s="21" t="str">
        <f>'total Scrap'!A249</f>
        <v>01/2021</v>
      </c>
      <c r="B249" s="19">
        <f>'total Scrap'!D249</f>
        <v>96741</v>
      </c>
      <c r="C249" s="11" t="str">
        <f>'total Scrap'!E249</f>
        <v>56570F210071</v>
      </c>
      <c r="D249" s="35" t="str">
        <f t="shared" si="55"/>
        <v>56570F210071</v>
      </c>
      <c r="E249" s="9" t="e">
        <f>'traitement UNIQUE'!A249</f>
        <v>#N/A</v>
      </c>
      <c r="F249" s="9">
        <f t="shared" si="56"/>
        <v>0</v>
      </c>
      <c r="G249" s="9">
        <f t="shared" si="57"/>
        <v>0</v>
      </c>
      <c r="H249" s="37">
        <f t="shared" si="58"/>
        <v>2</v>
      </c>
      <c r="I249" s="37">
        <f t="shared" si="59"/>
        <v>2</v>
      </c>
      <c r="J249" s="10">
        <f t="shared" si="60"/>
        <v>0</v>
      </c>
      <c r="K249" s="10">
        <f t="shared" si="61"/>
        <v>0</v>
      </c>
      <c r="L249" s="24">
        <f t="shared" si="62"/>
        <v>1</v>
      </c>
      <c r="M249" s="24">
        <f t="shared" si="63"/>
        <v>3</v>
      </c>
      <c r="N249" s="9">
        <v>248</v>
      </c>
      <c r="O249" s="9">
        <v>248</v>
      </c>
      <c r="P249" s="9" t="str">
        <f t="shared" si="64"/>
        <v>Occurrence248</v>
      </c>
      <c r="Q249" s="9">
        <f t="shared" si="69"/>
        <v>0</v>
      </c>
      <c r="R249" s="9">
        <f t="shared" si="72"/>
        <v>0</v>
      </c>
      <c r="S249" s="9">
        <f t="shared" si="65"/>
        <v>0</v>
      </c>
      <c r="T249" s="9">
        <f t="shared" si="66"/>
        <v>0</v>
      </c>
      <c r="U249" s="9">
        <f t="shared" si="70"/>
        <v>426</v>
      </c>
      <c r="V249" s="4">
        <f t="shared" si="71"/>
        <v>153</v>
      </c>
      <c r="W249" s="4">
        <f t="shared" si="67"/>
        <v>1</v>
      </c>
      <c r="X249" s="12">
        <f t="shared" si="68"/>
        <v>1</v>
      </c>
    </row>
    <row r="250" spans="1:24" ht="18.75" customHeight="1" x14ac:dyDescent="0.35">
      <c r="A250" s="21" t="str">
        <f>'total Scrap'!A250</f>
        <v>01/2021</v>
      </c>
      <c r="B250" s="19">
        <f>'total Scrap'!D250</f>
        <v>95438</v>
      </c>
      <c r="C250" s="11" t="str">
        <f>'total Scrap'!E250</f>
        <v>56570F210071</v>
      </c>
      <c r="D250" s="35" t="str">
        <f t="shared" si="55"/>
        <v>56570F210071</v>
      </c>
      <c r="E250" s="9" t="e">
        <f>'traitement UNIQUE'!A250</f>
        <v>#N/A</v>
      </c>
      <c r="F250" s="9">
        <f t="shared" si="56"/>
        <v>0</v>
      </c>
      <c r="G250" s="9">
        <f t="shared" si="57"/>
        <v>0</v>
      </c>
      <c r="H250" s="37">
        <f t="shared" si="58"/>
        <v>2</v>
      </c>
      <c r="I250" s="37">
        <f t="shared" si="59"/>
        <v>2</v>
      </c>
      <c r="J250" s="10">
        <f t="shared" si="60"/>
        <v>0</v>
      </c>
      <c r="K250" s="10">
        <f t="shared" si="61"/>
        <v>0</v>
      </c>
      <c r="L250" s="24">
        <f t="shared" si="62"/>
        <v>1</v>
      </c>
      <c r="M250" s="24">
        <f t="shared" si="63"/>
        <v>3</v>
      </c>
      <c r="N250" s="9">
        <v>249</v>
      </c>
      <c r="O250" s="9">
        <v>249</v>
      </c>
      <c r="P250" s="9" t="str">
        <f t="shared" si="64"/>
        <v>Occurrence249</v>
      </c>
      <c r="Q250" s="9">
        <f t="shared" si="69"/>
        <v>0</v>
      </c>
      <c r="R250" s="9">
        <f t="shared" si="72"/>
        <v>0</v>
      </c>
      <c r="S250" s="9">
        <f t="shared" si="65"/>
        <v>0</v>
      </c>
      <c r="T250" s="9">
        <f t="shared" si="66"/>
        <v>0</v>
      </c>
      <c r="U250" s="9">
        <f t="shared" si="70"/>
        <v>426</v>
      </c>
      <c r="V250" s="4">
        <f t="shared" si="71"/>
        <v>153</v>
      </c>
      <c r="W250" s="4">
        <f t="shared" si="67"/>
        <v>1</v>
      </c>
      <c r="X250" s="12">
        <f t="shared" si="68"/>
        <v>1</v>
      </c>
    </row>
    <row r="251" spans="1:24" ht="18.75" customHeight="1" x14ac:dyDescent="0.35">
      <c r="A251" s="21" t="str">
        <f>'total Scrap'!A251</f>
        <v>01/2021</v>
      </c>
      <c r="B251" s="19">
        <f>'total Scrap'!D251</f>
        <v>97512</v>
      </c>
      <c r="C251" s="11" t="str">
        <f>'total Scrap'!E251</f>
        <v>57510F231071</v>
      </c>
      <c r="D251" s="35">
        <f t="shared" si="55"/>
        <v>0</v>
      </c>
      <c r="E251" s="9" t="e">
        <f>'traitement UNIQUE'!A251</f>
        <v>#N/A</v>
      </c>
      <c r="F251" s="9">
        <f t="shared" si="56"/>
        <v>0</v>
      </c>
      <c r="G251" s="9">
        <f t="shared" si="57"/>
        <v>0</v>
      </c>
      <c r="H251" s="37">
        <f t="shared" si="58"/>
        <v>2</v>
      </c>
      <c r="I251" s="37">
        <f t="shared" si="59"/>
        <v>2</v>
      </c>
      <c r="J251" s="10">
        <f t="shared" si="60"/>
        <v>0</v>
      </c>
      <c r="K251" s="10">
        <f t="shared" si="61"/>
        <v>0</v>
      </c>
      <c r="L251" s="24">
        <f t="shared" si="62"/>
        <v>1</v>
      </c>
      <c r="M251" s="24">
        <f t="shared" si="63"/>
        <v>3</v>
      </c>
      <c r="N251" s="9">
        <v>250</v>
      </c>
      <c r="O251" s="9">
        <v>250</v>
      </c>
      <c r="P251" s="9" t="str">
        <f t="shared" si="64"/>
        <v>Occurrence250</v>
      </c>
      <c r="Q251" s="9">
        <f t="shared" si="69"/>
        <v>0</v>
      </c>
      <c r="R251" s="9">
        <f t="shared" si="72"/>
        <v>0</v>
      </c>
      <c r="S251" s="9">
        <f t="shared" si="65"/>
        <v>0</v>
      </c>
      <c r="T251" s="9">
        <f t="shared" si="66"/>
        <v>0</v>
      </c>
      <c r="U251" s="9">
        <f t="shared" si="70"/>
        <v>426</v>
      </c>
      <c r="V251" s="4">
        <f t="shared" si="71"/>
        <v>153</v>
      </c>
      <c r="W251" s="4">
        <f t="shared" si="67"/>
        <v>1</v>
      </c>
      <c r="X251" s="12">
        <f t="shared" si="68"/>
        <v>1</v>
      </c>
    </row>
    <row r="252" spans="1:24" ht="18.75" customHeight="1" x14ac:dyDescent="0.35">
      <c r="A252" s="21" t="str">
        <f>'total Scrap'!A252</f>
        <v>01/2021</v>
      </c>
      <c r="B252" s="19">
        <f>'total Scrap'!D252</f>
        <v>96013</v>
      </c>
      <c r="C252" s="11" t="str">
        <f>'total Scrap'!E252</f>
        <v>17106F225071</v>
      </c>
      <c r="D252" s="35" t="str">
        <f t="shared" si="55"/>
        <v>17106F225071</v>
      </c>
      <c r="E252" s="9" t="e">
        <f>'traitement UNIQUE'!A252</f>
        <v>#N/A</v>
      </c>
      <c r="F252" s="9">
        <f t="shared" si="56"/>
        <v>0</v>
      </c>
      <c r="G252" s="9">
        <f t="shared" si="57"/>
        <v>0</v>
      </c>
      <c r="H252" s="37">
        <f t="shared" si="58"/>
        <v>2</v>
      </c>
      <c r="I252" s="37">
        <f t="shared" si="59"/>
        <v>2</v>
      </c>
      <c r="J252" s="10">
        <f t="shared" si="60"/>
        <v>0</v>
      </c>
      <c r="K252" s="10">
        <f t="shared" si="61"/>
        <v>0</v>
      </c>
      <c r="L252" s="24">
        <f t="shared" si="62"/>
        <v>1</v>
      </c>
      <c r="M252" s="24">
        <f t="shared" si="63"/>
        <v>3</v>
      </c>
      <c r="N252" s="9"/>
      <c r="O252" s="9"/>
      <c r="P252" s="9"/>
      <c r="Q252" s="9"/>
      <c r="R252" s="9"/>
      <c r="S252" s="9"/>
      <c r="T252" s="9"/>
      <c r="U252" s="9">
        <f t="shared" si="70"/>
        <v>426</v>
      </c>
      <c r="V252" s="4">
        <f t="shared" si="71"/>
        <v>153</v>
      </c>
      <c r="W252" s="4">
        <f t="shared" si="67"/>
        <v>1</v>
      </c>
      <c r="X252" s="12">
        <f t="shared" si="68"/>
        <v>1</v>
      </c>
    </row>
    <row r="253" spans="1:24" ht="18.75" customHeight="1" x14ac:dyDescent="0.35">
      <c r="A253" s="21" t="str">
        <f>'total Scrap'!A253</f>
        <v>01/2021</v>
      </c>
      <c r="B253" s="19">
        <f>'total Scrap'!D253</f>
        <v>95213</v>
      </c>
      <c r="C253" s="11" t="str">
        <f>'total Scrap'!E253</f>
        <v>68804F226071</v>
      </c>
      <c r="D253" s="35" t="str">
        <f t="shared" si="55"/>
        <v>68804F226071</v>
      </c>
      <c r="E253" s="9" t="e">
        <f>'traitement UNIQUE'!A253</f>
        <v>#N/A</v>
      </c>
      <c r="F253" s="9">
        <f t="shared" si="56"/>
        <v>0</v>
      </c>
      <c r="G253" s="9">
        <f t="shared" si="57"/>
        <v>0</v>
      </c>
      <c r="H253" s="37">
        <f t="shared" si="58"/>
        <v>2</v>
      </c>
      <c r="I253" s="37">
        <f t="shared" si="59"/>
        <v>2</v>
      </c>
      <c r="J253" s="10">
        <f t="shared" si="60"/>
        <v>0</v>
      </c>
      <c r="K253" s="10">
        <f t="shared" si="61"/>
        <v>0</v>
      </c>
      <c r="L253" s="24">
        <f t="shared" si="62"/>
        <v>1</v>
      </c>
      <c r="M253" s="24">
        <f t="shared" si="63"/>
        <v>3</v>
      </c>
      <c r="N253" s="9"/>
      <c r="O253" s="9"/>
      <c r="P253" s="9"/>
      <c r="Q253" s="9"/>
      <c r="R253" s="9"/>
      <c r="S253" s="9"/>
      <c r="T253" s="9"/>
      <c r="U253" s="9">
        <f t="shared" si="70"/>
        <v>426</v>
      </c>
      <c r="V253" s="4">
        <f t="shared" si="71"/>
        <v>153</v>
      </c>
      <c r="W253" s="4">
        <f t="shared" si="67"/>
        <v>1</v>
      </c>
      <c r="X253" s="12">
        <f t="shared" si="68"/>
        <v>1</v>
      </c>
    </row>
    <row r="254" spans="1:24" ht="18.75" customHeight="1" x14ac:dyDescent="0.35">
      <c r="A254" s="21" t="str">
        <f>'total Scrap'!A254</f>
        <v>01/2021</v>
      </c>
      <c r="B254" s="19">
        <f>'total Scrap'!D254</f>
        <v>96663</v>
      </c>
      <c r="C254" s="11" t="str">
        <f>'total Scrap'!E254</f>
        <v>55537F318471</v>
      </c>
      <c r="D254" s="35" t="str">
        <f t="shared" si="55"/>
        <v>55537F318471</v>
      </c>
      <c r="E254" s="9" t="e">
        <f>'traitement UNIQUE'!A254</f>
        <v>#N/A</v>
      </c>
      <c r="F254" s="9">
        <f t="shared" si="56"/>
        <v>0</v>
      </c>
      <c r="G254" s="9">
        <f t="shared" si="57"/>
        <v>0</v>
      </c>
      <c r="H254" s="37">
        <f t="shared" si="58"/>
        <v>2</v>
      </c>
      <c r="I254" s="37">
        <f t="shared" si="59"/>
        <v>2</v>
      </c>
      <c r="J254" s="10">
        <f t="shared" si="60"/>
        <v>0</v>
      </c>
      <c r="K254" s="10">
        <f t="shared" si="61"/>
        <v>0</v>
      </c>
      <c r="L254" s="24">
        <f t="shared" si="62"/>
        <v>1</v>
      </c>
      <c r="M254" s="24">
        <f t="shared" si="63"/>
        <v>3</v>
      </c>
      <c r="N254" s="9"/>
      <c r="O254" s="9"/>
      <c r="P254" s="9"/>
      <c r="Q254" s="9"/>
      <c r="R254" s="9"/>
      <c r="S254" s="9"/>
      <c r="T254" s="9"/>
      <c r="U254" s="9">
        <f t="shared" si="70"/>
        <v>426</v>
      </c>
      <c r="V254" s="4">
        <f t="shared" si="71"/>
        <v>153</v>
      </c>
      <c r="W254" s="4">
        <f t="shared" si="67"/>
        <v>1</v>
      </c>
      <c r="X254" s="12">
        <f t="shared" si="68"/>
        <v>1</v>
      </c>
    </row>
    <row r="255" spans="1:24" ht="18.75" customHeight="1" x14ac:dyDescent="0.35">
      <c r="A255" s="21" t="str">
        <f>'total Scrap'!A255</f>
        <v>01/2021</v>
      </c>
      <c r="B255" s="19">
        <f>'total Scrap'!D255</f>
        <v>95442</v>
      </c>
      <c r="C255" s="11" t="str">
        <f>'total Scrap'!E255</f>
        <v>53401F218171</v>
      </c>
      <c r="D255" s="35" t="str">
        <f t="shared" si="55"/>
        <v>53401F218171</v>
      </c>
      <c r="E255" s="9" t="e">
        <f>'traitement UNIQUE'!A255</f>
        <v>#N/A</v>
      </c>
      <c r="F255" s="9">
        <f t="shared" si="56"/>
        <v>0</v>
      </c>
      <c r="G255" s="9">
        <f t="shared" si="57"/>
        <v>0</v>
      </c>
      <c r="H255" s="37">
        <f t="shared" si="58"/>
        <v>2</v>
      </c>
      <c r="I255" s="37">
        <f t="shared" si="59"/>
        <v>2</v>
      </c>
      <c r="J255" s="10">
        <f t="shared" si="60"/>
        <v>0</v>
      </c>
      <c r="K255" s="10">
        <f t="shared" si="61"/>
        <v>0</v>
      </c>
      <c r="L255" s="24">
        <f t="shared" si="62"/>
        <v>1</v>
      </c>
      <c r="M255" s="24">
        <f t="shared" si="63"/>
        <v>3</v>
      </c>
      <c r="N255" s="9"/>
      <c r="O255" s="9"/>
      <c r="P255" s="9"/>
      <c r="Q255" s="9"/>
      <c r="R255" s="9"/>
      <c r="S255" s="9"/>
      <c r="T255" s="9"/>
      <c r="U255" s="9">
        <f t="shared" si="70"/>
        <v>426</v>
      </c>
      <c r="V255" s="4">
        <f t="shared" si="71"/>
        <v>153</v>
      </c>
      <c r="W255" s="4">
        <f t="shared" si="67"/>
        <v>1</v>
      </c>
      <c r="X255" s="12">
        <f t="shared" si="68"/>
        <v>1</v>
      </c>
    </row>
    <row r="256" spans="1:24" ht="18.75" customHeight="1" x14ac:dyDescent="0.35">
      <c r="A256" s="21" t="str">
        <f>'total Scrap'!A256</f>
        <v>01/2021</v>
      </c>
      <c r="B256" s="19">
        <f>'total Scrap'!D256</f>
        <v>96664</v>
      </c>
      <c r="C256" s="11" t="str">
        <f>'total Scrap'!E256</f>
        <v>55538F318271</v>
      </c>
      <c r="D256" s="35">
        <f t="shared" si="55"/>
        <v>0</v>
      </c>
      <c r="E256" s="9" t="e">
        <f>'traitement UNIQUE'!A256</f>
        <v>#N/A</v>
      </c>
      <c r="F256" s="9">
        <f t="shared" si="56"/>
        <v>0</v>
      </c>
      <c r="G256" s="9">
        <f t="shared" si="57"/>
        <v>0</v>
      </c>
      <c r="H256" s="37">
        <f t="shared" si="58"/>
        <v>2</v>
      </c>
      <c r="I256" s="37">
        <f t="shared" si="59"/>
        <v>2</v>
      </c>
      <c r="J256" s="10">
        <f t="shared" si="60"/>
        <v>0</v>
      </c>
      <c r="K256" s="10">
        <f t="shared" si="61"/>
        <v>0</v>
      </c>
      <c r="L256" s="24">
        <f t="shared" si="62"/>
        <v>1</v>
      </c>
      <c r="M256" s="24">
        <f t="shared" si="63"/>
        <v>3</v>
      </c>
      <c r="N256" s="9"/>
      <c r="O256" s="9"/>
      <c r="P256" s="9"/>
      <c r="Q256" s="9"/>
      <c r="R256" s="9"/>
      <c r="S256" s="9"/>
      <c r="T256" s="9"/>
      <c r="U256" s="9">
        <f t="shared" si="70"/>
        <v>426</v>
      </c>
      <c r="V256" s="4">
        <f t="shared" si="71"/>
        <v>153</v>
      </c>
      <c r="W256" s="4">
        <f t="shared" si="67"/>
        <v>1</v>
      </c>
      <c r="X256" s="12">
        <f t="shared" si="68"/>
        <v>1</v>
      </c>
    </row>
    <row r="257" spans="1:24" ht="18.75" customHeight="1" x14ac:dyDescent="0.35">
      <c r="A257" s="21" t="str">
        <f>'total Scrap'!A257</f>
        <v>01/2021</v>
      </c>
      <c r="B257" s="19">
        <f>'total Scrap'!D257</f>
        <v>96608</v>
      </c>
      <c r="C257" s="11" t="str">
        <f>'total Scrap'!E257</f>
        <v>38758F231171</v>
      </c>
      <c r="D257" s="35">
        <f t="shared" si="55"/>
        <v>0</v>
      </c>
      <c r="E257" s="9" t="e">
        <f>'traitement UNIQUE'!A257</f>
        <v>#N/A</v>
      </c>
      <c r="F257" s="9">
        <f t="shared" si="56"/>
        <v>0</v>
      </c>
      <c r="G257" s="9">
        <f t="shared" si="57"/>
        <v>0</v>
      </c>
      <c r="H257" s="37">
        <f t="shared" si="58"/>
        <v>2</v>
      </c>
      <c r="I257" s="37">
        <f t="shared" si="59"/>
        <v>2</v>
      </c>
      <c r="J257" s="10">
        <f t="shared" si="60"/>
        <v>0</v>
      </c>
      <c r="K257" s="10">
        <f t="shared" si="61"/>
        <v>0</v>
      </c>
      <c r="L257" s="24">
        <f t="shared" si="62"/>
        <v>1</v>
      </c>
      <c r="M257" s="24">
        <f t="shared" si="63"/>
        <v>3</v>
      </c>
      <c r="N257" s="9"/>
      <c r="O257" s="9"/>
      <c r="P257" s="9"/>
      <c r="Q257" s="9"/>
      <c r="R257" s="9"/>
      <c r="S257" s="9"/>
      <c r="T257" s="9"/>
      <c r="U257" s="9">
        <f t="shared" si="70"/>
        <v>426</v>
      </c>
      <c r="V257" s="4">
        <f t="shared" si="71"/>
        <v>153</v>
      </c>
      <c r="W257" s="4">
        <f t="shared" si="67"/>
        <v>1</v>
      </c>
      <c r="X257" s="12">
        <f t="shared" si="68"/>
        <v>1</v>
      </c>
    </row>
    <row r="258" spans="1:24" ht="18.75" customHeight="1" x14ac:dyDescent="0.35">
      <c r="A258" s="21" t="str">
        <f>'total Scrap'!A258</f>
        <v>01/2021</v>
      </c>
      <c r="B258" s="19">
        <f>'total Scrap'!D258</f>
        <v>96732</v>
      </c>
      <c r="C258" s="11" t="str">
        <f>'total Scrap'!E258</f>
        <v>53212F218071</v>
      </c>
      <c r="D258" s="35">
        <f t="shared" ref="D258:D321" si="73">IF(COUNTIFS($C$2:$C$410,C258)&gt;1, C258,0)</f>
        <v>0</v>
      </c>
      <c r="E258" s="9" t="e">
        <f>'traitement UNIQUE'!A258</f>
        <v>#N/A</v>
      </c>
      <c r="F258" s="9">
        <f t="shared" ref="F258:F321" si="74">IF($C258=E$2, $A258,)</f>
        <v>0</v>
      </c>
      <c r="G258" s="9">
        <f t="shared" ref="G258:G321" si="75">IF($C258=$E$3, $A258,)</f>
        <v>0</v>
      </c>
      <c r="H258" s="37">
        <f t="shared" ref="H258:H321" si="76">COUNTIFS(F$2:F$410,"&lt;&gt;",F$2:F$410,"&lt;&gt;0")</f>
        <v>2</v>
      </c>
      <c r="I258" s="37">
        <f t="shared" ref="I258:I321" si="77">COUNTIFS(G$2:G$410,"&lt;&gt;",G$2:G$410,"&lt;&gt;0")</f>
        <v>2</v>
      </c>
      <c r="J258" s="10">
        <f t="shared" ref="J258:J321" si="78">IF(F258&lt;&gt;0, DATE(MID(F258,4,7),MID(F258,1,2),1),)</f>
        <v>0</v>
      </c>
      <c r="K258" s="10">
        <f t="shared" ref="K258:K321" si="79">IF(G258&lt;&gt;0, DATE(MID(G258,4,7),MID(G258,1,2),1),)</f>
        <v>0</v>
      </c>
      <c r="L258" s="24">
        <f t="shared" ref="L258:L321" si="80">IF(F258&gt;0,L257+1,L257)</f>
        <v>1</v>
      </c>
      <c r="M258" s="24">
        <f t="shared" ref="M258:M321" si="81">IF(G258&gt;0,M257+1,M257)</f>
        <v>3</v>
      </c>
      <c r="N258" s="9"/>
      <c r="O258" s="9"/>
      <c r="P258" s="9"/>
      <c r="Q258" s="9"/>
      <c r="R258" s="9"/>
      <c r="S258" s="9"/>
      <c r="T258" s="9"/>
      <c r="U258" s="9">
        <f t="shared" si="70"/>
        <v>426</v>
      </c>
      <c r="V258" s="4">
        <f t="shared" si="71"/>
        <v>153</v>
      </c>
      <c r="W258" s="4">
        <f t="shared" ref="W258:W321" si="82">_xlfn.IFS(U$2&lt;=45,4,U$2&lt;=90,3,U$2&lt;=135,2,U$2&gt;135,1)</f>
        <v>1</v>
      </c>
      <c r="X258" s="12">
        <f t="shared" ref="X258:X321" si="83">_xlfn.IFS(V$2&lt;=45,4,V$2&lt;=90,3,V$2&lt;=135,2,V$2&gt;135,1)</f>
        <v>1</v>
      </c>
    </row>
    <row r="259" spans="1:24" ht="18.75" customHeight="1" x14ac:dyDescent="0.35">
      <c r="A259" s="21" t="str">
        <f>'total Scrap'!A259</f>
        <v>01/2021</v>
      </c>
      <c r="B259" s="19">
        <f>'total Scrap'!D259</f>
        <v>95214</v>
      </c>
      <c r="C259" s="11" t="str">
        <f>'total Scrap'!E259</f>
        <v>68132F225071</v>
      </c>
      <c r="D259" s="35">
        <f t="shared" si="73"/>
        <v>0</v>
      </c>
      <c r="E259" s="9" t="e">
        <f>'traitement UNIQUE'!A259</f>
        <v>#N/A</v>
      </c>
      <c r="F259" s="9">
        <f t="shared" si="74"/>
        <v>0</v>
      </c>
      <c r="G259" s="9">
        <f t="shared" si="75"/>
        <v>0</v>
      </c>
      <c r="H259" s="37">
        <f t="shared" si="76"/>
        <v>2</v>
      </c>
      <c r="I259" s="37">
        <f t="shared" si="77"/>
        <v>2</v>
      </c>
      <c r="J259" s="10">
        <f t="shared" si="78"/>
        <v>0</v>
      </c>
      <c r="K259" s="10">
        <f t="shared" si="79"/>
        <v>0</v>
      </c>
      <c r="L259" s="24">
        <f t="shared" si="80"/>
        <v>1</v>
      </c>
      <c r="M259" s="24">
        <f t="shared" si="81"/>
        <v>3</v>
      </c>
      <c r="N259" s="9"/>
      <c r="O259" s="9"/>
      <c r="P259" s="9"/>
      <c r="Q259" s="9"/>
      <c r="R259" s="9"/>
      <c r="S259" s="9"/>
      <c r="T259" s="9"/>
      <c r="U259" s="9">
        <f t="shared" ref="U259:U322" si="84">IF(COUNTIFS(S$2:S$410,"&lt;&gt;",S$2:S$410,"&lt;&gt;0")=0,"0",SUMIFS(S$2:S$410,S$2:S$410,"&lt;&gt;0")/COUNTIFS(S$2:S$410,"&lt;&gt;",S$2:S$410,"&lt;&gt;0"))</f>
        <v>426</v>
      </c>
      <c r="V259" s="4">
        <f t="shared" ref="V259:V322" si="85">IF(COUNTIFS(T$2:T$410,"&lt;&gt;",T$2:T$410,"&lt;&gt;0")=0,"0",SUMIFS(T$2:T$410,T$2:T$410,"&lt;&gt;0")/COUNTIFS(T$2:T$410,"&lt;&gt;",T$2:T$410,"&lt;&gt;0"))</f>
        <v>153</v>
      </c>
      <c r="W259" s="4">
        <f t="shared" si="82"/>
        <v>1</v>
      </c>
      <c r="X259" s="12">
        <f t="shared" si="83"/>
        <v>1</v>
      </c>
    </row>
    <row r="260" spans="1:24" ht="18.75" customHeight="1" x14ac:dyDescent="0.35">
      <c r="A260" s="21" t="str">
        <f>'total Scrap'!A260</f>
        <v>01/2021</v>
      </c>
      <c r="B260" s="19">
        <f>'total Scrap'!D260</f>
        <v>95750</v>
      </c>
      <c r="C260" s="11" t="str">
        <f>'total Scrap'!E260</f>
        <v>56042F318071</v>
      </c>
      <c r="D260" s="35" t="str">
        <f t="shared" si="73"/>
        <v>56042F318071</v>
      </c>
      <c r="E260" s="9" t="e">
        <f>'traitement UNIQUE'!A260</f>
        <v>#N/A</v>
      </c>
      <c r="F260" s="9">
        <f t="shared" si="74"/>
        <v>0</v>
      </c>
      <c r="G260" s="9">
        <f t="shared" si="75"/>
        <v>0</v>
      </c>
      <c r="H260" s="37">
        <f t="shared" si="76"/>
        <v>2</v>
      </c>
      <c r="I260" s="37">
        <f t="shared" si="77"/>
        <v>2</v>
      </c>
      <c r="J260" s="10">
        <f t="shared" si="78"/>
        <v>0</v>
      </c>
      <c r="K260" s="10">
        <f t="shared" si="79"/>
        <v>0</v>
      </c>
      <c r="L260" s="24">
        <f t="shared" si="80"/>
        <v>1</v>
      </c>
      <c r="M260" s="24">
        <f t="shared" si="81"/>
        <v>3</v>
      </c>
      <c r="N260" s="9"/>
      <c r="O260" s="9"/>
      <c r="P260" s="9"/>
      <c r="Q260" s="9"/>
      <c r="R260" s="9"/>
      <c r="S260" s="9"/>
      <c r="T260" s="9"/>
      <c r="U260" s="9">
        <f t="shared" si="84"/>
        <v>426</v>
      </c>
      <c r="V260" s="4">
        <f t="shared" si="85"/>
        <v>153</v>
      </c>
      <c r="W260" s="4">
        <f t="shared" si="82"/>
        <v>1</v>
      </c>
      <c r="X260" s="12">
        <f t="shared" si="83"/>
        <v>1</v>
      </c>
    </row>
    <row r="261" spans="1:24" ht="18.75" customHeight="1" x14ac:dyDescent="0.35">
      <c r="A261" s="21" t="str">
        <f>'total Scrap'!A261</f>
        <v>01/2021</v>
      </c>
      <c r="B261" s="19">
        <f>'total Scrap'!D261</f>
        <v>95436</v>
      </c>
      <c r="C261" s="11" t="str">
        <f>'total Scrap'!E261</f>
        <v>56051F225071</v>
      </c>
      <c r="D261" s="35" t="str">
        <f t="shared" si="73"/>
        <v>56051F225071</v>
      </c>
      <c r="E261" s="9" t="e">
        <f>'traitement UNIQUE'!A261</f>
        <v>#N/A</v>
      </c>
      <c r="F261" s="9">
        <f t="shared" si="74"/>
        <v>0</v>
      </c>
      <c r="G261" s="9">
        <f t="shared" si="75"/>
        <v>0</v>
      </c>
      <c r="H261" s="37">
        <f t="shared" si="76"/>
        <v>2</v>
      </c>
      <c r="I261" s="37">
        <f t="shared" si="77"/>
        <v>2</v>
      </c>
      <c r="J261" s="10">
        <f t="shared" si="78"/>
        <v>0</v>
      </c>
      <c r="K261" s="10">
        <f t="shared" si="79"/>
        <v>0</v>
      </c>
      <c r="L261" s="24">
        <f t="shared" si="80"/>
        <v>1</v>
      </c>
      <c r="M261" s="24">
        <f t="shared" si="81"/>
        <v>3</v>
      </c>
      <c r="N261" s="9"/>
      <c r="O261" s="9"/>
      <c r="P261" s="9"/>
      <c r="Q261" s="9"/>
      <c r="R261" s="9"/>
      <c r="S261" s="9"/>
      <c r="T261" s="9"/>
      <c r="U261" s="9">
        <f t="shared" si="84"/>
        <v>426</v>
      </c>
      <c r="V261" s="4">
        <f t="shared" si="85"/>
        <v>153</v>
      </c>
      <c r="W261" s="4">
        <f t="shared" si="82"/>
        <v>1</v>
      </c>
      <c r="X261" s="12">
        <f t="shared" si="83"/>
        <v>1</v>
      </c>
    </row>
    <row r="262" spans="1:24" ht="18.75" customHeight="1" x14ac:dyDescent="0.35">
      <c r="A262" s="21" t="str">
        <f>'total Scrap'!A262</f>
        <v>02/2021</v>
      </c>
      <c r="B262" s="19">
        <f>'total Scrap'!D262</f>
        <v>97806</v>
      </c>
      <c r="C262" s="11" t="str">
        <f>'total Scrap'!E262</f>
        <v>175102662071</v>
      </c>
      <c r="D262" s="35" t="str">
        <f t="shared" si="73"/>
        <v>175102662071</v>
      </c>
      <c r="E262" s="9" t="e">
        <f>'traitement UNIQUE'!A262</f>
        <v>#N/A</v>
      </c>
      <c r="F262" s="9">
        <f t="shared" si="74"/>
        <v>0</v>
      </c>
      <c r="G262" s="9">
        <f t="shared" si="75"/>
        <v>0</v>
      </c>
      <c r="H262" s="37">
        <f t="shared" si="76"/>
        <v>2</v>
      </c>
      <c r="I262" s="37">
        <f t="shared" si="77"/>
        <v>2</v>
      </c>
      <c r="J262" s="10">
        <f t="shared" si="78"/>
        <v>0</v>
      </c>
      <c r="K262" s="10">
        <f t="shared" si="79"/>
        <v>0</v>
      </c>
      <c r="L262" s="24">
        <f t="shared" si="80"/>
        <v>1</v>
      </c>
      <c r="M262" s="24">
        <f t="shared" si="81"/>
        <v>3</v>
      </c>
      <c r="N262" s="9"/>
      <c r="O262" s="9"/>
      <c r="P262" s="9"/>
      <c r="Q262" s="9"/>
      <c r="R262" s="9"/>
      <c r="S262" s="9"/>
      <c r="T262" s="9"/>
      <c r="U262" s="9">
        <f t="shared" si="84"/>
        <v>426</v>
      </c>
      <c r="V262" s="4">
        <f t="shared" si="85"/>
        <v>153</v>
      </c>
      <c r="W262" s="4">
        <f t="shared" si="82"/>
        <v>1</v>
      </c>
      <c r="X262" s="12">
        <f t="shared" si="83"/>
        <v>1</v>
      </c>
    </row>
    <row r="263" spans="1:24" ht="18.75" customHeight="1" x14ac:dyDescent="0.35">
      <c r="A263" s="21" t="str">
        <f>'total Scrap'!A263</f>
        <v>02/2021</v>
      </c>
      <c r="B263" s="19">
        <f>'total Scrap'!D263</f>
        <v>97050</v>
      </c>
      <c r="C263" s="11" t="str">
        <f>'total Scrap'!E263</f>
        <v>26620F231071</v>
      </c>
      <c r="D263" s="35">
        <f t="shared" si="73"/>
        <v>0</v>
      </c>
      <c r="E263" s="9" t="e">
        <f>'traitement UNIQUE'!A263</f>
        <v>#N/A</v>
      </c>
      <c r="F263" s="9">
        <f t="shared" si="74"/>
        <v>0</v>
      </c>
      <c r="G263" s="9">
        <f t="shared" si="75"/>
        <v>0</v>
      </c>
      <c r="H263" s="37">
        <f t="shared" si="76"/>
        <v>2</v>
      </c>
      <c r="I263" s="37">
        <f t="shared" si="77"/>
        <v>2</v>
      </c>
      <c r="J263" s="10">
        <f t="shared" si="78"/>
        <v>0</v>
      </c>
      <c r="K263" s="10">
        <f t="shared" si="79"/>
        <v>0</v>
      </c>
      <c r="L263" s="24">
        <f t="shared" si="80"/>
        <v>1</v>
      </c>
      <c r="M263" s="24">
        <f t="shared" si="81"/>
        <v>3</v>
      </c>
      <c r="N263" s="9"/>
      <c r="O263" s="9"/>
      <c r="P263" s="9"/>
      <c r="Q263" s="9"/>
      <c r="R263" s="9"/>
      <c r="S263" s="9"/>
      <c r="T263" s="9"/>
      <c r="U263" s="9">
        <f t="shared" si="84"/>
        <v>426</v>
      </c>
      <c r="V263" s="4">
        <f t="shared" si="85"/>
        <v>153</v>
      </c>
      <c r="W263" s="4">
        <f t="shared" si="82"/>
        <v>1</v>
      </c>
      <c r="X263" s="12">
        <f t="shared" si="83"/>
        <v>1</v>
      </c>
    </row>
    <row r="264" spans="1:24" ht="18.75" customHeight="1" x14ac:dyDescent="0.35">
      <c r="A264" s="21" t="str">
        <f>'total Scrap'!A264</f>
        <v>02/2021</v>
      </c>
      <c r="B264" s="19">
        <f>'total Scrap'!D264</f>
        <v>97209</v>
      </c>
      <c r="C264" s="11" t="str">
        <f>'total Scrap'!E264</f>
        <v>55636F231071</v>
      </c>
      <c r="D264" s="35">
        <f t="shared" si="73"/>
        <v>0</v>
      </c>
      <c r="E264" s="9" t="e">
        <f>'traitement UNIQUE'!A264</f>
        <v>#N/A</v>
      </c>
      <c r="F264" s="9">
        <f t="shared" si="74"/>
        <v>0</v>
      </c>
      <c r="G264" s="9">
        <f t="shared" si="75"/>
        <v>0</v>
      </c>
      <c r="H264" s="37">
        <f t="shared" si="76"/>
        <v>2</v>
      </c>
      <c r="I264" s="37">
        <f t="shared" si="77"/>
        <v>2</v>
      </c>
      <c r="J264" s="10">
        <f t="shared" si="78"/>
        <v>0</v>
      </c>
      <c r="K264" s="10">
        <f t="shared" si="79"/>
        <v>0</v>
      </c>
      <c r="L264" s="24">
        <f t="shared" si="80"/>
        <v>1</v>
      </c>
      <c r="M264" s="24">
        <f t="shared" si="81"/>
        <v>3</v>
      </c>
      <c r="N264" s="9"/>
      <c r="O264" s="9"/>
      <c r="P264" s="9"/>
      <c r="Q264" s="9"/>
      <c r="R264" s="9"/>
      <c r="S264" s="9"/>
      <c r="T264" s="9"/>
      <c r="U264" s="9">
        <f t="shared" si="84"/>
        <v>426</v>
      </c>
      <c r="V264" s="4">
        <f t="shared" si="85"/>
        <v>153</v>
      </c>
      <c r="W264" s="4">
        <f t="shared" si="82"/>
        <v>1</v>
      </c>
      <c r="X264" s="12">
        <f t="shared" si="83"/>
        <v>1</v>
      </c>
    </row>
    <row r="265" spans="1:24" ht="18.75" customHeight="1" x14ac:dyDescent="0.35">
      <c r="A265" s="21" t="str">
        <f>'total Scrap'!A265</f>
        <v>02/2021</v>
      </c>
      <c r="B265" s="19">
        <f>'total Scrap'!D265</f>
        <v>96746</v>
      </c>
      <c r="C265" s="11" t="str">
        <f>'total Scrap'!E265</f>
        <v>56210F225071</v>
      </c>
      <c r="D265" s="35" t="str">
        <f t="shared" si="73"/>
        <v>56210F225071</v>
      </c>
      <c r="E265" s="9" t="e">
        <f>'traitement UNIQUE'!A265</f>
        <v>#N/A</v>
      </c>
      <c r="F265" s="9">
        <f t="shared" si="74"/>
        <v>0</v>
      </c>
      <c r="G265" s="9">
        <f t="shared" si="75"/>
        <v>0</v>
      </c>
      <c r="H265" s="37">
        <f t="shared" si="76"/>
        <v>2</v>
      </c>
      <c r="I265" s="37">
        <f t="shared" si="77"/>
        <v>2</v>
      </c>
      <c r="J265" s="10">
        <f t="shared" si="78"/>
        <v>0</v>
      </c>
      <c r="K265" s="10">
        <f t="shared" si="79"/>
        <v>0</v>
      </c>
      <c r="L265" s="24">
        <f t="shared" si="80"/>
        <v>1</v>
      </c>
      <c r="M265" s="24">
        <f t="shared" si="81"/>
        <v>3</v>
      </c>
      <c r="N265" s="9"/>
      <c r="O265" s="9"/>
      <c r="P265" s="9"/>
      <c r="Q265" s="9"/>
      <c r="R265" s="9"/>
      <c r="S265" s="9"/>
      <c r="T265" s="9"/>
      <c r="U265" s="9">
        <f t="shared" si="84"/>
        <v>426</v>
      </c>
      <c r="V265" s="4">
        <f t="shared" si="85"/>
        <v>153</v>
      </c>
      <c r="W265" s="4">
        <f t="shared" si="82"/>
        <v>1</v>
      </c>
      <c r="X265" s="12">
        <f t="shared" si="83"/>
        <v>1</v>
      </c>
    </row>
    <row r="266" spans="1:24" ht="18.75" customHeight="1" x14ac:dyDescent="0.35">
      <c r="A266" s="21" t="str">
        <f>'total Scrap'!A266</f>
        <v>02/2021</v>
      </c>
      <c r="B266" s="19">
        <f>'total Scrap'!D266</f>
        <v>96743</v>
      </c>
      <c r="C266" s="11" t="str">
        <f>'total Scrap'!E266</f>
        <v>56210F225071</v>
      </c>
      <c r="D266" s="35" t="str">
        <f t="shared" si="73"/>
        <v>56210F225071</v>
      </c>
      <c r="E266" s="9" t="e">
        <f>'traitement UNIQUE'!A266</f>
        <v>#N/A</v>
      </c>
      <c r="F266" s="9">
        <f t="shared" si="74"/>
        <v>0</v>
      </c>
      <c r="G266" s="9">
        <f t="shared" si="75"/>
        <v>0</v>
      </c>
      <c r="H266" s="37">
        <f t="shared" si="76"/>
        <v>2</v>
      </c>
      <c r="I266" s="37">
        <f t="shared" si="77"/>
        <v>2</v>
      </c>
      <c r="J266" s="10">
        <f t="shared" si="78"/>
        <v>0</v>
      </c>
      <c r="K266" s="10">
        <f t="shared" si="79"/>
        <v>0</v>
      </c>
      <c r="L266" s="24">
        <f t="shared" si="80"/>
        <v>1</v>
      </c>
      <c r="M266" s="24">
        <f t="shared" si="81"/>
        <v>3</v>
      </c>
      <c r="N266" s="9"/>
      <c r="O266" s="9"/>
      <c r="P266" s="9"/>
      <c r="Q266" s="9"/>
      <c r="R266" s="9"/>
      <c r="S266" s="9"/>
      <c r="T266" s="9"/>
      <c r="U266" s="9">
        <f t="shared" si="84"/>
        <v>426</v>
      </c>
      <c r="V266" s="4">
        <f t="shared" si="85"/>
        <v>153</v>
      </c>
      <c r="W266" s="4">
        <f t="shared" si="82"/>
        <v>1</v>
      </c>
      <c r="X266" s="12">
        <f t="shared" si="83"/>
        <v>1</v>
      </c>
    </row>
    <row r="267" spans="1:24" ht="18.75" customHeight="1" x14ac:dyDescent="0.35">
      <c r="A267" s="21" t="str">
        <f>'total Scrap'!A267</f>
        <v>02/2021</v>
      </c>
      <c r="B267" s="19">
        <f>'total Scrap'!D267</f>
        <v>96744</v>
      </c>
      <c r="C267" s="11" t="str">
        <f>'total Scrap'!E267</f>
        <v>27060UB060</v>
      </c>
      <c r="D267" s="35" t="str">
        <f t="shared" si="73"/>
        <v>27060UB060</v>
      </c>
      <c r="E267" s="9" t="e">
        <f>'traitement UNIQUE'!A267</f>
        <v>#N/A</v>
      </c>
      <c r="F267" s="9">
        <f t="shared" si="74"/>
        <v>0</v>
      </c>
      <c r="G267" s="9">
        <f t="shared" si="75"/>
        <v>0</v>
      </c>
      <c r="H267" s="37">
        <f t="shared" si="76"/>
        <v>2</v>
      </c>
      <c r="I267" s="37">
        <f t="shared" si="77"/>
        <v>2</v>
      </c>
      <c r="J267" s="10">
        <f t="shared" si="78"/>
        <v>0</v>
      </c>
      <c r="K267" s="10">
        <f t="shared" si="79"/>
        <v>0</v>
      </c>
      <c r="L267" s="24">
        <f t="shared" si="80"/>
        <v>1</v>
      </c>
      <c r="M267" s="24">
        <f t="shared" si="81"/>
        <v>3</v>
      </c>
      <c r="N267" s="9"/>
      <c r="O267" s="9"/>
      <c r="P267" s="9"/>
      <c r="Q267" s="9"/>
      <c r="R267" s="9"/>
      <c r="S267" s="9"/>
      <c r="T267" s="9"/>
      <c r="U267" s="9">
        <f t="shared" si="84"/>
        <v>426</v>
      </c>
      <c r="V267" s="4">
        <f t="shared" si="85"/>
        <v>153</v>
      </c>
      <c r="W267" s="4">
        <f t="shared" si="82"/>
        <v>1</v>
      </c>
      <c r="X267" s="12">
        <f t="shared" si="83"/>
        <v>1</v>
      </c>
    </row>
    <row r="268" spans="1:24" ht="18.75" customHeight="1" x14ac:dyDescent="0.35">
      <c r="A268" s="21" t="str">
        <f>'total Scrap'!A268</f>
        <v>02/2021</v>
      </c>
      <c r="B268" s="19">
        <f>'total Scrap'!D268</f>
        <v>96666</v>
      </c>
      <c r="C268" s="11" t="str">
        <f>'total Scrap'!E268</f>
        <v>55215F318071</v>
      </c>
      <c r="D268" s="35">
        <f t="shared" si="73"/>
        <v>0</v>
      </c>
      <c r="E268" s="9" t="e">
        <f>'traitement UNIQUE'!A268</f>
        <v>#N/A</v>
      </c>
      <c r="F268" s="9">
        <f t="shared" si="74"/>
        <v>0</v>
      </c>
      <c r="G268" s="9">
        <f t="shared" si="75"/>
        <v>0</v>
      </c>
      <c r="H268" s="37">
        <f t="shared" si="76"/>
        <v>2</v>
      </c>
      <c r="I268" s="37">
        <f t="shared" si="77"/>
        <v>2</v>
      </c>
      <c r="J268" s="10">
        <f t="shared" si="78"/>
        <v>0</v>
      </c>
      <c r="K268" s="10">
        <f t="shared" si="79"/>
        <v>0</v>
      </c>
      <c r="L268" s="24">
        <f t="shared" si="80"/>
        <v>1</v>
      </c>
      <c r="M268" s="24">
        <f t="shared" si="81"/>
        <v>3</v>
      </c>
      <c r="N268" s="9"/>
      <c r="O268" s="9"/>
      <c r="P268" s="9"/>
      <c r="Q268" s="9"/>
      <c r="R268" s="9"/>
      <c r="S268" s="9"/>
      <c r="T268" s="9"/>
      <c r="U268" s="9">
        <f t="shared" si="84"/>
        <v>426</v>
      </c>
      <c r="V268" s="4">
        <f t="shared" si="85"/>
        <v>153</v>
      </c>
      <c r="W268" s="4">
        <f t="shared" si="82"/>
        <v>1</v>
      </c>
      <c r="X268" s="12">
        <f t="shared" si="83"/>
        <v>1</v>
      </c>
    </row>
    <row r="269" spans="1:24" ht="18.75" customHeight="1" x14ac:dyDescent="0.35">
      <c r="A269" s="21" t="str">
        <f>'total Scrap'!A269</f>
        <v>02/2021</v>
      </c>
      <c r="B269" s="19">
        <f>'total Scrap'!D269</f>
        <v>96669</v>
      </c>
      <c r="C269" s="11" t="str">
        <f>'total Scrap'!E269</f>
        <v>2A28005</v>
      </c>
      <c r="D269" s="35" t="str">
        <f t="shared" si="73"/>
        <v>2A28005</v>
      </c>
      <c r="E269" s="9" t="e">
        <f>'traitement UNIQUE'!A269</f>
        <v>#N/A</v>
      </c>
      <c r="F269" s="9">
        <f t="shared" si="74"/>
        <v>0</v>
      </c>
      <c r="G269" s="9">
        <f t="shared" si="75"/>
        <v>0</v>
      </c>
      <c r="H269" s="37">
        <f t="shared" si="76"/>
        <v>2</v>
      </c>
      <c r="I269" s="37">
        <f t="shared" si="77"/>
        <v>2</v>
      </c>
      <c r="J269" s="10">
        <f t="shared" si="78"/>
        <v>0</v>
      </c>
      <c r="K269" s="10">
        <f t="shared" si="79"/>
        <v>0</v>
      </c>
      <c r="L269" s="24">
        <f t="shared" si="80"/>
        <v>1</v>
      </c>
      <c r="M269" s="24">
        <f t="shared" si="81"/>
        <v>3</v>
      </c>
      <c r="N269" s="9"/>
      <c r="O269" s="9"/>
      <c r="P269" s="9"/>
      <c r="Q269" s="9"/>
      <c r="R269" s="9"/>
      <c r="S269" s="9"/>
      <c r="T269" s="9"/>
      <c r="U269" s="9">
        <f t="shared" si="84"/>
        <v>426</v>
      </c>
      <c r="V269" s="4">
        <f t="shared" si="85"/>
        <v>153</v>
      </c>
      <c r="W269" s="4">
        <f t="shared" si="82"/>
        <v>1</v>
      </c>
      <c r="X269" s="12">
        <f t="shared" si="83"/>
        <v>1</v>
      </c>
    </row>
    <row r="270" spans="1:24" ht="18.75" customHeight="1" x14ac:dyDescent="0.35">
      <c r="A270" s="21" t="str">
        <f>'total Scrap'!A270</f>
        <v>02/2021</v>
      </c>
      <c r="B270" s="19">
        <f>'total Scrap'!D270</f>
        <v>96615</v>
      </c>
      <c r="C270" s="11" t="str">
        <f>'total Scrap'!E270</f>
        <v>56210F220071</v>
      </c>
      <c r="D270" s="35" t="str">
        <f t="shared" si="73"/>
        <v>56210F220071</v>
      </c>
      <c r="E270" s="9" t="e">
        <f>'traitement UNIQUE'!A270</f>
        <v>#N/A</v>
      </c>
      <c r="F270" s="9">
        <f t="shared" si="74"/>
        <v>0</v>
      </c>
      <c r="G270" s="9">
        <f t="shared" si="75"/>
        <v>0</v>
      </c>
      <c r="H270" s="37">
        <f t="shared" si="76"/>
        <v>2</v>
      </c>
      <c r="I270" s="37">
        <f t="shared" si="77"/>
        <v>2</v>
      </c>
      <c r="J270" s="10">
        <f t="shared" si="78"/>
        <v>0</v>
      </c>
      <c r="K270" s="10">
        <f t="shared" si="79"/>
        <v>0</v>
      </c>
      <c r="L270" s="24">
        <f t="shared" si="80"/>
        <v>1</v>
      </c>
      <c r="M270" s="24">
        <f t="shared" si="81"/>
        <v>3</v>
      </c>
      <c r="N270" s="9"/>
      <c r="O270" s="9"/>
      <c r="P270" s="9"/>
      <c r="Q270" s="9"/>
      <c r="R270" s="9"/>
      <c r="S270" s="9"/>
      <c r="T270" s="9"/>
      <c r="U270" s="9">
        <f t="shared" si="84"/>
        <v>426</v>
      </c>
      <c r="V270" s="4">
        <f t="shared" si="85"/>
        <v>153</v>
      </c>
      <c r="W270" s="4">
        <f t="shared" si="82"/>
        <v>1</v>
      </c>
      <c r="X270" s="12">
        <f t="shared" si="83"/>
        <v>1</v>
      </c>
    </row>
    <row r="271" spans="1:24" ht="18.75" customHeight="1" x14ac:dyDescent="0.35">
      <c r="A271" s="21" t="str">
        <f>'total Scrap'!A271</f>
        <v>02/2021</v>
      </c>
      <c r="B271" s="19">
        <f>'total Scrap'!D271</f>
        <v>97517</v>
      </c>
      <c r="C271" s="11" t="str">
        <f>'total Scrap'!E271</f>
        <v>574502663171</v>
      </c>
      <c r="D271" s="35" t="str">
        <f t="shared" si="73"/>
        <v>574502663171</v>
      </c>
      <c r="E271" s="9" t="e">
        <f>'traitement UNIQUE'!A271</f>
        <v>#N/A</v>
      </c>
      <c r="F271" s="9">
        <f t="shared" si="74"/>
        <v>0</v>
      </c>
      <c r="G271" s="9">
        <f t="shared" si="75"/>
        <v>0</v>
      </c>
      <c r="H271" s="37">
        <f t="shared" si="76"/>
        <v>2</v>
      </c>
      <c r="I271" s="37">
        <f t="shared" si="77"/>
        <v>2</v>
      </c>
      <c r="J271" s="10">
        <f t="shared" si="78"/>
        <v>0</v>
      </c>
      <c r="K271" s="10">
        <f t="shared" si="79"/>
        <v>0</v>
      </c>
      <c r="L271" s="24">
        <f t="shared" si="80"/>
        <v>1</v>
      </c>
      <c r="M271" s="24">
        <f t="shared" si="81"/>
        <v>3</v>
      </c>
      <c r="N271" s="9"/>
      <c r="O271" s="9"/>
      <c r="P271" s="9"/>
      <c r="Q271" s="9"/>
      <c r="R271" s="9"/>
      <c r="S271" s="9"/>
      <c r="T271" s="9"/>
      <c r="U271" s="9">
        <f t="shared" si="84"/>
        <v>426</v>
      </c>
      <c r="V271" s="4">
        <f t="shared" si="85"/>
        <v>153</v>
      </c>
      <c r="W271" s="4">
        <f t="shared" si="82"/>
        <v>1</v>
      </c>
      <c r="X271" s="12">
        <f t="shared" si="83"/>
        <v>1</v>
      </c>
    </row>
    <row r="272" spans="1:24" ht="18.75" customHeight="1" x14ac:dyDescent="0.35">
      <c r="A272" s="21" t="str">
        <f>'total Scrap'!A272</f>
        <v>02/2021</v>
      </c>
      <c r="B272" s="19">
        <f>'total Scrap'!D272</f>
        <v>97516</v>
      </c>
      <c r="C272" s="11" t="str">
        <f>'total Scrap'!E272</f>
        <v>56052F227071</v>
      </c>
      <c r="D272" s="35" t="str">
        <f t="shared" si="73"/>
        <v>56052F227071</v>
      </c>
      <c r="E272" s="9" t="e">
        <f>'traitement UNIQUE'!A272</f>
        <v>#N/A</v>
      </c>
      <c r="F272" s="9">
        <f t="shared" si="74"/>
        <v>0</v>
      </c>
      <c r="G272" s="9">
        <f t="shared" si="75"/>
        <v>0</v>
      </c>
      <c r="H272" s="37">
        <f t="shared" si="76"/>
        <v>2</v>
      </c>
      <c r="I272" s="37">
        <f t="shared" si="77"/>
        <v>2</v>
      </c>
      <c r="J272" s="10">
        <f t="shared" si="78"/>
        <v>0</v>
      </c>
      <c r="K272" s="10">
        <f t="shared" si="79"/>
        <v>0</v>
      </c>
      <c r="L272" s="24">
        <f t="shared" si="80"/>
        <v>1</v>
      </c>
      <c r="M272" s="24">
        <f t="shared" si="81"/>
        <v>3</v>
      </c>
      <c r="N272" s="9"/>
      <c r="O272" s="9"/>
      <c r="P272" s="9"/>
      <c r="Q272" s="9"/>
      <c r="R272" s="9"/>
      <c r="S272" s="9"/>
      <c r="T272" s="9"/>
      <c r="U272" s="9">
        <f t="shared" si="84"/>
        <v>426</v>
      </c>
      <c r="V272" s="4">
        <f t="shared" si="85"/>
        <v>153</v>
      </c>
      <c r="W272" s="4">
        <f t="shared" si="82"/>
        <v>1</v>
      </c>
      <c r="X272" s="12">
        <f t="shared" si="83"/>
        <v>1</v>
      </c>
    </row>
    <row r="273" spans="1:24" ht="18.75" customHeight="1" x14ac:dyDescent="0.35">
      <c r="A273" s="21" t="str">
        <f>'total Scrap'!A273</f>
        <v>02/2021</v>
      </c>
      <c r="B273" s="19">
        <f>'total Scrap'!D273</f>
        <v>97651</v>
      </c>
      <c r="C273" s="11" t="str">
        <f>'total Scrap'!E273</f>
        <v>56052F227071</v>
      </c>
      <c r="D273" s="35" t="str">
        <f t="shared" si="73"/>
        <v>56052F227071</v>
      </c>
      <c r="E273" s="9" t="e">
        <f>'traitement UNIQUE'!A273</f>
        <v>#N/A</v>
      </c>
      <c r="F273" s="9">
        <f t="shared" si="74"/>
        <v>0</v>
      </c>
      <c r="G273" s="9">
        <f t="shared" si="75"/>
        <v>0</v>
      </c>
      <c r="H273" s="37">
        <f t="shared" si="76"/>
        <v>2</v>
      </c>
      <c r="I273" s="37">
        <f t="shared" si="77"/>
        <v>2</v>
      </c>
      <c r="J273" s="10">
        <f t="shared" si="78"/>
        <v>0</v>
      </c>
      <c r="K273" s="10">
        <f t="shared" si="79"/>
        <v>0</v>
      </c>
      <c r="L273" s="24">
        <f t="shared" si="80"/>
        <v>1</v>
      </c>
      <c r="M273" s="24">
        <f t="shared" si="81"/>
        <v>3</v>
      </c>
      <c r="N273" s="9"/>
      <c r="O273" s="9"/>
      <c r="P273" s="9"/>
      <c r="Q273" s="9"/>
      <c r="R273" s="9"/>
      <c r="S273" s="9"/>
      <c r="T273" s="9"/>
      <c r="U273" s="9">
        <f t="shared" si="84"/>
        <v>426</v>
      </c>
      <c r="V273" s="4">
        <f t="shared" si="85"/>
        <v>153</v>
      </c>
      <c r="W273" s="4">
        <f t="shared" si="82"/>
        <v>1</v>
      </c>
      <c r="X273" s="12">
        <f t="shared" si="83"/>
        <v>1</v>
      </c>
    </row>
    <row r="274" spans="1:24" ht="18.75" customHeight="1" x14ac:dyDescent="0.35">
      <c r="A274" s="21" t="str">
        <f>'total Scrap'!A274</f>
        <v>02/2021</v>
      </c>
      <c r="B274" s="19">
        <f>'total Scrap'!D274</f>
        <v>95999</v>
      </c>
      <c r="C274" s="11" t="str">
        <f>'total Scrap'!E274</f>
        <v>175102662071</v>
      </c>
      <c r="D274" s="35" t="str">
        <f t="shared" si="73"/>
        <v>175102662071</v>
      </c>
      <c r="E274" s="9" t="e">
        <f>'traitement UNIQUE'!A274</f>
        <v>#N/A</v>
      </c>
      <c r="F274" s="9">
        <f t="shared" si="74"/>
        <v>0</v>
      </c>
      <c r="G274" s="9">
        <f t="shared" si="75"/>
        <v>0</v>
      </c>
      <c r="H274" s="37">
        <f t="shared" si="76"/>
        <v>2</v>
      </c>
      <c r="I274" s="37">
        <f t="shared" si="77"/>
        <v>2</v>
      </c>
      <c r="J274" s="10">
        <f t="shared" si="78"/>
        <v>0</v>
      </c>
      <c r="K274" s="10">
        <f t="shared" si="79"/>
        <v>0</v>
      </c>
      <c r="L274" s="24">
        <f t="shared" si="80"/>
        <v>1</v>
      </c>
      <c r="M274" s="24">
        <f t="shared" si="81"/>
        <v>3</v>
      </c>
      <c r="N274" s="9"/>
      <c r="O274" s="9"/>
      <c r="P274" s="9"/>
      <c r="Q274" s="9"/>
      <c r="R274" s="9"/>
      <c r="S274" s="9"/>
      <c r="T274" s="9"/>
      <c r="U274" s="9">
        <f t="shared" si="84"/>
        <v>426</v>
      </c>
      <c r="V274" s="4">
        <f t="shared" si="85"/>
        <v>153</v>
      </c>
      <c r="W274" s="4">
        <f t="shared" si="82"/>
        <v>1</v>
      </c>
      <c r="X274" s="12">
        <f t="shared" si="83"/>
        <v>1</v>
      </c>
    </row>
    <row r="275" spans="1:24" ht="18.75" customHeight="1" x14ac:dyDescent="0.35">
      <c r="A275" s="21" t="str">
        <f>'total Scrap'!A275</f>
        <v>02/2021</v>
      </c>
      <c r="B275" s="19">
        <f>'total Scrap'!D275</f>
        <v>97807</v>
      </c>
      <c r="C275" s="11" t="str">
        <f>'total Scrap'!E275</f>
        <v>163612660071</v>
      </c>
      <c r="D275" s="35" t="str">
        <f t="shared" si="73"/>
        <v>163612660071</v>
      </c>
      <c r="E275" s="9" t="e">
        <f>'traitement UNIQUE'!A275</f>
        <v>#N/A</v>
      </c>
      <c r="F275" s="9">
        <f t="shared" si="74"/>
        <v>0</v>
      </c>
      <c r="G275" s="9">
        <f t="shared" si="75"/>
        <v>0</v>
      </c>
      <c r="H275" s="37">
        <f t="shared" si="76"/>
        <v>2</v>
      </c>
      <c r="I275" s="37">
        <f t="shared" si="77"/>
        <v>2</v>
      </c>
      <c r="J275" s="10">
        <f t="shared" si="78"/>
        <v>0</v>
      </c>
      <c r="K275" s="10">
        <f t="shared" si="79"/>
        <v>0</v>
      </c>
      <c r="L275" s="24">
        <f t="shared" si="80"/>
        <v>1</v>
      </c>
      <c r="M275" s="24">
        <f t="shared" si="81"/>
        <v>3</v>
      </c>
      <c r="N275" s="9"/>
      <c r="O275" s="9"/>
      <c r="P275" s="9"/>
      <c r="Q275" s="9"/>
      <c r="R275" s="9"/>
      <c r="S275" s="9"/>
      <c r="T275" s="9"/>
      <c r="U275" s="9">
        <f t="shared" si="84"/>
        <v>426</v>
      </c>
      <c r="V275" s="4">
        <f t="shared" si="85"/>
        <v>153</v>
      </c>
      <c r="W275" s="4">
        <f t="shared" si="82"/>
        <v>1</v>
      </c>
      <c r="X275" s="12">
        <f t="shared" si="83"/>
        <v>1</v>
      </c>
    </row>
    <row r="276" spans="1:24" ht="18.75" customHeight="1" x14ac:dyDescent="0.35">
      <c r="A276" s="21" t="str">
        <f>'total Scrap'!A276</f>
        <v>02/2021</v>
      </c>
      <c r="B276" s="19">
        <f>'total Scrap'!D276</f>
        <v>97810</v>
      </c>
      <c r="C276" s="11" t="str">
        <f>'total Scrap'!E276</f>
        <v>163612660071</v>
      </c>
      <c r="D276" s="35" t="str">
        <f t="shared" si="73"/>
        <v>163612660071</v>
      </c>
      <c r="E276" s="9" t="e">
        <f>'traitement UNIQUE'!A276</f>
        <v>#N/A</v>
      </c>
      <c r="F276" s="9">
        <f t="shared" si="74"/>
        <v>0</v>
      </c>
      <c r="G276" s="9">
        <f t="shared" si="75"/>
        <v>0</v>
      </c>
      <c r="H276" s="37">
        <f t="shared" si="76"/>
        <v>2</v>
      </c>
      <c r="I276" s="37">
        <f t="shared" si="77"/>
        <v>2</v>
      </c>
      <c r="J276" s="10">
        <f t="shared" si="78"/>
        <v>0</v>
      </c>
      <c r="K276" s="10">
        <f t="shared" si="79"/>
        <v>0</v>
      </c>
      <c r="L276" s="24">
        <f t="shared" si="80"/>
        <v>1</v>
      </c>
      <c r="M276" s="24">
        <f t="shared" si="81"/>
        <v>3</v>
      </c>
      <c r="N276" s="9"/>
      <c r="O276" s="9"/>
      <c r="P276" s="9"/>
      <c r="Q276" s="9"/>
      <c r="R276" s="9"/>
      <c r="S276" s="9"/>
      <c r="T276" s="9"/>
      <c r="U276" s="9">
        <f t="shared" si="84"/>
        <v>426</v>
      </c>
      <c r="V276" s="4">
        <f t="shared" si="85"/>
        <v>153</v>
      </c>
      <c r="W276" s="4">
        <f t="shared" si="82"/>
        <v>1</v>
      </c>
      <c r="X276" s="12">
        <f t="shared" si="83"/>
        <v>1</v>
      </c>
    </row>
    <row r="277" spans="1:24" ht="18.75" customHeight="1" x14ac:dyDescent="0.35">
      <c r="A277" s="21" t="str">
        <f>'total Scrap'!A277</f>
        <v>02/2021</v>
      </c>
      <c r="B277" s="19">
        <f>'total Scrap'!D277</f>
        <v>97805</v>
      </c>
      <c r="C277" s="11" t="str">
        <f>'total Scrap'!E277</f>
        <v>163612660071</v>
      </c>
      <c r="D277" s="35" t="str">
        <f t="shared" si="73"/>
        <v>163612660071</v>
      </c>
      <c r="E277" s="9" t="e">
        <f>'traitement UNIQUE'!A277</f>
        <v>#N/A</v>
      </c>
      <c r="F277" s="9">
        <f t="shared" si="74"/>
        <v>0</v>
      </c>
      <c r="G277" s="9">
        <f t="shared" si="75"/>
        <v>0</v>
      </c>
      <c r="H277" s="37">
        <f t="shared" si="76"/>
        <v>2</v>
      </c>
      <c r="I277" s="37">
        <f t="shared" si="77"/>
        <v>2</v>
      </c>
      <c r="J277" s="10">
        <f t="shared" si="78"/>
        <v>0</v>
      </c>
      <c r="K277" s="10">
        <f t="shared" si="79"/>
        <v>0</v>
      </c>
      <c r="L277" s="24">
        <f t="shared" si="80"/>
        <v>1</v>
      </c>
      <c r="M277" s="24">
        <f t="shared" si="81"/>
        <v>3</v>
      </c>
      <c r="N277" s="9"/>
      <c r="O277" s="9"/>
      <c r="P277" s="9"/>
      <c r="Q277" s="9"/>
      <c r="R277" s="9"/>
      <c r="S277" s="9"/>
      <c r="T277" s="9"/>
      <c r="U277" s="9">
        <f t="shared" si="84"/>
        <v>426</v>
      </c>
      <c r="V277" s="4">
        <f t="shared" si="85"/>
        <v>153</v>
      </c>
      <c r="W277" s="4">
        <f t="shared" si="82"/>
        <v>1</v>
      </c>
      <c r="X277" s="12">
        <f t="shared" si="83"/>
        <v>1</v>
      </c>
    </row>
    <row r="278" spans="1:24" ht="18.75" customHeight="1" x14ac:dyDescent="0.35">
      <c r="A278" s="21" t="str">
        <f>'total Scrap'!A278</f>
        <v>02/2021</v>
      </c>
      <c r="B278" s="19">
        <f>'total Scrap'!D278</f>
        <v>95447</v>
      </c>
      <c r="C278" s="11" t="str">
        <f>'total Scrap'!E278</f>
        <v>53402F218171</v>
      </c>
      <c r="D278" s="35" t="str">
        <f t="shared" si="73"/>
        <v>53402F218171</v>
      </c>
      <c r="E278" s="9" t="e">
        <f>'traitement UNIQUE'!A278</f>
        <v>#N/A</v>
      </c>
      <c r="F278" s="9">
        <f t="shared" si="74"/>
        <v>0</v>
      </c>
      <c r="G278" s="9">
        <f t="shared" si="75"/>
        <v>0</v>
      </c>
      <c r="H278" s="37">
        <f t="shared" si="76"/>
        <v>2</v>
      </c>
      <c r="I278" s="37">
        <f t="shared" si="77"/>
        <v>2</v>
      </c>
      <c r="J278" s="10">
        <f t="shared" si="78"/>
        <v>0</v>
      </c>
      <c r="K278" s="10">
        <f t="shared" si="79"/>
        <v>0</v>
      </c>
      <c r="L278" s="24">
        <f t="shared" si="80"/>
        <v>1</v>
      </c>
      <c r="M278" s="24">
        <f t="shared" si="81"/>
        <v>3</v>
      </c>
      <c r="N278" s="9"/>
      <c r="O278" s="9"/>
      <c r="P278" s="9"/>
      <c r="Q278" s="9"/>
      <c r="R278" s="9"/>
      <c r="S278" s="9"/>
      <c r="T278" s="9"/>
      <c r="U278" s="9">
        <f t="shared" si="84"/>
        <v>426</v>
      </c>
      <c r="V278" s="4">
        <f t="shared" si="85"/>
        <v>153</v>
      </c>
      <c r="W278" s="4">
        <f t="shared" si="82"/>
        <v>1</v>
      </c>
      <c r="X278" s="12">
        <f t="shared" si="83"/>
        <v>1</v>
      </c>
    </row>
    <row r="279" spans="1:24" ht="18.75" customHeight="1" x14ac:dyDescent="0.35">
      <c r="A279" s="21" t="str">
        <f>'total Scrap'!A279</f>
        <v>02/2021</v>
      </c>
      <c r="B279" s="19">
        <f>'total Scrap'!D279</f>
        <v>96745</v>
      </c>
      <c r="C279" s="11" t="str">
        <f>'total Scrap'!E279</f>
        <v>53724F222071</v>
      </c>
      <c r="D279" s="35" t="str">
        <f t="shared" si="73"/>
        <v>53724F222071</v>
      </c>
      <c r="E279" s="9" t="e">
        <f>'traitement UNIQUE'!A279</f>
        <v>#N/A</v>
      </c>
      <c r="F279" s="9">
        <f t="shared" si="74"/>
        <v>0</v>
      </c>
      <c r="G279" s="9">
        <f t="shared" si="75"/>
        <v>0</v>
      </c>
      <c r="H279" s="37">
        <f t="shared" si="76"/>
        <v>2</v>
      </c>
      <c r="I279" s="37">
        <f t="shared" si="77"/>
        <v>2</v>
      </c>
      <c r="J279" s="10">
        <f t="shared" si="78"/>
        <v>0</v>
      </c>
      <c r="K279" s="10">
        <f t="shared" si="79"/>
        <v>0</v>
      </c>
      <c r="L279" s="24">
        <f t="shared" si="80"/>
        <v>1</v>
      </c>
      <c r="M279" s="24">
        <f t="shared" si="81"/>
        <v>3</v>
      </c>
      <c r="N279" s="9"/>
      <c r="O279" s="9"/>
      <c r="P279" s="9"/>
      <c r="Q279" s="9"/>
      <c r="R279" s="9"/>
      <c r="S279" s="9"/>
      <c r="T279" s="9"/>
      <c r="U279" s="9">
        <f t="shared" si="84"/>
        <v>426</v>
      </c>
      <c r="V279" s="4">
        <f t="shared" si="85"/>
        <v>153</v>
      </c>
      <c r="W279" s="4">
        <f t="shared" si="82"/>
        <v>1</v>
      </c>
      <c r="X279" s="12">
        <f t="shared" si="83"/>
        <v>1</v>
      </c>
    </row>
    <row r="280" spans="1:24" ht="18.75" customHeight="1" x14ac:dyDescent="0.35">
      <c r="A280" s="21" t="str">
        <f>'total Scrap'!A280</f>
        <v>02/2021</v>
      </c>
      <c r="B280" s="19">
        <f>'total Scrap'!D280</f>
        <v>96667</v>
      </c>
      <c r="C280" s="11" t="str">
        <f>'total Scrap'!E280</f>
        <v>2A14398G3</v>
      </c>
      <c r="D280" s="35" t="str">
        <f t="shared" si="73"/>
        <v>2A14398G3</v>
      </c>
      <c r="E280" s="9" t="e">
        <f>'traitement UNIQUE'!A280</f>
        <v>#N/A</v>
      </c>
      <c r="F280" s="9">
        <f t="shared" si="74"/>
        <v>0</v>
      </c>
      <c r="G280" s="9">
        <f t="shared" si="75"/>
        <v>0</v>
      </c>
      <c r="H280" s="37">
        <f t="shared" si="76"/>
        <v>2</v>
      </c>
      <c r="I280" s="37">
        <f t="shared" si="77"/>
        <v>2</v>
      </c>
      <c r="J280" s="10">
        <f t="shared" si="78"/>
        <v>0</v>
      </c>
      <c r="K280" s="10">
        <f t="shared" si="79"/>
        <v>0</v>
      </c>
      <c r="L280" s="24">
        <f t="shared" si="80"/>
        <v>1</v>
      </c>
      <c r="M280" s="24">
        <f t="shared" si="81"/>
        <v>3</v>
      </c>
      <c r="N280" s="9"/>
      <c r="O280" s="9"/>
      <c r="P280" s="9"/>
      <c r="Q280" s="9"/>
      <c r="R280" s="9"/>
      <c r="S280" s="9"/>
      <c r="T280" s="9"/>
      <c r="U280" s="9">
        <f t="shared" si="84"/>
        <v>426</v>
      </c>
      <c r="V280" s="4">
        <f t="shared" si="85"/>
        <v>153</v>
      </c>
      <c r="W280" s="4">
        <f t="shared" si="82"/>
        <v>1</v>
      </c>
      <c r="X280" s="12">
        <f t="shared" si="83"/>
        <v>1</v>
      </c>
    </row>
    <row r="281" spans="1:24" ht="18.75" customHeight="1" x14ac:dyDescent="0.35">
      <c r="A281" s="21" t="str">
        <f>'total Scrap'!A281</f>
        <v>02/2021</v>
      </c>
      <c r="B281" s="19">
        <f>'total Scrap'!D281</f>
        <v>95664</v>
      </c>
      <c r="C281" s="11" t="str">
        <f>'total Scrap'!E281</f>
        <v>68148F218071</v>
      </c>
      <c r="D281" s="35">
        <f t="shared" si="73"/>
        <v>0</v>
      </c>
      <c r="E281" s="9" t="e">
        <f>'traitement UNIQUE'!A281</f>
        <v>#N/A</v>
      </c>
      <c r="F281" s="9">
        <f t="shared" si="74"/>
        <v>0</v>
      </c>
      <c r="G281" s="9">
        <f t="shared" si="75"/>
        <v>0</v>
      </c>
      <c r="H281" s="37">
        <f t="shared" si="76"/>
        <v>2</v>
      </c>
      <c r="I281" s="37">
        <f t="shared" si="77"/>
        <v>2</v>
      </c>
      <c r="J281" s="10">
        <f t="shared" si="78"/>
        <v>0</v>
      </c>
      <c r="K281" s="10">
        <f t="shared" si="79"/>
        <v>0</v>
      </c>
      <c r="L281" s="24">
        <f t="shared" si="80"/>
        <v>1</v>
      </c>
      <c r="M281" s="24">
        <f t="shared" si="81"/>
        <v>3</v>
      </c>
      <c r="N281" s="9"/>
      <c r="O281" s="9"/>
      <c r="P281" s="9"/>
      <c r="Q281" s="9"/>
      <c r="R281" s="9"/>
      <c r="S281" s="9"/>
      <c r="T281" s="9"/>
      <c r="U281" s="9">
        <f t="shared" si="84"/>
        <v>426</v>
      </c>
      <c r="V281" s="4">
        <f t="shared" si="85"/>
        <v>153</v>
      </c>
      <c r="W281" s="4">
        <f t="shared" si="82"/>
        <v>1</v>
      </c>
      <c r="X281" s="12">
        <f t="shared" si="83"/>
        <v>1</v>
      </c>
    </row>
    <row r="282" spans="1:24" ht="18.75" customHeight="1" x14ac:dyDescent="0.35">
      <c r="A282" s="21" t="str">
        <f>'total Scrap'!A282</f>
        <v>02/2021</v>
      </c>
      <c r="B282" s="19">
        <f>'total Scrap'!D282</f>
        <v>97652</v>
      </c>
      <c r="C282" s="11" t="str">
        <f>'total Scrap'!E282</f>
        <v>532212665071</v>
      </c>
      <c r="D282" s="35" t="str">
        <f t="shared" si="73"/>
        <v>532212665071</v>
      </c>
      <c r="E282" s="9" t="e">
        <f>'traitement UNIQUE'!A282</f>
        <v>#N/A</v>
      </c>
      <c r="F282" s="9">
        <f t="shared" si="74"/>
        <v>0</v>
      </c>
      <c r="G282" s="9">
        <f t="shared" si="75"/>
        <v>0</v>
      </c>
      <c r="H282" s="37">
        <f t="shared" si="76"/>
        <v>2</v>
      </c>
      <c r="I282" s="37">
        <f t="shared" si="77"/>
        <v>2</v>
      </c>
      <c r="J282" s="10">
        <f t="shared" si="78"/>
        <v>0</v>
      </c>
      <c r="K282" s="10">
        <f t="shared" si="79"/>
        <v>0</v>
      </c>
      <c r="L282" s="24">
        <f t="shared" si="80"/>
        <v>1</v>
      </c>
      <c r="M282" s="24">
        <f t="shared" si="81"/>
        <v>3</v>
      </c>
      <c r="N282" s="9"/>
      <c r="O282" s="9"/>
      <c r="P282" s="9"/>
      <c r="Q282" s="9"/>
      <c r="R282" s="9"/>
      <c r="S282" s="9"/>
      <c r="T282" s="9"/>
      <c r="U282" s="9">
        <f t="shared" si="84"/>
        <v>426</v>
      </c>
      <c r="V282" s="4">
        <f t="shared" si="85"/>
        <v>153</v>
      </c>
      <c r="W282" s="4">
        <f t="shared" si="82"/>
        <v>1</v>
      </c>
      <c r="X282" s="12">
        <f t="shared" si="83"/>
        <v>1</v>
      </c>
    </row>
    <row r="283" spans="1:24" ht="18.75" customHeight="1" x14ac:dyDescent="0.35">
      <c r="A283" s="21" t="str">
        <f>'total Scrap'!A283</f>
        <v>02/2021</v>
      </c>
      <c r="B283" s="19">
        <f>'total Scrap'!D283</f>
        <v>97802</v>
      </c>
      <c r="C283" s="11" t="str">
        <f>'total Scrap'!E283</f>
        <v>56014F320071</v>
      </c>
      <c r="D283" s="35">
        <f t="shared" si="73"/>
        <v>0</v>
      </c>
      <c r="E283" s="9" t="e">
        <f>'traitement UNIQUE'!A283</f>
        <v>#N/A</v>
      </c>
      <c r="F283" s="9">
        <f t="shared" si="74"/>
        <v>0</v>
      </c>
      <c r="G283" s="9">
        <f t="shared" si="75"/>
        <v>0</v>
      </c>
      <c r="H283" s="37">
        <f t="shared" si="76"/>
        <v>2</v>
      </c>
      <c r="I283" s="37">
        <f t="shared" si="77"/>
        <v>2</v>
      </c>
      <c r="J283" s="10">
        <f t="shared" si="78"/>
        <v>0</v>
      </c>
      <c r="K283" s="10">
        <f t="shared" si="79"/>
        <v>0</v>
      </c>
      <c r="L283" s="24">
        <f t="shared" si="80"/>
        <v>1</v>
      </c>
      <c r="M283" s="24">
        <f t="shared" si="81"/>
        <v>3</v>
      </c>
      <c r="N283" s="9"/>
      <c r="O283" s="9"/>
      <c r="P283" s="9"/>
      <c r="Q283" s="9"/>
      <c r="R283" s="9"/>
      <c r="S283" s="9"/>
      <c r="T283" s="9"/>
      <c r="U283" s="9">
        <f t="shared" si="84"/>
        <v>426</v>
      </c>
      <c r="V283" s="4">
        <f t="shared" si="85"/>
        <v>153</v>
      </c>
      <c r="W283" s="4">
        <f t="shared" si="82"/>
        <v>1</v>
      </c>
      <c r="X283" s="12">
        <f t="shared" si="83"/>
        <v>1</v>
      </c>
    </row>
    <row r="284" spans="1:24" ht="18.75" customHeight="1" x14ac:dyDescent="0.35">
      <c r="A284" s="21" t="str">
        <f>'total Scrap'!A284</f>
        <v>02/2021</v>
      </c>
      <c r="B284" s="19">
        <f>'total Scrap'!D284</f>
        <v>97519</v>
      </c>
      <c r="C284" s="11" t="str">
        <f>'total Scrap'!E284</f>
        <v>566512664071</v>
      </c>
      <c r="D284" s="35" t="str">
        <f t="shared" si="73"/>
        <v>566512664071</v>
      </c>
      <c r="E284" s="9" t="e">
        <f>'traitement UNIQUE'!A284</f>
        <v>#N/A</v>
      </c>
      <c r="F284" s="9">
        <f t="shared" si="74"/>
        <v>0</v>
      </c>
      <c r="G284" s="9">
        <f t="shared" si="75"/>
        <v>0</v>
      </c>
      <c r="H284" s="37">
        <f t="shared" si="76"/>
        <v>2</v>
      </c>
      <c r="I284" s="37">
        <f t="shared" si="77"/>
        <v>2</v>
      </c>
      <c r="J284" s="10">
        <f t="shared" si="78"/>
        <v>0</v>
      </c>
      <c r="K284" s="10">
        <f t="shared" si="79"/>
        <v>0</v>
      </c>
      <c r="L284" s="24">
        <f t="shared" si="80"/>
        <v>1</v>
      </c>
      <c r="M284" s="24">
        <f t="shared" si="81"/>
        <v>3</v>
      </c>
      <c r="N284" s="9"/>
      <c r="O284" s="9"/>
      <c r="P284" s="9"/>
      <c r="Q284" s="9"/>
      <c r="R284" s="9"/>
      <c r="S284" s="9"/>
      <c r="T284" s="9"/>
      <c r="U284" s="9">
        <f t="shared" si="84"/>
        <v>426</v>
      </c>
      <c r="V284" s="4">
        <f t="shared" si="85"/>
        <v>153</v>
      </c>
      <c r="W284" s="4">
        <f t="shared" si="82"/>
        <v>1</v>
      </c>
      <c r="X284" s="12">
        <f t="shared" si="83"/>
        <v>1</v>
      </c>
    </row>
    <row r="285" spans="1:24" ht="18.75" customHeight="1" x14ac:dyDescent="0.35">
      <c r="A285" s="21" t="str">
        <f>'total Scrap'!A285</f>
        <v>02/2021</v>
      </c>
      <c r="B285" s="19">
        <f>'total Scrap'!D285</f>
        <v>96618</v>
      </c>
      <c r="C285" s="11" t="str">
        <f>'total Scrap'!E285</f>
        <v>566012661171</v>
      </c>
      <c r="D285" s="35">
        <f t="shared" si="73"/>
        <v>0</v>
      </c>
      <c r="E285" s="9" t="e">
        <f>'traitement UNIQUE'!A285</f>
        <v>#N/A</v>
      </c>
      <c r="F285" s="9">
        <f t="shared" si="74"/>
        <v>0</v>
      </c>
      <c r="G285" s="9">
        <f t="shared" si="75"/>
        <v>0</v>
      </c>
      <c r="H285" s="37">
        <f t="shared" si="76"/>
        <v>2</v>
      </c>
      <c r="I285" s="37">
        <f t="shared" si="77"/>
        <v>2</v>
      </c>
      <c r="J285" s="10">
        <f t="shared" si="78"/>
        <v>0</v>
      </c>
      <c r="K285" s="10">
        <f t="shared" si="79"/>
        <v>0</v>
      </c>
      <c r="L285" s="24">
        <f t="shared" si="80"/>
        <v>1</v>
      </c>
      <c r="M285" s="24">
        <f t="shared" si="81"/>
        <v>3</v>
      </c>
      <c r="N285" s="9"/>
      <c r="O285" s="9"/>
      <c r="P285" s="9"/>
      <c r="Q285" s="9"/>
      <c r="R285" s="9"/>
      <c r="S285" s="9"/>
      <c r="T285" s="9"/>
      <c r="U285" s="9">
        <f t="shared" si="84"/>
        <v>426</v>
      </c>
      <c r="V285" s="4">
        <f t="shared" si="85"/>
        <v>153</v>
      </c>
      <c r="W285" s="4">
        <f t="shared" si="82"/>
        <v>1</v>
      </c>
      <c r="X285" s="12">
        <f t="shared" si="83"/>
        <v>1</v>
      </c>
    </row>
    <row r="286" spans="1:24" ht="18.75" customHeight="1" x14ac:dyDescent="0.35">
      <c r="A286" s="21" t="str">
        <f>'total Scrap'!A286</f>
        <v>02/2021</v>
      </c>
      <c r="B286" s="19">
        <f>'total Scrap'!D286</f>
        <v>96551</v>
      </c>
      <c r="C286" s="11" t="str">
        <f>'total Scrap'!E286</f>
        <v>532801370071</v>
      </c>
      <c r="D286" s="35" t="str">
        <f t="shared" si="73"/>
        <v>532801370071</v>
      </c>
      <c r="E286" s="9" t="e">
        <f>'traitement UNIQUE'!A286</f>
        <v>#N/A</v>
      </c>
      <c r="F286" s="9">
        <f t="shared" si="74"/>
        <v>0</v>
      </c>
      <c r="G286" s="9">
        <f t="shared" si="75"/>
        <v>0</v>
      </c>
      <c r="H286" s="37">
        <f t="shared" si="76"/>
        <v>2</v>
      </c>
      <c r="I286" s="37">
        <f t="shared" si="77"/>
        <v>2</v>
      </c>
      <c r="J286" s="10">
        <f t="shared" si="78"/>
        <v>0</v>
      </c>
      <c r="K286" s="10">
        <f t="shared" si="79"/>
        <v>0</v>
      </c>
      <c r="L286" s="24">
        <f t="shared" si="80"/>
        <v>1</v>
      </c>
      <c r="M286" s="24">
        <f t="shared" si="81"/>
        <v>3</v>
      </c>
      <c r="N286" s="9"/>
      <c r="O286" s="9"/>
      <c r="P286" s="9"/>
      <c r="Q286" s="9"/>
      <c r="R286" s="9"/>
      <c r="S286" s="9"/>
      <c r="T286" s="9"/>
      <c r="U286" s="9">
        <f t="shared" si="84"/>
        <v>426</v>
      </c>
      <c r="V286" s="4">
        <f t="shared" si="85"/>
        <v>153</v>
      </c>
      <c r="W286" s="4">
        <f t="shared" si="82"/>
        <v>1</v>
      </c>
      <c r="X286" s="12">
        <f t="shared" si="83"/>
        <v>1</v>
      </c>
    </row>
    <row r="287" spans="1:24" ht="18.75" customHeight="1" x14ac:dyDescent="0.35">
      <c r="A287" s="21" t="str">
        <f>'total Scrap'!A287</f>
        <v>02/2021</v>
      </c>
      <c r="B287" s="19">
        <f>'total Scrap'!D287</f>
        <v>96552</v>
      </c>
      <c r="C287" s="11" t="str">
        <f>'total Scrap'!E287</f>
        <v>532801370071</v>
      </c>
      <c r="D287" s="35" t="str">
        <f t="shared" si="73"/>
        <v>532801370071</v>
      </c>
      <c r="E287" s="9" t="e">
        <f>'traitement UNIQUE'!A287</f>
        <v>#N/A</v>
      </c>
      <c r="F287" s="9">
        <f t="shared" si="74"/>
        <v>0</v>
      </c>
      <c r="G287" s="9">
        <f t="shared" si="75"/>
        <v>0</v>
      </c>
      <c r="H287" s="37">
        <f t="shared" si="76"/>
        <v>2</v>
      </c>
      <c r="I287" s="37">
        <f t="shared" si="77"/>
        <v>2</v>
      </c>
      <c r="J287" s="10">
        <f t="shared" si="78"/>
        <v>0</v>
      </c>
      <c r="K287" s="10">
        <f t="shared" si="79"/>
        <v>0</v>
      </c>
      <c r="L287" s="24">
        <f t="shared" si="80"/>
        <v>1</v>
      </c>
      <c r="M287" s="24">
        <f t="shared" si="81"/>
        <v>3</v>
      </c>
      <c r="N287" s="9"/>
      <c r="O287" s="9"/>
      <c r="P287" s="9"/>
      <c r="Q287" s="9"/>
      <c r="R287" s="9"/>
      <c r="S287" s="9"/>
      <c r="T287" s="9"/>
      <c r="U287" s="9">
        <f t="shared" si="84"/>
        <v>426</v>
      </c>
      <c r="V287" s="4">
        <f t="shared" si="85"/>
        <v>153</v>
      </c>
      <c r="W287" s="4">
        <f t="shared" si="82"/>
        <v>1</v>
      </c>
      <c r="X287" s="12">
        <f t="shared" si="83"/>
        <v>1</v>
      </c>
    </row>
    <row r="288" spans="1:24" ht="18.75" customHeight="1" x14ac:dyDescent="0.35">
      <c r="A288" s="21" t="str">
        <f>'total Scrap'!A288</f>
        <v>02/2021</v>
      </c>
      <c r="B288" s="19">
        <f>'total Scrap'!D288</f>
        <v>96553</v>
      </c>
      <c r="C288" s="11" t="str">
        <f>'total Scrap'!E288</f>
        <v>674702660071</v>
      </c>
      <c r="D288" s="35">
        <f t="shared" si="73"/>
        <v>0</v>
      </c>
      <c r="E288" s="9" t="e">
        <f>'traitement UNIQUE'!A288</f>
        <v>#N/A</v>
      </c>
      <c r="F288" s="9">
        <f t="shared" si="74"/>
        <v>0</v>
      </c>
      <c r="G288" s="9">
        <f t="shared" si="75"/>
        <v>0</v>
      </c>
      <c r="H288" s="37">
        <f t="shared" si="76"/>
        <v>2</v>
      </c>
      <c r="I288" s="37">
        <f t="shared" si="77"/>
        <v>2</v>
      </c>
      <c r="J288" s="10">
        <f t="shared" si="78"/>
        <v>0</v>
      </c>
      <c r="K288" s="10">
        <f t="shared" si="79"/>
        <v>0</v>
      </c>
      <c r="L288" s="24">
        <f t="shared" si="80"/>
        <v>1</v>
      </c>
      <c r="M288" s="24">
        <f t="shared" si="81"/>
        <v>3</v>
      </c>
      <c r="N288" s="9"/>
      <c r="O288" s="9"/>
      <c r="P288" s="9"/>
      <c r="Q288" s="9"/>
      <c r="R288" s="9"/>
      <c r="S288" s="9"/>
      <c r="T288" s="9"/>
      <c r="U288" s="9">
        <f t="shared" si="84"/>
        <v>426</v>
      </c>
      <c r="V288" s="4">
        <f t="shared" si="85"/>
        <v>153</v>
      </c>
      <c r="W288" s="4">
        <f t="shared" si="82"/>
        <v>1</v>
      </c>
      <c r="X288" s="12">
        <f t="shared" si="83"/>
        <v>1</v>
      </c>
    </row>
    <row r="289" spans="1:24" ht="18.75" customHeight="1" x14ac:dyDescent="0.35">
      <c r="A289" s="21" t="str">
        <f>'total Scrap'!A289</f>
        <v>02/2021</v>
      </c>
      <c r="B289" s="19">
        <f>'total Scrap'!D289</f>
        <v>97518</v>
      </c>
      <c r="C289" s="11" t="str">
        <f>'total Scrap'!E289</f>
        <v>536202661071</v>
      </c>
      <c r="D289" s="35">
        <f t="shared" si="73"/>
        <v>0</v>
      </c>
      <c r="E289" s="9" t="e">
        <f>'traitement UNIQUE'!A289</f>
        <v>#N/A</v>
      </c>
      <c r="F289" s="9">
        <f t="shared" si="74"/>
        <v>0</v>
      </c>
      <c r="G289" s="9">
        <f t="shared" si="75"/>
        <v>0</v>
      </c>
      <c r="H289" s="37">
        <f t="shared" si="76"/>
        <v>2</v>
      </c>
      <c r="I289" s="37">
        <f t="shared" si="77"/>
        <v>2</v>
      </c>
      <c r="J289" s="10">
        <f t="shared" si="78"/>
        <v>0</v>
      </c>
      <c r="K289" s="10">
        <f t="shared" si="79"/>
        <v>0</v>
      </c>
      <c r="L289" s="24">
        <f t="shared" si="80"/>
        <v>1</v>
      </c>
      <c r="M289" s="24">
        <f t="shared" si="81"/>
        <v>3</v>
      </c>
      <c r="N289" s="9"/>
      <c r="O289" s="9"/>
      <c r="P289" s="9"/>
      <c r="Q289" s="9"/>
      <c r="R289" s="9"/>
      <c r="S289" s="9"/>
      <c r="T289" s="9"/>
      <c r="U289" s="9">
        <f t="shared" si="84"/>
        <v>426</v>
      </c>
      <c r="V289" s="4">
        <f t="shared" si="85"/>
        <v>153</v>
      </c>
      <c r="W289" s="4">
        <f t="shared" si="82"/>
        <v>1</v>
      </c>
      <c r="X289" s="12">
        <f t="shared" si="83"/>
        <v>1</v>
      </c>
    </row>
    <row r="290" spans="1:24" ht="18.75" customHeight="1" x14ac:dyDescent="0.35">
      <c r="A290" s="21" t="str">
        <f>'total Scrap'!A290</f>
        <v>02/2021</v>
      </c>
      <c r="B290" s="19">
        <f>'total Scrap'!D290</f>
        <v>97804</v>
      </c>
      <c r="C290" s="11" t="str">
        <f>'total Scrap'!E290</f>
        <v>56606F219171</v>
      </c>
      <c r="D290" s="35">
        <f t="shared" si="73"/>
        <v>0</v>
      </c>
      <c r="E290" s="9" t="e">
        <f>'traitement UNIQUE'!A290</f>
        <v>#N/A</v>
      </c>
      <c r="F290" s="9">
        <f t="shared" si="74"/>
        <v>0</v>
      </c>
      <c r="G290" s="9">
        <f t="shared" si="75"/>
        <v>0</v>
      </c>
      <c r="H290" s="37">
        <f t="shared" si="76"/>
        <v>2</v>
      </c>
      <c r="I290" s="37">
        <f t="shared" si="77"/>
        <v>2</v>
      </c>
      <c r="J290" s="10">
        <f t="shared" si="78"/>
        <v>0</v>
      </c>
      <c r="K290" s="10">
        <f t="shared" si="79"/>
        <v>0</v>
      </c>
      <c r="L290" s="24">
        <f t="shared" si="80"/>
        <v>1</v>
      </c>
      <c r="M290" s="24">
        <f t="shared" si="81"/>
        <v>3</v>
      </c>
      <c r="N290" s="9"/>
      <c r="O290" s="9"/>
      <c r="P290" s="9"/>
      <c r="Q290" s="9"/>
      <c r="R290" s="9"/>
      <c r="S290" s="9"/>
      <c r="T290" s="9"/>
      <c r="U290" s="9">
        <f t="shared" si="84"/>
        <v>426</v>
      </c>
      <c r="V290" s="4">
        <f t="shared" si="85"/>
        <v>153</v>
      </c>
      <c r="W290" s="4">
        <f t="shared" si="82"/>
        <v>1</v>
      </c>
      <c r="X290" s="12">
        <f t="shared" si="83"/>
        <v>1</v>
      </c>
    </row>
    <row r="291" spans="1:24" ht="18.75" customHeight="1" x14ac:dyDescent="0.35">
      <c r="A291" s="21" t="str">
        <f>'total Scrap'!A291</f>
        <v>03/2021</v>
      </c>
      <c r="B291" s="19">
        <f>'total Scrap'!D291</f>
        <v>97813</v>
      </c>
      <c r="C291" s="11" t="str">
        <f>'total Scrap'!E291</f>
        <v>175202661071</v>
      </c>
      <c r="D291" s="35">
        <f t="shared" si="73"/>
        <v>0</v>
      </c>
      <c r="E291" s="9" t="e">
        <f>'traitement UNIQUE'!A291</f>
        <v>#N/A</v>
      </c>
      <c r="F291" s="9">
        <f t="shared" si="74"/>
        <v>0</v>
      </c>
      <c r="G291" s="9">
        <f t="shared" si="75"/>
        <v>0</v>
      </c>
      <c r="H291" s="37">
        <f t="shared" si="76"/>
        <v>2</v>
      </c>
      <c r="I291" s="37">
        <f t="shared" si="77"/>
        <v>2</v>
      </c>
      <c r="J291" s="10">
        <f t="shared" si="78"/>
        <v>0</v>
      </c>
      <c r="K291" s="10">
        <f t="shared" si="79"/>
        <v>0</v>
      </c>
      <c r="L291" s="24">
        <f t="shared" si="80"/>
        <v>1</v>
      </c>
      <c r="M291" s="24">
        <f t="shared" si="81"/>
        <v>3</v>
      </c>
      <c r="N291" s="9"/>
      <c r="O291" s="9"/>
      <c r="P291" s="9"/>
      <c r="Q291" s="9"/>
      <c r="R291" s="9"/>
      <c r="S291" s="9"/>
      <c r="T291" s="9"/>
      <c r="U291" s="9">
        <f t="shared" si="84"/>
        <v>426</v>
      </c>
      <c r="V291" s="4">
        <f t="shared" si="85"/>
        <v>153</v>
      </c>
      <c r="W291" s="4">
        <f t="shared" si="82"/>
        <v>1</v>
      </c>
      <c r="X291" s="12">
        <f t="shared" si="83"/>
        <v>1</v>
      </c>
    </row>
    <row r="292" spans="1:24" ht="18.75" customHeight="1" x14ac:dyDescent="0.35">
      <c r="A292" s="21" t="str">
        <f>'total Scrap'!A292</f>
        <v>03/2021</v>
      </c>
      <c r="B292" s="19">
        <f>'total Scrap'!D292</f>
        <v>96682</v>
      </c>
      <c r="C292" s="11" t="str">
        <f>'total Scrap'!E292</f>
        <v>18450UM020</v>
      </c>
      <c r="D292" s="35" t="str">
        <f t="shared" si="73"/>
        <v>18450UM020</v>
      </c>
      <c r="E292" s="9" t="e">
        <f>'traitement UNIQUE'!A292</f>
        <v>#N/A</v>
      </c>
      <c r="F292" s="9">
        <f t="shared" si="74"/>
        <v>0</v>
      </c>
      <c r="G292" s="9">
        <f t="shared" si="75"/>
        <v>0</v>
      </c>
      <c r="H292" s="37">
        <f t="shared" si="76"/>
        <v>2</v>
      </c>
      <c r="I292" s="37">
        <f t="shared" si="77"/>
        <v>2</v>
      </c>
      <c r="J292" s="10">
        <f t="shared" si="78"/>
        <v>0</v>
      </c>
      <c r="K292" s="10">
        <f t="shared" si="79"/>
        <v>0</v>
      </c>
      <c r="L292" s="24">
        <f t="shared" si="80"/>
        <v>1</v>
      </c>
      <c r="M292" s="24">
        <f t="shared" si="81"/>
        <v>3</v>
      </c>
      <c r="N292" s="9"/>
      <c r="O292" s="9"/>
      <c r="P292" s="9"/>
      <c r="Q292" s="9"/>
      <c r="R292" s="9"/>
      <c r="S292" s="9"/>
      <c r="T292" s="9"/>
      <c r="U292" s="9">
        <f t="shared" si="84"/>
        <v>426</v>
      </c>
      <c r="V292" s="4">
        <f t="shared" si="85"/>
        <v>153</v>
      </c>
      <c r="W292" s="4">
        <f t="shared" si="82"/>
        <v>1</v>
      </c>
      <c r="X292" s="12">
        <f t="shared" si="83"/>
        <v>1</v>
      </c>
    </row>
    <row r="293" spans="1:24" ht="18.75" customHeight="1" x14ac:dyDescent="0.35">
      <c r="A293" s="21" t="str">
        <f>'total Scrap'!A293</f>
        <v>03/2021</v>
      </c>
      <c r="B293" s="19">
        <f>'total Scrap'!D293</f>
        <v>97901</v>
      </c>
      <c r="C293" s="11" t="str">
        <f>'total Scrap'!E293</f>
        <v>89661UM090</v>
      </c>
      <c r="D293" s="35" t="str">
        <f t="shared" si="73"/>
        <v>89661UM090</v>
      </c>
      <c r="E293" s="9" t="e">
        <f>'traitement UNIQUE'!A293</f>
        <v>#N/A</v>
      </c>
      <c r="F293" s="9">
        <f t="shared" si="74"/>
        <v>0</v>
      </c>
      <c r="G293" s="9">
        <f t="shared" si="75"/>
        <v>0</v>
      </c>
      <c r="H293" s="37">
        <f t="shared" si="76"/>
        <v>2</v>
      </c>
      <c r="I293" s="37">
        <f t="shared" si="77"/>
        <v>2</v>
      </c>
      <c r="J293" s="10">
        <f t="shared" si="78"/>
        <v>0</v>
      </c>
      <c r="K293" s="10">
        <f t="shared" si="79"/>
        <v>0</v>
      </c>
      <c r="L293" s="24">
        <f t="shared" si="80"/>
        <v>1</v>
      </c>
      <c r="M293" s="24">
        <f t="shared" si="81"/>
        <v>3</v>
      </c>
      <c r="N293" s="9"/>
      <c r="O293" s="9"/>
      <c r="P293" s="9"/>
      <c r="Q293" s="9"/>
      <c r="R293" s="9"/>
      <c r="S293" s="9"/>
      <c r="T293" s="9"/>
      <c r="U293" s="9">
        <f t="shared" si="84"/>
        <v>426</v>
      </c>
      <c r="V293" s="4">
        <f t="shared" si="85"/>
        <v>153</v>
      </c>
      <c r="W293" s="4">
        <f t="shared" si="82"/>
        <v>1</v>
      </c>
      <c r="X293" s="12">
        <f t="shared" si="83"/>
        <v>1</v>
      </c>
    </row>
    <row r="294" spans="1:24" ht="18.75" customHeight="1" x14ac:dyDescent="0.35">
      <c r="A294" s="21" t="str">
        <f>'total Scrap'!A294</f>
        <v>03/2021</v>
      </c>
      <c r="B294" s="19">
        <f>'total Scrap'!D294</f>
        <v>97904</v>
      </c>
      <c r="C294" s="11" t="str">
        <f>'total Scrap'!E294</f>
        <v>89661UM090</v>
      </c>
      <c r="D294" s="35" t="str">
        <f t="shared" si="73"/>
        <v>89661UM090</v>
      </c>
      <c r="E294" s="9" t="e">
        <f>'traitement UNIQUE'!A294</f>
        <v>#N/A</v>
      </c>
      <c r="F294" s="9">
        <f t="shared" si="74"/>
        <v>0</v>
      </c>
      <c r="G294" s="9">
        <f t="shared" si="75"/>
        <v>0</v>
      </c>
      <c r="H294" s="37">
        <f t="shared" si="76"/>
        <v>2</v>
      </c>
      <c r="I294" s="37">
        <f t="shared" si="77"/>
        <v>2</v>
      </c>
      <c r="J294" s="10">
        <f t="shared" si="78"/>
        <v>0</v>
      </c>
      <c r="K294" s="10">
        <f t="shared" si="79"/>
        <v>0</v>
      </c>
      <c r="L294" s="24">
        <f t="shared" si="80"/>
        <v>1</v>
      </c>
      <c r="M294" s="24">
        <f t="shared" si="81"/>
        <v>3</v>
      </c>
      <c r="N294" s="9"/>
      <c r="O294" s="9"/>
      <c r="P294" s="9"/>
      <c r="Q294" s="9"/>
      <c r="R294" s="9"/>
      <c r="S294" s="9"/>
      <c r="T294" s="9"/>
      <c r="U294" s="9">
        <f t="shared" si="84"/>
        <v>426</v>
      </c>
      <c r="V294" s="4">
        <f t="shared" si="85"/>
        <v>153</v>
      </c>
      <c r="W294" s="4">
        <f t="shared" si="82"/>
        <v>1</v>
      </c>
      <c r="X294" s="12">
        <f t="shared" si="83"/>
        <v>1</v>
      </c>
    </row>
    <row r="295" spans="1:24" ht="18.75" customHeight="1" x14ac:dyDescent="0.35">
      <c r="A295" s="21" t="str">
        <f>'total Scrap'!A295</f>
        <v>03/2021</v>
      </c>
      <c r="B295" s="19">
        <f>'total Scrap'!D295</f>
        <v>96674</v>
      </c>
      <c r="C295" s="11" t="str">
        <f>'total Scrap'!E295</f>
        <v>55231F231071</v>
      </c>
      <c r="D295" s="35" t="str">
        <f t="shared" si="73"/>
        <v>55231F231071</v>
      </c>
      <c r="E295" s="9" t="e">
        <f>'traitement UNIQUE'!A295</f>
        <v>#N/A</v>
      </c>
      <c r="F295" s="9">
        <f t="shared" si="74"/>
        <v>0</v>
      </c>
      <c r="G295" s="9">
        <f t="shared" si="75"/>
        <v>0</v>
      </c>
      <c r="H295" s="37">
        <f t="shared" si="76"/>
        <v>2</v>
      </c>
      <c r="I295" s="37">
        <f t="shared" si="77"/>
        <v>2</v>
      </c>
      <c r="J295" s="10">
        <f t="shared" si="78"/>
        <v>0</v>
      </c>
      <c r="K295" s="10">
        <f t="shared" si="79"/>
        <v>0</v>
      </c>
      <c r="L295" s="24">
        <f t="shared" si="80"/>
        <v>1</v>
      </c>
      <c r="M295" s="24">
        <f t="shared" si="81"/>
        <v>3</v>
      </c>
      <c r="N295" s="9"/>
      <c r="O295" s="9"/>
      <c r="P295" s="9"/>
      <c r="Q295" s="9"/>
      <c r="R295" s="9"/>
      <c r="S295" s="9"/>
      <c r="T295" s="9"/>
      <c r="U295" s="9">
        <f t="shared" si="84"/>
        <v>426</v>
      </c>
      <c r="V295" s="4">
        <f t="shared" si="85"/>
        <v>153</v>
      </c>
      <c r="W295" s="4">
        <f t="shared" si="82"/>
        <v>1</v>
      </c>
      <c r="X295" s="12">
        <f t="shared" si="83"/>
        <v>1</v>
      </c>
    </row>
    <row r="296" spans="1:24" ht="18.75" customHeight="1" x14ac:dyDescent="0.35">
      <c r="A296" s="21" t="str">
        <f>'total Scrap'!A296</f>
        <v>03/2021</v>
      </c>
      <c r="B296" s="19">
        <f>'total Scrap'!D296</f>
        <v>95198</v>
      </c>
      <c r="C296" s="11" t="str">
        <f>'total Scrap'!E296</f>
        <v>281002665171</v>
      </c>
      <c r="D296" s="35" t="str">
        <f t="shared" si="73"/>
        <v>281002665171</v>
      </c>
      <c r="E296" s="9" t="e">
        <f>'traitement UNIQUE'!A296</f>
        <v>#N/A</v>
      </c>
      <c r="F296" s="9">
        <f t="shared" si="74"/>
        <v>0</v>
      </c>
      <c r="G296" s="9">
        <f t="shared" si="75"/>
        <v>0</v>
      </c>
      <c r="H296" s="37">
        <f t="shared" si="76"/>
        <v>2</v>
      </c>
      <c r="I296" s="37">
        <f t="shared" si="77"/>
        <v>2</v>
      </c>
      <c r="J296" s="10">
        <f t="shared" si="78"/>
        <v>0</v>
      </c>
      <c r="K296" s="10">
        <f t="shared" si="79"/>
        <v>0</v>
      </c>
      <c r="L296" s="24">
        <f t="shared" si="80"/>
        <v>1</v>
      </c>
      <c r="M296" s="24">
        <f t="shared" si="81"/>
        <v>3</v>
      </c>
      <c r="N296" s="9"/>
      <c r="O296" s="9"/>
      <c r="P296" s="9"/>
      <c r="Q296" s="9"/>
      <c r="R296" s="9"/>
      <c r="S296" s="9"/>
      <c r="T296" s="9"/>
      <c r="U296" s="9">
        <f t="shared" si="84"/>
        <v>426</v>
      </c>
      <c r="V296" s="4">
        <f t="shared" si="85"/>
        <v>153</v>
      </c>
      <c r="W296" s="4">
        <f t="shared" si="82"/>
        <v>1</v>
      </c>
      <c r="X296" s="12">
        <f t="shared" si="83"/>
        <v>1</v>
      </c>
    </row>
    <row r="297" spans="1:24" ht="18.75" customHeight="1" x14ac:dyDescent="0.35">
      <c r="A297" s="21" t="str">
        <f>'total Scrap'!A297</f>
        <v>03/2021</v>
      </c>
      <c r="B297" s="19">
        <f>'total Scrap'!D297</f>
        <v>96555</v>
      </c>
      <c r="C297" s="11" t="str">
        <f>'total Scrap'!E297</f>
        <v>111802665171</v>
      </c>
      <c r="D297" s="35" t="str">
        <f t="shared" si="73"/>
        <v>111802665171</v>
      </c>
      <c r="E297" s="9" t="e">
        <f>'traitement UNIQUE'!A297</f>
        <v>#N/A</v>
      </c>
      <c r="F297" s="9">
        <f t="shared" si="74"/>
        <v>0</v>
      </c>
      <c r="G297" s="9">
        <f t="shared" si="75"/>
        <v>0</v>
      </c>
      <c r="H297" s="37">
        <f t="shared" si="76"/>
        <v>2</v>
      </c>
      <c r="I297" s="37">
        <f t="shared" si="77"/>
        <v>2</v>
      </c>
      <c r="J297" s="10">
        <f t="shared" si="78"/>
        <v>0</v>
      </c>
      <c r="K297" s="10">
        <f t="shared" si="79"/>
        <v>0</v>
      </c>
      <c r="L297" s="24">
        <f t="shared" si="80"/>
        <v>1</v>
      </c>
      <c r="M297" s="24">
        <f t="shared" si="81"/>
        <v>3</v>
      </c>
      <c r="N297" s="9"/>
      <c r="O297" s="9"/>
      <c r="P297" s="9"/>
      <c r="Q297" s="9"/>
      <c r="R297" s="9"/>
      <c r="S297" s="9"/>
      <c r="T297" s="9"/>
      <c r="U297" s="9">
        <f t="shared" si="84"/>
        <v>426</v>
      </c>
      <c r="V297" s="4">
        <f t="shared" si="85"/>
        <v>153</v>
      </c>
      <c r="W297" s="4">
        <f t="shared" si="82"/>
        <v>1</v>
      </c>
      <c r="X297" s="12">
        <f t="shared" si="83"/>
        <v>1</v>
      </c>
    </row>
    <row r="298" spans="1:24" ht="18.75" customHeight="1" x14ac:dyDescent="0.35">
      <c r="A298" s="21" t="str">
        <f>'total Scrap'!A298</f>
        <v>03/2021</v>
      </c>
      <c r="B298" s="19">
        <f>'total Scrap'!D298</f>
        <v>97137</v>
      </c>
      <c r="C298" s="11" t="str">
        <f>'total Scrap'!E298</f>
        <v>1B03095</v>
      </c>
      <c r="D298" s="35">
        <f t="shared" si="73"/>
        <v>0</v>
      </c>
      <c r="E298" s="9" t="e">
        <f>'traitement UNIQUE'!A298</f>
        <v>#N/A</v>
      </c>
      <c r="F298" s="9">
        <f t="shared" si="74"/>
        <v>0</v>
      </c>
      <c r="G298" s="9">
        <f t="shared" si="75"/>
        <v>0</v>
      </c>
      <c r="H298" s="37">
        <f t="shared" si="76"/>
        <v>2</v>
      </c>
      <c r="I298" s="37">
        <f t="shared" si="77"/>
        <v>2</v>
      </c>
      <c r="J298" s="10">
        <f t="shared" si="78"/>
        <v>0</v>
      </c>
      <c r="K298" s="10">
        <f t="shared" si="79"/>
        <v>0</v>
      </c>
      <c r="L298" s="24">
        <f t="shared" si="80"/>
        <v>1</v>
      </c>
      <c r="M298" s="24">
        <f t="shared" si="81"/>
        <v>3</v>
      </c>
      <c r="N298" s="9"/>
      <c r="O298" s="9"/>
      <c r="P298" s="9"/>
      <c r="Q298" s="9"/>
      <c r="R298" s="9"/>
      <c r="S298" s="9"/>
      <c r="T298" s="9"/>
      <c r="U298" s="9">
        <f t="shared" si="84"/>
        <v>426</v>
      </c>
      <c r="V298" s="4">
        <f t="shared" si="85"/>
        <v>153</v>
      </c>
      <c r="W298" s="4">
        <f t="shared" si="82"/>
        <v>1</v>
      </c>
      <c r="X298" s="12">
        <f t="shared" si="83"/>
        <v>1</v>
      </c>
    </row>
    <row r="299" spans="1:24" ht="18.75" customHeight="1" x14ac:dyDescent="0.35">
      <c r="A299" s="21" t="str">
        <f>'total Scrap'!A299</f>
        <v>03/2021</v>
      </c>
      <c r="B299" s="19">
        <f>'total Scrap'!D299</f>
        <v>95668</v>
      </c>
      <c r="C299" s="11" t="str">
        <f>'total Scrap'!E299</f>
        <v>455103664071</v>
      </c>
      <c r="D299" s="35" t="str">
        <f t="shared" si="73"/>
        <v>455103664071</v>
      </c>
      <c r="E299" s="9" t="e">
        <f>'traitement UNIQUE'!A299</f>
        <v>#N/A</v>
      </c>
      <c r="F299" s="9">
        <f t="shared" si="74"/>
        <v>0</v>
      </c>
      <c r="G299" s="9">
        <f t="shared" si="75"/>
        <v>0</v>
      </c>
      <c r="H299" s="37">
        <f t="shared" si="76"/>
        <v>2</v>
      </c>
      <c r="I299" s="37">
        <f t="shared" si="77"/>
        <v>2</v>
      </c>
      <c r="J299" s="10">
        <f t="shared" si="78"/>
        <v>0</v>
      </c>
      <c r="K299" s="10">
        <f t="shared" si="79"/>
        <v>0</v>
      </c>
      <c r="L299" s="24">
        <f t="shared" si="80"/>
        <v>1</v>
      </c>
      <c r="M299" s="24">
        <f t="shared" si="81"/>
        <v>3</v>
      </c>
      <c r="N299" s="9"/>
      <c r="O299" s="9"/>
      <c r="P299" s="9"/>
      <c r="Q299" s="9"/>
      <c r="R299" s="9"/>
      <c r="S299" s="9"/>
      <c r="T299" s="9"/>
      <c r="U299" s="9">
        <f t="shared" si="84"/>
        <v>426</v>
      </c>
      <c r="V299" s="4">
        <f t="shared" si="85"/>
        <v>153</v>
      </c>
      <c r="W299" s="4">
        <f t="shared" si="82"/>
        <v>1</v>
      </c>
      <c r="X299" s="12">
        <f t="shared" si="83"/>
        <v>1</v>
      </c>
    </row>
    <row r="300" spans="1:24" ht="18.75" customHeight="1" x14ac:dyDescent="0.35">
      <c r="A300" s="21" t="str">
        <f>'total Scrap'!A300</f>
        <v>03/2021</v>
      </c>
      <c r="B300" s="19">
        <f>'total Scrap'!D300</f>
        <v>96683</v>
      </c>
      <c r="C300" s="11" t="str">
        <f>'total Scrap'!E300</f>
        <v>2A28008</v>
      </c>
      <c r="D300" s="35">
        <f t="shared" si="73"/>
        <v>0</v>
      </c>
      <c r="E300" s="9" t="e">
        <f>'traitement UNIQUE'!A300</f>
        <v>#N/A</v>
      </c>
      <c r="F300" s="9">
        <f t="shared" si="74"/>
        <v>0</v>
      </c>
      <c r="G300" s="9">
        <f t="shared" si="75"/>
        <v>0</v>
      </c>
      <c r="H300" s="37">
        <f t="shared" si="76"/>
        <v>2</v>
      </c>
      <c r="I300" s="37">
        <f t="shared" si="77"/>
        <v>2</v>
      </c>
      <c r="J300" s="10">
        <f t="shared" si="78"/>
        <v>0</v>
      </c>
      <c r="K300" s="10">
        <f t="shared" si="79"/>
        <v>0</v>
      </c>
      <c r="L300" s="24">
        <f t="shared" si="80"/>
        <v>1</v>
      </c>
      <c r="M300" s="24">
        <f t="shared" si="81"/>
        <v>3</v>
      </c>
      <c r="N300" s="9"/>
      <c r="O300" s="9"/>
      <c r="P300" s="9"/>
      <c r="Q300" s="9"/>
      <c r="R300" s="9"/>
      <c r="S300" s="9"/>
      <c r="T300" s="9"/>
      <c r="U300" s="9">
        <f t="shared" si="84"/>
        <v>426</v>
      </c>
      <c r="V300" s="4">
        <f t="shared" si="85"/>
        <v>153</v>
      </c>
      <c r="W300" s="4">
        <f t="shared" si="82"/>
        <v>1</v>
      </c>
      <c r="X300" s="12">
        <f t="shared" si="83"/>
        <v>1</v>
      </c>
    </row>
    <row r="301" spans="1:24" ht="18.75" customHeight="1" x14ac:dyDescent="0.35">
      <c r="A301" s="21" t="str">
        <f>'total Scrap'!A301</f>
        <v>03/2021</v>
      </c>
      <c r="B301" s="19">
        <f>'total Scrap'!D301</f>
        <v>96619</v>
      </c>
      <c r="C301" s="11" t="str">
        <f>'total Scrap'!E301</f>
        <v>56210F225071</v>
      </c>
      <c r="D301" s="35" t="str">
        <f t="shared" si="73"/>
        <v>56210F225071</v>
      </c>
      <c r="E301" s="9" t="e">
        <f>'traitement UNIQUE'!A301</f>
        <v>#N/A</v>
      </c>
      <c r="F301" s="9">
        <f t="shared" si="74"/>
        <v>0</v>
      </c>
      <c r="G301" s="9">
        <f t="shared" si="75"/>
        <v>0</v>
      </c>
      <c r="H301" s="37">
        <f t="shared" si="76"/>
        <v>2</v>
      </c>
      <c r="I301" s="37">
        <f t="shared" si="77"/>
        <v>2</v>
      </c>
      <c r="J301" s="10">
        <f t="shared" si="78"/>
        <v>0</v>
      </c>
      <c r="K301" s="10">
        <f t="shared" si="79"/>
        <v>0</v>
      </c>
      <c r="L301" s="24">
        <f t="shared" si="80"/>
        <v>1</v>
      </c>
      <c r="M301" s="24">
        <f t="shared" si="81"/>
        <v>3</v>
      </c>
      <c r="N301" s="9"/>
      <c r="O301" s="9"/>
      <c r="P301" s="9"/>
      <c r="Q301" s="9"/>
      <c r="R301" s="9"/>
      <c r="S301" s="9"/>
      <c r="T301" s="9"/>
      <c r="U301" s="9">
        <f t="shared" si="84"/>
        <v>426</v>
      </c>
      <c r="V301" s="4">
        <f t="shared" si="85"/>
        <v>153</v>
      </c>
      <c r="W301" s="4">
        <f t="shared" si="82"/>
        <v>1</v>
      </c>
      <c r="X301" s="12">
        <f t="shared" si="83"/>
        <v>1</v>
      </c>
    </row>
    <row r="302" spans="1:24" ht="18.75" customHeight="1" x14ac:dyDescent="0.35">
      <c r="A302" s="21" t="str">
        <f>'total Scrap'!A302</f>
        <v>03/2021</v>
      </c>
      <c r="B302" s="19">
        <f>'total Scrap'!D302</f>
        <v>96617</v>
      </c>
      <c r="C302" s="11" t="str">
        <f>'total Scrap'!E302</f>
        <v>56210F225071</v>
      </c>
      <c r="D302" s="35" t="str">
        <f t="shared" si="73"/>
        <v>56210F225071</v>
      </c>
      <c r="E302" s="9" t="e">
        <f>'traitement UNIQUE'!A302</f>
        <v>#N/A</v>
      </c>
      <c r="F302" s="9">
        <f t="shared" si="74"/>
        <v>0</v>
      </c>
      <c r="G302" s="9">
        <f t="shared" si="75"/>
        <v>0</v>
      </c>
      <c r="H302" s="37">
        <f t="shared" si="76"/>
        <v>2</v>
      </c>
      <c r="I302" s="37">
        <f t="shared" si="77"/>
        <v>2</v>
      </c>
      <c r="J302" s="10">
        <f t="shared" si="78"/>
        <v>0</v>
      </c>
      <c r="K302" s="10">
        <f t="shared" si="79"/>
        <v>0</v>
      </c>
      <c r="L302" s="24">
        <f t="shared" si="80"/>
        <v>1</v>
      </c>
      <c r="M302" s="24">
        <f t="shared" si="81"/>
        <v>3</v>
      </c>
      <c r="N302" s="9"/>
      <c r="O302" s="9"/>
      <c r="P302" s="9"/>
      <c r="Q302" s="9"/>
      <c r="R302" s="9"/>
      <c r="S302" s="9"/>
      <c r="T302" s="9"/>
      <c r="U302" s="9">
        <f t="shared" si="84"/>
        <v>426</v>
      </c>
      <c r="V302" s="4">
        <f t="shared" si="85"/>
        <v>153</v>
      </c>
      <c r="W302" s="4">
        <f t="shared" si="82"/>
        <v>1</v>
      </c>
      <c r="X302" s="12">
        <f t="shared" si="83"/>
        <v>1</v>
      </c>
    </row>
    <row r="303" spans="1:24" ht="18.75" customHeight="1" x14ac:dyDescent="0.35">
      <c r="A303" s="21" t="str">
        <f>'total Scrap'!A303</f>
        <v>03/2021</v>
      </c>
      <c r="B303" s="19">
        <f>'total Scrap'!D303</f>
        <v>96567</v>
      </c>
      <c r="C303" s="11" t="str">
        <f>'total Scrap'!E303</f>
        <v>537302670571</v>
      </c>
      <c r="D303" s="35">
        <f t="shared" si="73"/>
        <v>0</v>
      </c>
      <c r="E303" s="9" t="e">
        <f>'traitement UNIQUE'!A303</f>
        <v>#N/A</v>
      </c>
      <c r="F303" s="9">
        <f t="shared" si="74"/>
        <v>0</v>
      </c>
      <c r="G303" s="9">
        <f t="shared" si="75"/>
        <v>0</v>
      </c>
      <c r="H303" s="37">
        <f t="shared" si="76"/>
        <v>2</v>
      </c>
      <c r="I303" s="37">
        <f t="shared" si="77"/>
        <v>2</v>
      </c>
      <c r="J303" s="10">
        <f t="shared" si="78"/>
        <v>0</v>
      </c>
      <c r="K303" s="10">
        <f t="shared" si="79"/>
        <v>0</v>
      </c>
      <c r="L303" s="24">
        <f t="shared" si="80"/>
        <v>1</v>
      </c>
      <c r="M303" s="24">
        <f t="shared" si="81"/>
        <v>3</v>
      </c>
      <c r="N303" s="9"/>
      <c r="O303" s="9"/>
      <c r="P303" s="9"/>
      <c r="Q303" s="9"/>
      <c r="R303" s="9"/>
      <c r="S303" s="9"/>
      <c r="T303" s="9"/>
      <c r="U303" s="9">
        <f t="shared" si="84"/>
        <v>426</v>
      </c>
      <c r="V303" s="4">
        <f t="shared" si="85"/>
        <v>153</v>
      </c>
      <c r="W303" s="4">
        <f t="shared" si="82"/>
        <v>1</v>
      </c>
      <c r="X303" s="12">
        <f t="shared" si="83"/>
        <v>1</v>
      </c>
    </row>
    <row r="304" spans="1:24" ht="18.75" customHeight="1" x14ac:dyDescent="0.35">
      <c r="A304" s="21" t="str">
        <f>'total Scrap'!A304</f>
        <v>03/2021</v>
      </c>
      <c r="B304" s="19">
        <f>'total Scrap'!D304</f>
        <v>97812</v>
      </c>
      <c r="C304" s="11" t="str">
        <f>'total Scrap'!E304</f>
        <v>565302660071</v>
      </c>
      <c r="D304" s="35" t="str">
        <f t="shared" si="73"/>
        <v>565302660071</v>
      </c>
      <c r="E304" s="9" t="e">
        <f>'traitement UNIQUE'!A304</f>
        <v>#N/A</v>
      </c>
      <c r="F304" s="9">
        <f t="shared" si="74"/>
        <v>0</v>
      </c>
      <c r="G304" s="9">
        <f t="shared" si="75"/>
        <v>0</v>
      </c>
      <c r="H304" s="37">
        <f t="shared" si="76"/>
        <v>2</v>
      </c>
      <c r="I304" s="37">
        <f t="shared" si="77"/>
        <v>2</v>
      </c>
      <c r="J304" s="10">
        <f t="shared" si="78"/>
        <v>0</v>
      </c>
      <c r="K304" s="10">
        <f t="shared" si="79"/>
        <v>0</v>
      </c>
      <c r="L304" s="24">
        <f t="shared" si="80"/>
        <v>1</v>
      </c>
      <c r="M304" s="24">
        <f t="shared" si="81"/>
        <v>3</v>
      </c>
      <c r="N304" s="9"/>
      <c r="O304" s="9"/>
      <c r="P304" s="9"/>
      <c r="Q304" s="9"/>
      <c r="R304" s="9"/>
      <c r="S304" s="9"/>
      <c r="T304" s="9"/>
      <c r="U304" s="9">
        <f t="shared" si="84"/>
        <v>426</v>
      </c>
      <c r="V304" s="4">
        <f t="shared" si="85"/>
        <v>153</v>
      </c>
      <c r="W304" s="4">
        <f t="shared" si="82"/>
        <v>1</v>
      </c>
      <c r="X304" s="12">
        <f t="shared" si="83"/>
        <v>1</v>
      </c>
    </row>
    <row r="305" spans="1:24" ht="18.75" customHeight="1" x14ac:dyDescent="0.35">
      <c r="A305" s="21" t="str">
        <f>'total Scrap'!A305</f>
        <v>03/2021</v>
      </c>
      <c r="B305" s="19">
        <f>'total Scrap'!D305</f>
        <v>97224</v>
      </c>
      <c r="C305" s="11" t="str">
        <f>'total Scrap'!E305</f>
        <v>281002665171</v>
      </c>
      <c r="D305" s="35" t="str">
        <f t="shared" si="73"/>
        <v>281002665171</v>
      </c>
      <c r="E305" s="9" t="e">
        <f>'traitement UNIQUE'!A305</f>
        <v>#N/A</v>
      </c>
      <c r="F305" s="9">
        <f t="shared" si="74"/>
        <v>0</v>
      </c>
      <c r="G305" s="9">
        <f t="shared" si="75"/>
        <v>0</v>
      </c>
      <c r="H305" s="37">
        <f t="shared" si="76"/>
        <v>2</v>
      </c>
      <c r="I305" s="37">
        <f t="shared" si="77"/>
        <v>2</v>
      </c>
      <c r="J305" s="10">
        <f t="shared" si="78"/>
        <v>0</v>
      </c>
      <c r="K305" s="10">
        <f t="shared" si="79"/>
        <v>0</v>
      </c>
      <c r="L305" s="24">
        <f t="shared" si="80"/>
        <v>1</v>
      </c>
      <c r="M305" s="24">
        <f t="shared" si="81"/>
        <v>3</v>
      </c>
      <c r="N305" s="9"/>
      <c r="O305" s="9"/>
      <c r="P305" s="9"/>
      <c r="Q305" s="9"/>
      <c r="R305" s="9"/>
      <c r="S305" s="9"/>
      <c r="T305" s="9"/>
      <c r="U305" s="9">
        <f t="shared" si="84"/>
        <v>426</v>
      </c>
      <c r="V305" s="4">
        <f t="shared" si="85"/>
        <v>153</v>
      </c>
      <c r="W305" s="4">
        <f t="shared" si="82"/>
        <v>1</v>
      </c>
      <c r="X305" s="12">
        <f t="shared" si="83"/>
        <v>1</v>
      </c>
    </row>
    <row r="306" spans="1:24" ht="18.75" customHeight="1" x14ac:dyDescent="0.35">
      <c r="A306" s="21" t="str">
        <f>'total Scrap'!A306</f>
        <v>03/2021</v>
      </c>
      <c r="B306" s="19">
        <f>'total Scrap'!D306</f>
        <v>95562</v>
      </c>
      <c r="C306" s="11" t="str">
        <f>'total Scrap'!E306</f>
        <v>470303661171</v>
      </c>
      <c r="D306" s="35">
        <f t="shared" si="73"/>
        <v>0</v>
      </c>
      <c r="E306" s="9" t="e">
        <f>'traitement UNIQUE'!A306</f>
        <v>#N/A</v>
      </c>
      <c r="F306" s="9">
        <f t="shared" si="74"/>
        <v>0</v>
      </c>
      <c r="G306" s="9">
        <f t="shared" si="75"/>
        <v>0</v>
      </c>
      <c r="H306" s="37">
        <f t="shared" si="76"/>
        <v>2</v>
      </c>
      <c r="I306" s="37">
        <f t="shared" si="77"/>
        <v>2</v>
      </c>
      <c r="J306" s="10">
        <f t="shared" si="78"/>
        <v>0</v>
      </c>
      <c r="K306" s="10">
        <f t="shared" si="79"/>
        <v>0</v>
      </c>
      <c r="L306" s="24">
        <f t="shared" si="80"/>
        <v>1</v>
      </c>
      <c r="M306" s="24">
        <f t="shared" si="81"/>
        <v>3</v>
      </c>
      <c r="N306" s="9"/>
      <c r="O306" s="9"/>
      <c r="P306" s="9"/>
      <c r="Q306" s="9"/>
      <c r="R306" s="9"/>
      <c r="S306" s="9"/>
      <c r="T306" s="9"/>
      <c r="U306" s="9">
        <f t="shared" si="84"/>
        <v>426</v>
      </c>
      <c r="V306" s="4">
        <f t="shared" si="85"/>
        <v>153</v>
      </c>
      <c r="W306" s="4">
        <f t="shared" si="82"/>
        <v>1</v>
      </c>
      <c r="X306" s="12">
        <f t="shared" si="83"/>
        <v>1</v>
      </c>
    </row>
    <row r="307" spans="1:24" ht="18.75" customHeight="1" x14ac:dyDescent="0.35">
      <c r="A307" s="21" t="str">
        <f>'total Scrap'!A307</f>
        <v>03/2021</v>
      </c>
      <c r="B307" s="19">
        <f>'total Scrap'!D307</f>
        <v>95666</v>
      </c>
      <c r="C307" s="11" t="str">
        <f>'total Scrap'!E307</f>
        <v>56210F219071</v>
      </c>
      <c r="D307" s="35" t="str">
        <f t="shared" si="73"/>
        <v>56210F219071</v>
      </c>
      <c r="E307" s="9" t="e">
        <f>'traitement UNIQUE'!A307</f>
        <v>#N/A</v>
      </c>
      <c r="F307" s="9">
        <f t="shared" si="74"/>
        <v>0</v>
      </c>
      <c r="G307" s="9">
        <f t="shared" si="75"/>
        <v>0</v>
      </c>
      <c r="H307" s="37">
        <f t="shared" si="76"/>
        <v>2</v>
      </c>
      <c r="I307" s="37">
        <f t="shared" si="77"/>
        <v>2</v>
      </c>
      <c r="J307" s="10">
        <f t="shared" si="78"/>
        <v>0</v>
      </c>
      <c r="K307" s="10">
        <f t="shared" si="79"/>
        <v>0</v>
      </c>
      <c r="L307" s="24">
        <f t="shared" si="80"/>
        <v>1</v>
      </c>
      <c r="M307" s="24">
        <f t="shared" si="81"/>
        <v>3</v>
      </c>
      <c r="N307" s="9"/>
      <c r="O307" s="9"/>
      <c r="P307" s="9"/>
      <c r="Q307" s="9"/>
      <c r="R307" s="9"/>
      <c r="S307" s="9"/>
      <c r="T307" s="9"/>
      <c r="U307" s="9">
        <f t="shared" si="84"/>
        <v>426</v>
      </c>
      <c r="V307" s="4">
        <f t="shared" si="85"/>
        <v>153</v>
      </c>
      <c r="W307" s="4">
        <f t="shared" si="82"/>
        <v>1</v>
      </c>
      <c r="X307" s="12">
        <f t="shared" si="83"/>
        <v>1</v>
      </c>
    </row>
    <row r="308" spans="1:24" ht="18.75" customHeight="1" x14ac:dyDescent="0.35">
      <c r="A308" s="21" t="str">
        <f>'total Scrap'!A308</f>
        <v>03/2021</v>
      </c>
      <c r="B308" s="19">
        <f>'total Scrap'!D308</f>
        <v>96563</v>
      </c>
      <c r="C308" s="11" t="str">
        <f>'total Scrap'!E308</f>
        <v>56210F219071</v>
      </c>
      <c r="D308" s="35" t="str">
        <f t="shared" si="73"/>
        <v>56210F219071</v>
      </c>
      <c r="E308" s="9" t="e">
        <f>'traitement UNIQUE'!A308</f>
        <v>#N/A</v>
      </c>
      <c r="F308" s="9">
        <f t="shared" si="74"/>
        <v>0</v>
      </c>
      <c r="G308" s="9">
        <f t="shared" si="75"/>
        <v>0</v>
      </c>
      <c r="H308" s="37">
        <f t="shared" si="76"/>
        <v>2</v>
      </c>
      <c r="I308" s="37">
        <f t="shared" si="77"/>
        <v>2</v>
      </c>
      <c r="J308" s="10">
        <f t="shared" si="78"/>
        <v>0</v>
      </c>
      <c r="K308" s="10">
        <f t="shared" si="79"/>
        <v>0</v>
      </c>
      <c r="L308" s="24">
        <f t="shared" si="80"/>
        <v>1</v>
      </c>
      <c r="M308" s="24">
        <f t="shared" si="81"/>
        <v>3</v>
      </c>
      <c r="N308" s="9"/>
      <c r="O308" s="9"/>
      <c r="P308" s="9"/>
      <c r="Q308" s="9"/>
      <c r="R308" s="9"/>
      <c r="S308" s="9"/>
      <c r="T308" s="9"/>
      <c r="U308" s="9">
        <f t="shared" si="84"/>
        <v>426</v>
      </c>
      <c r="V308" s="4">
        <f t="shared" si="85"/>
        <v>153</v>
      </c>
      <c r="W308" s="4">
        <f t="shared" si="82"/>
        <v>1</v>
      </c>
      <c r="X308" s="12">
        <f t="shared" si="83"/>
        <v>1</v>
      </c>
    </row>
    <row r="309" spans="1:24" ht="18.75" customHeight="1" x14ac:dyDescent="0.35">
      <c r="A309" s="21" t="str">
        <f>'total Scrap'!A309</f>
        <v>03/2021</v>
      </c>
      <c r="B309" s="19">
        <f>'total Scrap'!D309</f>
        <v>96747</v>
      </c>
      <c r="C309" s="11" t="str">
        <f>'total Scrap'!E309</f>
        <v>56210F219071</v>
      </c>
      <c r="D309" s="35" t="str">
        <f t="shared" si="73"/>
        <v>56210F219071</v>
      </c>
      <c r="E309" s="9" t="e">
        <f>'traitement UNIQUE'!A309</f>
        <v>#N/A</v>
      </c>
      <c r="F309" s="9">
        <f t="shared" si="74"/>
        <v>0</v>
      </c>
      <c r="G309" s="9">
        <f t="shared" si="75"/>
        <v>0</v>
      </c>
      <c r="H309" s="37">
        <f t="shared" si="76"/>
        <v>2</v>
      </c>
      <c r="I309" s="37">
        <f t="shared" si="77"/>
        <v>2</v>
      </c>
      <c r="J309" s="10">
        <f t="shared" si="78"/>
        <v>0</v>
      </c>
      <c r="K309" s="10">
        <f t="shared" si="79"/>
        <v>0</v>
      </c>
      <c r="L309" s="24">
        <f t="shared" si="80"/>
        <v>1</v>
      </c>
      <c r="M309" s="24">
        <f t="shared" si="81"/>
        <v>3</v>
      </c>
      <c r="N309" s="9"/>
      <c r="O309" s="9"/>
      <c r="P309" s="9"/>
      <c r="Q309" s="9"/>
      <c r="R309" s="9"/>
      <c r="S309" s="9"/>
      <c r="T309" s="9"/>
      <c r="U309" s="9">
        <f t="shared" si="84"/>
        <v>426</v>
      </c>
      <c r="V309" s="4">
        <f t="shared" si="85"/>
        <v>153</v>
      </c>
      <c r="W309" s="4">
        <f t="shared" si="82"/>
        <v>1</v>
      </c>
      <c r="X309" s="12">
        <f t="shared" si="83"/>
        <v>1</v>
      </c>
    </row>
    <row r="310" spans="1:24" ht="18.75" customHeight="1" x14ac:dyDescent="0.35">
      <c r="A310" s="21" t="str">
        <f>'total Scrap'!A310</f>
        <v>03/2021</v>
      </c>
      <c r="B310" s="19">
        <f>'total Scrap'!D310</f>
        <v>96750</v>
      </c>
      <c r="C310" s="11" t="str">
        <f>'total Scrap'!E310</f>
        <v>56210F219071</v>
      </c>
      <c r="D310" s="35" t="str">
        <f t="shared" si="73"/>
        <v>56210F219071</v>
      </c>
      <c r="E310" s="9" t="e">
        <f>'traitement UNIQUE'!A310</f>
        <v>#N/A</v>
      </c>
      <c r="F310" s="9">
        <f t="shared" si="74"/>
        <v>0</v>
      </c>
      <c r="G310" s="9">
        <f t="shared" si="75"/>
        <v>0</v>
      </c>
      <c r="H310" s="37">
        <f t="shared" si="76"/>
        <v>2</v>
      </c>
      <c r="I310" s="37">
        <f t="shared" si="77"/>
        <v>2</v>
      </c>
      <c r="J310" s="10">
        <f t="shared" si="78"/>
        <v>0</v>
      </c>
      <c r="K310" s="10">
        <f t="shared" si="79"/>
        <v>0</v>
      </c>
      <c r="L310" s="24">
        <f t="shared" si="80"/>
        <v>1</v>
      </c>
      <c r="M310" s="24">
        <f t="shared" si="81"/>
        <v>3</v>
      </c>
      <c r="N310" s="9"/>
      <c r="O310" s="9"/>
      <c r="P310" s="9"/>
      <c r="Q310" s="9"/>
      <c r="R310" s="9"/>
      <c r="S310" s="9"/>
      <c r="T310" s="9"/>
      <c r="U310" s="9">
        <f t="shared" si="84"/>
        <v>426</v>
      </c>
      <c r="V310" s="4">
        <f t="shared" si="85"/>
        <v>153</v>
      </c>
      <c r="W310" s="4">
        <f t="shared" si="82"/>
        <v>1</v>
      </c>
      <c r="X310" s="12">
        <f t="shared" si="83"/>
        <v>1</v>
      </c>
    </row>
    <row r="311" spans="1:24" ht="18.75" customHeight="1" x14ac:dyDescent="0.35">
      <c r="A311" s="21" t="str">
        <f>'total Scrap'!A311</f>
        <v>03/2021</v>
      </c>
      <c r="B311" s="19">
        <f>'total Scrap'!D311</f>
        <v>97811</v>
      </c>
      <c r="C311" s="11" t="str">
        <f>'total Scrap'!E311</f>
        <v>235102661171</v>
      </c>
      <c r="D311" s="35" t="str">
        <f t="shared" si="73"/>
        <v>235102661171</v>
      </c>
      <c r="E311" s="9" t="e">
        <f>'traitement UNIQUE'!A311</f>
        <v>#N/A</v>
      </c>
      <c r="F311" s="9">
        <f t="shared" si="74"/>
        <v>0</v>
      </c>
      <c r="G311" s="9">
        <f t="shared" si="75"/>
        <v>0</v>
      </c>
      <c r="H311" s="37">
        <f t="shared" si="76"/>
        <v>2</v>
      </c>
      <c r="I311" s="37">
        <f t="shared" si="77"/>
        <v>2</v>
      </c>
      <c r="J311" s="10">
        <f t="shared" si="78"/>
        <v>0</v>
      </c>
      <c r="K311" s="10">
        <f t="shared" si="79"/>
        <v>0</v>
      </c>
      <c r="L311" s="24">
        <f t="shared" si="80"/>
        <v>1</v>
      </c>
      <c r="M311" s="24">
        <f t="shared" si="81"/>
        <v>3</v>
      </c>
      <c r="N311" s="9"/>
      <c r="O311" s="9"/>
      <c r="P311" s="9"/>
      <c r="Q311" s="9"/>
      <c r="R311" s="9"/>
      <c r="S311" s="9"/>
      <c r="T311" s="9"/>
      <c r="U311" s="9">
        <f t="shared" si="84"/>
        <v>426</v>
      </c>
      <c r="V311" s="4">
        <f t="shared" si="85"/>
        <v>153</v>
      </c>
      <c r="W311" s="4">
        <f t="shared" si="82"/>
        <v>1</v>
      </c>
      <c r="X311" s="12">
        <f t="shared" si="83"/>
        <v>1</v>
      </c>
    </row>
    <row r="312" spans="1:24" ht="18.75" customHeight="1" x14ac:dyDescent="0.35">
      <c r="A312" s="21" t="str">
        <f>'total Scrap'!A312</f>
        <v>03/2021</v>
      </c>
      <c r="B312" s="19">
        <f>'total Scrap'!D312</f>
        <v>97653</v>
      </c>
      <c r="C312" s="11" t="str">
        <f>'total Scrap'!E312</f>
        <v>55518FPA2071</v>
      </c>
      <c r="D312" s="35">
        <f t="shared" si="73"/>
        <v>0</v>
      </c>
      <c r="E312" s="9" t="e">
        <f>'traitement UNIQUE'!A312</f>
        <v>#N/A</v>
      </c>
      <c r="F312" s="9">
        <f t="shared" si="74"/>
        <v>0</v>
      </c>
      <c r="G312" s="9">
        <f t="shared" si="75"/>
        <v>0</v>
      </c>
      <c r="H312" s="37">
        <f t="shared" si="76"/>
        <v>2</v>
      </c>
      <c r="I312" s="37">
        <f t="shared" si="77"/>
        <v>2</v>
      </c>
      <c r="J312" s="10">
        <f t="shared" si="78"/>
        <v>0</v>
      </c>
      <c r="K312" s="10">
        <f t="shared" si="79"/>
        <v>0</v>
      </c>
      <c r="L312" s="24">
        <f t="shared" si="80"/>
        <v>1</v>
      </c>
      <c r="M312" s="24">
        <f t="shared" si="81"/>
        <v>3</v>
      </c>
      <c r="N312" s="9"/>
      <c r="O312" s="9"/>
      <c r="P312" s="9"/>
      <c r="Q312" s="9"/>
      <c r="R312" s="9"/>
      <c r="S312" s="9"/>
      <c r="T312" s="9"/>
      <c r="U312" s="9">
        <f t="shared" si="84"/>
        <v>426</v>
      </c>
      <c r="V312" s="4">
        <f t="shared" si="85"/>
        <v>153</v>
      </c>
      <c r="W312" s="4">
        <f t="shared" si="82"/>
        <v>1</v>
      </c>
      <c r="X312" s="12">
        <f t="shared" si="83"/>
        <v>1</v>
      </c>
    </row>
    <row r="313" spans="1:24" ht="18.75" customHeight="1" x14ac:dyDescent="0.35">
      <c r="A313" s="21" t="str">
        <f>'total Scrap'!A313</f>
        <v>03/2021</v>
      </c>
      <c r="B313" s="19">
        <f>'total Scrap'!D313</f>
        <v>97654</v>
      </c>
      <c r="C313" s="11" t="str">
        <f>'total Scrap'!E313</f>
        <v>27060UB080</v>
      </c>
      <c r="D313" s="35">
        <f t="shared" si="73"/>
        <v>0</v>
      </c>
      <c r="E313" s="9" t="e">
        <f>'traitement UNIQUE'!A313</f>
        <v>#N/A</v>
      </c>
      <c r="F313" s="9">
        <f t="shared" si="74"/>
        <v>0</v>
      </c>
      <c r="G313" s="9">
        <f t="shared" si="75"/>
        <v>0</v>
      </c>
      <c r="H313" s="37">
        <f t="shared" si="76"/>
        <v>2</v>
      </c>
      <c r="I313" s="37">
        <f t="shared" si="77"/>
        <v>2</v>
      </c>
      <c r="J313" s="10">
        <f t="shared" si="78"/>
        <v>0</v>
      </c>
      <c r="K313" s="10">
        <f t="shared" si="79"/>
        <v>0</v>
      </c>
      <c r="L313" s="24">
        <f t="shared" si="80"/>
        <v>1</v>
      </c>
      <c r="M313" s="24">
        <f t="shared" si="81"/>
        <v>3</v>
      </c>
      <c r="N313" s="9"/>
      <c r="O313" s="9"/>
      <c r="P313" s="9"/>
      <c r="Q313" s="9"/>
      <c r="R313" s="9"/>
      <c r="S313" s="9"/>
      <c r="T313" s="9"/>
      <c r="U313" s="9">
        <f t="shared" si="84"/>
        <v>426</v>
      </c>
      <c r="V313" s="4">
        <f t="shared" si="85"/>
        <v>153</v>
      </c>
      <c r="W313" s="4">
        <f t="shared" si="82"/>
        <v>1</v>
      </c>
      <c r="X313" s="12">
        <f t="shared" si="83"/>
        <v>1</v>
      </c>
    </row>
    <row r="314" spans="1:24" ht="18.75" customHeight="1" x14ac:dyDescent="0.35">
      <c r="A314" s="21" t="str">
        <f>'total Scrap'!A314</f>
        <v>03/2021</v>
      </c>
      <c r="B314" s="19">
        <f>'total Scrap'!D314</f>
        <v>96679</v>
      </c>
      <c r="C314" s="11" t="str">
        <f>'total Scrap'!E314</f>
        <v>2A28005</v>
      </c>
      <c r="D314" s="35" t="str">
        <f t="shared" si="73"/>
        <v>2A28005</v>
      </c>
      <c r="E314" s="9" t="e">
        <f>'traitement UNIQUE'!A314</f>
        <v>#N/A</v>
      </c>
      <c r="F314" s="9">
        <f t="shared" si="74"/>
        <v>0</v>
      </c>
      <c r="G314" s="9">
        <f t="shared" si="75"/>
        <v>0</v>
      </c>
      <c r="H314" s="37">
        <f t="shared" si="76"/>
        <v>2</v>
      </c>
      <c r="I314" s="37">
        <f t="shared" si="77"/>
        <v>2</v>
      </c>
      <c r="J314" s="10">
        <f t="shared" si="78"/>
        <v>0</v>
      </c>
      <c r="K314" s="10">
        <f t="shared" si="79"/>
        <v>0</v>
      </c>
      <c r="L314" s="24">
        <f t="shared" si="80"/>
        <v>1</v>
      </c>
      <c r="M314" s="24">
        <f t="shared" si="81"/>
        <v>3</v>
      </c>
      <c r="N314" s="9"/>
      <c r="O314" s="9"/>
      <c r="P314" s="9"/>
      <c r="Q314" s="9"/>
      <c r="R314" s="9"/>
      <c r="S314" s="9"/>
      <c r="T314" s="9"/>
      <c r="U314" s="9">
        <f t="shared" si="84"/>
        <v>426</v>
      </c>
      <c r="V314" s="4">
        <f t="shared" si="85"/>
        <v>153</v>
      </c>
      <c r="W314" s="4">
        <f t="shared" si="82"/>
        <v>1</v>
      </c>
      <c r="X314" s="12">
        <f t="shared" si="83"/>
        <v>1</v>
      </c>
    </row>
    <row r="315" spans="1:24" ht="18.75" customHeight="1" x14ac:dyDescent="0.35">
      <c r="A315" s="21" t="str">
        <f>'total Scrap'!A315</f>
        <v>03/2021</v>
      </c>
      <c r="B315" s="19">
        <f>'total Scrap'!D315</f>
        <v>96566</v>
      </c>
      <c r="C315" s="11" t="str">
        <f>'total Scrap'!E315</f>
        <v>461502661271</v>
      </c>
      <c r="D315" s="35" t="str">
        <f t="shared" si="73"/>
        <v>461502661271</v>
      </c>
      <c r="E315" s="9" t="e">
        <f>'traitement UNIQUE'!A315</f>
        <v>#N/A</v>
      </c>
      <c r="F315" s="9">
        <f t="shared" si="74"/>
        <v>0</v>
      </c>
      <c r="G315" s="9">
        <f t="shared" si="75"/>
        <v>0</v>
      </c>
      <c r="H315" s="37">
        <f t="shared" si="76"/>
        <v>2</v>
      </c>
      <c r="I315" s="37">
        <f t="shared" si="77"/>
        <v>2</v>
      </c>
      <c r="J315" s="10">
        <f t="shared" si="78"/>
        <v>0</v>
      </c>
      <c r="K315" s="10">
        <f t="shared" si="79"/>
        <v>0</v>
      </c>
      <c r="L315" s="24">
        <f t="shared" si="80"/>
        <v>1</v>
      </c>
      <c r="M315" s="24">
        <f t="shared" si="81"/>
        <v>3</v>
      </c>
      <c r="N315" s="9"/>
      <c r="O315" s="9"/>
      <c r="P315" s="9"/>
      <c r="Q315" s="9"/>
      <c r="R315" s="9"/>
      <c r="S315" s="9"/>
      <c r="T315" s="9"/>
      <c r="U315" s="9">
        <f t="shared" si="84"/>
        <v>426</v>
      </c>
      <c r="V315" s="4">
        <f t="shared" si="85"/>
        <v>153</v>
      </c>
      <c r="W315" s="4">
        <f t="shared" si="82"/>
        <v>1</v>
      </c>
      <c r="X315" s="12">
        <f t="shared" si="83"/>
        <v>1</v>
      </c>
    </row>
    <row r="316" spans="1:24" ht="18.75" customHeight="1" x14ac:dyDescent="0.35">
      <c r="A316" s="21" t="str">
        <f>'total Scrap'!A316</f>
        <v>03/2021</v>
      </c>
      <c r="B316" s="19">
        <f>'total Scrap'!D316</f>
        <v>96748</v>
      </c>
      <c r="C316" s="11" t="str">
        <f>'total Scrap'!E316</f>
        <v>461502661271</v>
      </c>
      <c r="D316" s="35" t="str">
        <f t="shared" si="73"/>
        <v>461502661271</v>
      </c>
      <c r="E316" s="9" t="e">
        <f>'traitement UNIQUE'!A316</f>
        <v>#N/A</v>
      </c>
      <c r="F316" s="9">
        <f t="shared" si="74"/>
        <v>0</v>
      </c>
      <c r="G316" s="9">
        <f t="shared" si="75"/>
        <v>0</v>
      </c>
      <c r="H316" s="37">
        <f t="shared" si="76"/>
        <v>2</v>
      </c>
      <c r="I316" s="37">
        <f t="shared" si="77"/>
        <v>2</v>
      </c>
      <c r="J316" s="10">
        <f t="shared" si="78"/>
        <v>0</v>
      </c>
      <c r="K316" s="10">
        <f t="shared" si="79"/>
        <v>0</v>
      </c>
      <c r="L316" s="24">
        <f t="shared" si="80"/>
        <v>1</v>
      </c>
      <c r="M316" s="24">
        <f t="shared" si="81"/>
        <v>3</v>
      </c>
      <c r="N316" s="9"/>
      <c r="O316" s="9"/>
      <c r="P316" s="9"/>
      <c r="Q316" s="9"/>
      <c r="R316" s="9"/>
      <c r="S316" s="9"/>
      <c r="T316" s="9"/>
      <c r="U316" s="9">
        <f t="shared" si="84"/>
        <v>426</v>
      </c>
      <c r="V316" s="4">
        <f t="shared" si="85"/>
        <v>153</v>
      </c>
      <c r="W316" s="4">
        <f t="shared" si="82"/>
        <v>1</v>
      </c>
      <c r="X316" s="12">
        <f t="shared" si="83"/>
        <v>1</v>
      </c>
    </row>
    <row r="317" spans="1:24" ht="18.75" customHeight="1" x14ac:dyDescent="0.35">
      <c r="A317" s="21" t="str">
        <f>'total Scrap'!A317</f>
        <v>03/2021</v>
      </c>
      <c r="B317" s="19">
        <f>'total Scrap'!D317</f>
        <v>97525</v>
      </c>
      <c r="C317" s="11" t="str">
        <f>'total Scrap'!E317</f>
        <v>56021F219471</v>
      </c>
      <c r="D317" s="35" t="str">
        <f t="shared" si="73"/>
        <v>56021F219471</v>
      </c>
      <c r="E317" s="9" t="e">
        <f>'traitement UNIQUE'!A317</f>
        <v>#N/A</v>
      </c>
      <c r="F317" s="9">
        <f t="shared" si="74"/>
        <v>0</v>
      </c>
      <c r="G317" s="9">
        <f t="shared" si="75"/>
        <v>0</v>
      </c>
      <c r="H317" s="37">
        <f t="shared" si="76"/>
        <v>2</v>
      </c>
      <c r="I317" s="37">
        <f t="shared" si="77"/>
        <v>2</v>
      </c>
      <c r="J317" s="10">
        <f t="shared" si="78"/>
        <v>0</v>
      </c>
      <c r="K317" s="10">
        <f t="shared" si="79"/>
        <v>0</v>
      </c>
      <c r="L317" s="24">
        <f t="shared" si="80"/>
        <v>1</v>
      </c>
      <c r="M317" s="24">
        <f t="shared" si="81"/>
        <v>3</v>
      </c>
      <c r="N317" s="9"/>
      <c r="O317" s="9"/>
      <c r="P317" s="9"/>
      <c r="Q317" s="9"/>
      <c r="R317" s="9"/>
      <c r="S317" s="9"/>
      <c r="T317" s="9"/>
      <c r="U317" s="9">
        <f t="shared" si="84"/>
        <v>426</v>
      </c>
      <c r="V317" s="4">
        <f t="shared" si="85"/>
        <v>153</v>
      </c>
      <c r="W317" s="4">
        <f t="shared" si="82"/>
        <v>1</v>
      </c>
      <c r="X317" s="12">
        <f t="shared" si="83"/>
        <v>1</v>
      </c>
    </row>
    <row r="318" spans="1:24" ht="18.75" customHeight="1" x14ac:dyDescent="0.35">
      <c r="A318" s="21" t="str">
        <f>'total Scrap'!A318</f>
        <v>03/2021</v>
      </c>
      <c r="B318" s="19">
        <f>'total Scrap'!D318</f>
        <v>96561</v>
      </c>
      <c r="C318" s="11" t="str">
        <f>'total Scrap'!E318</f>
        <v>565903676071</v>
      </c>
      <c r="D318" s="35" t="str">
        <f t="shared" si="73"/>
        <v>565903676071</v>
      </c>
      <c r="E318" s="9" t="e">
        <f>'traitement UNIQUE'!A318</f>
        <v>#N/A</v>
      </c>
      <c r="F318" s="9">
        <f t="shared" si="74"/>
        <v>0</v>
      </c>
      <c r="G318" s="9">
        <f t="shared" si="75"/>
        <v>0</v>
      </c>
      <c r="H318" s="37">
        <f t="shared" si="76"/>
        <v>2</v>
      </c>
      <c r="I318" s="37">
        <f t="shared" si="77"/>
        <v>2</v>
      </c>
      <c r="J318" s="10">
        <f t="shared" si="78"/>
        <v>0</v>
      </c>
      <c r="K318" s="10">
        <f t="shared" si="79"/>
        <v>0</v>
      </c>
      <c r="L318" s="24">
        <f t="shared" si="80"/>
        <v>1</v>
      </c>
      <c r="M318" s="24">
        <f t="shared" si="81"/>
        <v>3</v>
      </c>
      <c r="N318" s="9"/>
      <c r="O318" s="9"/>
      <c r="P318" s="9"/>
      <c r="Q318" s="9"/>
      <c r="R318" s="9"/>
      <c r="S318" s="9"/>
      <c r="T318" s="9"/>
      <c r="U318" s="9">
        <f t="shared" si="84"/>
        <v>426</v>
      </c>
      <c r="V318" s="4">
        <f t="shared" si="85"/>
        <v>153</v>
      </c>
      <c r="W318" s="4">
        <f t="shared" si="82"/>
        <v>1</v>
      </c>
      <c r="X318" s="12">
        <f t="shared" si="83"/>
        <v>1</v>
      </c>
    </row>
    <row r="319" spans="1:24" ht="18.75" customHeight="1" x14ac:dyDescent="0.35">
      <c r="A319" s="21" t="str">
        <f>'total Scrap'!A319</f>
        <v>03/2021</v>
      </c>
      <c r="B319" s="19">
        <f>'total Scrap'!D319</f>
        <v>97523</v>
      </c>
      <c r="C319" s="11" t="str">
        <f>'total Scrap'!E319</f>
        <v>470301661071</v>
      </c>
      <c r="D319" s="35">
        <f t="shared" si="73"/>
        <v>0</v>
      </c>
      <c r="E319" s="9" t="e">
        <f>'traitement UNIQUE'!A319</f>
        <v>#N/A</v>
      </c>
      <c r="F319" s="9">
        <f t="shared" si="74"/>
        <v>0</v>
      </c>
      <c r="G319" s="9">
        <f t="shared" si="75"/>
        <v>0</v>
      </c>
      <c r="H319" s="37">
        <f t="shared" si="76"/>
        <v>2</v>
      </c>
      <c r="I319" s="37">
        <f t="shared" si="77"/>
        <v>2</v>
      </c>
      <c r="J319" s="10">
        <f t="shared" si="78"/>
        <v>0</v>
      </c>
      <c r="K319" s="10">
        <f t="shared" si="79"/>
        <v>0</v>
      </c>
      <c r="L319" s="24">
        <f t="shared" si="80"/>
        <v>1</v>
      </c>
      <c r="M319" s="24">
        <f t="shared" si="81"/>
        <v>3</v>
      </c>
      <c r="N319" s="9"/>
      <c r="O319" s="9"/>
      <c r="P319" s="9"/>
      <c r="Q319" s="9"/>
      <c r="R319" s="9"/>
      <c r="S319" s="9"/>
      <c r="T319" s="9"/>
      <c r="U319" s="9">
        <f t="shared" si="84"/>
        <v>426</v>
      </c>
      <c r="V319" s="4">
        <f t="shared" si="85"/>
        <v>153</v>
      </c>
      <c r="W319" s="4">
        <f t="shared" si="82"/>
        <v>1</v>
      </c>
      <c r="X319" s="12">
        <f t="shared" si="83"/>
        <v>1</v>
      </c>
    </row>
    <row r="320" spans="1:24" ht="18.75" customHeight="1" x14ac:dyDescent="0.35">
      <c r="A320" s="21" t="str">
        <f>'total Scrap'!A320</f>
        <v>03/2021</v>
      </c>
      <c r="B320" s="19">
        <f>'total Scrap'!D320</f>
        <v>97522</v>
      </c>
      <c r="C320" s="11" t="str">
        <f>'total Scrap'!E320</f>
        <v>566302661071</v>
      </c>
      <c r="D320" s="35" t="str">
        <f t="shared" si="73"/>
        <v>566302661071</v>
      </c>
      <c r="E320" s="9" t="e">
        <f>'traitement UNIQUE'!A320</f>
        <v>#N/A</v>
      </c>
      <c r="F320" s="9">
        <f t="shared" si="74"/>
        <v>0</v>
      </c>
      <c r="G320" s="9">
        <f t="shared" si="75"/>
        <v>0</v>
      </c>
      <c r="H320" s="37">
        <f t="shared" si="76"/>
        <v>2</v>
      </c>
      <c r="I320" s="37">
        <f t="shared" si="77"/>
        <v>2</v>
      </c>
      <c r="J320" s="10">
        <f t="shared" si="78"/>
        <v>0</v>
      </c>
      <c r="K320" s="10">
        <f t="shared" si="79"/>
        <v>0</v>
      </c>
      <c r="L320" s="24">
        <f t="shared" si="80"/>
        <v>1</v>
      </c>
      <c r="M320" s="24">
        <f t="shared" si="81"/>
        <v>3</v>
      </c>
      <c r="N320" s="9"/>
      <c r="O320" s="9"/>
      <c r="P320" s="9"/>
      <c r="Q320" s="9"/>
      <c r="R320" s="9"/>
      <c r="S320" s="9"/>
      <c r="T320" s="9"/>
      <c r="U320" s="9">
        <f t="shared" si="84"/>
        <v>426</v>
      </c>
      <c r="V320" s="4">
        <f t="shared" si="85"/>
        <v>153</v>
      </c>
      <c r="W320" s="4">
        <f t="shared" si="82"/>
        <v>1</v>
      </c>
      <c r="X320" s="12">
        <f t="shared" si="83"/>
        <v>1</v>
      </c>
    </row>
    <row r="321" spans="1:24" ht="18.75" customHeight="1" x14ac:dyDescent="0.35">
      <c r="A321" s="21" t="str">
        <f>'total Scrap'!A321</f>
        <v>03/2021</v>
      </c>
      <c r="B321" s="19">
        <f>'total Scrap'!D321</f>
        <v>96558</v>
      </c>
      <c r="C321" s="11" t="str">
        <f>'total Scrap'!E321</f>
        <v>56014F328071</v>
      </c>
      <c r="D321" s="35">
        <f t="shared" si="73"/>
        <v>0</v>
      </c>
      <c r="E321" s="9" t="e">
        <f>'traitement UNIQUE'!A321</f>
        <v>#N/A</v>
      </c>
      <c r="F321" s="9">
        <f t="shared" si="74"/>
        <v>0</v>
      </c>
      <c r="G321" s="9">
        <f t="shared" si="75"/>
        <v>0</v>
      </c>
      <c r="H321" s="37">
        <f t="shared" si="76"/>
        <v>2</v>
      </c>
      <c r="I321" s="37">
        <f t="shared" si="77"/>
        <v>2</v>
      </c>
      <c r="J321" s="10">
        <f t="shared" si="78"/>
        <v>0</v>
      </c>
      <c r="K321" s="10">
        <f t="shared" si="79"/>
        <v>0</v>
      </c>
      <c r="L321" s="24">
        <f t="shared" si="80"/>
        <v>1</v>
      </c>
      <c r="M321" s="24">
        <f t="shared" si="81"/>
        <v>3</v>
      </c>
      <c r="N321" s="9"/>
      <c r="O321" s="9"/>
      <c r="P321" s="9"/>
      <c r="Q321" s="9"/>
      <c r="R321" s="9"/>
      <c r="S321" s="9"/>
      <c r="T321" s="9"/>
      <c r="U321" s="9">
        <f t="shared" si="84"/>
        <v>426</v>
      </c>
      <c r="V321" s="4">
        <f t="shared" si="85"/>
        <v>153</v>
      </c>
      <c r="W321" s="4">
        <f t="shared" si="82"/>
        <v>1</v>
      </c>
      <c r="X321" s="12">
        <f t="shared" si="83"/>
        <v>1</v>
      </c>
    </row>
    <row r="322" spans="1:24" ht="18.75" customHeight="1" x14ac:dyDescent="0.35">
      <c r="A322" s="21" t="str">
        <f>'total Scrap'!A322</f>
        <v>03/2021</v>
      </c>
      <c r="B322" s="19">
        <f>'total Scrap'!D322</f>
        <v>96562</v>
      </c>
      <c r="C322" s="11" t="str">
        <f>'total Scrap'!E322</f>
        <v>38110F232171</v>
      </c>
      <c r="D322" s="35">
        <f t="shared" ref="D322:D385" si="86">IF(COUNTIFS($C$2:$C$410,C322)&gt;1, C322,0)</f>
        <v>0</v>
      </c>
      <c r="E322" s="9" t="e">
        <f>'traitement UNIQUE'!A322</f>
        <v>#N/A</v>
      </c>
      <c r="F322" s="9">
        <f t="shared" ref="F322:F385" si="87">IF($C322=E$2, $A322,)</f>
        <v>0</v>
      </c>
      <c r="G322" s="9">
        <f t="shared" ref="G322:G385" si="88">IF($C322=$E$3, $A322,)</f>
        <v>0</v>
      </c>
      <c r="H322" s="37">
        <f t="shared" ref="H322:H385" si="89">COUNTIFS(F$2:F$410,"&lt;&gt;",F$2:F$410,"&lt;&gt;0")</f>
        <v>2</v>
      </c>
      <c r="I322" s="37">
        <f t="shared" ref="I322:I385" si="90">COUNTIFS(G$2:G$410,"&lt;&gt;",G$2:G$410,"&lt;&gt;0")</f>
        <v>2</v>
      </c>
      <c r="J322" s="10">
        <f t="shared" ref="J322:J385" si="91">IF(F322&lt;&gt;0, DATE(MID(F322,4,7),MID(F322,1,2),1),)</f>
        <v>0</v>
      </c>
      <c r="K322" s="10">
        <f t="shared" ref="K322:K385" si="92">IF(G322&lt;&gt;0, DATE(MID(G322,4,7),MID(G322,1,2),1),)</f>
        <v>0</v>
      </c>
      <c r="L322" s="24">
        <f t="shared" ref="L322:L385" si="93">IF(F322&gt;0,L321+1,L321)</f>
        <v>1</v>
      </c>
      <c r="M322" s="24">
        <f t="shared" ref="M322:M385" si="94">IF(G322&gt;0,M321+1,M321)</f>
        <v>3</v>
      </c>
      <c r="N322" s="9"/>
      <c r="O322" s="9"/>
      <c r="P322" s="9"/>
      <c r="Q322" s="9"/>
      <c r="R322" s="9"/>
      <c r="S322" s="9"/>
      <c r="T322" s="9"/>
      <c r="U322" s="9">
        <f t="shared" si="84"/>
        <v>426</v>
      </c>
      <c r="V322" s="4">
        <f t="shared" si="85"/>
        <v>153</v>
      </c>
      <c r="W322" s="4">
        <f t="shared" ref="W322:W385" si="95">_xlfn.IFS(U$2&lt;=45,4,U$2&lt;=90,3,U$2&lt;=135,2,U$2&gt;135,1)</f>
        <v>1</v>
      </c>
      <c r="X322" s="12">
        <f t="shared" ref="X322:X385" si="96">_xlfn.IFS(V$2&lt;=45,4,V$2&lt;=90,3,V$2&lt;=135,2,V$2&gt;135,1)</f>
        <v>1</v>
      </c>
    </row>
    <row r="323" spans="1:24" ht="18.75" customHeight="1" x14ac:dyDescent="0.35">
      <c r="A323" s="21" t="str">
        <f>'total Scrap'!A323</f>
        <v>03/2021</v>
      </c>
      <c r="B323" s="19">
        <f>'total Scrap'!D323</f>
        <v>96680</v>
      </c>
      <c r="C323" s="11" t="str">
        <f>'total Scrap'!E323</f>
        <v>574502663171</v>
      </c>
      <c r="D323" s="35" t="str">
        <f t="shared" si="86"/>
        <v>574502663171</v>
      </c>
      <c r="E323" s="9" t="e">
        <f>'traitement UNIQUE'!A323</f>
        <v>#N/A</v>
      </c>
      <c r="F323" s="9">
        <f t="shared" si="87"/>
        <v>0</v>
      </c>
      <c r="G323" s="9">
        <f t="shared" si="88"/>
        <v>0</v>
      </c>
      <c r="H323" s="37">
        <f t="shared" si="89"/>
        <v>2</v>
      </c>
      <c r="I323" s="37">
        <f t="shared" si="90"/>
        <v>2</v>
      </c>
      <c r="J323" s="10">
        <f t="shared" si="91"/>
        <v>0</v>
      </c>
      <c r="K323" s="10">
        <f t="shared" si="92"/>
        <v>0</v>
      </c>
      <c r="L323" s="24">
        <f t="shared" si="93"/>
        <v>1</v>
      </c>
      <c r="M323" s="24">
        <f t="shared" si="94"/>
        <v>3</v>
      </c>
      <c r="N323" s="9"/>
      <c r="O323" s="9"/>
      <c r="P323" s="9"/>
      <c r="Q323" s="9"/>
      <c r="R323" s="9"/>
      <c r="S323" s="9"/>
      <c r="T323" s="9"/>
      <c r="U323" s="9">
        <f t="shared" ref="U323:U386" si="97">IF(COUNTIFS(S$2:S$410,"&lt;&gt;",S$2:S$410,"&lt;&gt;0")=0,"0",SUMIFS(S$2:S$410,S$2:S$410,"&lt;&gt;0")/COUNTIFS(S$2:S$410,"&lt;&gt;",S$2:S$410,"&lt;&gt;0"))</f>
        <v>426</v>
      </c>
      <c r="V323" s="4">
        <f t="shared" ref="V323:V386" si="98">IF(COUNTIFS(T$2:T$410,"&lt;&gt;",T$2:T$410,"&lt;&gt;0")=0,"0",SUMIFS(T$2:T$410,T$2:T$410,"&lt;&gt;0")/COUNTIFS(T$2:T$410,"&lt;&gt;",T$2:T$410,"&lt;&gt;0"))</f>
        <v>153</v>
      </c>
      <c r="W323" s="4">
        <f t="shared" si="95"/>
        <v>1</v>
      </c>
      <c r="X323" s="12">
        <f t="shared" si="96"/>
        <v>1</v>
      </c>
    </row>
    <row r="324" spans="1:24" ht="18.75" customHeight="1" x14ac:dyDescent="0.35">
      <c r="A324" s="21" t="str">
        <f>'total Scrap'!A324</f>
        <v>03/2021</v>
      </c>
      <c r="B324" s="19">
        <f>'total Scrap'!D324</f>
        <v>96813</v>
      </c>
      <c r="C324" s="11" t="str">
        <f>'total Scrap'!E324</f>
        <v>1A18133</v>
      </c>
      <c r="D324" s="35">
        <f t="shared" si="86"/>
        <v>0</v>
      </c>
      <c r="E324" s="9" t="e">
        <f>'traitement UNIQUE'!A324</f>
        <v>#N/A</v>
      </c>
      <c r="F324" s="9">
        <f t="shared" si="87"/>
        <v>0</v>
      </c>
      <c r="G324" s="9">
        <f t="shared" si="88"/>
        <v>0</v>
      </c>
      <c r="H324" s="37">
        <f t="shared" si="89"/>
        <v>2</v>
      </c>
      <c r="I324" s="37">
        <f t="shared" si="90"/>
        <v>2</v>
      </c>
      <c r="J324" s="10">
        <f t="shared" si="91"/>
        <v>0</v>
      </c>
      <c r="K324" s="10">
        <f t="shared" si="92"/>
        <v>0</v>
      </c>
      <c r="L324" s="24">
        <f t="shared" si="93"/>
        <v>1</v>
      </c>
      <c r="M324" s="24">
        <f t="shared" si="94"/>
        <v>3</v>
      </c>
      <c r="N324" s="9"/>
      <c r="O324" s="9"/>
      <c r="P324" s="9"/>
      <c r="Q324" s="9"/>
      <c r="R324" s="9"/>
      <c r="S324" s="9"/>
      <c r="T324" s="9"/>
      <c r="U324" s="9">
        <f t="shared" si="97"/>
        <v>426</v>
      </c>
      <c r="V324" s="4">
        <f t="shared" si="98"/>
        <v>153</v>
      </c>
      <c r="W324" s="4">
        <f t="shared" si="95"/>
        <v>1</v>
      </c>
      <c r="X324" s="12">
        <f t="shared" si="96"/>
        <v>1</v>
      </c>
    </row>
    <row r="325" spans="1:24" ht="18.75" customHeight="1" x14ac:dyDescent="0.35">
      <c r="A325" s="21" t="str">
        <f>'total Scrap'!A325</f>
        <v>03/2021</v>
      </c>
      <c r="B325" s="19">
        <f>'total Scrap'!D325</f>
        <v>96559</v>
      </c>
      <c r="C325" s="11" t="str">
        <f>'total Scrap'!E325</f>
        <v>56310F225071</v>
      </c>
      <c r="D325" s="35">
        <f t="shared" si="86"/>
        <v>0</v>
      </c>
      <c r="E325" s="9" t="e">
        <f>'traitement UNIQUE'!A325</f>
        <v>#N/A</v>
      </c>
      <c r="F325" s="9">
        <f t="shared" si="87"/>
        <v>0</v>
      </c>
      <c r="G325" s="9">
        <f t="shared" si="88"/>
        <v>0</v>
      </c>
      <c r="H325" s="37">
        <f t="shared" si="89"/>
        <v>2</v>
      </c>
      <c r="I325" s="37">
        <f t="shared" si="90"/>
        <v>2</v>
      </c>
      <c r="J325" s="10">
        <f t="shared" si="91"/>
        <v>0</v>
      </c>
      <c r="K325" s="10">
        <f t="shared" si="92"/>
        <v>0</v>
      </c>
      <c r="L325" s="24">
        <f t="shared" si="93"/>
        <v>1</v>
      </c>
      <c r="M325" s="24">
        <f t="shared" si="94"/>
        <v>3</v>
      </c>
      <c r="N325" s="9"/>
      <c r="O325" s="9"/>
      <c r="P325" s="9"/>
      <c r="Q325" s="9"/>
      <c r="R325" s="9"/>
      <c r="S325" s="9"/>
      <c r="T325" s="9"/>
      <c r="U325" s="9">
        <f t="shared" si="97"/>
        <v>426</v>
      </c>
      <c r="V325" s="4">
        <f t="shared" si="98"/>
        <v>153</v>
      </c>
      <c r="W325" s="4">
        <f t="shared" si="95"/>
        <v>1</v>
      </c>
      <c r="X325" s="12">
        <f t="shared" si="96"/>
        <v>1</v>
      </c>
    </row>
    <row r="326" spans="1:24" ht="18.75" customHeight="1" x14ac:dyDescent="0.35">
      <c r="A326" s="21" t="str">
        <f>'total Scrap'!A326</f>
        <v>03/2021</v>
      </c>
      <c r="B326" s="19">
        <f>'total Scrap'!D326</f>
        <v>97751</v>
      </c>
      <c r="C326" s="11" t="str">
        <f>'total Scrap'!E326</f>
        <v>56052F227071</v>
      </c>
      <c r="D326" s="35" t="str">
        <f t="shared" si="86"/>
        <v>56052F227071</v>
      </c>
      <c r="E326" s="9" t="e">
        <f>'traitement UNIQUE'!A326</f>
        <v>#N/A</v>
      </c>
      <c r="F326" s="9">
        <f t="shared" si="87"/>
        <v>0</v>
      </c>
      <c r="G326" s="9">
        <f t="shared" si="88"/>
        <v>0</v>
      </c>
      <c r="H326" s="37">
        <f t="shared" si="89"/>
        <v>2</v>
      </c>
      <c r="I326" s="37">
        <f t="shared" si="90"/>
        <v>2</v>
      </c>
      <c r="J326" s="10">
        <f t="shared" si="91"/>
        <v>0</v>
      </c>
      <c r="K326" s="10">
        <f t="shared" si="92"/>
        <v>0</v>
      </c>
      <c r="L326" s="24">
        <f t="shared" si="93"/>
        <v>1</v>
      </c>
      <c r="M326" s="24">
        <f t="shared" si="94"/>
        <v>3</v>
      </c>
      <c r="N326" s="9"/>
      <c r="O326" s="9"/>
      <c r="P326" s="9"/>
      <c r="Q326" s="9"/>
      <c r="R326" s="9"/>
      <c r="S326" s="9"/>
      <c r="T326" s="9"/>
      <c r="U326" s="9">
        <f t="shared" si="97"/>
        <v>426</v>
      </c>
      <c r="V326" s="4">
        <f t="shared" si="98"/>
        <v>153</v>
      </c>
      <c r="W326" s="4">
        <f t="shared" si="95"/>
        <v>1</v>
      </c>
      <c r="X326" s="12">
        <f t="shared" si="96"/>
        <v>1</v>
      </c>
    </row>
    <row r="327" spans="1:24" ht="18.75" customHeight="1" x14ac:dyDescent="0.35">
      <c r="A327" s="21" t="str">
        <f>'total Scrap'!A327</f>
        <v>03/2021</v>
      </c>
      <c r="B327" s="19">
        <f>'total Scrap'!D327</f>
        <v>96673</v>
      </c>
      <c r="C327" s="11" t="str">
        <f>'total Scrap'!E327</f>
        <v>12361F231071</v>
      </c>
      <c r="D327" s="35">
        <f t="shared" si="86"/>
        <v>0</v>
      </c>
      <c r="E327" s="9" t="e">
        <f>'traitement UNIQUE'!A327</f>
        <v>#N/A</v>
      </c>
      <c r="F327" s="9">
        <f t="shared" si="87"/>
        <v>0</v>
      </c>
      <c r="G327" s="9">
        <f t="shared" si="88"/>
        <v>0</v>
      </c>
      <c r="H327" s="37">
        <f t="shared" si="89"/>
        <v>2</v>
      </c>
      <c r="I327" s="37">
        <f t="shared" si="90"/>
        <v>2</v>
      </c>
      <c r="J327" s="10">
        <f t="shared" si="91"/>
        <v>0</v>
      </c>
      <c r="K327" s="10">
        <f t="shared" si="92"/>
        <v>0</v>
      </c>
      <c r="L327" s="24">
        <f t="shared" si="93"/>
        <v>1</v>
      </c>
      <c r="M327" s="24">
        <f t="shared" si="94"/>
        <v>3</v>
      </c>
      <c r="N327" s="9"/>
      <c r="O327" s="9"/>
      <c r="P327" s="9"/>
      <c r="Q327" s="9"/>
      <c r="R327" s="9"/>
      <c r="S327" s="9"/>
      <c r="T327" s="9"/>
      <c r="U327" s="9">
        <f t="shared" si="97"/>
        <v>426</v>
      </c>
      <c r="V327" s="4">
        <f t="shared" si="98"/>
        <v>153</v>
      </c>
      <c r="W327" s="4">
        <f t="shared" si="95"/>
        <v>1</v>
      </c>
      <c r="X327" s="12">
        <f t="shared" si="96"/>
        <v>1</v>
      </c>
    </row>
    <row r="328" spans="1:24" ht="18.75" customHeight="1" x14ac:dyDescent="0.35">
      <c r="A328" s="21" t="str">
        <f>'total Scrap'!A328</f>
        <v>03/2021</v>
      </c>
      <c r="B328" s="19">
        <f>'total Scrap'!D328</f>
        <v>97814</v>
      </c>
      <c r="C328" s="11" t="str">
        <f>'total Scrap'!E328</f>
        <v>163612660071</v>
      </c>
      <c r="D328" s="35" t="str">
        <f t="shared" si="86"/>
        <v>163612660071</v>
      </c>
      <c r="E328" s="9" t="e">
        <f>'traitement UNIQUE'!A328</f>
        <v>#N/A</v>
      </c>
      <c r="F328" s="9">
        <f t="shared" si="87"/>
        <v>0</v>
      </c>
      <c r="G328" s="9">
        <f t="shared" si="88"/>
        <v>0</v>
      </c>
      <c r="H328" s="37">
        <f t="shared" si="89"/>
        <v>2</v>
      </c>
      <c r="I328" s="37">
        <f t="shared" si="90"/>
        <v>2</v>
      </c>
      <c r="J328" s="10">
        <f t="shared" si="91"/>
        <v>0</v>
      </c>
      <c r="K328" s="10">
        <f t="shared" si="92"/>
        <v>0</v>
      </c>
      <c r="L328" s="24">
        <f t="shared" si="93"/>
        <v>1</v>
      </c>
      <c r="M328" s="24">
        <f t="shared" si="94"/>
        <v>3</v>
      </c>
      <c r="N328" s="9"/>
      <c r="O328" s="9"/>
      <c r="P328" s="9"/>
      <c r="Q328" s="9"/>
      <c r="R328" s="9"/>
      <c r="S328" s="9"/>
      <c r="T328" s="9"/>
      <c r="U328" s="9">
        <f t="shared" si="97"/>
        <v>426</v>
      </c>
      <c r="V328" s="4">
        <f t="shared" si="98"/>
        <v>153</v>
      </c>
      <c r="W328" s="4">
        <f t="shared" si="95"/>
        <v>1</v>
      </c>
      <c r="X328" s="12">
        <f t="shared" si="96"/>
        <v>1</v>
      </c>
    </row>
    <row r="329" spans="1:24" ht="18.75" customHeight="1" x14ac:dyDescent="0.35">
      <c r="A329" s="21" t="str">
        <f>'total Scrap'!A329</f>
        <v>03/2021</v>
      </c>
      <c r="B329" s="19">
        <f>'total Scrap'!D329</f>
        <v>96564</v>
      </c>
      <c r="C329" s="11" t="str">
        <f>'total Scrap'!E329</f>
        <v>17106F225071</v>
      </c>
      <c r="D329" s="35" t="str">
        <f t="shared" si="86"/>
        <v>17106F225071</v>
      </c>
      <c r="E329" s="9" t="e">
        <f>'traitement UNIQUE'!A329</f>
        <v>#N/A</v>
      </c>
      <c r="F329" s="9">
        <f t="shared" si="87"/>
        <v>0</v>
      </c>
      <c r="G329" s="9">
        <f t="shared" si="88"/>
        <v>0</v>
      </c>
      <c r="H329" s="37">
        <f t="shared" si="89"/>
        <v>2</v>
      </c>
      <c r="I329" s="37">
        <f t="shared" si="90"/>
        <v>2</v>
      </c>
      <c r="J329" s="10">
        <f t="shared" si="91"/>
        <v>0</v>
      </c>
      <c r="K329" s="10">
        <f t="shared" si="92"/>
        <v>0</v>
      </c>
      <c r="L329" s="24">
        <f t="shared" si="93"/>
        <v>1</v>
      </c>
      <c r="M329" s="24">
        <f t="shared" si="94"/>
        <v>3</v>
      </c>
      <c r="N329" s="9"/>
      <c r="O329" s="9"/>
      <c r="P329" s="9"/>
      <c r="Q329" s="9"/>
      <c r="R329" s="9"/>
      <c r="S329" s="9"/>
      <c r="T329" s="9"/>
      <c r="U329" s="9">
        <f t="shared" si="97"/>
        <v>426</v>
      </c>
      <c r="V329" s="4">
        <f t="shared" si="98"/>
        <v>153</v>
      </c>
      <c r="W329" s="4">
        <f t="shared" si="95"/>
        <v>1</v>
      </c>
      <c r="X329" s="12">
        <f t="shared" si="96"/>
        <v>1</v>
      </c>
    </row>
    <row r="330" spans="1:24" ht="18.75" customHeight="1" x14ac:dyDescent="0.35">
      <c r="A330" s="21" t="str">
        <f>'total Scrap'!A330</f>
        <v>03/2021</v>
      </c>
      <c r="B330" s="19">
        <f>'total Scrap'!D330</f>
        <v>96616</v>
      </c>
      <c r="C330" s="11" t="str">
        <f>'total Scrap'!E330</f>
        <v>2220430020</v>
      </c>
      <c r="D330" s="35">
        <f t="shared" si="86"/>
        <v>0</v>
      </c>
      <c r="E330" s="9" t="e">
        <f>'traitement UNIQUE'!A330</f>
        <v>#N/A</v>
      </c>
      <c r="F330" s="9">
        <f t="shared" si="87"/>
        <v>0</v>
      </c>
      <c r="G330" s="9">
        <f t="shared" si="88"/>
        <v>0</v>
      </c>
      <c r="H330" s="37">
        <f t="shared" si="89"/>
        <v>2</v>
      </c>
      <c r="I330" s="37">
        <f t="shared" si="90"/>
        <v>2</v>
      </c>
      <c r="J330" s="10">
        <f t="shared" si="91"/>
        <v>0</v>
      </c>
      <c r="K330" s="10">
        <f t="shared" si="92"/>
        <v>0</v>
      </c>
      <c r="L330" s="24">
        <f t="shared" si="93"/>
        <v>1</v>
      </c>
      <c r="M330" s="24">
        <f t="shared" si="94"/>
        <v>3</v>
      </c>
      <c r="N330" s="9"/>
      <c r="O330" s="9"/>
      <c r="P330" s="9"/>
      <c r="Q330" s="9"/>
      <c r="R330" s="9"/>
      <c r="S330" s="9"/>
      <c r="T330" s="9"/>
      <c r="U330" s="9">
        <f t="shared" si="97"/>
        <v>426</v>
      </c>
      <c r="V330" s="4">
        <f t="shared" si="98"/>
        <v>153</v>
      </c>
      <c r="W330" s="4">
        <f t="shared" si="95"/>
        <v>1</v>
      </c>
      <c r="X330" s="12">
        <f t="shared" si="96"/>
        <v>1</v>
      </c>
    </row>
    <row r="331" spans="1:24" ht="18.75" customHeight="1" x14ac:dyDescent="0.35">
      <c r="A331" s="21" t="str">
        <f>'total Scrap'!A331</f>
        <v>03/2021</v>
      </c>
      <c r="B331" s="19">
        <f>'total Scrap'!D331</f>
        <v>96554</v>
      </c>
      <c r="C331" s="11" t="str">
        <f>'total Scrap'!E331</f>
        <v>451101247371</v>
      </c>
      <c r="D331" s="35" t="str">
        <f t="shared" si="86"/>
        <v>451101247371</v>
      </c>
      <c r="E331" s="9" t="e">
        <f>'traitement UNIQUE'!A331</f>
        <v>#N/A</v>
      </c>
      <c r="F331" s="9">
        <f t="shared" si="87"/>
        <v>0</v>
      </c>
      <c r="G331" s="9">
        <f t="shared" si="88"/>
        <v>0</v>
      </c>
      <c r="H331" s="37">
        <f t="shared" si="89"/>
        <v>2</v>
      </c>
      <c r="I331" s="37">
        <f t="shared" si="90"/>
        <v>2</v>
      </c>
      <c r="J331" s="10">
        <f t="shared" si="91"/>
        <v>0</v>
      </c>
      <c r="K331" s="10">
        <f t="shared" si="92"/>
        <v>0</v>
      </c>
      <c r="L331" s="24">
        <f t="shared" si="93"/>
        <v>1</v>
      </c>
      <c r="M331" s="24">
        <f t="shared" si="94"/>
        <v>3</v>
      </c>
      <c r="N331" s="9"/>
      <c r="O331" s="9"/>
      <c r="P331" s="9"/>
      <c r="Q331" s="9"/>
      <c r="R331" s="9"/>
      <c r="S331" s="9"/>
      <c r="T331" s="9"/>
      <c r="U331" s="9">
        <f t="shared" si="97"/>
        <v>426</v>
      </c>
      <c r="V331" s="4">
        <f t="shared" si="98"/>
        <v>153</v>
      </c>
      <c r="W331" s="4">
        <f t="shared" si="95"/>
        <v>1</v>
      </c>
      <c r="X331" s="12">
        <f t="shared" si="96"/>
        <v>1</v>
      </c>
    </row>
    <row r="332" spans="1:24" ht="18.75" customHeight="1" x14ac:dyDescent="0.35">
      <c r="A332" s="21" t="str">
        <f>'total Scrap'!A332</f>
        <v>03/2021</v>
      </c>
      <c r="B332" s="19">
        <f>'total Scrap'!D332</f>
        <v>97808</v>
      </c>
      <c r="C332" s="11" t="str">
        <f>'total Scrap'!E332</f>
        <v>58720FPD2071</v>
      </c>
      <c r="D332" s="35">
        <f t="shared" si="86"/>
        <v>0</v>
      </c>
      <c r="E332" s="9" t="e">
        <f>'traitement UNIQUE'!A332</f>
        <v>#N/A</v>
      </c>
      <c r="F332" s="9">
        <f t="shared" si="87"/>
        <v>0</v>
      </c>
      <c r="G332" s="9">
        <f t="shared" si="88"/>
        <v>0</v>
      </c>
      <c r="H332" s="37">
        <f t="shared" si="89"/>
        <v>2</v>
      </c>
      <c r="I332" s="37">
        <f t="shared" si="90"/>
        <v>2</v>
      </c>
      <c r="J332" s="10">
        <f t="shared" si="91"/>
        <v>0</v>
      </c>
      <c r="K332" s="10">
        <f t="shared" si="92"/>
        <v>0</v>
      </c>
      <c r="L332" s="24">
        <f t="shared" si="93"/>
        <v>1</v>
      </c>
      <c r="M332" s="24">
        <f t="shared" si="94"/>
        <v>3</v>
      </c>
      <c r="N332" s="9"/>
      <c r="O332" s="9"/>
      <c r="P332" s="9"/>
      <c r="Q332" s="9"/>
      <c r="R332" s="9"/>
      <c r="S332" s="9"/>
      <c r="T332" s="9"/>
      <c r="U332" s="9">
        <f t="shared" si="97"/>
        <v>426</v>
      </c>
      <c r="V332" s="4">
        <f t="shared" si="98"/>
        <v>153</v>
      </c>
      <c r="W332" s="4">
        <f t="shared" si="95"/>
        <v>1</v>
      </c>
      <c r="X332" s="12">
        <f t="shared" si="96"/>
        <v>1</v>
      </c>
    </row>
    <row r="333" spans="1:24" ht="18.75" customHeight="1" x14ac:dyDescent="0.35">
      <c r="A333" s="21" t="str">
        <f>'total Scrap'!A333</f>
        <v>03/2021</v>
      </c>
      <c r="B333" s="19">
        <f>'total Scrap'!D333</f>
        <v>96676</v>
      </c>
      <c r="C333" s="11" t="str">
        <f>'total Scrap'!E333</f>
        <v>2A14398G3</v>
      </c>
      <c r="D333" s="35" t="str">
        <f t="shared" si="86"/>
        <v>2A14398G3</v>
      </c>
      <c r="E333" s="9" t="e">
        <f>'traitement UNIQUE'!A333</f>
        <v>#N/A</v>
      </c>
      <c r="F333" s="9">
        <f t="shared" si="87"/>
        <v>0</v>
      </c>
      <c r="G333" s="9">
        <f t="shared" si="88"/>
        <v>0</v>
      </c>
      <c r="H333" s="37">
        <f t="shared" si="89"/>
        <v>2</v>
      </c>
      <c r="I333" s="37">
        <f t="shared" si="90"/>
        <v>2</v>
      </c>
      <c r="J333" s="10">
        <f t="shared" si="91"/>
        <v>0</v>
      </c>
      <c r="K333" s="10">
        <f t="shared" si="92"/>
        <v>0</v>
      </c>
      <c r="L333" s="24">
        <f t="shared" si="93"/>
        <v>1</v>
      </c>
      <c r="M333" s="24">
        <f t="shared" si="94"/>
        <v>3</v>
      </c>
      <c r="N333" s="9"/>
      <c r="O333" s="9"/>
      <c r="P333" s="9"/>
      <c r="Q333" s="9"/>
      <c r="R333" s="9"/>
      <c r="S333" s="9"/>
      <c r="T333" s="9"/>
      <c r="U333" s="9">
        <f t="shared" si="97"/>
        <v>426</v>
      </c>
      <c r="V333" s="4">
        <f t="shared" si="98"/>
        <v>153</v>
      </c>
      <c r="W333" s="4">
        <f t="shared" si="95"/>
        <v>1</v>
      </c>
      <c r="X333" s="12">
        <f t="shared" si="96"/>
        <v>1</v>
      </c>
    </row>
    <row r="334" spans="1:24" ht="18.75" customHeight="1" x14ac:dyDescent="0.35">
      <c r="A334" s="21" t="str">
        <f>'total Scrap'!A334</f>
        <v>03/2021</v>
      </c>
      <c r="B334" s="19">
        <f>'total Scrap'!D334</f>
        <v>95665</v>
      </c>
      <c r="C334" s="11" t="str">
        <f>'total Scrap'!E334</f>
        <v>175072664071</v>
      </c>
      <c r="D334" s="35">
        <f t="shared" si="86"/>
        <v>0</v>
      </c>
      <c r="E334" s="9" t="e">
        <f>'traitement UNIQUE'!A334</f>
        <v>#N/A</v>
      </c>
      <c r="F334" s="9">
        <f t="shared" si="87"/>
        <v>0</v>
      </c>
      <c r="G334" s="9">
        <f t="shared" si="88"/>
        <v>0</v>
      </c>
      <c r="H334" s="37">
        <f t="shared" si="89"/>
        <v>2</v>
      </c>
      <c r="I334" s="37">
        <f t="shared" si="90"/>
        <v>2</v>
      </c>
      <c r="J334" s="10">
        <f t="shared" si="91"/>
        <v>0</v>
      </c>
      <c r="K334" s="10">
        <f t="shared" si="92"/>
        <v>0</v>
      </c>
      <c r="L334" s="24">
        <f t="shared" si="93"/>
        <v>1</v>
      </c>
      <c r="M334" s="24">
        <f t="shared" si="94"/>
        <v>3</v>
      </c>
      <c r="N334" s="9"/>
      <c r="O334" s="9"/>
      <c r="P334" s="9"/>
      <c r="Q334" s="9"/>
      <c r="R334" s="9"/>
      <c r="S334" s="9"/>
      <c r="T334" s="9"/>
      <c r="U334" s="9">
        <f t="shared" si="97"/>
        <v>426</v>
      </c>
      <c r="V334" s="4">
        <f t="shared" si="98"/>
        <v>153</v>
      </c>
      <c r="W334" s="4">
        <f t="shared" si="95"/>
        <v>1</v>
      </c>
      <c r="X334" s="12">
        <f t="shared" si="96"/>
        <v>1</v>
      </c>
    </row>
    <row r="335" spans="1:24" ht="18.75" customHeight="1" x14ac:dyDescent="0.35">
      <c r="A335" s="21" t="str">
        <f>'total Scrap'!A335</f>
        <v>03/2021</v>
      </c>
      <c r="B335" s="19">
        <f>'total Scrap'!D335</f>
        <v>97225</v>
      </c>
      <c r="C335" s="11" t="str">
        <f>'total Scrap'!E335</f>
        <v>45283F219171</v>
      </c>
      <c r="D335" s="35">
        <f t="shared" si="86"/>
        <v>0</v>
      </c>
      <c r="E335" s="9" t="e">
        <f>'traitement UNIQUE'!A335</f>
        <v>#N/A</v>
      </c>
      <c r="F335" s="9">
        <f t="shared" si="87"/>
        <v>0</v>
      </c>
      <c r="G335" s="9">
        <f t="shared" si="88"/>
        <v>0</v>
      </c>
      <c r="H335" s="37">
        <f t="shared" si="89"/>
        <v>2</v>
      </c>
      <c r="I335" s="37">
        <f t="shared" si="90"/>
        <v>2</v>
      </c>
      <c r="J335" s="10">
        <f t="shared" si="91"/>
        <v>0</v>
      </c>
      <c r="K335" s="10">
        <f t="shared" si="92"/>
        <v>0</v>
      </c>
      <c r="L335" s="24">
        <f t="shared" si="93"/>
        <v>1</v>
      </c>
      <c r="M335" s="24">
        <f t="shared" si="94"/>
        <v>3</v>
      </c>
      <c r="N335" s="9"/>
      <c r="O335" s="9"/>
      <c r="P335" s="9"/>
      <c r="Q335" s="9"/>
      <c r="R335" s="9"/>
      <c r="S335" s="9"/>
      <c r="T335" s="9"/>
      <c r="U335" s="9">
        <f t="shared" si="97"/>
        <v>426</v>
      </c>
      <c r="V335" s="4">
        <f t="shared" si="98"/>
        <v>153</v>
      </c>
      <c r="W335" s="4">
        <f t="shared" si="95"/>
        <v>1</v>
      </c>
      <c r="X335" s="12">
        <f t="shared" si="96"/>
        <v>1</v>
      </c>
    </row>
    <row r="336" spans="1:24" ht="18.75" customHeight="1" x14ac:dyDescent="0.35">
      <c r="A336" s="21" t="str">
        <f>'total Scrap'!A336</f>
        <v>03/2021</v>
      </c>
      <c r="B336" s="19">
        <f>'total Scrap'!D336</f>
        <v>96565</v>
      </c>
      <c r="C336" s="11" t="str">
        <f>'total Scrap'!E336</f>
        <v>56442F220071</v>
      </c>
      <c r="D336" s="35">
        <f t="shared" si="86"/>
        <v>0</v>
      </c>
      <c r="E336" s="9" t="e">
        <f>'traitement UNIQUE'!A336</f>
        <v>#N/A</v>
      </c>
      <c r="F336" s="9">
        <f t="shared" si="87"/>
        <v>0</v>
      </c>
      <c r="G336" s="9">
        <f t="shared" si="88"/>
        <v>0</v>
      </c>
      <c r="H336" s="37">
        <f t="shared" si="89"/>
        <v>2</v>
      </c>
      <c r="I336" s="37">
        <f t="shared" si="90"/>
        <v>2</v>
      </c>
      <c r="J336" s="10">
        <f t="shared" si="91"/>
        <v>0</v>
      </c>
      <c r="K336" s="10">
        <f t="shared" si="92"/>
        <v>0</v>
      </c>
      <c r="L336" s="24">
        <f t="shared" si="93"/>
        <v>1</v>
      </c>
      <c r="M336" s="24">
        <f t="shared" si="94"/>
        <v>3</v>
      </c>
      <c r="N336" s="9"/>
      <c r="O336" s="9"/>
      <c r="P336" s="9"/>
      <c r="Q336" s="9"/>
      <c r="R336" s="9"/>
      <c r="S336" s="9"/>
      <c r="T336" s="9"/>
      <c r="U336" s="9">
        <f t="shared" si="97"/>
        <v>426</v>
      </c>
      <c r="V336" s="4">
        <f t="shared" si="98"/>
        <v>153</v>
      </c>
      <c r="W336" s="4">
        <f t="shared" si="95"/>
        <v>1</v>
      </c>
      <c r="X336" s="12">
        <f t="shared" si="96"/>
        <v>1</v>
      </c>
    </row>
    <row r="337" spans="1:24" ht="18.75" customHeight="1" x14ac:dyDescent="0.35">
      <c r="A337" s="21" t="str">
        <f>'total Scrap'!A337</f>
        <v>03/2021</v>
      </c>
      <c r="B337" s="19">
        <f>'total Scrap'!D337</f>
        <v>97193</v>
      </c>
      <c r="C337" s="11" t="str">
        <f>'total Scrap'!E337</f>
        <v>56022F219271</v>
      </c>
      <c r="D337" s="35">
        <f t="shared" si="86"/>
        <v>0</v>
      </c>
      <c r="E337" s="9" t="e">
        <f>'traitement UNIQUE'!A337</f>
        <v>#N/A</v>
      </c>
      <c r="F337" s="9">
        <f t="shared" si="87"/>
        <v>0</v>
      </c>
      <c r="G337" s="9">
        <f t="shared" si="88"/>
        <v>0</v>
      </c>
      <c r="H337" s="37">
        <f t="shared" si="89"/>
        <v>2</v>
      </c>
      <c r="I337" s="37">
        <f t="shared" si="90"/>
        <v>2</v>
      </c>
      <c r="J337" s="10">
        <f t="shared" si="91"/>
        <v>0</v>
      </c>
      <c r="K337" s="10">
        <f t="shared" si="92"/>
        <v>0</v>
      </c>
      <c r="L337" s="24">
        <f t="shared" si="93"/>
        <v>1</v>
      </c>
      <c r="M337" s="24">
        <f t="shared" si="94"/>
        <v>3</v>
      </c>
      <c r="N337" s="9"/>
      <c r="O337" s="9"/>
      <c r="P337" s="9"/>
      <c r="Q337" s="9"/>
      <c r="R337" s="9"/>
      <c r="S337" s="9"/>
      <c r="T337" s="9"/>
      <c r="U337" s="9">
        <f t="shared" si="97"/>
        <v>426</v>
      </c>
      <c r="V337" s="4">
        <f t="shared" si="98"/>
        <v>153</v>
      </c>
      <c r="W337" s="4">
        <f t="shared" si="95"/>
        <v>1</v>
      </c>
      <c r="X337" s="12">
        <f t="shared" si="96"/>
        <v>1</v>
      </c>
    </row>
    <row r="338" spans="1:24" ht="18.75" customHeight="1" x14ac:dyDescent="0.35">
      <c r="A338" s="21" t="str">
        <f>'total Scrap'!A338</f>
        <v>03/2021</v>
      </c>
      <c r="B338" s="19">
        <f>'total Scrap'!D338</f>
        <v>97183</v>
      </c>
      <c r="C338" s="11" t="str">
        <f>'total Scrap'!E338</f>
        <v>53218F218071</v>
      </c>
      <c r="D338" s="35">
        <f t="shared" si="86"/>
        <v>0</v>
      </c>
      <c r="E338" s="9" t="e">
        <f>'traitement UNIQUE'!A338</f>
        <v>#N/A</v>
      </c>
      <c r="F338" s="9">
        <f t="shared" si="87"/>
        <v>0</v>
      </c>
      <c r="G338" s="9">
        <f t="shared" si="88"/>
        <v>0</v>
      </c>
      <c r="H338" s="37">
        <f t="shared" si="89"/>
        <v>2</v>
      </c>
      <c r="I338" s="37">
        <f t="shared" si="90"/>
        <v>2</v>
      </c>
      <c r="J338" s="10">
        <f t="shared" si="91"/>
        <v>0</v>
      </c>
      <c r="K338" s="10">
        <f t="shared" si="92"/>
        <v>0</v>
      </c>
      <c r="L338" s="24">
        <f t="shared" si="93"/>
        <v>1</v>
      </c>
      <c r="M338" s="24">
        <f t="shared" si="94"/>
        <v>3</v>
      </c>
      <c r="N338" s="9"/>
      <c r="O338" s="9"/>
      <c r="P338" s="9"/>
      <c r="Q338" s="9"/>
      <c r="R338" s="9"/>
      <c r="S338" s="9"/>
      <c r="T338" s="9"/>
      <c r="U338" s="9">
        <f t="shared" si="97"/>
        <v>426</v>
      </c>
      <c r="V338" s="4">
        <f t="shared" si="98"/>
        <v>153</v>
      </c>
      <c r="W338" s="4">
        <f t="shared" si="95"/>
        <v>1</v>
      </c>
      <c r="X338" s="12">
        <f t="shared" si="96"/>
        <v>1</v>
      </c>
    </row>
    <row r="339" spans="1:24" ht="18.75" customHeight="1" x14ac:dyDescent="0.35">
      <c r="A339" s="21" t="str">
        <f>'total Scrap'!A339</f>
        <v>03/2021</v>
      </c>
      <c r="B339" s="19">
        <f>'total Scrap'!D339</f>
        <v>96556</v>
      </c>
      <c r="C339" s="11" t="str">
        <f>'total Scrap'!E339</f>
        <v>532801370071</v>
      </c>
      <c r="D339" s="35" t="str">
        <f t="shared" si="86"/>
        <v>532801370071</v>
      </c>
      <c r="E339" s="9" t="e">
        <f>'traitement UNIQUE'!A339</f>
        <v>#N/A</v>
      </c>
      <c r="F339" s="9">
        <f t="shared" si="87"/>
        <v>0</v>
      </c>
      <c r="G339" s="9">
        <f t="shared" si="88"/>
        <v>0</v>
      </c>
      <c r="H339" s="37">
        <f t="shared" si="89"/>
        <v>2</v>
      </c>
      <c r="I339" s="37">
        <f t="shared" si="90"/>
        <v>2</v>
      </c>
      <c r="J339" s="10">
        <f t="shared" si="91"/>
        <v>0</v>
      </c>
      <c r="K339" s="10">
        <f t="shared" si="92"/>
        <v>0</v>
      </c>
      <c r="L339" s="24">
        <f t="shared" si="93"/>
        <v>1</v>
      </c>
      <c r="M339" s="24">
        <f t="shared" si="94"/>
        <v>3</v>
      </c>
      <c r="N339" s="9"/>
      <c r="O339" s="9"/>
      <c r="P339" s="9"/>
      <c r="Q339" s="9"/>
      <c r="R339" s="9"/>
      <c r="S339" s="9"/>
      <c r="T339" s="9"/>
      <c r="U339" s="9">
        <f t="shared" si="97"/>
        <v>426</v>
      </c>
      <c r="V339" s="4">
        <f t="shared" si="98"/>
        <v>153</v>
      </c>
      <c r="W339" s="4">
        <f t="shared" si="95"/>
        <v>1</v>
      </c>
      <c r="X339" s="12">
        <f t="shared" si="96"/>
        <v>1</v>
      </c>
    </row>
    <row r="340" spans="1:24" ht="18.75" customHeight="1" x14ac:dyDescent="0.35">
      <c r="A340" s="21" t="str">
        <f>'total Scrap'!A340</f>
        <v>03/2021</v>
      </c>
      <c r="B340" s="19">
        <f>'total Scrap'!D340</f>
        <v>95667</v>
      </c>
      <c r="C340" s="11" t="str">
        <f>'total Scrap'!E340</f>
        <v>566532661371</v>
      </c>
      <c r="D340" s="35" t="str">
        <f t="shared" si="86"/>
        <v>566532661371</v>
      </c>
      <c r="E340" s="9" t="e">
        <f>'traitement UNIQUE'!A340</f>
        <v>#N/A</v>
      </c>
      <c r="F340" s="9">
        <f t="shared" si="87"/>
        <v>0</v>
      </c>
      <c r="G340" s="9">
        <f t="shared" si="88"/>
        <v>0</v>
      </c>
      <c r="H340" s="37">
        <f t="shared" si="89"/>
        <v>2</v>
      </c>
      <c r="I340" s="37">
        <f t="shared" si="90"/>
        <v>2</v>
      </c>
      <c r="J340" s="10">
        <f t="shared" si="91"/>
        <v>0</v>
      </c>
      <c r="K340" s="10">
        <f t="shared" si="92"/>
        <v>0</v>
      </c>
      <c r="L340" s="24">
        <f t="shared" si="93"/>
        <v>1</v>
      </c>
      <c r="M340" s="24">
        <f t="shared" si="94"/>
        <v>3</v>
      </c>
      <c r="N340" s="9"/>
      <c r="O340" s="9"/>
      <c r="P340" s="9"/>
      <c r="Q340" s="9"/>
      <c r="R340" s="9"/>
      <c r="S340" s="9"/>
      <c r="T340" s="9"/>
      <c r="U340" s="9">
        <f t="shared" si="97"/>
        <v>426</v>
      </c>
      <c r="V340" s="4">
        <f t="shared" si="98"/>
        <v>153</v>
      </c>
      <c r="W340" s="4">
        <f t="shared" si="95"/>
        <v>1</v>
      </c>
      <c r="X340" s="12">
        <f t="shared" si="96"/>
        <v>1</v>
      </c>
    </row>
    <row r="341" spans="1:24" ht="18.75" customHeight="1" x14ac:dyDescent="0.35">
      <c r="A341" s="21" t="str">
        <f>'total Scrap'!A341</f>
        <v>03/2021</v>
      </c>
      <c r="B341" s="19">
        <f>'total Scrap'!D341</f>
        <v>97809</v>
      </c>
      <c r="C341" s="11" t="str">
        <f>'total Scrap'!E341</f>
        <v>688022654071</v>
      </c>
      <c r="D341" s="35">
        <f t="shared" si="86"/>
        <v>0</v>
      </c>
      <c r="E341" s="9" t="e">
        <f>'traitement UNIQUE'!A341</f>
        <v>#N/A</v>
      </c>
      <c r="F341" s="9">
        <f t="shared" si="87"/>
        <v>0</v>
      </c>
      <c r="G341" s="9">
        <f t="shared" si="88"/>
        <v>0</v>
      </c>
      <c r="H341" s="37">
        <f t="shared" si="89"/>
        <v>2</v>
      </c>
      <c r="I341" s="37">
        <f t="shared" si="90"/>
        <v>2</v>
      </c>
      <c r="J341" s="10">
        <f t="shared" si="91"/>
        <v>0</v>
      </c>
      <c r="K341" s="10">
        <f t="shared" si="92"/>
        <v>0</v>
      </c>
      <c r="L341" s="24">
        <f t="shared" si="93"/>
        <v>1</v>
      </c>
      <c r="M341" s="24">
        <f t="shared" si="94"/>
        <v>3</v>
      </c>
      <c r="N341" s="9"/>
      <c r="O341" s="9"/>
      <c r="P341" s="9"/>
      <c r="Q341" s="9"/>
      <c r="R341" s="9"/>
      <c r="S341" s="9"/>
      <c r="T341" s="9"/>
      <c r="U341" s="9">
        <f t="shared" si="97"/>
        <v>426</v>
      </c>
      <c r="V341" s="4">
        <f t="shared" si="98"/>
        <v>153</v>
      </c>
      <c r="W341" s="4">
        <f t="shared" si="95"/>
        <v>1</v>
      </c>
      <c r="X341" s="12">
        <f t="shared" si="96"/>
        <v>1</v>
      </c>
    </row>
    <row r="342" spans="1:24" ht="18.75" customHeight="1" x14ac:dyDescent="0.35">
      <c r="A342" s="21" t="str">
        <f>'total Scrap'!A342</f>
        <v>04/2021</v>
      </c>
      <c r="B342" s="19">
        <f>'total Scrap'!D342</f>
        <v>96684</v>
      </c>
      <c r="C342" s="11" t="str">
        <f>'total Scrap'!E342</f>
        <v>676303655071</v>
      </c>
      <c r="D342" s="35">
        <f t="shared" si="86"/>
        <v>0</v>
      </c>
      <c r="E342" s="9" t="e">
        <f>'traitement UNIQUE'!A342</f>
        <v>#N/A</v>
      </c>
      <c r="F342" s="9">
        <f t="shared" si="87"/>
        <v>0</v>
      </c>
      <c r="G342" s="9">
        <f t="shared" si="88"/>
        <v>0</v>
      </c>
      <c r="H342" s="37">
        <f t="shared" si="89"/>
        <v>2</v>
      </c>
      <c r="I342" s="37">
        <f t="shared" si="90"/>
        <v>2</v>
      </c>
      <c r="J342" s="10">
        <f t="shared" si="91"/>
        <v>0</v>
      </c>
      <c r="K342" s="10">
        <f t="shared" si="92"/>
        <v>0</v>
      </c>
      <c r="L342" s="24">
        <f t="shared" si="93"/>
        <v>1</v>
      </c>
      <c r="M342" s="24">
        <f t="shared" si="94"/>
        <v>3</v>
      </c>
      <c r="N342" s="9"/>
      <c r="O342" s="9"/>
      <c r="P342" s="9"/>
      <c r="Q342" s="9"/>
      <c r="R342" s="9"/>
      <c r="S342" s="9"/>
      <c r="T342" s="9"/>
      <c r="U342" s="9">
        <f t="shared" si="97"/>
        <v>426</v>
      </c>
      <c r="V342" s="4">
        <f t="shared" si="98"/>
        <v>153</v>
      </c>
      <c r="W342" s="4">
        <f t="shared" si="95"/>
        <v>1</v>
      </c>
      <c r="X342" s="12">
        <f t="shared" si="96"/>
        <v>1</v>
      </c>
    </row>
    <row r="343" spans="1:24" ht="18.75" customHeight="1" x14ac:dyDescent="0.35">
      <c r="A343" s="21" t="str">
        <f>'total Scrap'!A343</f>
        <v>04/2021</v>
      </c>
      <c r="B343" s="19">
        <f>'total Scrap'!D343</f>
        <v>98058</v>
      </c>
      <c r="C343" s="11" t="str">
        <f>'total Scrap'!E343</f>
        <v>425102667071</v>
      </c>
      <c r="D343" s="35">
        <f t="shared" si="86"/>
        <v>0</v>
      </c>
      <c r="E343" s="9" t="e">
        <f>'traitement UNIQUE'!A343</f>
        <v>#N/A</v>
      </c>
      <c r="F343" s="9">
        <f t="shared" si="87"/>
        <v>0</v>
      </c>
      <c r="G343" s="9">
        <f t="shared" si="88"/>
        <v>0</v>
      </c>
      <c r="H343" s="37">
        <f t="shared" si="89"/>
        <v>2</v>
      </c>
      <c r="I343" s="37">
        <f t="shared" si="90"/>
        <v>2</v>
      </c>
      <c r="J343" s="10">
        <f t="shared" si="91"/>
        <v>0</v>
      </c>
      <c r="K343" s="10">
        <f t="shared" si="92"/>
        <v>0</v>
      </c>
      <c r="L343" s="24">
        <f t="shared" si="93"/>
        <v>1</v>
      </c>
      <c r="M343" s="24">
        <f t="shared" si="94"/>
        <v>3</v>
      </c>
      <c r="N343" s="9"/>
      <c r="O343" s="9"/>
      <c r="P343" s="9"/>
      <c r="Q343" s="9"/>
      <c r="R343" s="9"/>
      <c r="S343" s="9"/>
      <c r="T343" s="9"/>
      <c r="U343" s="9">
        <f t="shared" si="97"/>
        <v>426</v>
      </c>
      <c r="V343" s="4">
        <f t="shared" si="98"/>
        <v>153</v>
      </c>
      <c r="W343" s="4">
        <f t="shared" si="95"/>
        <v>1</v>
      </c>
      <c r="X343" s="12">
        <f t="shared" si="96"/>
        <v>1</v>
      </c>
    </row>
    <row r="344" spans="1:24" ht="18.75" customHeight="1" x14ac:dyDescent="0.35">
      <c r="A344" s="21" t="str">
        <f>'total Scrap'!A344</f>
        <v>04/2021</v>
      </c>
      <c r="B344" s="19">
        <f>'total Scrap'!D344</f>
        <v>96623</v>
      </c>
      <c r="C344" s="11" t="str">
        <f>'total Scrap'!E344</f>
        <v>565302660071</v>
      </c>
      <c r="D344" s="35" t="str">
        <f t="shared" si="86"/>
        <v>565302660071</v>
      </c>
      <c r="E344" s="9" t="e">
        <f>'traitement UNIQUE'!A344</f>
        <v>#N/A</v>
      </c>
      <c r="F344" s="9">
        <f t="shared" si="87"/>
        <v>0</v>
      </c>
      <c r="G344" s="9">
        <f t="shared" si="88"/>
        <v>0</v>
      </c>
      <c r="H344" s="37">
        <f t="shared" si="89"/>
        <v>2</v>
      </c>
      <c r="I344" s="37">
        <f t="shared" si="90"/>
        <v>2</v>
      </c>
      <c r="J344" s="10">
        <f t="shared" si="91"/>
        <v>0</v>
      </c>
      <c r="K344" s="10">
        <f t="shared" si="92"/>
        <v>0</v>
      </c>
      <c r="L344" s="24">
        <f t="shared" si="93"/>
        <v>1</v>
      </c>
      <c r="M344" s="24">
        <f t="shared" si="94"/>
        <v>3</v>
      </c>
      <c r="N344" s="9"/>
      <c r="O344" s="9"/>
      <c r="P344" s="9"/>
      <c r="Q344" s="9"/>
      <c r="R344" s="9"/>
      <c r="S344" s="9"/>
      <c r="T344" s="9"/>
      <c r="U344" s="9">
        <f t="shared" si="97"/>
        <v>426</v>
      </c>
      <c r="V344" s="4">
        <f t="shared" si="98"/>
        <v>153</v>
      </c>
      <c r="W344" s="4">
        <f t="shared" si="95"/>
        <v>1</v>
      </c>
      <c r="X344" s="12">
        <f t="shared" si="96"/>
        <v>1</v>
      </c>
    </row>
    <row r="345" spans="1:24" ht="18.75" customHeight="1" x14ac:dyDescent="0.35">
      <c r="A345" s="21" t="str">
        <f>'total Scrap'!A345</f>
        <v>04/2021</v>
      </c>
      <c r="B345" s="19">
        <f>'total Scrap'!D345</f>
        <v>97820</v>
      </c>
      <c r="C345" s="11" t="str">
        <f>'total Scrap'!E345</f>
        <v>565302660071</v>
      </c>
      <c r="D345" s="35" t="str">
        <f t="shared" si="86"/>
        <v>565302660071</v>
      </c>
      <c r="E345" s="9" t="e">
        <f>'traitement UNIQUE'!A345</f>
        <v>#N/A</v>
      </c>
      <c r="F345" s="9">
        <f t="shared" si="87"/>
        <v>0</v>
      </c>
      <c r="G345" s="9">
        <f t="shared" si="88"/>
        <v>0</v>
      </c>
      <c r="H345" s="37">
        <f t="shared" si="89"/>
        <v>2</v>
      </c>
      <c r="I345" s="37">
        <f t="shared" si="90"/>
        <v>2</v>
      </c>
      <c r="J345" s="10">
        <f t="shared" si="91"/>
        <v>0</v>
      </c>
      <c r="K345" s="10">
        <f t="shared" si="92"/>
        <v>0</v>
      </c>
      <c r="L345" s="24">
        <f t="shared" si="93"/>
        <v>1</v>
      </c>
      <c r="M345" s="24">
        <f t="shared" si="94"/>
        <v>3</v>
      </c>
      <c r="N345" s="9"/>
      <c r="O345" s="9"/>
      <c r="P345" s="9"/>
      <c r="Q345" s="9"/>
      <c r="R345" s="9"/>
      <c r="S345" s="9"/>
      <c r="T345" s="9"/>
      <c r="U345" s="9">
        <f t="shared" si="97"/>
        <v>426</v>
      </c>
      <c r="V345" s="4">
        <f t="shared" si="98"/>
        <v>153</v>
      </c>
      <c r="W345" s="4">
        <f t="shared" si="95"/>
        <v>1</v>
      </c>
      <c r="X345" s="12">
        <f t="shared" si="96"/>
        <v>1</v>
      </c>
    </row>
    <row r="346" spans="1:24" ht="18.75" customHeight="1" x14ac:dyDescent="0.35">
      <c r="A346" s="21" t="str">
        <f>'total Scrap'!A346</f>
        <v>04/2021</v>
      </c>
      <c r="B346" s="19">
        <f>'total Scrap'!D346</f>
        <v>97818</v>
      </c>
      <c r="C346" s="11" t="str">
        <f>'total Scrap'!E346</f>
        <v>8987125010</v>
      </c>
      <c r="D346" s="35" t="str">
        <f t="shared" si="86"/>
        <v>8987125010</v>
      </c>
      <c r="E346" s="9" t="e">
        <f>'traitement UNIQUE'!A346</f>
        <v>#N/A</v>
      </c>
      <c r="F346" s="9">
        <f t="shared" si="87"/>
        <v>0</v>
      </c>
      <c r="G346" s="9">
        <f t="shared" si="88"/>
        <v>0</v>
      </c>
      <c r="H346" s="37">
        <f t="shared" si="89"/>
        <v>2</v>
      </c>
      <c r="I346" s="37">
        <f t="shared" si="90"/>
        <v>2</v>
      </c>
      <c r="J346" s="10">
        <f t="shared" si="91"/>
        <v>0</v>
      </c>
      <c r="K346" s="10">
        <f t="shared" si="92"/>
        <v>0</v>
      </c>
      <c r="L346" s="24">
        <f t="shared" si="93"/>
        <v>1</v>
      </c>
      <c r="M346" s="24">
        <f t="shared" si="94"/>
        <v>3</v>
      </c>
      <c r="N346" s="9"/>
      <c r="O346" s="9"/>
      <c r="P346" s="9"/>
      <c r="Q346" s="9"/>
      <c r="R346" s="9"/>
      <c r="S346" s="9"/>
      <c r="T346" s="9"/>
      <c r="U346" s="9">
        <f t="shared" si="97"/>
        <v>426</v>
      </c>
      <c r="V346" s="4">
        <f t="shared" si="98"/>
        <v>153</v>
      </c>
      <c r="W346" s="4">
        <f t="shared" si="95"/>
        <v>1</v>
      </c>
      <c r="X346" s="12">
        <f t="shared" si="96"/>
        <v>1</v>
      </c>
    </row>
    <row r="347" spans="1:24" ht="18.75" customHeight="1" x14ac:dyDescent="0.35">
      <c r="A347" s="21" t="str">
        <f>'total Scrap'!A347</f>
        <v>04/2021</v>
      </c>
      <c r="B347" s="19">
        <f>'total Scrap'!D347</f>
        <v>96570</v>
      </c>
      <c r="C347" s="11" t="str">
        <f>'total Scrap'!E347</f>
        <v>461502661271</v>
      </c>
      <c r="D347" s="35" t="str">
        <f t="shared" si="86"/>
        <v>461502661271</v>
      </c>
      <c r="E347" s="9" t="e">
        <f>'traitement UNIQUE'!A347</f>
        <v>#N/A</v>
      </c>
      <c r="F347" s="9">
        <f t="shared" si="87"/>
        <v>0</v>
      </c>
      <c r="G347" s="9">
        <f t="shared" si="88"/>
        <v>0</v>
      </c>
      <c r="H347" s="37">
        <f t="shared" si="89"/>
        <v>2</v>
      </c>
      <c r="I347" s="37">
        <f t="shared" si="90"/>
        <v>2</v>
      </c>
      <c r="J347" s="10">
        <f t="shared" si="91"/>
        <v>0</v>
      </c>
      <c r="K347" s="10">
        <f t="shared" si="92"/>
        <v>0</v>
      </c>
      <c r="L347" s="24">
        <f t="shared" si="93"/>
        <v>1</v>
      </c>
      <c r="M347" s="24">
        <f t="shared" si="94"/>
        <v>3</v>
      </c>
      <c r="N347" s="9"/>
      <c r="O347" s="9"/>
      <c r="P347" s="9"/>
      <c r="Q347" s="9"/>
      <c r="R347" s="9"/>
      <c r="S347" s="9"/>
      <c r="T347" s="9"/>
      <c r="U347" s="9">
        <f t="shared" si="97"/>
        <v>426</v>
      </c>
      <c r="V347" s="4">
        <f t="shared" si="98"/>
        <v>153</v>
      </c>
      <c r="W347" s="4">
        <f t="shared" si="95"/>
        <v>1</v>
      </c>
      <c r="X347" s="12">
        <f t="shared" si="96"/>
        <v>1</v>
      </c>
    </row>
    <row r="348" spans="1:24" ht="18.75" customHeight="1" x14ac:dyDescent="0.35">
      <c r="A348" s="21" t="str">
        <f>'total Scrap'!A348</f>
        <v>04/2021</v>
      </c>
      <c r="B348" s="19">
        <f>'total Scrap'!D348</f>
        <v>97960</v>
      </c>
      <c r="C348" s="11" t="str">
        <f>'total Scrap'!E348</f>
        <v>565903676071</v>
      </c>
      <c r="D348" s="35" t="str">
        <f t="shared" si="86"/>
        <v>565903676071</v>
      </c>
      <c r="E348" s="9" t="e">
        <f>'traitement UNIQUE'!A348</f>
        <v>#N/A</v>
      </c>
      <c r="F348" s="9">
        <f t="shared" si="87"/>
        <v>0</v>
      </c>
      <c r="G348" s="9">
        <f t="shared" si="88"/>
        <v>0</v>
      </c>
      <c r="H348" s="37">
        <f t="shared" si="89"/>
        <v>2</v>
      </c>
      <c r="I348" s="37">
        <f t="shared" si="90"/>
        <v>2</v>
      </c>
      <c r="J348" s="10">
        <f t="shared" si="91"/>
        <v>0</v>
      </c>
      <c r="K348" s="10">
        <f t="shared" si="92"/>
        <v>0</v>
      </c>
      <c r="L348" s="24">
        <f t="shared" si="93"/>
        <v>1</v>
      </c>
      <c r="M348" s="24">
        <f t="shared" si="94"/>
        <v>3</v>
      </c>
      <c r="N348" s="9"/>
      <c r="O348" s="9"/>
      <c r="P348" s="9"/>
      <c r="Q348" s="9"/>
      <c r="R348" s="9"/>
      <c r="S348" s="9"/>
      <c r="T348" s="9"/>
      <c r="U348" s="9">
        <f t="shared" si="97"/>
        <v>426</v>
      </c>
      <c r="V348" s="4">
        <f t="shared" si="98"/>
        <v>153</v>
      </c>
      <c r="W348" s="4">
        <f t="shared" si="95"/>
        <v>1</v>
      </c>
      <c r="X348" s="12">
        <f t="shared" si="96"/>
        <v>1</v>
      </c>
    </row>
    <row r="349" spans="1:24" ht="18.75" customHeight="1" x14ac:dyDescent="0.35">
      <c r="A349" s="21" t="str">
        <f>'total Scrap'!A349</f>
        <v>04/2021</v>
      </c>
      <c r="B349" s="19">
        <f>'total Scrap'!D349</f>
        <v>97822</v>
      </c>
      <c r="C349" s="11" t="str">
        <f>'total Scrap'!E349</f>
        <v>566302661071</v>
      </c>
      <c r="D349" s="35" t="str">
        <f t="shared" si="86"/>
        <v>566302661071</v>
      </c>
      <c r="E349" s="9" t="e">
        <f>'traitement UNIQUE'!A349</f>
        <v>#N/A</v>
      </c>
      <c r="F349" s="9">
        <f t="shared" si="87"/>
        <v>0</v>
      </c>
      <c r="G349" s="9">
        <f t="shared" si="88"/>
        <v>0</v>
      </c>
      <c r="H349" s="37">
        <f t="shared" si="89"/>
        <v>2</v>
      </c>
      <c r="I349" s="37">
        <f t="shared" si="90"/>
        <v>2</v>
      </c>
      <c r="J349" s="10">
        <f t="shared" si="91"/>
        <v>0</v>
      </c>
      <c r="K349" s="10">
        <f t="shared" si="92"/>
        <v>0</v>
      </c>
      <c r="L349" s="24">
        <f t="shared" si="93"/>
        <v>1</v>
      </c>
      <c r="M349" s="24">
        <f t="shared" si="94"/>
        <v>3</v>
      </c>
      <c r="N349" s="9"/>
      <c r="O349" s="9"/>
      <c r="P349" s="9"/>
      <c r="Q349" s="9"/>
      <c r="R349" s="9"/>
      <c r="S349" s="9"/>
      <c r="T349" s="9"/>
      <c r="U349" s="9">
        <f t="shared" si="97"/>
        <v>426</v>
      </c>
      <c r="V349" s="4">
        <f t="shared" si="98"/>
        <v>153</v>
      </c>
      <c r="W349" s="4">
        <f t="shared" si="95"/>
        <v>1</v>
      </c>
      <c r="X349" s="12">
        <f t="shared" si="96"/>
        <v>1</v>
      </c>
    </row>
    <row r="350" spans="1:24" ht="18.75" customHeight="1" x14ac:dyDescent="0.35">
      <c r="A350" s="21" t="str">
        <f>'total Scrap'!A350</f>
        <v>04/2021</v>
      </c>
      <c r="B350" s="19">
        <f>'total Scrap'!D350</f>
        <v>96568</v>
      </c>
      <c r="C350" s="11" t="str">
        <f>'total Scrap'!E350</f>
        <v>56062F321071</v>
      </c>
      <c r="D350" s="35">
        <f t="shared" si="86"/>
        <v>0</v>
      </c>
      <c r="E350" s="9" t="e">
        <f>'traitement UNIQUE'!A350</f>
        <v>#N/A</v>
      </c>
      <c r="F350" s="9">
        <f t="shared" si="87"/>
        <v>0</v>
      </c>
      <c r="G350" s="9">
        <f t="shared" si="88"/>
        <v>0</v>
      </c>
      <c r="H350" s="37">
        <f t="shared" si="89"/>
        <v>2</v>
      </c>
      <c r="I350" s="37">
        <f t="shared" si="90"/>
        <v>2</v>
      </c>
      <c r="J350" s="10">
        <f t="shared" si="91"/>
        <v>0</v>
      </c>
      <c r="K350" s="10">
        <f t="shared" si="92"/>
        <v>0</v>
      </c>
      <c r="L350" s="24">
        <f t="shared" si="93"/>
        <v>1</v>
      </c>
      <c r="M350" s="24">
        <f t="shared" si="94"/>
        <v>3</v>
      </c>
      <c r="N350" s="9"/>
      <c r="O350" s="9"/>
      <c r="P350" s="9"/>
      <c r="Q350" s="9"/>
      <c r="R350" s="9"/>
      <c r="S350" s="9"/>
      <c r="T350" s="9"/>
      <c r="U350" s="9">
        <f t="shared" si="97"/>
        <v>426</v>
      </c>
      <c r="V350" s="4">
        <f t="shared" si="98"/>
        <v>153</v>
      </c>
      <c r="W350" s="4">
        <f t="shared" si="95"/>
        <v>1</v>
      </c>
      <c r="X350" s="12">
        <f t="shared" si="96"/>
        <v>1</v>
      </c>
    </row>
    <row r="351" spans="1:24" ht="18.75" customHeight="1" x14ac:dyDescent="0.35">
      <c r="A351" s="21" t="str">
        <f>'total Scrap'!A351</f>
        <v>04/2021</v>
      </c>
      <c r="B351" s="19">
        <f>'total Scrap'!D351</f>
        <v>97663</v>
      </c>
      <c r="C351" s="11" t="str">
        <f>'total Scrap'!E351</f>
        <v>68402F220071</v>
      </c>
      <c r="D351" s="35">
        <f t="shared" si="86"/>
        <v>0</v>
      </c>
      <c r="E351" s="9" t="e">
        <f>'traitement UNIQUE'!A351</f>
        <v>#N/A</v>
      </c>
      <c r="F351" s="9">
        <f t="shared" si="87"/>
        <v>0</v>
      </c>
      <c r="G351" s="9">
        <f t="shared" si="88"/>
        <v>0</v>
      </c>
      <c r="H351" s="37">
        <f t="shared" si="89"/>
        <v>2</v>
      </c>
      <c r="I351" s="37">
        <f t="shared" si="90"/>
        <v>2</v>
      </c>
      <c r="J351" s="10">
        <f t="shared" si="91"/>
        <v>0</v>
      </c>
      <c r="K351" s="10">
        <f t="shared" si="92"/>
        <v>0</v>
      </c>
      <c r="L351" s="24">
        <f t="shared" si="93"/>
        <v>1</v>
      </c>
      <c r="M351" s="24">
        <f t="shared" si="94"/>
        <v>3</v>
      </c>
      <c r="N351" s="9"/>
      <c r="O351" s="9"/>
      <c r="P351" s="9"/>
      <c r="Q351" s="9"/>
      <c r="R351" s="9"/>
      <c r="S351" s="9"/>
      <c r="T351" s="9"/>
      <c r="U351" s="9">
        <f t="shared" si="97"/>
        <v>426</v>
      </c>
      <c r="V351" s="4">
        <f t="shared" si="98"/>
        <v>153</v>
      </c>
      <c r="W351" s="4">
        <f t="shared" si="95"/>
        <v>1</v>
      </c>
      <c r="X351" s="12">
        <f t="shared" si="96"/>
        <v>1</v>
      </c>
    </row>
    <row r="352" spans="1:24" ht="18.75" customHeight="1" x14ac:dyDescent="0.35">
      <c r="A352" s="21" t="str">
        <f>'total Scrap'!A352</f>
        <v>04/2021</v>
      </c>
      <c r="B352" s="19">
        <f>'total Scrap'!D352</f>
        <v>96576</v>
      </c>
      <c r="C352" s="11" t="str">
        <f>'total Scrap'!E352</f>
        <v>56310F125071</v>
      </c>
      <c r="D352" s="35">
        <f t="shared" si="86"/>
        <v>0</v>
      </c>
      <c r="E352" s="9" t="e">
        <f>'traitement UNIQUE'!A352</f>
        <v>#N/A</v>
      </c>
      <c r="F352" s="9">
        <f t="shared" si="87"/>
        <v>0</v>
      </c>
      <c r="G352" s="9">
        <f t="shared" si="88"/>
        <v>0</v>
      </c>
      <c r="H352" s="37">
        <f t="shared" si="89"/>
        <v>2</v>
      </c>
      <c r="I352" s="37">
        <f t="shared" si="90"/>
        <v>2</v>
      </c>
      <c r="J352" s="10">
        <f t="shared" si="91"/>
        <v>0</v>
      </c>
      <c r="K352" s="10">
        <f t="shared" si="92"/>
        <v>0</v>
      </c>
      <c r="L352" s="24">
        <f t="shared" si="93"/>
        <v>1</v>
      </c>
      <c r="M352" s="24">
        <f t="shared" si="94"/>
        <v>3</v>
      </c>
      <c r="N352" s="9"/>
      <c r="O352" s="9"/>
      <c r="P352" s="9"/>
      <c r="Q352" s="9"/>
      <c r="R352" s="9"/>
      <c r="S352" s="9"/>
      <c r="T352" s="9"/>
      <c r="U352" s="9">
        <f t="shared" si="97"/>
        <v>426</v>
      </c>
      <c r="V352" s="4">
        <f t="shared" si="98"/>
        <v>153</v>
      </c>
      <c r="W352" s="4">
        <f t="shared" si="95"/>
        <v>1</v>
      </c>
      <c r="X352" s="12">
        <f t="shared" si="96"/>
        <v>1</v>
      </c>
    </row>
    <row r="353" spans="1:24" ht="18.75" customHeight="1" x14ac:dyDescent="0.35">
      <c r="A353" s="21" t="str">
        <f>'total Scrap'!A353</f>
        <v>04/2021</v>
      </c>
      <c r="B353" s="19">
        <f>'total Scrap'!D353</f>
        <v>96578</v>
      </c>
      <c r="C353" s="11" t="str">
        <f>'total Scrap'!E353</f>
        <v>23507FPA2171</v>
      </c>
      <c r="D353" s="35" t="str">
        <f t="shared" si="86"/>
        <v>23507FPA2171</v>
      </c>
      <c r="E353" s="9" t="e">
        <f>'traitement UNIQUE'!A353</f>
        <v>#N/A</v>
      </c>
      <c r="F353" s="9">
        <f t="shared" si="87"/>
        <v>0</v>
      </c>
      <c r="G353" s="9">
        <f t="shared" si="88"/>
        <v>0</v>
      </c>
      <c r="H353" s="37">
        <f t="shared" si="89"/>
        <v>2</v>
      </c>
      <c r="I353" s="37">
        <f t="shared" si="90"/>
        <v>2</v>
      </c>
      <c r="J353" s="10">
        <f t="shared" si="91"/>
        <v>0</v>
      </c>
      <c r="K353" s="10">
        <f t="shared" si="92"/>
        <v>0</v>
      </c>
      <c r="L353" s="24">
        <f t="shared" si="93"/>
        <v>1</v>
      </c>
      <c r="M353" s="24">
        <f t="shared" si="94"/>
        <v>3</v>
      </c>
      <c r="N353" s="9"/>
      <c r="O353" s="9"/>
      <c r="P353" s="9"/>
      <c r="Q353" s="9"/>
      <c r="R353" s="9"/>
      <c r="S353" s="9"/>
      <c r="T353" s="9"/>
      <c r="U353" s="9">
        <f t="shared" si="97"/>
        <v>426</v>
      </c>
      <c r="V353" s="4">
        <f t="shared" si="98"/>
        <v>153</v>
      </c>
      <c r="W353" s="4">
        <f t="shared" si="95"/>
        <v>1</v>
      </c>
      <c r="X353" s="12">
        <f t="shared" si="96"/>
        <v>1</v>
      </c>
    </row>
    <row r="354" spans="1:24" ht="18.75" customHeight="1" x14ac:dyDescent="0.35">
      <c r="A354" s="21" t="str">
        <f>'total Scrap'!A354</f>
        <v>04/2021</v>
      </c>
      <c r="B354" s="19">
        <f>'total Scrap'!D354</f>
        <v>97819</v>
      </c>
      <c r="C354" s="11" t="str">
        <f>'total Scrap'!E354</f>
        <v>23507FPA2171</v>
      </c>
      <c r="D354" s="35" t="str">
        <f t="shared" si="86"/>
        <v>23507FPA2171</v>
      </c>
      <c r="E354" s="9" t="e">
        <f>'traitement UNIQUE'!A354</f>
        <v>#N/A</v>
      </c>
      <c r="F354" s="9">
        <f t="shared" si="87"/>
        <v>0</v>
      </c>
      <c r="G354" s="9">
        <f t="shared" si="88"/>
        <v>0</v>
      </c>
      <c r="H354" s="37">
        <f t="shared" si="89"/>
        <v>2</v>
      </c>
      <c r="I354" s="37">
        <f t="shared" si="90"/>
        <v>2</v>
      </c>
      <c r="J354" s="10">
        <f t="shared" si="91"/>
        <v>0</v>
      </c>
      <c r="K354" s="10">
        <f t="shared" si="92"/>
        <v>0</v>
      </c>
      <c r="L354" s="24">
        <f t="shared" si="93"/>
        <v>1</v>
      </c>
      <c r="M354" s="24">
        <f t="shared" si="94"/>
        <v>3</v>
      </c>
      <c r="N354" s="9"/>
      <c r="O354" s="9"/>
      <c r="P354" s="9"/>
      <c r="Q354" s="9"/>
      <c r="R354" s="9"/>
      <c r="S354" s="9"/>
      <c r="T354" s="9"/>
      <c r="U354" s="9">
        <f t="shared" si="97"/>
        <v>426</v>
      </c>
      <c r="V354" s="4">
        <f t="shared" si="98"/>
        <v>153</v>
      </c>
      <c r="W354" s="4">
        <f t="shared" si="95"/>
        <v>1</v>
      </c>
      <c r="X354" s="12">
        <f t="shared" si="96"/>
        <v>1</v>
      </c>
    </row>
    <row r="355" spans="1:24" ht="18.75" customHeight="1" x14ac:dyDescent="0.35">
      <c r="A355" s="21" t="str">
        <f>'total Scrap'!A355</f>
        <v>04/2021</v>
      </c>
      <c r="B355" s="19">
        <f>'total Scrap'!D355</f>
        <v>96574</v>
      </c>
      <c r="C355" s="11" t="str">
        <f>'total Scrap'!E355</f>
        <v>17106F225071</v>
      </c>
      <c r="D355" s="35" t="str">
        <f t="shared" si="86"/>
        <v>17106F225071</v>
      </c>
      <c r="E355" s="9" t="e">
        <f>'traitement UNIQUE'!A355</f>
        <v>#N/A</v>
      </c>
      <c r="F355" s="9">
        <f t="shared" si="87"/>
        <v>0</v>
      </c>
      <c r="G355" s="9">
        <f t="shared" si="88"/>
        <v>0</v>
      </c>
      <c r="H355" s="37">
        <f t="shared" si="89"/>
        <v>2</v>
      </c>
      <c r="I355" s="37">
        <f t="shared" si="90"/>
        <v>2</v>
      </c>
      <c r="J355" s="10">
        <f t="shared" si="91"/>
        <v>0</v>
      </c>
      <c r="K355" s="10">
        <f t="shared" si="92"/>
        <v>0</v>
      </c>
      <c r="L355" s="24">
        <f t="shared" si="93"/>
        <v>1</v>
      </c>
      <c r="M355" s="24">
        <f t="shared" si="94"/>
        <v>3</v>
      </c>
      <c r="N355" s="9"/>
      <c r="O355" s="9"/>
      <c r="P355" s="9"/>
      <c r="Q355" s="9"/>
      <c r="R355" s="9"/>
      <c r="S355" s="9"/>
      <c r="T355" s="9"/>
      <c r="U355" s="9">
        <f t="shared" si="97"/>
        <v>426</v>
      </c>
      <c r="V355" s="4">
        <f t="shared" si="98"/>
        <v>153</v>
      </c>
      <c r="W355" s="4">
        <f t="shared" si="95"/>
        <v>1</v>
      </c>
      <c r="X355" s="12">
        <f t="shared" si="96"/>
        <v>1</v>
      </c>
    </row>
    <row r="356" spans="1:24" ht="18.75" customHeight="1" x14ac:dyDescent="0.35">
      <c r="A356" s="21" t="str">
        <f>'total Scrap'!A356</f>
        <v>04/2021</v>
      </c>
      <c r="B356" s="19">
        <f>'total Scrap'!D356</f>
        <v>97658</v>
      </c>
      <c r="C356" s="11" t="str">
        <f>'total Scrap'!E356</f>
        <v>17106F225071</v>
      </c>
      <c r="D356" s="35" t="str">
        <f t="shared" si="86"/>
        <v>17106F225071</v>
      </c>
      <c r="E356" s="9" t="e">
        <f>'traitement UNIQUE'!A356</f>
        <v>#N/A</v>
      </c>
      <c r="F356" s="9">
        <f t="shared" si="87"/>
        <v>0</v>
      </c>
      <c r="G356" s="9">
        <f t="shared" si="88"/>
        <v>0</v>
      </c>
      <c r="H356" s="37">
        <f t="shared" si="89"/>
        <v>2</v>
      </c>
      <c r="I356" s="37">
        <f t="shared" si="90"/>
        <v>2</v>
      </c>
      <c r="J356" s="10">
        <f t="shared" si="91"/>
        <v>0</v>
      </c>
      <c r="K356" s="10">
        <f t="shared" si="92"/>
        <v>0</v>
      </c>
      <c r="L356" s="24">
        <f t="shared" si="93"/>
        <v>1</v>
      </c>
      <c r="M356" s="24">
        <f t="shared" si="94"/>
        <v>3</v>
      </c>
      <c r="N356" s="9"/>
      <c r="O356" s="9"/>
      <c r="P356" s="9"/>
      <c r="Q356" s="9"/>
      <c r="R356" s="9"/>
      <c r="S356" s="9"/>
      <c r="T356" s="9"/>
      <c r="U356" s="9">
        <f t="shared" si="97"/>
        <v>426</v>
      </c>
      <c r="V356" s="4">
        <f t="shared" si="98"/>
        <v>153</v>
      </c>
      <c r="W356" s="4">
        <f t="shared" si="95"/>
        <v>1</v>
      </c>
      <c r="X356" s="12">
        <f t="shared" si="96"/>
        <v>1</v>
      </c>
    </row>
    <row r="357" spans="1:24" ht="18.75" customHeight="1" x14ac:dyDescent="0.35">
      <c r="A357" s="21" t="str">
        <f>'total Scrap'!A357</f>
        <v>04/2021</v>
      </c>
      <c r="B357" s="19">
        <f>'total Scrap'!D357</f>
        <v>96575</v>
      </c>
      <c r="C357" s="11" t="str">
        <f>'total Scrap'!E357</f>
        <v>38711F331171</v>
      </c>
      <c r="D357" s="35" t="str">
        <f t="shared" si="86"/>
        <v>38711F331171</v>
      </c>
      <c r="E357" s="9" t="e">
        <f>'traitement UNIQUE'!A357</f>
        <v>#N/A</v>
      </c>
      <c r="F357" s="9">
        <f t="shared" si="87"/>
        <v>0</v>
      </c>
      <c r="G357" s="9">
        <f t="shared" si="88"/>
        <v>0</v>
      </c>
      <c r="H357" s="37">
        <f t="shared" si="89"/>
        <v>2</v>
      </c>
      <c r="I357" s="37">
        <f t="shared" si="90"/>
        <v>2</v>
      </c>
      <c r="J357" s="10">
        <f t="shared" si="91"/>
        <v>0</v>
      </c>
      <c r="K357" s="10">
        <f t="shared" si="92"/>
        <v>0</v>
      </c>
      <c r="L357" s="24">
        <f t="shared" si="93"/>
        <v>1</v>
      </c>
      <c r="M357" s="24">
        <f t="shared" si="94"/>
        <v>3</v>
      </c>
      <c r="N357" s="9"/>
      <c r="O357" s="9"/>
      <c r="P357" s="9"/>
      <c r="Q357" s="9"/>
      <c r="R357" s="9"/>
      <c r="S357" s="9"/>
      <c r="T357" s="9"/>
      <c r="U357" s="9">
        <f t="shared" si="97"/>
        <v>426</v>
      </c>
      <c r="V357" s="4">
        <f t="shared" si="98"/>
        <v>153</v>
      </c>
      <c r="W357" s="4">
        <f t="shared" si="95"/>
        <v>1</v>
      </c>
      <c r="X357" s="12">
        <f t="shared" si="96"/>
        <v>1</v>
      </c>
    </row>
    <row r="358" spans="1:24" ht="18.75" customHeight="1" x14ac:dyDescent="0.35">
      <c r="A358" s="21" t="str">
        <f>'total Scrap'!A358</f>
        <v>04/2021</v>
      </c>
      <c r="B358" s="19">
        <f>'total Scrap'!D358</f>
        <v>96624</v>
      </c>
      <c r="C358" s="11" t="str">
        <f>'total Scrap'!E358</f>
        <v>53220F219071</v>
      </c>
      <c r="D358" s="35" t="str">
        <f t="shared" si="86"/>
        <v>53220F219071</v>
      </c>
      <c r="E358" s="9" t="e">
        <f>'traitement UNIQUE'!A358</f>
        <v>#N/A</v>
      </c>
      <c r="F358" s="9">
        <f t="shared" si="87"/>
        <v>0</v>
      </c>
      <c r="G358" s="9">
        <f t="shared" si="88"/>
        <v>0</v>
      </c>
      <c r="H358" s="37">
        <f t="shared" si="89"/>
        <v>2</v>
      </c>
      <c r="I358" s="37">
        <f t="shared" si="90"/>
        <v>2</v>
      </c>
      <c r="J358" s="10">
        <f t="shared" si="91"/>
        <v>0</v>
      </c>
      <c r="K358" s="10">
        <f t="shared" si="92"/>
        <v>0</v>
      </c>
      <c r="L358" s="24">
        <f t="shared" si="93"/>
        <v>1</v>
      </c>
      <c r="M358" s="24">
        <f t="shared" si="94"/>
        <v>3</v>
      </c>
      <c r="N358" s="9"/>
      <c r="O358" s="9"/>
      <c r="P358" s="9"/>
      <c r="Q358" s="9"/>
      <c r="R358" s="9"/>
      <c r="S358" s="9"/>
      <c r="T358" s="9"/>
      <c r="U358" s="9">
        <f t="shared" si="97"/>
        <v>426</v>
      </c>
      <c r="V358" s="4">
        <f t="shared" si="98"/>
        <v>153</v>
      </c>
      <c r="W358" s="4">
        <f t="shared" si="95"/>
        <v>1</v>
      </c>
      <c r="X358" s="12">
        <f t="shared" si="96"/>
        <v>1</v>
      </c>
    </row>
    <row r="359" spans="1:24" ht="18.75" customHeight="1" x14ac:dyDescent="0.35">
      <c r="A359" s="21" t="str">
        <f>'total Scrap'!A359</f>
        <v>04/2021</v>
      </c>
      <c r="B359" s="19">
        <f>'total Scrap'!D359</f>
        <v>97656</v>
      </c>
      <c r="C359" s="11" t="str">
        <f>'total Scrap'!E359</f>
        <v>68805F226071</v>
      </c>
      <c r="D359" s="35" t="str">
        <f t="shared" si="86"/>
        <v>68805F226071</v>
      </c>
      <c r="E359" s="9" t="e">
        <f>'traitement UNIQUE'!A359</f>
        <v>#N/A</v>
      </c>
      <c r="F359" s="9">
        <f t="shared" si="87"/>
        <v>0</v>
      </c>
      <c r="G359" s="9">
        <f t="shared" si="88"/>
        <v>0</v>
      </c>
      <c r="H359" s="37">
        <f t="shared" si="89"/>
        <v>2</v>
      </c>
      <c r="I359" s="37">
        <f t="shared" si="90"/>
        <v>2</v>
      </c>
      <c r="J359" s="10">
        <f t="shared" si="91"/>
        <v>0</v>
      </c>
      <c r="K359" s="10">
        <f t="shared" si="92"/>
        <v>0</v>
      </c>
      <c r="L359" s="24">
        <f t="shared" si="93"/>
        <v>1</v>
      </c>
      <c r="M359" s="24">
        <f t="shared" si="94"/>
        <v>3</v>
      </c>
      <c r="N359" s="9"/>
      <c r="O359" s="9"/>
      <c r="P359" s="9"/>
      <c r="Q359" s="9"/>
      <c r="R359" s="9"/>
      <c r="S359" s="9"/>
      <c r="T359" s="9"/>
      <c r="U359" s="9">
        <f t="shared" si="97"/>
        <v>426</v>
      </c>
      <c r="V359" s="4">
        <f t="shared" si="98"/>
        <v>153</v>
      </c>
      <c r="W359" s="4">
        <f t="shared" si="95"/>
        <v>1</v>
      </c>
      <c r="X359" s="12">
        <f t="shared" si="96"/>
        <v>1</v>
      </c>
    </row>
    <row r="360" spans="1:24" ht="18.75" customHeight="1" x14ac:dyDescent="0.35">
      <c r="A360" s="21" t="str">
        <f>'total Scrap'!A360</f>
        <v>04/2021</v>
      </c>
      <c r="B360" s="19">
        <f>'total Scrap'!D360</f>
        <v>97821</v>
      </c>
      <c r="C360" s="11" t="str">
        <f>'total Scrap'!E360</f>
        <v>238062665071</v>
      </c>
      <c r="D360" s="35" t="str">
        <f t="shared" si="86"/>
        <v>238062665071</v>
      </c>
      <c r="E360" s="9" t="e">
        <f>'traitement UNIQUE'!A360</f>
        <v>#N/A</v>
      </c>
      <c r="F360" s="9">
        <f t="shared" si="87"/>
        <v>0</v>
      </c>
      <c r="G360" s="9">
        <f t="shared" si="88"/>
        <v>0</v>
      </c>
      <c r="H360" s="37">
        <f t="shared" si="89"/>
        <v>2</v>
      </c>
      <c r="I360" s="37">
        <f t="shared" si="90"/>
        <v>2</v>
      </c>
      <c r="J360" s="10">
        <f t="shared" si="91"/>
        <v>0</v>
      </c>
      <c r="K360" s="10">
        <f t="shared" si="92"/>
        <v>0</v>
      </c>
      <c r="L360" s="24">
        <f t="shared" si="93"/>
        <v>1</v>
      </c>
      <c r="M360" s="24">
        <f t="shared" si="94"/>
        <v>3</v>
      </c>
      <c r="N360" s="9"/>
      <c r="O360" s="9"/>
      <c r="P360" s="9"/>
      <c r="Q360" s="9"/>
      <c r="R360" s="9"/>
      <c r="S360" s="9"/>
      <c r="T360" s="9"/>
      <c r="U360" s="9">
        <f t="shared" si="97"/>
        <v>426</v>
      </c>
      <c r="V360" s="4">
        <f t="shared" si="98"/>
        <v>153</v>
      </c>
      <c r="W360" s="4">
        <f t="shared" si="95"/>
        <v>1</v>
      </c>
      <c r="X360" s="12">
        <f t="shared" si="96"/>
        <v>1</v>
      </c>
    </row>
    <row r="361" spans="1:24" ht="18.75" customHeight="1" x14ac:dyDescent="0.35">
      <c r="A361" s="21" t="str">
        <f>'total Scrap'!A361</f>
        <v>04/2021</v>
      </c>
      <c r="B361" s="19">
        <f>'total Scrap'!D361</f>
        <v>97659</v>
      </c>
      <c r="C361" s="11" t="str">
        <f>'total Scrap'!E361</f>
        <v>678202660271</v>
      </c>
      <c r="D361" s="35">
        <f t="shared" si="86"/>
        <v>0</v>
      </c>
      <c r="E361" s="9" t="e">
        <f>'traitement UNIQUE'!A361</f>
        <v>#N/A</v>
      </c>
      <c r="F361" s="9">
        <f t="shared" si="87"/>
        <v>0</v>
      </c>
      <c r="G361" s="9">
        <f t="shared" si="88"/>
        <v>0</v>
      </c>
      <c r="H361" s="37">
        <f t="shared" si="89"/>
        <v>2</v>
      </c>
      <c r="I361" s="37">
        <f t="shared" si="90"/>
        <v>2</v>
      </c>
      <c r="J361" s="10">
        <f t="shared" si="91"/>
        <v>0</v>
      </c>
      <c r="K361" s="10">
        <f t="shared" si="92"/>
        <v>0</v>
      </c>
      <c r="L361" s="24">
        <f t="shared" si="93"/>
        <v>1</v>
      </c>
      <c r="M361" s="24">
        <f t="shared" si="94"/>
        <v>3</v>
      </c>
      <c r="N361" s="9"/>
      <c r="O361" s="9"/>
      <c r="P361" s="9"/>
      <c r="Q361" s="9"/>
      <c r="R361" s="9"/>
      <c r="S361" s="9"/>
      <c r="T361" s="9"/>
      <c r="U361" s="9">
        <f t="shared" si="97"/>
        <v>426</v>
      </c>
      <c r="V361" s="4">
        <f t="shared" si="98"/>
        <v>153</v>
      </c>
      <c r="W361" s="4">
        <f t="shared" si="95"/>
        <v>1</v>
      </c>
      <c r="X361" s="12">
        <f t="shared" si="96"/>
        <v>1</v>
      </c>
    </row>
    <row r="362" spans="1:24" ht="18.75" customHeight="1" x14ac:dyDescent="0.35">
      <c r="A362" s="21" t="str">
        <f>'total Scrap'!A362</f>
        <v>04/2021</v>
      </c>
      <c r="B362" s="19">
        <f>'total Scrap'!D362</f>
        <v>98645</v>
      </c>
      <c r="C362" s="11" t="str">
        <f>'total Scrap'!E362</f>
        <v>68155F231171</v>
      </c>
      <c r="D362" s="35">
        <f t="shared" si="86"/>
        <v>0</v>
      </c>
      <c r="E362" s="9" t="e">
        <f>'traitement UNIQUE'!A362</f>
        <v>#N/A</v>
      </c>
      <c r="F362" s="9">
        <f t="shared" si="87"/>
        <v>0</v>
      </c>
      <c r="G362" s="9">
        <f t="shared" si="88"/>
        <v>0</v>
      </c>
      <c r="H362" s="37">
        <f t="shared" si="89"/>
        <v>2</v>
      </c>
      <c r="I362" s="37">
        <f t="shared" si="90"/>
        <v>2</v>
      </c>
      <c r="J362" s="10">
        <f t="shared" si="91"/>
        <v>0</v>
      </c>
      <c r="K362" s="10">
        <f t="shared" si="92"/>
        <v>0</v>
      </c>
      <c r="L362" s="24">
        <f t="shared" si="93"/>
        <v>1</v>
      </c>
      <c r="M362" s="24">
        <f t="shared" si="94"/>
        <v>3</v>
      </c>
      <c r="N362" s="9"/>
      <c r="O362" s="9"/>
      <c r="P362" s="9"/>
      <c r="Q362" s="9"/>
      <c r="R362" s="9"/>
      <c r="S362" s="9"/>
      <c r="T362" s="9"/>
      <c r="U362" s="9">
        <f t="shared" si="97"/>
        <v>426</v>
      </c>
      <c r="V362" s="4">
        <f t="shared" si="98"/>
        <v>153</v>
      </c>
      <c r="W362" s="4">
        <f t="shared" si="95"/>
        <v>1</v>
      </c>
      <c r="X362" s="12">
        <f t="shared" si="96"/>
        <v>1</v>
      </c>
    </row>
    <row r="363" spans="1:24" ht="18.75" customHeight="1" x14ac:dyDescent="0.35">
      <c r="A363" s="21" t="str">
        <f>'total Scrap'!A363</f>
        <v>04/2021</v>
      </c>
      <c r="B363" s="19">
        <f>'total Scrap'!D363</f>
        <v>97816</v>
      </c>
      <c r="C363" s="11" t="str">
        <f>'total Scrap'!E363</f>
        <v>56054F218271</v>
      </c>
      <c r="D363" s="35">
        <f t="shared" si="86"/>
        <v>0</v>
      </c>
      <c r="E363" s="9" t="e">
        <f>'traitement UNIQUE'!A363</f>
        <v>#N/A</v>
      </c>
      <c r="F363" s="9">
        <f t="shared" si="87"/>
        <v>0</v>
      </c>
      <c r="G363" s="9">
        <f t="shared" si="88"/>
        <v>0</v>
      </c>
      <c r="H363" s="37">
        <f t="shared" si="89"/>
        <v>2</v>
      </c>
      <c r="I363" s="37">
        <f t="shared" si="90"/>
        <v>2</v>
      </c>
      <c r="J363" s="10">
        <f t="shared" si="91"/>
        <v>0</v>
      </c>
      <c r="K363" s="10">
        <f t="shared" si="92"/>
        <v>0</v>
      </c>
      <c r="L363" s="24">
        <f t="shared" si="93"/>
        <v>1</v>
      </c>
      <c r="M363" s="24">
        <f t="shared" si="94"/>
        <v>3</v>
      </c>
      <c r="N363" s="9"/>
      <c r="O363" s="9"/>
      <c r="P363" s="9"/>
      <c r="Q363" s="9"/>
      <c r="R363" s="9"/>
      <c r="S363" s="9"/>
      <c r="T363" s="9"/>
      <c r="U363" s="9">
        <f t="shared" si="97"/>
        <v>426</v>
      </c>
      <c r="V363" s="4">
        <f t="shared" si="98"/>
        <v>153</v>
      </c>
      <c r="W363" s="4">
        <f t="shared" si="95"/>
        <v>1</v>
      </c>
      <c r="X363" s="12">
        <f t="shared" si="96"/>
        <v>1</v>
      </c>
    </row>
    <row r="364" spans="1:24" ht="18.75" customHeight="1" x14ac:dyDescent="0.35">
      <c r="A364" s="21" t="str">
        <f>'total Scrap'!A364</f>
        <v>04/2021</v>
      </c>
      <c r="B364" s="19">
        <f>'total Scrap'!D364</f>
        <v>96572</v>
      </c>
      <c r="C364" s="11" t="str">
        <f>'total Scrap'!E364</f>
        <v>56042F318071</v>
      </c>
      <c r="D364" s="35" t="str">
        <f t="shared" si="86"/>
        <v>56042F318071</v>
      </c>
      <c r="E364" s="9" t="e">
        <f>'traitement UNIQUE'!A364</f>
        <v>#N/A</v>
      </c>
      <c r="F364" s="9">
        <f t="shared" si="87"/>
        <v>0</v>
      </c>
      <c r="G364" s="9">
        <f t="shared" si="88"/>
        <v>0</v>
      </c>
      <c r="H364" s="37">
        <f t="shared" si="89"/>
        <v>2</v>
      </c>
      <c r="I364" s="37">
        <f t="shared" si="90"/>
        <v>2</v>
      </c>
      <c r="J364" s="10">
        <f t="shared" si="91"/>
        <v>0</v>
      </c>
      <c r="K364" s="10">
        <f t="shared" si="92"/>
        <v>0</v>
      </c>
      <c r="L364" s="24">
        <f t="shared" si="93"/>
        <v>1</v>
      </c>
      <c r="M364" s="24">
        <f t="shared" si="94"/>
        <v>3</v>
      </c>
      <c r="N364" s="9"/>
      <c r="O364" s="9"/>
      <c r="P364" s="9"/>
      <c r="Q364" s="9"/>
      <c r="R364" s="9"/>
      <c r="S364" s="9"/>
      <c r="T364" s="9"/>
      <c r="U364" s="9">
        <f t="shared" si="97"/>
        <v>426</v>
      </c>
      <c r="V364" s="4">
        <f t="shared" si="98"/>
        <v>153</v>
      </c>
      <c r="W364" s="4">
        <f t="shared" si="95"/>
        <v>1</v>
      </c>
      <c r="X364" s="12">
        <f t="shared" si="96"/>
        <v>1</v>
      </c>
    </row>
    <row r="365" spans="1:24" ht="18.75" customHeight="1" x14ac:dyDescent="0.35">
      <c r="A365" s="21" t="str">
        <f>'total Scrap'!A365</f>
        <v>04/2021</v>
      </c>
      <c r="B365" s="19">
        <f>'total Scrap'!D365</f>
        <v>97815</v>
      </c>
      <c r="C365" s="11" t="str">
        <f>'total Scrap'!E365</f>
        <v>238062665071</v>
      </c>
      <c r="D365" s="35" t="str">
        <f t="shared" si="86"/>
        <v>238062665071</v>
      </c>
      <c r="E365" s="9" t="e">
        <f>'traitement UNIQUE'!A365</f>
        <v>#N/A</v>
      </c>
      <c r="F365" s="9">
        <f t="shared" si="87"/>
        <v>0</v>
      </c>
      <c r="G365" s="9">
        <f t="shared" si="88"/>
        <v>0</v>
      </c>
      <c r="H365" s="37">
        <f t="shared" si="89"/>
        <v>2</v>
      </c>
      <c r="I365" s="37">
        <f t="shared" si="90"/>
        <v>2</v>
      </c>
      <c r="J365" s="10">
        <f t="shared" si="91"/>
        <v>0</v>
      </c>
      <c r="K365" s="10">
        <f t="shared" si="92"/>
        <v>0</v>
      </c>
      <c r="L365" s="24">
        <f t="shared" si="93"/>
        <v>1</v>
      </c>
      <c r="M365" s="24">
        <f t="shared" si="94"/>
        <v>3</v>
      </c>
      <c r="N365" s="9"/>
      <c r="O365" s="9"/>
      <c r="P365" s="9"/>
      <c r="Q365" s="9"/>
      <c r="R365" s="9"/>
      <c r="S365" s="9"/>
      <c r="T365" s="9"/>
      <c r="U365" s="9">
        <f t="shared" si="97"/>
        <v>426</v>
      </c>
      <c r="V365" s="4">
        <f t="shared" si="98"/>
        <v>153</v>
      </c>
      <c r="W365" s="4">
        <f t="shared" si="95"/>
        <v>1</v>
      </c>
      <c r="X365" s="12">
        <f t="shared" si="96"/>
        <v>1</v>
      </c>
    </row>
    <row r="366" spans="1:24" ht="18.75" customHeight="1" x14ac:dyDescent="0.35">
      <c r="A366" s="21" t="str">
        <f>'total Scrap'!A366</f>
        <v>04/2021</v>
      </c>
      <c r="B366" s="19">
        <f>'total Scrap'!D366</f>
        <v>97817</v>
      </c>
      <c r="C366" s="11" t="str">
        <f>'total Scrap'!E366</f>
        <v>238062665071</v>
      </c>
      <c r="D366" s="35" t="str">
        <f t="shared" si="86"/>
        <v>238062665071</v>
      </c>
      <c r="E366" s="9" t="e">
        <f>'traitement UNIQUE'!A366</f>
        <v>#N/A</v>
      </c>
      <c r="F366" s="9">
        <f t="shared" si="87"/>
        <v>0</v>
      </c>
      <c r="G366" s="9">
        <f t="shared" si="88"/>
        <v>0</v>
      </c>
      <c r="H366" s="37">
        <f t="shared" si="89"/>
        <v>2</v>
      </c>
      <c r="I366" s="37">
        <f t="shared" si="90"/>
        <v>2</v>
      </c>
      <c r="J366" s="10">
        <f t="shared" si="91"/>
        <v>0</v>
      </c>
      <c r="K366" s="10">
        <f t="shared" si="92"/>
        <v>0</v>
      </c>
      <c r="L366" s="24">
        <f t="shared" si="93"/>
        <v>1</v>
      </c>
      <c r="M366" s="24">
        <f t="shared" si="94"/>
        <v>3</v>
      </c>
      <c r="N366" s="9"/>
      <c r="O366" s="9"/>
      <c r="P366" s="9"/>
      <c r="Q366" s="9"/>
      <c r="R366" s="9"/>
      <c r="S366" s="9"/>
      <c r="T366" s="9"/>
      <c r="U366" s="9">
        <f t="shared" si="97"/>
        <v>426</v>
      </c>
      <c r="V366" s="4">
        <f t="shared" si="98"/>
        <v>153</v>
      </c>
      <c r="W366" s="4">
        <f t="shared" si="95"/>
        <v>1</v>
      </c>
      <c r="X366" s="12">
        <f t="shared" si="96"/>
        <v>1</v>
      </c>
    </row>
    <row r="367" spans="1:24" ht="18.75" customHeight="1" x14ac:dyDescent="0.35">
      <c r="A367" s="21" t="str">
        <f>'total Scrap'!A367</f>
        <v>04/2021</v>
      </c>
      <c r="B367" s="19">
        <f>'total Scrap'!D367</f>
        <v>96569</v>
      </c>
      <c r="C367" s="11" t="str">
        <f>'total Scrap'!E367</f>
        <v>532801370071</v>
      </c>
      <c r="D367" s="35" t="str">
        <f t="shared" si="86"/>
        <v>532801370071</v>
      </c>
      <c r="E367" s="9" t="e">
        <f>'traitement UNIQUE'!A367</f>
        <v>#N/A</v>
      </c>
      <c r="F367" s="9">
        <f t="shared" si="87"/>
        <v>0</v>
      </c>
      <c r="G367" s="9">
        <f t="shared" si="88"/>
        <v>0</v>
      </c>
      <c r="H367" s="37">
        <f t="shared" si="89"/>
        <v>2</v>
      </c>
      <c r="I367" s="37">
        <f t="shared" si="90"/>
        <v>2</v>
      </c>
      <c r="J367" s="10">
        <f t="shared" si="91"/>
        <v>0</v>
      </c>
      <c r="K367" s="10">
        <f t="shared" si="92"/>
        <v>0</v>
      </c>
      <c r="L367" s="24">
        <f t="shared" si="93"/>
        <v>1</v>
      </c>
      <c r="M367" s="24">
        <f t="shared" si="94"/>
        <v>3</v>
      </c>
      <c r="N367" s="9"/>
      <c r="O367" s="9"/>
      <c r="P367" s="9"/>
      <c r="Q367" s="9"/>
      <c r="R367" s="9"/>
      <c r="S367" s="9"/>
      <c r="T367" s="9"/>
      <c r="U367" s="9">
        <f t="shared" si="97"/>
        <v>426</v>
      </c>
      <c r="V367" s="4">
        <f t="shared" si="98"/>
        <v>153</v>
      </c>
      <c r="W367" s="4">
        <f t="shared" si="95"/>
        <v>1</v>
      </c>
      <c r="X367" s="12">
        <f t="shared" si="96"/>
        <v>1</v>
      </c>
    </row>
    <row r="368" spans="1:24" ht="18.75" customHeight="1" x14ac:dyDescent="0.35">
      <c r="A368" s="21" t="str">
        <f>'total Scrap'!A368</f>
        <v>04/2021</v>
      </c>
      <c r="B368" s="19">
        <f>'total Scrap'!D368</f>
        <v>96571</v>
      </c>
      <c r="C368" s="11" t="str">
        <f>'total Scrap'!E368</f>
        <v>532801370071</v>
      </c>
      <c r="D368" s="35" t="str">
        <f t="shared" si="86"/>
        <v>532801370071</v>
      </c>
      <c r="E368" s="9" t="e">
        <f>'traitement UNIQUE'!A368</f>
        <v>#N/A</v>
      </c>
      <c r="F368" s="9">
        <f t="shared" si="87"/>
        <v>0</v>
      </c>
      <c r="G368" s="9">
        <f t="shared" si="88"/>
        <v>0</v>
      </c>
      <c r="H368" s="37">
        <f t="shared" si="89"/>
        <v>2</v>
      </c>
      <c r="I368" s="37">
        <f t="shared" si="90"/>
        <v>2</v>
      </c>
      <c r="J368" s="10">
        <f t="shared" si="91"/>
        <v>0</v>
      </c>
      <c r="K368" s="10">
        <f t="shared" si="92"/>
        <v>0</v>
      </c>
      <c r="L368" s="24">
        <f t="shared" si="93"/>
        <v>1</v>
      </c>
      <c r="M368" s="24">
        <f t="shared" si="94"/>
        <v>3</v>
      </c>
      <c r="N368" s="9"/>
      <c r="O368" s="9"/>
      <c r="P368" s="9"/>
      <c r="Q368" s="9"/>
      <c r="R368" s="9"/>
      <c r="S368" s="9"/>
      <c r="T368" s="9"/>
      <c r="U368" s="9">
        <f t="shared" si="97"/>
        <v>426</v>
      </c>
      <c r="V368" s="4">
        <f t="shared" si="98"/>
        <v>153</v>
      </c>
      <c r="W368" s="4">
        <f t="shared" si="95"/>
        <v>1</v>
      </c>
      <c r="X368" s="12">
        <f t="shared" si="96"/>
        <v>1</v>
      </c>
    </row>
    <row r="369" spans="1:24" ht="18.75" customHeight="1" x14ac:dyDescent="0.35">
      <c r="A369" s="21" t="str">
        <f>'total Scrap'!A369</f>
        <v>04/2021</v>
      </c>
      <c r="B369" s="19">
        <f>'total Scrap'!D369</f>
        <v>97657</v>
      </c>
      <c r="C369" s="11" t="str">
        <f>'total Scrap'!E369</f>
        <v>532801370071</v>
      </c>
      <c r="D369" s="35" t="str">
        <f t="shared" si="86"/>
        <v>532801370071</v>
      </c>
      <c r="E369" s="9" t="e">
        <f>'traitement UNIQUE'!A369</f>
        <v>#N/A</v>
      </c>
      <c r="F369" s="9">
        <f t="shared" si="87"/>
        <v>0</v>
      </c>
      <c r="G369" s="9">
        <f t="shared" si="88"/>
        <v>0</v>
      </c>
      <c r="H369" s="37">
        <f t="shared" si="89"/>
        <v>2</v>
      </c>
      <c r="I369" s="37">
        <f t="shared" si="90"/>
        <v>2</v>
      </c>
      <c r="J369" s="10">
        <f t="shared" si="91"/>
        <v>0</v>
      </c>
      <c r="K369" s="10">
        <f t="shared" si="92"/>
        <v>0</v>
      </c>
      <c r="L369" s="24">
        <f t="shared" si="93"/>
        <v>1</v>
      </c>
      <c r="M369" s="24">
        <f t="shared" si="94"/>
        <v>3</v>
      </c>
      <c r="N369" s="9"/>
      <c r="O369" s="9"/>
      <c r="P369" s="9"/>
      <c r="Q369" s="9"/>
      <c r="R369" s="9"/>
      <c r="S369" s="9"/>
      <c r="T369" s="9"/>
      <c r="U369" s="9">
        <f t="shared" si="97"/>
        <v>426</v>
      </c>
      <c r="V369" s="4">
        <f t="shared" si="98"/>
        <v>153</v>
      </c>
      <c r="W369" s="4">
        <f t="shared" si="95"/>
        <v>1</v>
      </c>
      <c r="X369" s="12">
        <f t="shared" si="96"/>
        <v>1</v>
      </c>
    </row>
    <row r="370" spans="1:24" ht="18.75" customHeight="1" x14ac:dyDescent="0.35">
      <c r="A370" s="21" t="str">
        <f>'total Scrap'!A370</f>
        <v>04/2021</v>
      </c>
      <c r="B370" s="19">
        <f>'total Scrap'!D370</f>
        <v>97660</v>
      </c>
      <c r="C370" s="11" t="str">
        <f>'total Scrap'!E370</f>
        <v>532801370071</v>
      </c>
      <c r="D370" s="35" t="str">
        <f t="shared" si="86"/>
        <v>532801370071</v>
      </c>
      <c r="E370" s="9" t="e">
        <f>'traitement UNIQUE'!A370</f>
        <v>#N/A</v>
      </c>
      <c r="F370" s="9">
        <f t="shared" si="87"/>
        <v>0</v>
      </c>
      <c r="G370" s="9">
        <f t="shared" si="88"/>
        <v>0</v>
      </c>
      <c r="H370" s="37">
        <f t="shared" si="89"/>
        <v>2</v>
      </c>
      <c r="I370" s="37">
        <f t="shared" si="90"/>
        <v>2</v>
      </c>
      <c r="J370" s="10">
        <f t="shared" si="91"/>
        <v>0</v>
      </c>
      <c r="K370" s="10">
        <f t="shared" si="92"/>
        <v>0</v>
      </c>
      <c r="L370" s="24">
        <f t="shared" si="93"/>
        <v>1</v>
      </c>
      <c r="M370" s="24">
        <f t="shared" si="94"/>
        <v>3</v>
      </c>
      <c r="N370" s="9"/>
      <c r="O370" s="9"/>
      <c r="P370" s="9"/>
      <c r="Q370" s="9"/>
      <c r="R370" s="9"/>
      <c r="S370" s="9"/>
      <c r="T370" s="9"/>
      <c r="U370" s="9">
        <f t="shared" si="97"/>
        <v>426</v>
      </c>
      <c r="V370" s="4">
        <f t="shared" si="98"/>
        <v>153</v>
      </c>
      <c r="W370" s="4">
        <f t="shared" si="95"/>
        <v>1</v>
      </c>
      <c r="X370" s="12">
        <f t="shared" si="96"/>
        <v>1</v>
      </c>
    </row>
    <row r="371" spans="1:24" ht="18.75" customHeight="1" x14ac:dyDescent="0.35">
      <c r="A371" s="21" t="str">
        <f>'total Scrap'!A371</f>
        <v>05/2021</v>
      </c>
      <c r="B371" s="19">
        <f>'total Scrap'!D371</f>
        <v>97531</v>
      </c>
      <c r="C371" s="11" t="str">
        <f>'total Scrap'!E371</f>
        <v>56110F219071</v>
      </c>
      <c r="D371" s="35">
        <f t="shared" si="86"/>
        <v>0</v>
      </c>
      <c r="E371" s="9" t="e">
        <f>'traitement UNIQUE'!A371</f>
        <v>#N/A</v>
      </c>
      <c r="F371" s="9">
        <f t="shared" si="87"/>
        <v>0</v>
      </c>
      <c r="G371" s="9">
        <f t="shared" si="88"/>
        <v>0</v>
      </c>
      <c r="H371" s="37">
        <f t="shared" si="89"/>
        <v>2</v>
      </c>
      <c r="I371" s="37">
        <f t="shared" si="90"/>
        <v>2</v>
      </c>
      <c r="J371" s="10">
        <f t="shared" si="91"/>
        <v>0</v>
      </c>
      <c r="K371" s="10">
        <f t="shared" si="92"/>
        <v>0</v>
      </c>
      <c r="L371" s="24">
        <f t="shared" si="93"/>
        <v>1</v>
      </c>
      <c r="M371" s="24">
        <f t="shared" si="94"/>
        <v>3</v>
      </c>
      <c r="N371" s="9"/>
      <c r="O371" s="9"/>
      <c r="P371" s="9"/>
      <c r="Q371" s="9"/>
      <c r="R371" s="9"/>
      <c r="S371" s="9"/>
      <c r="T371" s="9"/>
      <c r="U371" s="9">
        <f t="shared" si="97"/>
        <v>426</v>
      </c>
      <c r="V371" s="4">
        <f t="shared" si="98"/>
        <v>153</v>
      </c>
      <c r="W371" s="4">
        <f t="shared" si="95"/>
        <v>1</v>
      </c>
      <c r="X371" s="12">
        <f t="shared" si="96"/>
        <v>1</v>
      </c>
    </row>
    <row r="372" spans="1:24" ht="18.75" customHeight="1" x14ac:dyDescent="0.35">
      <c r="A372" s="21" t="str">
        <f>'total Scrap'!A372</f>
        <v>05/2021</v>
      </c>
      <c r="B372" s="19">
        <f>'total Scrap'!D372</f>
        <v>97825</v>
      </c>
      <c r="C372" s="11" t="str">
        <f>'total Scrap'!E372</f>
        <v>235502661071</v>
      </c>
      <c r="D372" s="35">
        <f t="shared" si="86"/>
        <v>0</v>
      </c>
      <c r="E372" s="9" t="e">
        <f>'traitement UNIQUE'!A372</f>
        <v>#N/A</v>
      </c>
      <c r="F372" s="9">
        <f t="shared" si="87"/>
        <v>0</v>
      </c>
      <c r="G372" s="9">
        <f t="shared" si="88"/>
        <v>0</v>
      </c>
      <c r="H372" s="37">
        <f t="shared" si="89"/>
        <v>2</v>
      </c>
      <c r="I372" s="37">
        <f t="shared" si="90"/>
        <v>2</v>
      </c>
      <c r="J372" s="10">
        <f t="shared" si="91"/>
        <v>0</v>
      </c>
      <c r="K372" s="10">
        <f t="shared" si="92"/>
        <v>0</v>
      </c>
      <c r="L372" s="24">
        <f t="shared" si="93"/>
        <v>1</v>
      </c>
      <c r="M372" s="24">
        <f t="shared" si="94"/>
        <v>3</v>
      </c>
      <c r="N372" s="9"/>
      <c r="O372" s="9"/>
      <c r="P372" s="9"/>
      <c r="Q372" s="9"/>
      <c r="R372" s="9"/>
      <c r="S372" s="9"/>
      <c r="T372" s="9"/>
      <c r="U372" s="9">
        <f t="shared" si="97"/>
        <v>426</v>
      </c>
      <c r="V372" s="4">
        <f t="shared" si="98"/>
        <v>153</v>
      </c>
      <c r="W372" s="4">
        <f t="shared" si="95"/>
        <v>1</v>
      </c>
      <c r="X372" s="12">
        <f t="shared" si="96"/>
        <v>1</v>
      </c>
    </row>
    <row r="373" spans="1:24" ht="18.75" customHeight="1" x14ac:dyDescent="0.35">
      <c r="A373" s="21" t="str">
        <f>'total Scrap'!A373</f>
        <v>05/2021</v>
      </c>
      <c r="B373" s="19">
        <f>'total Scrap'!D373</f>
        <v>96583</v>
      </c>
      <c r="C373" s="11" t="str">
        <f>'total Scrap'!E373</f>
        <v>27060UB070</v>
      </c>
      <c r="D373" s="35" t="str">
        <f t="shared" si="86"/>
        <v>27060UB070</v>
      </c>
      <c r="E373" s="9" t="e">
        <f>'traitement UNIQUE'!A373</f>
        <v>#N/A</v>
      </c>
      <c r="F373" s="9">
        <f t="shared" si="87"/>
        <v>0</v>
      </c>
      <c r="G373" s="9">
        <f t="shared" si="88"/>
        <v>0</v>
      </c>
      <c r="H373" s="37">
        <f t="shared" si="89"/>
        <v>2</v>
      </c>
      <c r="I373" s="37">
        <f t="shared" si="90"/>
        <v>2</v>
      </c>
      <c r="J373" s="10">
        <f t="shared" si="91"/>
        <v>0</v>
      </c>
      <c r="K373" s="10">
        <f t="shared" si="92"/>
        <v>0</v>
      </c>
      <c r="L373" s="24">
        <f t="shared" si="93"/>
        <v>1</v>
      </c>
      <c r="M373" s="24">
        <f t="shared" si="94"/>
        <v>3</v>
      </c>
      <c r="N373" s="9"/>
      <c r="O373" s="9"/>
      <c r="P373" s="9"/>
      <c r="Q373" s="9"/>
      <c r="R373" s="9"/>
      <c r="S373" s="9"/>
      <c r="T373" s="9"/>
      <c r="U373" s="9">
        <f t="shared" si="97"/>
        <v>426</v>
      </c>
      <c r="V373" s="4">
        <f t="shared" si="98"/>
        <v>153</v>
      </c>
      <c r="W373" s="4">
        <f t="shared" si="95"/>
        <v>1</v>
      </c>
      <c r="X373" s="12">
        <f t="shared" si="96"/>
        <v>1</v>
      </c>
    </row>
    <row r="374" spans="1:24" ht="18.75" customHeight="1" x14ac:dyDescent="0.35">
      <c r="A374" s="21" t="str">
        <f>'total Scrap'!A374</f>
        <v>05/2021</v>
      </c>
      <c r="B374" s="19">
        <f>'total Scrap'!D374</f>
        <v>97976</v>
      </c>
      <c r="C374" s="11" t="str">
        <f>'total Scrap'!E374</f>
        <v>242102674071</v>
      </c>
      <c r="D374" s="35">
        <f t="shared" si="86"/>
        <v>0</v>
      </c>
      <c r="E374" s="9" t="e">
        <f>'traitement UNIQUE'!A374</f>
        <v>#N/A</v>
      </c>
      <c r="F374" s="9">
        <f t="shared" si="87"/>
        <v>0</v>
      </c>
      <c r="G374" s="9">
        <f t="shared" si="88"/>
        <v>0</v>
      </c>
      <c r="H374" s="37">
        <f t="shared" si="89"/>
        <v>2</v>
      </c>
      <c r="I374" s="37">
        <f t="shared" si="90"/>
        <v>2</v>
      </c>
      <c r="J374" s="10">
        <f t="shared" si="91"/>
        <v>0</v>
      </c>
      <c r="K374" s="10">
        <f t="shared" si="92"/>
        <v>0</v>
      </c>
      <c r="L374" s="24">
        <f t="shared" si="93"/>
        <v>1</v>
      </c>
      <c r="M374" s="24">
        <f t="shared" si="94"/>
        <v>3</v>
      </c>
      <c r="N374" s="9"/>
      <c r="O374" s="9"/>
      <c r="P374" s="9"/>
      <c r="Q374" s="9"/>
      <c r="R374" s="9"/>
      <c r="S374" s="9"/>
      <c r="T374" s="9"/>
      <c r="U374" s="9">
        <f t="shared" si="97"/>
        <v>426</v>
      </c>
      <c r="V374" s="4">
        <f t="shared" si="98"/>
        <v>153</v>
      </c>
      <c r="W374" s="4">
        <f t="shared" si="95"/>
        <v>1</v>
      </c>
      <c r="X374" s="12">
        <f t="shared" si="96"/>
        <v>1</v>
      </c>
    </row>
    <row r="375" spans="1:24" ht="18.75" customHeight="1" x14ac:dyDescent="0.35">
      <c r="A375" s="21" t="str">
        <f>'total Scrap'!A375</f>
        <v>05/2021</v>
      </c>
      <c r="B375" s="19">
        <f>'total Scrap'!D375</f>
        <v>96579</v>
      </c>
      <c r="C375" s="11" t="str">
        <f>'total Scrap'!E375</f>
        <v>234202660071</v>
      </c>
      <c r="D375" s="35">
        <f t="shared" si="86"/>
        <v>0</v>
      </c>
      <c r="E375" s="9" t="e">
        <f>'traitement UNIQUE'!A375</f>
        <v>#N/A</v>
      </c>
      <c r="F375" s="9">
        <f t="shared" si="87"/>
        <v>0</v>
      </c>
      <c r="G375" s="9">
        <f t="shared" si="88"/>
        <v>0</v>
      </c>
      <c r="H375" s="37">
        <f t="shared" si="89"/>
        <v>2</v>
      </c>
      <c r="I375" s="37">
        <f t="shared" si="90"/>
        <v>2</v>
      </c>
      <c r="J375" s="10">
        <f t="shared" si="91"/>
        <v>0</v>
      </c>
      <c r="K375" s="10">
        <f t="shared" si="92"/>
        <v>0</v>
      </c>
      <c r="L375" s="24">
        <f t="shared" si="93"/>
        <v>1</v>
      </c>
      <c r="M375" s="24">
        <f t="shared" si="94"/>
        <v>3</v>
      </c>
      <c r="N375" s="9"/>
      <c r="O375" s="9"/>
      <c r="P375" s="9"/>
      <c r="Q375" s="9"/>
      <c r="R375" s="9"/>
      <c r="S375" s="9"/>
      <c r="T375" s="9"/>
      <c r="U375" s="9">
        <f t="shared" si="97"/>
        <v>426</v>
      </c>
      <c r="V375" s="4">
        <f t="shared" si="98"/>
        <v>153</v>
      </c>
      <c r="W375" s="4">
        <f t="shared" si="95"/>
        <v>1</v>
      </c>
      <c r="X375" s="12">
        <f t="shared" si="96"/>
        <v>1</v>
      </c>
    </row>
    <row r="376" spans="1:24" ht="18.75" customHeight="1" x14ac:dyDescent="0.35">
      <c r="A376" s="21" t="str">
        <f>'total Scrap'!A376</f>
        <v>05/2021</v>
      </c>
      <c r="B376" s="19">
        <f>'total Scrap'!D376</f>
        <v>97908</v>
      </c>
      <c r="C376" s="11" t="str">
        <f>'total Scrap'!E376</f>
        <v>281003677071</v>
      </c>
      <c r="D376" s="35" t="str">
        <f t="shared" si="86"/>
        <v>281003677071</v>
      </c>
      <c r="E376" s="9" t="e">
        <f>'traitement UNIQUE'!A376</f>
        <v>#N/A</v>
      </c>
      <c r="F376" s="9">
        <f t="shared" si="87"/>
        <v>0</v>
      </c>
      <c r="G376" s="9">
        <f t="shared" si="88"/>
        <v>0</v>
      </c>
      <c r="H376" s="37">
        <f t="shared" si="89"/>
        <v>2</v>
      </c>
      <c r="I376" s="37">
        <f t="shared" si="90"/>
        <v>2</v>
      </c>
      <c r="J376" s="10">
        <f t="shared" si="91"/>
        <v>0</v>
      </c>
      <c r="K376" s="10">
        <f t="shared" si="92"/>
        <v>0</v>
      </c>
      <c r="L376" s="24">
        <f t="shared" si="93"/>
        <v>1</v>
      </c>
      <c r="M376" s="24">
        <f t="shared" si="94"/>
        <v>3</v>
      </c>
      <c r="N376" s="9"/>
      <c r="O376" s="9"/>
      <c r="P376" s="9"/>
      <c r="Q376" s="9"/>
      <c r="R376" s="9"/>
      <c r="S376" s="9"/>
      <c r="T376" s="9"/>
      <c r="U376" s="9">
        <f t="shared" si="97"/>
        <v>426</v>
      </c>
      <c r="V376" s="4">
        <f t="shared" si="98"/>
        <v>153</v>
      </c>
      <c r="W376" s="4">
        <f t="shared" si="95"/>
        <v>1</v>
      </c>
      <c r="X376" s="12">
        <f t="shared" si="96"/>
        <v>1</v>
      </c>
    </row>
    <row r="377" spans="1:24" ht="18.75" customHeight="1" x14ac:dyDescent="0.35">
      <c r="A377" s="21" t="str">
        <f>'total Scrap'!A377</f>
        <v>05/2021</v>
      </c>
      <c r="B377" s="19">
        <f>'total Scrap'!D377</f>
        <v>97530</v>
      </c>
      <c r="C377" s="11" t="str">
        <f>'total Scrap'!E377</f>
        <v>532222665071</v>
      </c>
      <c r="D377" s="35">
        <f t="shared" si="86"/>
        <v>0</v>
      </c>
      <c r="E377" s="9" t="e">
        <f>'traitement UNIQUE'!A377</f>
        <v>#N/A</v>
      </c>
      <c r="F377" s="9">
        <f t="shared" si="87"/>
        <v>0</v>
      </c>
      <c r="G377" s="9">
        <f t="shared" si="88"/>
        <v>0</v>
      </c>
      <c r="H377" s="37">
        <f t="shared" si="89"/>
        <v>2</v>
      </c>
      <c r="I377" s="37">
        <f t="shared" si="90"/>
        <v>2</v>
      </c>
      <c r="J377" s="10">
        <f t="shared" si="91"/>
        <v>0</v>
      </c>
      <c r="K377" s="10">
        <f t="shared" si="92"/>
        <v>0</v>
      </c>
      <c r="L377" s="24">
        <f t="shared" si="93"/>
        <v>1</v>
      </c>
      <c r="M377" s="24">
        <f t="shared" si="94"/>
        <v>3</v>
      </c>
      <c r="N377" s="9"/>
      <c r="O377" s="9"/>
      <c r="P377" s="9"/>
      <c r="Q377" s="9"/>
      <c r="R377" s="9"/>
      <c r="S377" s="9"/>
      <c r="T377" s="9"/>
      <c r="U377" s="9">
        <f t="shared" si="97"/>
        <v>426</v>
      </c>
      <c r="V377" s="4">
        <f t="shared" si="98"/>
        <v>153</v>
      </c>
      <c r="W377" s="4">
        <f t="shared" si="95"/>
        <v>1</v>
      </c>
      <c r="X377" s="12">
        <f t="shared" si="96"/>
        <v>1</v>
      </c>
    </row>
    <row r="378" spans="1:24" ht="18.75" customHeight="1" x14ac:dyDescent="0.35">
      <c r="A378" s="21" t="str">
        <f>'total Scrap'!A378</f>
        <v>05/2021</v>
      </c>
      <c r="B378" s="19">
        <f>'total Scrap'!D378</f>
        <v>96580</v>
      </c>
      <c r="C378" s="11" t="str">
        <f>'total Scrap'!E378</f>
        <v>56031FPD2271</v>
      </c>
      <c r="D378" s="35" t="str">
        <f t="shared" si="86"/>
        <v>56031FPD2271</v>
      </c>
      <c r="E378" s="9" t="e">
        <f>'traitement UNIQUE'!A378</f>
        <v>#N/A</v>
      </c>
      <c r="F378" s="9">
        <f t="shared" si="87"/>
        <v>0</v>
      </c>
      <c r="G378" s="9">
        <f t="shared" si="88"/>
        <v>0</v>
      </c>
      <c r="H378" s="37">
        <f t="shared" si="89"/>
        <v>2</v>
      </c>
      <c r="I378" s="37">
        <f t="shared" si="90"/>
        <v>2</v>
      </c>
      <c r="J378" s="10">
        <f t="shared" si="91"/>
        <v>0</v>
      </c>
      <c r="K378" s="10">
        <f t="shared" si="92"/>
        <v>0</v>
      </c>
      <c r="L378" s="24">
        <f t="shared" si="93"/>
        <v>1</v>
      </c>
      <c r="M378" s="24">
        <f t="shared" si="94"/>
        <v>3</v>
      </c>
      <c r="N378" s="9"/>
      <c r="O378" s="9"/>
      <c r="P378" s="9"/>
      <c r="Q378" s="9"/>
      <c r="R378" s="9"/>
      <c r="S378" s="9"/>
      <c r="T378" s="9"/>
      <c r="U378" s="9">
        <f t="shared" si="97"/>
        <v>426</v>
      </c>
      <c r="V378" s="4">
        <f t="shared" si="98"/>
        <v>153</v>
      </c>
      <c r="W378" s="4">
        <f t="shared" si="95"/>
        <v>1</v>
      </c>
      <c r="X378" s="12">
        <f t="shared" si="96"/>
        <v>1</v>
      </c>
    </row>
    <row r="379" spans="1:24" ht="18.75" customHeight="1" x14ac:dyDescent="0.35">
      <c r="A379" s="21" t="str">
        <f>'total Scrap'!A379</f>
        <v>05/2021</v>
      </c>
      <c r="B379" s="19">
        <f>'total Scrap'!D379</f>
        <v>95200</v>
      </c>
      <c r="C379" s="11" t="str">
        <f>'total Scrap'!E379</f>
        <v>28820F201071</v>
      </c>
      <c r="D379" s="35">
        <f t="shared" si="86"/>
        <v>0</v>
      </c>
      <c r="E379" s="9" t="e">
        <f>'traitement UNIQUE'!A379</f>
        <v>#N/A</v>
      </c>
      <c r="F379" s="9">
        <f t="shared" si="87"/>
        <v>0</v>
      </c>
      <c r="G379" s="9">
        <f t="shared" si="88"/>
        <v>0</v>
      </c>
      <c r="H379" s="37">
        <f t="shared" si="89"/>
        <v>2</v>
      </c>
      <c r="I379" s="37">
        <f t="shared" si="90"/>
        <v>2</v>
      </c>
      <c r="J379" s="10">
        <f t="shared" si="91"/>
        <v>0</v>
      </c>
      <c r="K379" s="10">
        <f t="shared" si="92"/>
        <v>0</v>
      </c>
      <c r="L379" s="24">
        <f t="shared" si="93"/>
        <v>1</v>
      </c>
      <c r="M379" s="24">
        <f t="shared" si="94"/>
        <v>3</v>
      </c>
      <c r="N379" s="9"/>
      <c r="O379" s="9"/>
      <c r="P379" s="9"/>
      <c r="Q379" s="9"/>
      <c r="R379" s="9"/>
      <c r="S379" s="9"/>
      <c r="T379" s="9"/>
      <c r="U379" s="9">
        <f t="shared" si="97"/>
        <v>426</v>
      </c>
      <c r="V379" s="4">
        <f t="shared" si="98"/>
        <v>153</v>
      </c>
      <c r="W379" s="4">
        <f t="shared" si="95"/>
        <v>1</v>
      </c>
      <c r="X379" s="12">
        <f t="shared" si="96"/>
        <v>1</v>
      </c>
    </row>
    <row r="380" spans="1:24" ht="18.75" customHeight="1" x14ac:dyDescent="0.35">
      <c r="A380" s="21" t="str">
        <f>'total Scrap'!A380</f>
        <v>05/2021</v>
      </c>
      <c r="B380" s="19">
        <f>'total Scrap'!D380</f>
        <v>97981</v>
      </c>
      <c r="C380" s="11" t="str">
        <f>'total Scrap'!E380</f>
        <v>55611F231171</v>
      </c>
      <c r="D380" s="35">
        <f t="shared" si="86"/>
        <v>0</v>
      </c>
      <c r="E380" s="9" t="e">
        <f>'traitement UNIQUE'!A380</f>
        <v>#N/A</v>
      </c>
      <c r="F380" s="9">
        <f t="shared" si="87"/>
        <v>0</v>
      </c>
      <c r="G380" s="9">
        <f t="shared" si="88"/>
        <v>0</v>
      </c>
      <c r="H380" s="37">
        <f t="shared" si="89"/>
        <v>2</v>
      </c>
      <c r="I380" s="37">
        <f t="shared" si="90"/>
        <v>2</v>
      </c>
      <c r="J380" s="10">
        <f t="shared" si="91"/>
        <v>0</v>
      </c>
      <c r="K380" s="10">
        <f t="shared" si="92"/>
        <v>0</v>
      </c>
      <c r="L380" s="24">
        <f t="shared" si="93"/>
        <v>1</v>
      </c>
      <c r="M380" s="24">
        <f t="shared" si="94"/>
        <v>3</v>
      </c>
      <c r="N380" s="9"/>
      <c r="O380" s="9"/>
      <c r="P380" s="9"/>
      <c r="Q380" s="9"/>
      <c r="R380" s="9"/>
      <c r="S380" s="9"/>
      <c r="T380" s="9"/>
      <c r="U380" s="9">
        <f t="shared" si="97"/>
        <v>426</v>
      </c>
      <c r="V380" s="4">
        <f t="shared" si="98"/>
        <v>153</v>
      </c>
      <c r="W380" s="4">
        <f t="shared" si="95"/>
        <v>1</v>
      </c>
      <c r="X380" s="12">
        <f t="shared" si="96"/>
        <v>1</v>
      </c>
    </row>
    <row r="381" spans="1:24" ht="18.75" customHeight="1" x14ac:dyDescent="0.35">
      <c r="A381" s="21" t="str">
        <f>'total Scrap'!A381</f>
        <v>05/2021</v>
      </c>
      <c r="B381" s="19">
        <f>'total Scrap'!D381</f>
        <v>95671</v>
      </c>
      <c r="C381" s="11" t="str">
        <f>'total Scrap'!E381</f>
        <v>451101247371</v>
      </c>
      <c r="D381" s="35" t="str">
        <f t="shared" si="86"/>
        <v>451101247371</v>
      </c>
      <c r="E381" s="9" t="e">
        <f>'traitement UNIQUE'!A381</f>
        <v>#N/A</v>
      </c>
      <c r="F381" s="9">
        <f t="shared" si="87"/>
        <v>0</v>
      </c>
      <c r="G381" s="9">
        <f t="shared" si="88"/>
        <v>0</v>
      </c>
      <c r="H381" s="37">
        <f t="shared" si="89"/>
        <v>2</v>
      </c>
      <c r="I381" s="37">
        <f t="shared" si="90"/>
        <v>2</v>
      </c>
      <c r="J381" s="10">
        <f t="shared" si="91"/>
        <v>0</v>
      </c>
      <c r="K381" s="10">
        <f t="shared" si="92"/>
        <v>0</v>
      </c>
      <c r="L381" s="24">
        <f t="shared" si="93"/>
        <v>1</v>
      </c>
      <c r="M381" s="24">
        <f t="shared" si="94"/>
        <v>3</v>
      </c>
      <c r="N381" s="9"/>
      <c r="O381" s="9"/>
      <c r="P381" s="9"/>
      <c r="Q381" s="9"/>
      <c r="R381" s="9"/>
      <c r="S381" s="9"/>
      <c r="T381" s="9"/>
      <c r="U381" s="9">
        <f t="shared" si="97"/>
        <v>426</v>
      </c>
      <c r="V381" s="4">
        <f t="shared" si="98"/>
        <v>153</v>
      </c>
      <c r="W381" s="4">
        <f t="shared" si="95"/>
        <v>1</v>
      </c>
      <c r="X381" s="12">
        <f t="shared" si="96"/>
        <v>1</v>
      </c>
    </row>
    <row r="382" spans="1:24" ht="18.75" customHeight="1" x14ac:dyDescent="0.35">
      <c r="A382" s="21" t="str">
        <f>'total Scrap'!A382</f>
        <v>05/2021</v>
      </c>
      <c r="B382" s="19">
        <f>'total Scrap'!D382</f>
        <v>95568</v>
      </c>
      <c r="C382" s="11" t="str">
        <f>'total Scrap'!E382</f>
        <v>53724F222071</v>
      </c>
      <c r="D382" s="35" t="str">
        <f t="shared" si="86"/>
        <v>53724F222071</v>
      </c>
      <c r="E382" s="9" t="e">
        <f>'traitement UNIQUE'!A382</f>
        <v>#N/A</v>
      </c>
      <c r="F382" s="9">
        <f t="shared" si="87"/>
        <v>0</v>
      </c>
      <c r="G382" s="9">
        <f t="shared" si="88"/>
        <v>0</v>
      </c>
      <c r="H382" s="37">
        <f t="shared" si="89"/>
        <v>2</v>
      </c>
      <c r="I382" s="37">
        <f t="shared" si="90"/>
        <v>2</v>
      </c>
      <c r="J382" s="10">
        <f t="shared" si="91"/>
        <v>0</v>
      </c>
      <c r="K382" s="10">
        <f t="shared" si="92"/>
        <v>0</v>
      </c>
      <c r="L382" s="24">
        <f t="shared" si="93"/>
        <v>1</v>
      </c>
      <c r="M382" s="24">
        <f t="shared" si="94"/>
        <v>3</v>
      </c>
      <c r="N382" s="9"/>
      <c r="O382" s="9"/>
      <c r="P382" s="9"/>
      <c r="Q382" s="9"/>
      <c r="R382" s="9"/>
      <c r="S382" s="9"/>
      <c r="T382" s="9"/>
      <c r="U382" s="9">
        <f t="shared" si="97"/>
        <v>426</v>
      </c>
      <c r="V382" s="4">
        <f t="shared" si="98"/>
        <v>153</v>
      </c>
      <c r="W382" s="4">
        <f t="shared" si="95"/>
        <v>1</v>
      </c>
      <c r="X382" s="12">
        <f t="shared" si="96"/>
        <v>1</v>
      </c>
    </row>
    <row r="383" spans="1:24" ht="18.75" customHeight="1" x14ac:dyDescent="0.35">
      <c r="A383" s="21" t="str">
        <f>'total Scrap'!A383</f>
        <v>05/2021</v>
      </c>
      <c r="B383" s="19">
        <f>'total Scrap'!D383</f>
        <v>97529</v>
      </c>
      <c r="C383" s="11" t="str">
        <f>'total Scrap'!E383</f>
        <v>53724F222071</v>
      </c>
      <c r="D383" s="35" t="str">
        <f t="shared" si="86"/>
        <v>53724F222071</v>
      </c>
      <c r="E383" s="9" t="e">
        <f>'traitement UNIQUE'!A383</f>
        <v>#N/A</v>
      </c>
      <c r="F383" s="9">
        <f t="shared" si="87"/>
        <v>0</v>
      </c>
      <c r="G383" s="9">
        <f t="shared" si="88"/>
        <v>0</v>
      </c>
      <c r="H383" s="37">
        <f t="shared" si="89"/>
        <v>2</v>
      </c>
      <c r="I383" s="37">
        <f t="shared" si="90"/>
        <v>2</v>
      </c>
      <c r="J383" s="10">
        <f t="shared" si="91"/>
        <v>0</v>
      </c>
      <c r="K383" s="10">
        <f t="shared" si="92"/>
        <v>0</v>
      </c>
      <c r="L383" s="24">
        <f t="shared" si="93"/>
        <v>1</v>
      </c>
      <c r="M383" s="24">
        <f t="shared" si="94"/>
        <v>3</v>
      </c>
      <c r="N383" s="9"/>
      <c r="O383" s="9"/>
      <c r="P383" s="9"/>
      <c r="Q383" s="9"/>
      <c r="R383" s="9"/>
      <c r="S383" s="9"/>
      <c r="T383" s="9"/>
      <c r="U383" s="9">
        <f t="shared" si="97"/>
        <v>426</v>
      </c>
      <c r="V383" s="4">
        <f t="shared" si="98"/>
        <v>153</v>
      </c>
      <c r="W383" s="4">
        <f t="shared" si="95"/>
        <v>1</v>
      </c>
      <c r="X383" s="12">
        <f t="shared" si="96"/>
        <v>1</v>
      </c>
    </row>
    <row r="384" spans="1:24" ht="18.75" customHeight="1" x14ac:dyDescent="0.35">
      <c r="A384" s="21" t="str">
        <f>'total Scrap'!A384</f>
        <v>05/2021</v>
      </c>
      <c r="B384" s="19">
        <f>'total Scrap'!D384</f>
        <v>97826</v>
      </c>
      <c r="C384" s="11" t="str">
        <f>'total Scrap'!E384</f>
        <v>178022665071</v>
      </c>
      <c r="D384" s="35" t="str">
        <f t="shared" si="86"/>
        <v>178022665071</v>
      </c>
      <c r="E384" s="9" t="e">
        <f>'traitement UNIQUE'!A384</f>
        <v>#N/A</v>
      </c>
      <c r="F384" s="9">
        <f t="shared" si="87"/>
        <v>0</v>
      </c>
      <c r="G384" s="9">
        <f t="shared" si="88"/>
        <v>0</v>
      </c>
      <c r="H384" s="37">
        <f t="shared" si="89"/>
        <v>2</v>
      </c>
      <c r="I384" s="37">
        <f t="shared" si="90"/>
        <v>2</v>
      </c>
      <c r="J384" s="10">
        <f t="shared" si="91"/>
        <v>0</v>
      </c>
      <c r="K384" s="10">
        <f t="shared" si="92"/>
        <v>0</v>
      </c>
      <c r="L384" s="24">
        <f t="shared" si="93"/>
        <v>1</v>
      </c>
      <c r="M384" s="24">
        <f t="shared" si="94"/>
        <v>3</v>
      </c>
      <c r="N384" s="9"/>
      <c r="O384" s="9"/>
      <c r="P384" s="9"/>
      <c r="Q384" s="9"/>
      <c r="R384" s="9"/>
      <c r="S384" s="9"/>
      <c r="T384" s="9"/>
      <c r="U384" s="9">
        <f t="shared" si="97"/>
        <v>426</v>
      </c>
      <c r="V384" s="4">
        <f t="shared" si="98"/>
        <v>153</v>
      </c>
      <c r="W384" s="4">
        <f t="shared" si="95"/>
        <v>1</v>
      </c>
      <c r="X384" s="12">
        <f t="shared" si="96"/>
        <v>1</v>
      </c>
    </row>
    <row r="385" spans="1:24" ht="18.75" customHeight="1" x14ac:dyDescent="0.35">
      <c r="A385" s="21" t="str">
        <f>'total Scrap'!A385</f>
        <v>05/2021</v>
      </c>
      <c r="B385" s="19">
        <f>'total Scrap'!D385</f>
        <v>95567</v>
      </c>
      <c r="C385" s="11" t="str">
        <f>'total Scrap'!E385</f>
        <v>56138FPA2071</v>
      </c>
      <c r="D385" s="35">
        <f t="shared" si="86"/>
        <v>0</v>
      </c>
      <c r="E385" s="9" t="e">
        <f>'traitement UNIQUE'!A385</f>
        <v>#N/A</v>
      </c>
      <c r="F385" s="9">
        <f t="shared" si="87"/>
        <v>0</v>
      </c>
      <c r="G385" s="9">
        <f t="shared" si="88"/>
        <v>0</v>
      </c>
      <c r="H385" s="37">
        <f t="shared" si="89"/>
        <v>2</v>
      </c>
      <c r="I385" s="37">
        <f t="shared" si="90"/>
        <v>2</v>
      </c>
      <c r="J385" s="10">
        <f t="shared" si="91"/>
        <v>0</v>
      </c>
      <c r="K385" s="10">
        <f t="shared" si="92"/>
        <v>0</v>
      </c>
      <c r="L385" s="24">
        <f t="shared" si="93"/>
        <v>1</v>
      </c>
      <c r="M385" s="24">
        <f t="shared" si="94"/>
        <v>3</v>
      </c>
      <c r="N385" s="9"/>
      <c r="O385" s="9"/>
      <c r="P385" s="9"/>
      <c r="Q385" s="9"/>
      <c r="R385" s="9"/>
      <c r="S385" s="9"/>
      <c r="T385" s="9"/>
      <c r="U385" s="9">
        <f t="shared" si="97"/>
        <v>426</v>
      </c>
      <c r="V385" s="4">
        <f t="shared" si="98"/>
        <v>153</v>
      </c>
      <c r="W385" s="4">
        <f t="shared" si="95"/>
        <v>1</v>
      </c>
      <c r="X385" s="12">
        <f t="shared" si="96"/>
        <v>1</v>
      </c>
    </row>
    <row r="386" spans="1:24" ht="18.75" customHeight="1" x14ac:dyDescent="0.35">
      <c r="A386" s="21" t="str">
        <f>'total Scrap'!A386</f>
        <v>05/2021</v>
      </c>
      <c r="B386" s="19">
        <f>'total Scrap'!D386</f>
        <v>96586</v>
      </c>
      <c r="C386" s="11" t="str">
        <f>'total Scrap'!E386</f>
        <v>521823675171</v>
      </c>
      <c r="D386" s="35" t="str">
        <f t="shared" ref="D386:D410" si="99">IF(COUNTIFS($C$2:$C$410,C386)&gt;1, C386,0)</f>
        <v>521823675171</v>
      </c>
      <c r="E386" s="9" t="e">
        <f>'traitement UNIQUE'!A386</f>
        <v>#N/A</v>
      </c>
      <c r="F386" s="9">
        <f t="shared" ref="F386:F410" si="100">IF($C386=E$2, $A386,)</f>
        <v>0</v>
      </c>
      <c r="G386" s="9">
        <f t="shared" ref="G386:G410" si="101">IF($C386=$E$3, $A386,)</f>
        <v>0</v>
      </c>
      <c r="H386" s="37">
        <f t="shared" ref="H386:H410" si="102">COUNTIFS(F$2:F$410,"&lt;&gt;",F$2:F$410,"&lt;&gt;0")</f>
        <v>2</v>
      </c>
      <c r="I386" s="37">
        <f t="shared" ref="I386:I410" si="103">COUNTIFS(G$2:G$410,"&lt;&gt;",G$2:G$410,"&lt;&gt;0")</f>
        <v>2</v>
      </c>
      <c r="J386" s="10">
        <f t="shared" ref="J386:J410" si="104">IF(F386&lt;&gt;0, DATE(MID(F386,4,7),MID(F386,1,2),1),)</f>
        <v>0</v>
      </c>
      <c r="K386" s="10">
        <f t="shared" ref="K386:K410" si="105">IF(G386&lt;&gt;0, DATE(MID(G386,4,7),MID(G386,1,2),1),)</f>
        <v>0</v>
      </c>
      <c r="L386" s="24">
        <f t="shared" ref="L386:L410" si="106">IF(F386&gt;0,L385+1,L385)</f>
        <v>1</v>
      </c>
      <c r="M386" s="24">
        <f t="shared" ref="M386:M410" si="107">IF(G386&gt;0,M385+1,M385)</f>
        <v>3</v>
      </c>
      <c r="N386" s="9"/>
      <c r="O386" s="9"/>
      <c r="P386" s="9"/>
      <c r="Q386" s="9"/>
      <c r="R386" s="9"/>
      <c r="S386" s="9"/>
      <c r="T386" s="9"/>
      <c r="U386" s="9">
        <f t="shared" si="97"/>
        <v>426</v>
      </c>
      <c r="V386" s="4">
        <f t="shared" si="98"/>
        <v>153</v>
      </c>
      <c r="W386" s="4">
        <f t="shared" ref="W386:W410" si="108">_xlfn.IFS(U$2&lt;=45,4,U$2&lt;=90,3,U$2&lt;=135,2,U$2&gt;135,1)</f>
        <v>1</v>
      </c>
      <c r="X386" s="12">
        <f t="shared" ref="X386:X410" si="109">_xlfn.IFS(V$2&lt;=45,4,V$2&lt;=90,3,V$2&lt;=135,2,V$2&gt;135,1)</f>
        <v>1</v>
      </c>
    </row>
    <row r="387" spans="1:24" ht="18.75" customHeight="1" x14ac:dyDescent="0.35">
      <c r="A387" s="21" t="str">
        <f>'total Scrap'!A387</f>
        <v>05/2021</v>
      </c>
      <c r="B387" s="19">
        <f>'total Scrap'!D387</f>
        <v>96585</v>
      </c>
      <c r="C387" s="11" t="str">
        <f>'total Scrap'!E387</f>
        <v>163612386071</v>
      </c>
      <c r="D387" s="35">
        <f t="shared" si="99"/>
        <v>0</v>
      </c>
      <c r="E387" s="9" t="e">
        <f>'traitement UNIQUE'!A387</f>
        <v>#N/A</v>
      </c>
      <c r="F387" s="9">
        <f t="shared" si="100"/>
        <v>0</v>
      </c>
      <c r="G387" s="9">
        <f t="shared" si="101"/>
        <v>0</v>
      </c>
      <c r="H387" s="37">
        <f t="shared" si="102"/>
        <v>2</v>
      </c>
      <c r="I387" s="37">
        <f t="shared" si="103"/>
        <v>2</v>
      </c>
      <c r="J387" s="10">
        <f t="shared" si="104"/>
        <v>0</v>
      </c>
      <c r="K387" s="10">
        <f t="shared" si="105"/>
        <v>0</v>
      </c>
      <c r="L387" s="24">
        <f t="shared" si="106"/>
        <v>1</v>
      </c>
      <c r="M387" s="24">
        <f t="shared" si="107"/>
        <v>3</v>
      </c>
      <c r="N387" s="9"/>
      <c r="O387" s="9"/>
      <c r="P387" s="9"/>
      <c r="Q387" s="9"/>
      <c r="R387" s="9"/>
      <c r="S387" s="9"/>
      <c r="T387" s="9"/>
      <c r="U387" s="9">
        <f t="shared" ref="U387:U410" si="110">IF(COUNTIFS(S$2:S$410,"&lt;&gt;",S$2:S$410,"&lt;&gt;0")=0,"0",SUMIFS(S$2:S$410,S$2:S$410,"&lt;&gt;0")/COUNTIFS(S$2:S$410,"&lt;&gt;",S$2:S$410,"&lt;&gt;0"))</f>
        <v>426</v>
      </c>
      <c r="V387" s="4">
        <f t="shared" ref="V387:V410" si="111">IF(COUNTIFS(T$2:T$410,"&lt;&gt;",T$2:T$410,"&lt;&gt;0")=0,"0",SUMIFS(T$2:T$410,T$2:T$410,"&lt;&gt;0")/COUNTIFS(T$2:T$410,"&lt;&gt;",T$2:T$410,"&lt;&gt;0"))</f>
        <v>153</v>
      </c>
      <c r="W387" s="4">
        <f t="shared" si="108"/>
        <v>1</v>
      </c>
      <c r="X387" s="12">
        <f t="shared" si="109"/>
        <v>1</v>
      </c>
    </row>
    <row r="388" spans="1:24" ht="18.75" customHeight="1" x14ac:dyDescent="0.35">
      <c r="A388" s="21" t="str">
        <f>'total Scrap'!A388</f>
        <v>05/2021</v>
      </c>
      <c r="B388" s="19">
        <f>'total Scrap'!D388</f>
        <v>97827</v>
      </c>
      <c r="C388" s="11" t="str">
        <f>'total Scrap'!E388</f>
        <v>56024F218371</v>
      </c>
      <c r="D388" s="35">
        <f t="shared" si="99"/>
        <v>0</v>
      </c>
      <c r="E388" s="9" t="e">
        <f>'traitement UNIQUE'!A388</f>
        <v>#N/A</v>
      </c>
      <c r="F388" s="9">
        <f t="shared" si="100"/>
        <v>0</v>
      </c>
      <c r="G388" s="9">
        <f t="shared" si="101"/>
        <v>0</v>
      </c>
      <c r="H388" s="37">
        <f t="shared" si="102"/>
        <v>2</v>
      </c>
      <c r="I388" s="37">
        <f t="shared" si="103"/>
        <v>2</v>
      </c>
      <c r="J388" s="10">
        <f t="shared" si="104"/>
        <v>0</v>
      </c>
      <c r="K388" s="10">
        <f t="shared" si="105"/>
        <v>0</v>
      </c>
      <c r="L388" s="24">
        <f t="shared" si="106"/>
        <v>1</v>
      </c>
      <c r="M388" s="24">
        <f t="shared" si="107"/>
        <v>3</v>
      </c>
      <c r="N388" s="9"/>
      <c r="O388" s="9"/>
      <c r="P388" s="9"/>
      <c r="Q388" s="9"/>
      <c r="R388" s="9"/>
      <c r="S388" s="9"/>
      <c r="T388" s="9"/>
      <c r="U388" s="9">
        <f t="shared" si="110"/>
        <v>426</v>
      </c>
      <c r="V388" s="4">
        <f t="shared" si="111"/>
        <v>153</v>
      </c>
      <c r="W388" s="4">
        <f t="shared" si="108"/>
        <v>1</v>
      </c>
      <c r="X388" s="12">
        <f t="shared" si="109"/>
        <v>1</v>
      </c>
    </row>
    <row r="389" spans="1:24" ht="18.75" customHeight="1" x14ac:dyDescent="0.35">
      <c r="A389" s="21" t="str">
        <f>'total Scrap'!A389</f>
        <v>05/2021</v>
      </c>
      <c r="B389" s="19">
        <f>'total Scrap'!D389</f>
        <v>96581</v>
      </c>
      <c r="C389" s="11" t="str">
        <f>'total Scrap'!E389</f>
        <v>904071303071</v>
      </c>
      <c r="D389" s="35">
        <f t="shared" si="99"/>
        <v>0</v>
      </c>
      <c r="E389" s="9" t="e">
        <f>'traitement UNIQUE'!A389</f>
        <v>#N/A</v>
      </c>
      <c r="F389" s="9">
        <f t="shared" si="100"/>
        <v>0</v>
      </c>
      <c r="G389" s="9">
        <f t="shared" si="101"/>
        <v>0</v>
      </c>
      <c r="H389" s="37">
        <f t="shared" si="102"/>
        <v>2</v>
      </c>
      <c r="I389" s="37">
        <f t="shared" si="103"/>
        <v>2</v>
      </c>
      <c r="J389" s="10">
        <f t="shared" si="104"/>
        <v>0</v>
      </c>
      <c r="K389" s="10">
        <f t="shared" si="105"/>
        <v>0</v>
      </c>
      <c r="L389" s="24">
        <f t="shared" si="106"/>
        <v>1</v>
      </c>
      <c r="M389" s="24">
        <f t="shared" si="107"/>
        <v>3</v>
      </c>
      <c r="N389" s="9"/>
      <c r="O389" s="9"/>
      <c r="P389" s="9"/>
      <c r="Q389" s="9"/>
      <c r="R389" s="9"/>
      <c r="S389" s="9"/>
      <c r="T389" s="9"/>
      <c r="U389" s="9">
        <f t="shared" si="110"/>
        <v>426</v>
      </c>
      <c r="V389" s="4">
        <f t="shared" si="111"/>
        <v>153</v>
      </c>
      <c r="W389" s="4">
        <f t="shared" si="108"/>
        <v>1</v>
      </c>
      <c r="X389" s="12">
        <f t="shared" si="109"/>
        <v>1</v>
      </c>
    </row>
    <row r="390" spans="1:24" ht="18.75" customHeight="1" x14ac:dyDescent="0.35">
      <c r="A390" s="21" t="str">
        <f>'total Scrap'!A390</f>
        <v>05/2021</v>
      </c>
      <c r="B390" s="19">
        <f>'total Scrap'!D390</f>
        <v>97828</v>
      </c>
      <c r="C390" s="11" t="str">
        <f>'total Scrap'!E390</f>
        <v>56023F218071</v>
      </c>
      <c r="D390" s="35">
        <f t="shared" si="99"/>
        <v>0</v>
      </c>
      <c r="E390" s="9" t="e">
        <f>'traitement UNIQUE'!A390</f>
        <v>#N/A</v>
      </c>
      <c r="F390" s="9">
        <f t="shared" si="100"/>
        <v>0</v>
      </c>
      <c r="G390" s="9">
        <f t="shared" si="101"/>
        <v>0</v>
      </c>
      <c r="H390" s="37">
        <f t="shared" si="102"/>
        <v>2</v>
      </c>
      <c r="I390" s="37">
        <f t="shared" si="103"/>
        <v>2</v>
      </c>
      <c r="J390" s="10">
        <f t="shared" si="104"/>
        <v>0</v>
      </c>
      <c r="K390" s="10">
        <f t="shared" si="105"/>
        <v>0</v>
      </c>
      <c r="L390" s="24">
        <f t="shared" si="106"/>
        <v>1</v>
      </c>
      <c r="M390" s="24">
        <f t="shared" si="107"/>
        <v>3</v>
      </c>
      <c r="N390" s="9"/>
      <c r="O390" s="9"/>
      <c r="P390" s="9"/>
      <c r="Q390" s="9"/>
      <c r="R390" s="9"/>
      <c r="S390" s="9"/>
      <c r="T390" s="9"/>
      <c r="U390" s="9">
        <f t="shared" si="110"/>
        <v>426</v>
      </c>
      <c r="V390" s="4">
        <f t="shared" si="111"/>
        <v>153</v>
      </c>
      <c r="W390" s="4">
        <f t="shared" si="108"/>
        <v>1</v>
      </c>
      <c r="X390" s="12">
        <f t="shared" si="109"/>
        <v>1</v>
      </c>
    </row>
    <row r="391" spans="1:24" ht="18.75" customHeight="1" x14ac:dyDescent="0.35">
      <c r="A391" s="21" t="str">
        <f>'total Scrap'!A391</f>
        <v>06/2021</v>
      </c>
      <c r="B391" s="19">
        <f>'total Scrap'!D391</f>
        <v>97666</v>
      </c>
      <c r="C391" s="11" t="str">
        <f>'total Scrap'!E391</f>
        <v>111802665171</v>
      </c>
      <c r="D391" s="35" t="str">
        <f t="shared" si="99"/>
        <v>111802665171</v>
      </c>
      <c r="E391" s="9" t="e">
        <f>'traitement UNIQUE'!A391</f>
        <v>#N/A</v>
      </c>
      <c r="F391" s="9">
        <f t="shared" si="100"/>
        <v>0</v>
      </c>
      <c r="G391" s="9">
        <f t="shared" si="101"/>
        <v>0</v>
      </c>
      <c r="H391" s="37">
        <f t="shared" si="102"/>
        <v>2</v>
      </c>
      <c r="I391" s="37">
        <f t="shared" si="103"/>
        <v>2</v>
      </c>
      <c r="J391" s="10">
        <f t="shared" si="104"/>
        <v>0</v>
      </c>
      <c r="K391" s="10">
        <f t="shared" si="105"/>
        <v>0</v>
      </c>
      <c r="L391" s="24">
        <f t="shared" si="106"/>
        <v>1</v>
      </c>
      <c r="M391" s="24">
        <f t="shared" si="107"/>
        <v>3</v>
      </c>
      <c r="N391" s="9"/>
      <c r="O391" s="9"/>
      <c r="P391" s="9"/>
      <c r="Q391" s="9"/>
      <c r="R391" s="9"/>
      <c r="S391" s="9"/>
      <c r="T391" s="9"/>
      <c r="U391" s="9">
        <f t="shared" si="110"/>
        <v>426</v>
      </c>
      <c r="V391" s="4">
        <f t="shared" si="111"/>
        <v>153</v>
      </c>
      <c r="W391" s="4">
        <f t="shared" si="108"/>
        <v>1</v>
      </c>
      <c r="X391" s="12">
        <f t="shared" si="109"/>
        <v>1</v>
      </c>
    </row>
    <row r="392" spans="1:24" ht="18.75" customHeight="1" x14ac:dyDescent="0.35">
      <c r="A392" s="21" t="str">
        <f>'total Scrap'!A392</f>
        <v>06/2021</v>
      </c>
      <c r="B392" s="19">
        <f>'total Scrap'!D392</f>
        <v>98024</v>
      </c>
      <c r="C392" s="11" t="str">
        <f>'total Scrap'!E392</f>
        <v>18450UM020</v>
      </c>
      <c r="D392" s="35" t="str">
        <f t="shared" si="99"/>
        <v>18450UM020</v>
      </c>
      <c r="E392" s="9" t="e">
        <f>'traitement UNIQUE'!A392</f>
        <v>#N/A</v>
      </c>
      <c r="F392" s="9">
        <f t="shared" si="100"/>
        <v>0</v>
      </c>
      <c r="G392" s="9">
        <f t="shared" si="101"/>
        <v>0</v>
      </c>
      <c r="H392" s="37">
        <f t="shared" si="102"/>
        <v>2</v>
      </c>
      <c r="I392" s="37">
        <f t="shared" si="103"/>
        <v>2</v>
      </c>
      <c r="J392" s="10">
        <f t="shared" si="104"/>
        <v>0</v>
      </c>
      <c r="K392" s="10">
        <f t="shared" si="105"/>
        <v>0</v>
      </c>
      <c r="L392" s="24">
        <f t="shared" si="106"/>
        <v>1</v>
      </c>
      <c r="M392" s="24">
        <f t="shared" si="107"/>
        <v>3</v>
      </c>
      <c r="N392" s="9"/>
      <c r="O392" s="9"/>
      <c r="P392" s="9"/>
      <c r="Q392" s="9"/>
      <c r="R392" s="9"/>
      <c r="S392" s="9"/>
      <c r="T392" s="9"/>
      <c r="U392" s="9">
        <f t="shared" si="110"/>
        <v>426</v>
      </c>
      <c r="V392" s="4">
        <f t="shared" si="111"/>
        <v>153</v>
      </c>
      <c r="W392" s="4">
        <f t="shared" si="108"/>
        <v>1</v>
      </c>
      <c r="X392" s="12">
        <f t="shared" si="109"/>
        <v>1</v>
      </c>
    </row>
    <row r="393" spans="1:24" ht="18.75" customHeight="1" x14ac:dyDescent="0.35">
      <c r="A393" s="21" t="str">
        <f>'total Scrap'!A393</f>
        <v>06/2021</v>
      </c>
      <c r="B393" s="19">
        <f>'total Scrap'!D393</f>
        <v>97701</v>
      </c>
      <c r="C393" s="11" t="str">
        <f>'total Scrap'!E393</f>
        <v>56190F220071</v>
      </c>
      <c r="D393" s="35" t="str">
        <f t="shared" si="99"/>
        <v>56190F220071</v>
      </c>
      <c r="E393" s="9" t="e">
        <f>'traitement UNIQUE'!A393</f>
        <v>#N/A</v>
      </c>
      <c r="F393" s="9">
        <f t="shared" si="100"/>
        <v>0</v>
      </c>
      <c r="G393" s="9">
        <f t="shared" si="101"/>
        <v>0</v>
      </c>
      <c r="H393" s="37">
        <f t="shared" si="102"/>
        <v>2</v>
      </c>
      <c r="I393" s="37">
        <f t="shared" si="103"/>
        <v>2</v>
      </c>
      <c r="J393" s="10">
        <f t="shared" si="104"/>
        <v>0</v>
      </c>
      <c r="K393" s="10">
        <f t="shared" si="105"/>
        <v>0</v>
      </c>
      <c r="L393" s="24">
        <f t="shared" si="106"/>
        <v>1</v>
      </c>
      <c r="M393" s="24">
        <f t="shared" si="107"/>
        <v>3</v>
      </c>
      <c r="N393" s="9"/>
      <c r="O393" s="9"/>
      <c r="P393" s="9"/>
      <c r="Q393" s="9"/>
      <c r="R393" s="9"/>
      <c r="S393" s="9"/>
      <c r="T393" s="9"/>
      <c r="U393" s="9">
        <f t="shared" si="110"/>
        <v>426</v>
      </c>
      <c r="V393" s="4">
        <f t="shared" si="111"/>
        <v>153</v>
      </c>
      <c r="W393" s="4">
        <f t="shared" si="108"/>
        <v>1</v>
      </c>
      <c r="X393" s="12">
        <f t="shared" si="109"/>
        <v>1</v>
      </c>
    </row>
    <row r="394" spans="1:24" ht="18.75" customHeight="1" x14ac:dyDescent="0.35">
      <c r="A394" s="21" t="str">
        <f>'total Scrap'!A394</f>
        <v>06/2021</v>
      </c>
      <c r="B394" s="19">
        <f>'total Scrap'!D394</f>
        <v>95573</v>
      </c>
      <c r="C394" s="11" t="str">
        <f>'total Scrap'!E394</f>
        <v>56190F220071</v>
      </c>
      <c r="D394" s="35" t="str">
        <f t="shared" si="99"/>
        <v>56190F220071</v>
      </c>
      <c r="E394" s="9" t="e">
        <f>'traitement UNIQUE'!A394</f>
        <v>#N/A</v>
      </c>
      <c r="F394" s="9">
        <f t="shared" si="100"/>
        <v>0</v>
      </c>
      <c r="G394" s="9">
        <f t="shared" si="101"/>
        <v>0</v>
      </c>
      <c r="H394" s="37">
        <f t="shared" si="102"/>
        <v>2</v>
      </c>
      <c r="I394" s="37">
        <f t="shared" si="103"/>
        <v>2</v>
      </c>
      <c r="J394" s="10">
        <f t="shared" si="104"/>
        <v>0</v>
      </c>
      <c r="K394" s="10">
        <f t="shared" si="105"/>
        <v>0</v>
      </c>
      <c r="L394" s="24">
        <f t="shared" si="106"/>
        <v>1</v>
      </c>
      <c r="M394" s="24">
        <f t="shared" si="107"/>
        <v>3</v>
      </c>
      <c r="N394" s="9"/>
      <c r="O394" s="9"/>
      <c r="P394" s="9"/>
      <c r="Q394" s="9"/>
      <c r="R394" s="9"/>
      <c r="S394" s="9"/>
      <c r="T394" s="9"/>
      <c r="U394" s="9">
        <f t="shared" si="110"/>
        <v>426</v>
      </c>
      <c r="V394" s="4">
        <f t="shared" si="111"/>
        <v>153</v>
      </c>
      <c r="W394" s="4">
        <f t="shared" si="108"/>
        <v>1</v>
      </c>
      <c r="X394" s="12">
        <f t="shared" si="109"/>
        <v>1</v>
      </c>
    </row>
    <row r="395" spans="1:24" ht="18.75" customHeight="1" x14ac:dyDescent="0.35">
      <c r="A395" s="21" t="str">
        <f>'total Scrap'!A395</f>
        <v>06/2021</v>
      </c>
      <c r="B395" s="19">
        <f>'total Scrap'!D395</f>
        <v>96595</v>
      </c>
      <c r="C395" s="11" t="str">
        <f>'total Scrap'!E395</f>
        <v>56190F220071</v>
      </c>
      <c r="D395" s="35" t="str">
        <f t="shared" si="99"/>
        <v>56190F220071</v>
      </c>
      <c r="E395" s="9" t="e">
        <f>'traitement UNIQUE'!A395</f>
        <v>#N/A</v>
      </c>
      <c r="F395" s="9">
        <f t="shared" si="100"/>
        <v>0</v>
      </c>
      <c r="G395" s="9">
        <f t="shared" si="101"/>
        <v>0</v>
      </c>
      <c r="H395" s="37">
        <f t="shared" si="102"/>
        <v>2</v>
      </c>
      <c r="I395" s="37">
        <f t="shared" si="103"/>
        <v>2</v>
      </c>
      <c r="J395" s="10">
        <f t="shared" si="104"/>
        <v>0</v>
      </c>
      <c r="K395" s="10">
        <f t="shared" si="105"/>
        <v>0</v>
      </c>
      <c r="L395" s="24">
        <f t="shared" si="106"/>
        <v>1</v>
      </c>
      <c r="M395" s="24">
        <f t="shared" si="107"/>
        <v>3</v>
      </c>
      <c r="N395" s="9"/>
      <c r="O395" s="9"/>
      <c r="P395" s="9"/>
      <c r="Q395" s="9"/>
      <c r="R395" s="9"/>
      <c r="S395" s="9"/>
      <c r="T395" s="9"/>
      <c r="U395" s="9">
        <f t="shared" si="110"/>
        <v>426</v>
      </c>
      <c r="V395" s="4">
        <f t="shared" si="111"/>
        <v>153</v>
      </c>
      <c r="W395" s="4">
        <f t="shared" si="108"/>
        <v>1</v>
      </c>
      <c r="X395" s="12">
        <f t="shared" si="109"/>
        <v>1</v>
      </c>
    </row>
    <row r="396" spans="1:24" ht="18.75" customHeight="1" x14ac:dyDescent="0.35">
      <c r="A396" s="21" t="str">
        <f>'total Scrap'!A396</f>
        <v>06/2021</v>
      </c>
      <c r="B396" s="19">
        <f>'total Scrap'!D396</f>
        <v>96591</v>
      </c>
      <c r="C396" s="11" t="str">
        <f>'total Scrap'!E396</f>
        <v>56190F127071</v>
      </c>
      <c r="D396" s="35">
        <f t="shared" si="99"/>
        <v>0</v>
      </c>
      <c r="E396" s="9" t="e">
        <f>'traitement UNIQUE'!A396</f>
        <v>#N/A</v>
      </c>
      <c r="F396" s="9">
        <f t="shared" si="100"/>
        <v>0</v>
      </c>
      <c r="G396" s="9">
        <f t="shared" si="101"/>
        <v>0</v>
      </c>
      <c r="H396" s="37">
        <f t="shared" si="102"/>
        <v>2</v>
      </c>
      <c r="I396" s="37">
        <f t="shared" si="103"/>
        <v>2</v>
      </c>
      <c r="J396" s="10">
        <f t="shared" si="104"/>
        <v>0</v>
      </c>
      <c r="K396" s="10">
        <f t="shared" si="105"/>
        <v>0</v>
      </c>
      <c r="L396" s="24">
        <f t="shared" si="106"/>
        <v>1</v>
      </c>
      <c r="M396" s="24">
        <f t="shared" si="107"/>
        <v>3</v>
      </c>
      <c r="N396" s="9"/>
      <c r="O396" s="9"/>
      <c r="P396" s="9"/>
      <c r="Q396" s="9"/>
      <c r="R396" s="9"/>
      <c r="S396" s="9"/>
      <c r="T396" s="9"/>
      <c r="U396" s="9">
        <f t="shared" si="110"/>
        <v>426</v>
      </c>
      <c r="V396" s="4">
        <f t="shared" si="111"/>
        <v>153</v>
      </c>
      <c r="W396" s="4">
        <f t="shared" si="108"/>
        <v>1</v>
      </c>
      <c r="X396" s="12">
        <f t="shared" si="109"/>
        <v>1</v>
      </c>
    </row>
    <row r="397" spans="1:24" ht="18.75" customHeight="1" x14ac:dyDescent="0.35">
      <c r="A397" s="21" t="str">
        <f>'total Scrap'!A397</f>
        <v>06/2021</v>
      </c>
      <c r="B397" s="19">
        <f>'total Scrap'!D397</f>
        <v>97442</v>
      </c>
      <c r="C397" s="11" t="str">
        <f>'total Scrap'!E397</f>
        <v>56110F218071</v>
      </c>
      <c r="D397" s="35" t="str">
        <f t="shared" si="99"/>
        <v>56110F218071</v>
      </c>
      <c r="E397" s="9" t="e">
        <f>'traitement UNIQUE'!A397</f>
        <v>#N/A</v>
      </c>
      <c r="F397" s="9">
        <f t="shared" si="100"/>
        <v>0</v>
      </c>
      <c r="G397" s="9">
        <f t="shared" si="101"/>
        <v>0</v>
      </c>
      <c r="H397" s="37">
        <f t="shared" si="102"/>
        <v>2</v>
      </c>
      <c r="I397" s="37">
        <f t="shared" si="103"/>
        <v>2</v>
      </c>
      <c r="J397" s="10">
        <f t="shared" si="104"/>
        <v>0</v>
      </c>
      <c r="K397" s="10">
        <f t="shared" si="105"/>
        <v>0</v>
      </c>
      <c r="L397" s="24">
        <f t="shared" si="106"/>
        <v>1</v>
      </c>
      <c r="M397" s="24">
        <f t="shared" si="107"/>
        <v>3</v>
      </c>
      <c r="N397" s="9"/>
      <c r="O397" s="9"/>
      <c r="P397" s="9"/>
      <c r="Q397" s="9"/>
      <c r="R397" s="9"/>
      <c r="S397" s="9"/>
      <c r="T397" s="9"/>
      <c r="U397" s="9">
        <f t="shared" si="110"/>
        <v>426</v>
      </c>
      <c r="V397" s="4">
        <f t="shared" si="111"/>
        <v>153</v>
      </c>
      <c r="W397" s="4">
        <f t="shared" si="108"/>
        <v>1</v>
      </c>
      <c r="X397" s="12">
        <f t="shared" si="109"/>
        <v>1</v>
      </c>
    </row>
    <row r="398" spans="1:24" ht="18.75" customHeight="1" x14ac:dyDescent="0.35">
      <c r="A398" s="21" t="str">
        <f>'total Scrap'!A398</f>
        <v>06/2021</v>
      </c>
      <c r="B398" s="19">
        <f>'total Scrap'!D398</f>
        <v>96697</v>
      </c>
      <c r="C398" s="11" t="str">
        <f>'total Scrap'!E398</f>
        <v>38120F332171</v>
      </c>
      <c r="D398" s="35">
        <f t="shared" si="99"/>
        <v>0</v>
      </c>
      <c r="E398" s="9" t="e">
        <f>'traitement UNIQUE'!A398</f>
        <v>#N/A</v>
      </c>
      <c r="F398" s="9">
        <f t="shared" si="100"/>
        <v>0</v>
      </c>
      <c r="G398" s="9">
        <f t="shared" si="101"/>
        <v>0</v>
      </c>
      <c r="H398" s="37">
        <f t="shared" si="102"/>
        <v>2</v>
      </c>
      <c r="I398" s="37">
        <f t="shared" si="103"/>
        <v>2</v>
      </c>
      <c r="J398" s="10">
        <f t="shared" si="104"/>
        <v>0</v>
      </c>
      <c r="K398" s="10">
        <f t="shared" si="105"/>
        <v>0</v>
      </c>
      <c r="L398" s="24">
        <f t="shared" si="106"/>
        <v>1</v>
      </c>
      <c r="M398" s="24">
        <f t="shared" si="107"/>
        <v>3</v>
      </c>
      <c r="N398" s="9"/>
      <c r="O398" s="9"/>
      <c r="P398" s="9"/>
      <c r="Q398" s="9"/>
      <c r="R398" s="9"/>
      <c r="S398" s="9"/>
      <c r="T398" s="9"/>
      <c r="U398" s="9">
        <f t="shared" si="110"/>
        <v>426</v>
      </c>
      <c r="V398" s="4">
        <f t="shared" si="111"/>
        <v>153</v>
      </c>
      <c r="W398" s="4">
        <f t="shared" si="108"/>
        <v>1</v>
      </c>
      <c r="X398" s="12">
        <f t="shared" si="109"/>
        <v>1</v>
      </c>
    </row>
    <row r="399" spans="1:24" ht="18.75" customHeight="1" x14ac:dyDescent="0.35">
      <c r="A399" s="21" t="str">
        <f>'total Scrap'!A399</f>
        <v>06/2021</v>
      </c>
      <c r="B399" s="19">
        <f>'total Scrap'!D399</f>
        <v>98059</v>
      </c>
      <c r="C399" s="11" t="str">
        <f>'total Scrap'!E399</f>
        <v>55231F231071</v>
      </c>
      <c r="D399" s="35" t="str">
        <f t="shared" si="99"/>
        <v>55231F231071</v>
      </c>
      <c r="E399" s="9" t="e">
        <f>'traitement UNIQUE'!A399</f>
        <v>#N/A</v>
      </c>
      <c r="F399" s="9">
        <f t="shared" si="100"/>
        <v>0</v>
      </c>
      <c r="G399" s="9">
        <f t="shared" si="101"/>
        <v>0</v>
      </c>
      <c r="H399" s="37">
        <f t="shared" si="102"/>
        <v>2</v>
      </c>
      <c r="I399" s="37">
        <f t="shared" si="103"/>
        <v>2</v>
      </c>
      <c r="J399" s="10">
        <f t="shared" si="104"/>
        <v>0</v>
      </c>
      <c r="K399" s="10">
        <f t="shared" si="105"/>
        <v>0</v>
      </c>
      <c r="L399" s="24">
        <f t="shared" si="106"/>
        <v>1</v>
      </c>
      <c r="M399" s="24">
        <f t="shared" si="107"/>
        <v>3</v>
      </c>
      <c r="N399" s="9"/>
      <c r="O399" s="9"/>
      <c r="P399" s="9"/>
      <c r="Q399" s="9"/>
      <c r="R399" s="9"/>
      <c r="S399" s="9"/>
      <c r="T399" s="9"/>
      <c r="U399" s="9">
        <f t="shared" si="110"/>
        <v>426</v>
      </c>
      <c r="V399" s="4">
        <f t="shared" si="111"/>
        <v>153</v>
      </c>
      <c r="W399" s="4">
        <f t="shared" si="108"/>
        <v>1</v>
      </c>
      <c r="X399" s="12">
        <f t="shared" si="109"/>
        <v>1</v>
      </c>
    </row>
    <row r="400" spans="1:24" ht="18.75" customHeight="1" x14ac:dyDescent="0.35">
      <c r="A400" s="21" t="str">
        <f>'total Scrap'!A400</f>
        <v>06/2021</v>
      </c>
      <c r="B400" s="19">
        <f>'total Scrap'!D400</f>
        <v>97834</v>
      </c>
      <c r="C400" s="11" t="str">
        <f>'total Scrap'!E400</f>
        <v>565302660071</v>
      </c>
      <c r="D400" s="35" t="str">
        <f t="shared" si="99"/>
        <v>565302660071</v>
      </c>
      <c r="E400" s="9" t="e">
        <f>'traitement UNIQUE'!A400</f>
        <v>#N/A</v>
      </c>
      <c r="F400" s="9">
        <f t="shared" si="100"/>
        <v>0</v>
      </c>
      <c r="G400" s="9">
        <f t="shared" si="101"/>
        <v>0</v>
      </c>
      <c r="H400" s="37">
        <f t="shared" si="102"/>
        <v>2</v>
      </c>
      <c r="I400" s="37">
        <f t="shared" si="103"/>
        <v>2</v>
      </c>
      <c r="J400" s="10">
        <f t="shared" si="104"/>
        <v>0</v>
      </c>
      <c r="K400" s="10">
        <f t="shared" si="105"/>
        <v>0</v>
      </c>
      <c r="L400" s="24">
        <f t="shared" si="106"/>
        <v>1</v>
      </c>
      <c r="M400" s="24">
        <f t="shared" si="107"/>
        <v>3</v>
      </c>
      <c r="N400" s="9"/>
      <c r="O400" s="9"/>
      <c r="P400" s="9"/>
      <c r="Q400" s="9"/>
      <c r="R400" s="9"/>
      <c r="S400" s="9"/>
      <c r="T400" s="9"/>
      <c r="U400" s="9">
        <f t="shared" si="110"/>
        <v>426</v>
      </c>
      <c r="V400" s="4">
        <f t="shared" si="111"/>
        <v>153</v>
      </c>
      <c r="W400" s="4">
        <f t="shared" si="108"/>
        <v>1</v>
      </c>
      <c r="X400" s="12">
        <f t="shared" si="109"/>
        <v>1</v>
      </c>
    </row>
    <row r="401" spans="1:24" ht="18.75" customHeight="1" x14ac:dyDescent="0.35">
      <c r="A401" s="21" t="str">
        <f>'total Scrap'!A401</f>
        <v>06/2021</v>
      </c>
      <c r="B401" s="19">
        <f>'total Scrap'!D401</f>
        <v>97752</v>
      </c>
      <c r="C401" s="11" t="str">
        <f>'total Scrap'!E401</f>
        <v>8987125010</v>
      </c>
      <c r="D401" s="35" t="str">
        <f t="shared" si="99"/>
        <v>8987125010</v>
      </c>
      <c r="E401" s="9" t="e">
        <f>'traitement UNIQUE'!A401</f>
        <v>#N/A</v>
      </c>
      <c r="F401" s="9">
        <f t="shared" si="100"/>
        <v>0</v>
      </c>
      <c r="G401" s="9">
        <f t="shared" si="101"/>
        <v>0</v>
      </c>
      <c r="H401" s="37">
        <f t="shared" si="102"/>
        <v>2</v>
      </c>
      <c r="I401" s="37">
        <f t="shared" si="103"/>
        <v>2</v>
      </c>
      <c r="J401" s="10">
        <f t="shared" si="104"/>
        <v>0</v>
      </c>
      <c r="K401" s="10">
        <f t="shared" si="105"/>
        <v>0</v>
      </c>
      <c r="L401" s="24">
        <f t="shared" si="106"/>
        <v>1</v>
      </c>
      <c r="M401" s="24">
        <f t="shared" si="107"/>
        <v>3</v>
      </c>
      <c r="N401" s="9"/>
      <c r="O401" s="9"/>
      <c r="P401" s="9"/>
      <c r="Q401" s="9"/>
      <c r="R401" s="9"/>
      <c r="S401" s="9"/>
      <c r="T401" s="9"/>
      <c r="U401" s="9">
        <f t="shared" si="110"/>
        <v>426</v>
      </c>
      <c r="V401" s="4">
        <f t="shared" si="111"/>
        <v>153</v>
      </c>
      <c r="W401" s="4">
        <f t="shared" si="108"/>
        <v>1</v>
      </c>
      <c r="X401" s="12">
        <f t="shared" si="109"/>
        <v>1</v>
      </c>
    </row>
    <row r="402" spans="1:24" ht="18.75" customHeight="1" x14ac:dyDescent="0.35">
      <c r="A402" s="21" t="str">
        <f>'total Scrap'!A402</f>
        <v>06/2021</v>
      </c>
      <c r="B402" s="19">
        <f>'total Scrap'!D402</f>
        <v>96590</v>
      </c>
      <c r="C402" s="11" t="str">
        <f>'total Scrap'!E402</f>
        <v>56210F219071</v>
      </c>
      <c r="D402" s="35" t="str">
        <f t="shared" si="99"/>
        <v>56210F219071</v>
      </c>
      <c r="E402" s="9" t="e">
        <f>'traitement UNIQUE'!A402</f>
        <v>#N/A</v>
      </c>
      <c r="F402" s="9">
        <f t="shared" si="100"/>
        <v>0</v>
      </c>
      <c r="G402" s="9">
        <f t="shared" si="101"/>
        <v>0</v>
      </c>
      <c r="H402" s="37">
        <f t="shared" si="102"/>
        <v>2</v>
      </c>
      <c r="I402" s="37">
        <f t="shared" si="103"/>
        <v>2</v>
      </c>
      <c r="J402" s="10">
        <f t="shared" si="104"/>
        <v>0</v>
      </c>
      <c r="K402" s="10">
        <f t="shared" si="105"/>
        <v>0</v>
      </c>
      <c r="L402" s="24">
        <f t="shared" si="106"/>
        <v>1</v>
      </c>
      <c r="M402" s="24">
        <f t="shared" si="107"/>
        <v>3</v>
      </c>
      <c r="N402" s="9"/>
      <c r="O402" s="9"/>
      <c r="P402" s="9"/>
      <c r="Q402" s="9"/>
      <c r="R402" s="9"/>
      <c r="S402" s="9"/>
      <c r="T402" s="9"/>
      <c r="U402" s="9">
        <f t="shared" si="110"/>
        <v>426</v>
      </c>
      <c r="V402" s="4">
        <f t="shared" si="111"/>
        <v>153</v>
      </c>
      <c r="W402" s="4">
        <f t="shared" si="108"/>
        <v>1</v>
      </c>
      <c r="X402" s="12">
        <f t="shared" si="109"/>
        <v>1</v>
      </c>
    </row>
    <row r="403" spans="1:24" ht="18.75" customHeight="1" x14ac:dyDescent="0.35">
      <c r="A403" s="21" t="str">
        <f>'total Scrap'!A403</f>
        <v>06/2021</v>
      </c>
      <c r="B403" s="19">
        <f>'total Scrap'!D403</f>
        <v>96588</v>
      </c>
      <c r="C403" s="11" t="str">
        <f>'total Scrap'!E403</f>
        <v>16420F118071</v>
      </c>
      <c r="D403" s="35" t="str">
        <f t="shared" si="99"/>
        <v>16420F118071</v>
      </c>
      <c r="E403" s="9" t="e">
        <f>'traitement UNIQUE'!A403</f>
        <v>#N/A</v>
      </c>
      <c r="F403" s="9">
        <f t="shared" si="100"/>
        <v>0</v>
      </c>
      <c r="G403" s="9">
        <f t="shared" si="101"/>
        <v>0</v>
      </c>
      <c r="H403" s="37">
        <f t="shared" si="102"/>
        <v>2</v>
      </c>
      <c r="I403" s="37">
        <f t="shared" si="103"/>
        <v>2</v>
      </c>
      <c r="J403" s="10">
        <f t="shared" si="104"/>
        <v>0</v>
      </c>
      <c r="K403" s="10">
        <f t="shared" si="105"/>
        <v>0</v>
      </c>
      <c r="L403" s="24">
        <f t="shared" si="106"/>
        <v>1</v>
      </c>
      <c r="M403" s="24">
        <f t="shared" si="107"/>
        <v>3</v>
      </c>
      <c r="N403" s="9"/>
      <c r="O403" s="9"/>
      <c r="P403" s="9"/>
      <c r="Q403" s="9"/>
      <c r="R403" s="9"/>
      <c r="S403" s="9"/>
      <c r="T403" s="9"/>
      <c r="U403" s="9">
        <f t="shared" si="110"/>
        <v>426</v>
      </c>
      <c r="V403" s="4">
        <f t="shared" si="111"/>
        <v>153</v>
      </c>
      <c r="W403" s="4">
        <f t="shared" si="108"/>
        <v>1</v>
      </c>
      <c r="X403" s="12">
        <f t="shared" si="109"/>
        <v>1</v>
      </c>
    </row>
    <row r="404" spans="1:24" ht="18.75" customHeight="1" x14ac:dyDescent="0.35">
      <c r="A404" s="21" t="str">
        <f>'total Scrap'!A404</f>
        <v>06/2021</v>
      </c>
      <c r="B404" s="19">
        <f>'total Scrap'!D404</f>
        <v>96598</v>
      </c>
      <c r="C404" s="11" t="str">
        <f>'total Scrap'!E404</f>
        <v>27060UB070</v>
      </c>
      <c r="D404" s="35" t="str">
        <f t="shared" si="99"/>
        <v>27060UB070</v>
      </c>
      <c r="E404" s="9" t="e">
        <f>'traitement UNIQUE'!A404</f>
        <v>#N/A</v>
      </c>
      <c r="F404" s="9">
        <f t="shared" si="100"/>
        <v>0</v>
      </c>
      <c r="G404" s="9">
        <f t="shared" si="101"/>
        <v>0</v>
      </c>
      <c r="H404" s="37">
        <f t="shared" si="102"/>
        <v>2</v>
      </c>
      <c r="I404" s="37">
        <f t="shared" si="103"/>
        <v>2</v>
      </c>
      <c r="J404" s="10">
        <f t="shared" si="104"/>
        <v>0</v>
      </c>
      <c r="K404" s="10">
        <f t="shared" si="105"/>
        <v>0</v>
      </c>
      <c r="L404" s="24">
        <f t="shared" si="106"/>
        <v>1</v>
      </c>
      <c r="M404" s="24">
        <f t="shared" si="107"/>
        <v>3</v>
      </c>
      <c r="N404" s="9"/>
      <c r="O404" s="9"/>
      <c r="P404" s="9"/>
      <c r="Q404" s="9"/>
      <c r="R404" s="9"/>
      <c r="S404" s="9"/>
      <c r="T404" s="9"/>
      <c r="U404" s="9">
        <f t="shared" si="110"/>
        <v>426</v>
      </c>
      <c r="V404" s="4">
        <f t="shared" si="111"/>
        <v>153</v>
      </c>
      <c r="W404" s="4">
        <f t="shared" si="108"/>
        <v>1</v>
      </c>
      <c r="X404" s="12">
        <f t="shared" si="109"/>
        <v>1</v>
      </c>
    </row>
    <row r="405" spans="1:24" ht="18.75" customHeight="1" x14ac:dyDescent="0.35">
      <c r="A405" s="21" t="str">
        <f>'total Scrap'!A405</f>
        <v>06/2021</v>
      </c>
      <c r="B405" s="19">
        <f>'total Scrap'!D405</f>
        <v>96695</v>
      </c>
      <c r="C405" s="11" t="str">
        <f>'total Scrap'!E405</f>
        <v>55545F318171</v>
      </c>
      <c r="D405" s="35">
        <f t="shared" si="99"/>
        <v>0</v>
      </c>
      <c r="E405" s="9" t="e">
        <f>'traitement UNIQUE'!A405</f>
        <v>#N/A</v>
      </c>
      <c r="F405" s="9">
        <f t="shared" si="100"/>
        <v>0</v>
      </c>
      <c r="G405" s="9">
        <f t="shared" si="101"/>
        <v>0</v>
      </c>
      <c r="H405" s="37">
        <f t="shared" si="102"/>
        <v>2</v>
      </c>
      <c r="I405" s="37">
        <f t="shared" si="103"/>
        <v>2</v>
      </c>
      <c r="J405" s="10">
        <f t="shared" si="104"/>
        <v>0</v>
      </c>
      <c r="K405" s="10">
        <f t="shared" si="105"/>
        <v>0</v>
      </c>
      <c r="L405" s="24">
        <f t="shared" si="106"/>
        <v>1</v>
      </c>
      <c r="M405" s="24">
        <f t="shared" si="107"/>
        <v>3</v>
      </c>
      <c r="N405" s="9"/>
      <c r="O405" s="9"/>
      <c r="P405" s="9"/>
      <c r="Q405" s="9"/>
      <c r="R405" s="9"/>
      <c r="S405" s="9"/>
      <c r="T405" s="9"/>
      <c r="U405" s="9">
        <f t="shared" si="110"/>
        <v>426</v>
      </c>
      <c r="V405" s="4">
        <f t="shared" si="111"/>
        <v>153</v>
      </c>
      <c r="W405" s="4">
        <f t="shared" si="108"/>
        <v>1</v>
      </c>
      <c r="X405" s="12">
        <f t="shared" si="109"/>
        <v>1</v>
      </c>
    </row>
    <row r="406" spans="1:24" ht="18.75" customHeight="1" x14ac:dyDescent="0.35">
      <c r="A406" s="21" t="str">
        <f>'total Scrap'!A406</f>
        <v>06/2021</v>
      </c>
      <c r="B406" s="19">
        <f>'total Scrap'!D406</f>
        <v>98653</v>
      </c>
      <c r="C406" s="11" t="str">
        <f>'total Scrap'!E406</f>
        <v>28820F221071</v>
      </c>
      <c r="D406" s="35">
        <f t="shared" si="99"/>
        <v>0</v>
      </c>
      <c r="E406" s="9" t="e">
        <f>'traitement UNIQUE'!A406</f>
        <v>#N/A</v>
      </c>
      <c r="F406" s="9">
        <f t="shared" si="100"/>
        <v>0</v>
      </c>
      <c r="G406" s="9">
        <f t="shared" si="101"/>
        <v>0</v>
      </c>
      <c r="H406" s="37">
        <f t="shared" si="102"/>
        <v>2</v>
      </c>
      <c r="I406" s="37">
        <f t="shared" si="103"/>
        <v>2</v>
      </c>
      <c r="J406" s="10">
        <f t="shared" si="104"/>
        <v>0</v>
      </c>
      <c r="K406" s="10">
        <f t="shared" si="105"/>
        <v>0</v>
      </c>
      <c r="L406" s="24">
        <f t="shared" si="106"/>
        <v>1</v>
      </c>
      <c r="M406" s="24">
        <f t="shared" si="107"/>
        <v>3</v>
      </c>
      <c r="N406" s="9"/>
      <c r="O406" s="9"/>
      <c r="P406" s="9"/>
      <c r="Q406" s="9"/>
      <c r="R406" s="9"/>
      <c r="S406" s="9"/>
      <c r="T406" s="9"/>
      <c r="U406" s="9">
        <f t="shared" si="110"/>
        <v>426</v>
      </c>
      <c r="V406" s="4">
        <f t="shared" si="111"/>
        <v>153</v>
      </c>
      <c r="W406" s="4">
        <f t="shared" si="108"/>
        <v>1</v>
      </c>
      <c r="X406" s="12">
        <f t="shared" si="109"/>
        <v>1</v>
      </c>
    </row>
    <row r="407" spans="1:24" ht="18.75" customHeight="1" x14ac:dyDescent="0.35">
      <c r="A407" s="21" t="str">
        <f>'total Scrap'!A407</f>
        <v>06/2021</v>
      </c>
      <c r="B407" s="19">
        <f>'total Scrap'!D407</f>
        <v>97537</v>
      </c>
      <c r="C407" s="11" t="str">
        <f>'total Scrap'!E407</f>
        <v>56310F319071</v>
      </c>
      <c r="D407" s="35">
        <f t="shared" si="99"/>
        <v>0</v>
      </c>
      <c r="E407" s="9" t="e">
        <f>'traitement UNIQUE'!A407</f>
        <v>#N/A</v>
      </c>
      <c r="F407" s="9">
        <f t="shared" si="100"/>
        <v>0</v>
      </c>
      <c r="G407" s="9">
        <f t="shared" si="101"/>
        <v>0</v>
      </c>
      <c r="H407" s="37">
        <f t="shared" si="102"/>
        <v>2</v>
      </c>
      <c r="I407" s="37">
        <f t="shared" si="103"/>
        <v>2</v>
      </c>
      <c r="J407" s="10">
        <f t="shared" si="104"/>
        <v>0</v>
      </c>
      <c r="K407" s="10">
        <f t="shared" si="105"/>
        <v>0</v>
      </c>
      <c r="L407" s="24">
        <f t="shared" si="106"/>
        <v>1</v>
      </c>
      <c r="M407" s="24">
        <f t="shared" si="107"/>
        <v>3</v>
      </c>
      <c r="N407" s="9"/>
      <c r="O407" s="9"/>
      <c r="P407" s="9"/>
      <c r="Q407" s="9"/>
      <c r="R407" s="9"/>
      <c r="S407" s="9"/>
      <c r="T407" s="9"/>
      <c r="U407" s="9">
        <f t="shared" si="110"/>
        <v>426</v>
      </c>
      <c r="V407" s="4">
        <f t="shared" si="111"/>
        <v>153</v>
      </c>
      <c r="W407" s="4">
        <f t="shared" si="108"/>
        <v>1</v>
      </c>
      <c r="X407" s="12">
        <f t="shared" si="109"/>
        <v>1</v>
      </c>
    </row>
    <row r="408" spans="1:24" ht="18.75" customHeight="1" x14ac:dyDescent="0.35">
      <c r="A408" s="21" t="str">
        <f>'total Scrap'!A408</f>
        <v>06/2021</v>
      </c>
      <c r="B408" s="19">
        <f>'total Scrap'!D408</f>
        <v>95217</v>
      </c>
      <c r="C408" s="11" t="str">
        <f>'total Scrap'!E408</f>
        <v>461502661271</v>
      </c>
      <c r="D408" s="35" t="str">
        <f t="shared" si="99"/>
        <v>461502661271</v>
      </c>
      <c r="E408" s="9" t="e">
        <f>'traitement UNIQUE'!A408</f>
        <v>#N/A</v>
      </c>
      <c r="F408" s="9">
        <f t="shared" si="100"/>
        <v>0</v>
      </c>
      <c r="G408" s="9">
        <f t="shared" si="101"/>
        <v>0</v>
      </c>
      <c r="H408" s="37">
        <f t="shared" si="102"/>
        <v>2</v>
      </c>
      <c r="I408" s="37">
        <f t="shared" si="103"/>
        <v>2</v>
      </c>
      <c r="J408" s="10">
        <f t="shared" si="104"/>
        <v>0</v>
      </c>
      <c r="K408" s="10">
        <f t="shared" si="105"/>
        <v>0</v>
      </c>
      <c r="L408" s="24">
        <f t="shared" si="106"/>
        <v>1</v>
      </c>
      <c r="M408" s="24">
        <f t="shared" si="107"/>
        <v>3</v>
      </c>
      <c r="N408" s="9"/>
      <c r="O408" s="9"/>
      <c r="P408" s="9"/>
      <c r="Q408" s="9"/>
      <c r="R408" s="9"/>
      <c r="S408" s="9"/>
      <c r="T408" s="9"/>
      <c r="U408" s="9">
        <f t="shared" si="110"/>
        <v>426</v>
      </c>
      <c r="V408" s="4">
        <f t="shared" si="111"/>
        <v>153</v>
      </c>
      <c r="W408" s="4">
        <f t="shared" si="108"/>
        <v>1</v>
      </c>
      <c r="X408" s="12">
        <f t="shared" si="109"/>
        <v>1</v>
      </c>
    </row>
    <row r="409" spans="1:24" ht="18.75" customHeight="1" x14ac:dyDescent="0.35">
      <c r="A409" s="21" t="str">
        <f>'total Scrap'!A409</f>
        <v>06/2021</v>
      </c>
      <c r="B409" s="19">
        <f>'total Scrap'!D409</f>
        <v>95571</v>
      </c>
      <c r="C409" s="11" t="str">
        <f>'total Scrap'!E409</f>
        <v>461502661271</v>
      </c>
      <c r="D409" s="35" t="str">
        <f t="shared" si="99"/>
        <v>461502661271</v>
      </c>
      <c r="E409" s="9" t="e">
        <f>'traitement UNIQUE'!A409</f>
        <v>#N/A</v>
      </c>
      <c r="F409" s="9">
        <f t="shared" si="100"/>
        <v>0</v>
      </c>
      <c r="G409" s="9">
        <f t="shared" si="101"/>
        <v>0</v>
      </c>
      <c r="H409" s="37">
        <f t="shared" si="102"/>
        <v>2</v>
      </c>
      <c r="I409" s="37">
        <f t="shared" si="103"/>
        <v>2</v>
      </c>
      <c r="J409" s="10">
        <f t="shared" si="104"/>
        <v>0</v>
      </c>
      <c r="K409" s="10">
        <f t="shared" si="105"/>
        <v>0</v>
      </c>
      <c r="L409" s="24">
        <f t="shared" si="106"/>
        <v>1</v>
      </c>
      <c r="M409" s="24">
        <f t="shared" si="107"/>
        <v>3</v>
      </c>
      <c r="N409" s="9"/>
      <c r="O409" s="9"/>
      <c r="P409" s="9"/>
      <c r="Q409" s="9"/>
      <c r="R409" s="9"/>
      <c r="S409" s="9"/>
      <c r="T409" s="9"/>
      <c r="U409" s="9">
        <f t="shared" si="110"/>
        <v>426</v>
      </c>
      <c r="V409" s="4">
        <f t="shared" si="111"/>
        <v>153</v>
      </c>
      <c r="W409" s="4">
        <f t="shared" si="108"/>
        <v>1</v>
      </c>
      <c r="X409" s="12">
        <f t="shared" si="109"/>
        <v>1</v>
      </c>
    </row>
    <row r="410" spans="1:24" ht="18.75" customHeight="1" x14ac:dyDescent="0.35">
      <c r="A410" s="21" t="str">
        <f>'total Scrap'!A410</f>
        <v>06/2021</v>
      </c>
      <c r="B410" s="19">
        <f>'total Scrap'!D410</f>
        <v>95577</v>
      </c>
      <c r="C410" s="11" t="str">
        <f>'total Scrap'!E410</f>
        <v>57413F231071</v>
      </c>
      <c r="D410" s="35" t="str">
        <f t="shared" si="99"/>
        <v>57413F231071</v>
      </c>
      <c r="E410" s="9" t="e">
        <f>'traitement UNIQUE'!A410</f>
        <v>#N/A</v>
      </c>
      <c r="F410" s="9" t="str">
        <f t="shared" si="100"/>
        <v>06/2021</v>
      </c>
      <c r="G410" s="9">
        <f t="shared" si="101"/>
        <v>0</v>
      </c>
      <c r="H410" s="37">
        <f t="shared" si="102"/>
        <v>2</v>
      </c>
      <c r="I410" s="37">
        <f t="shared" si="103"/>
        <v>2</v>
      </c>
      <c r="J410" s="10">
        <f t="shared" si="104"/>
        <v>44348</v>
      </c>
      <c r="K410" s="10">
        <f t="shared" si="105"/>
        <v>0</v>
      </c>
      <c r="L410" s="24">
        <f t="shared" si="106"/>
        <v>2</v>
      </c>
      <c r="M410" s="24">
        <f t="shared" si="107"/>
        <v>3</v>
      </c>
      <c r="N410" s="9"/>
      <c r="O410" s="9"/>
      <c r="P410" s="9"/>
      <c r="Q410" s="9"/>
      <c r="R410" s="9"/>
      <c r="S410" s="9"/>
      <c r="T410" s="9"/>
      <c r="U410" s="9">
        <f t="shared" si="110"/>
        <v>426</v>
      </c>
      <c r="V410" s="4">
        <f t="shared" si="111"/>
        <v>153</v>
      </c>
      <c r="W410" s="4">
        <f t="shared" si="108"/>
        <v>1</v>
      </c>
      <c r="X410" s="12">
        <f t="shared" si="109"/>
        <v>1</v>
      </c>
    </row>
  </sheetData>
  <phoneticPr fontId="7" type="noConversion"/>
  <conditionalFormatting sqref="D2:D410">
    <cfRule type="cellIs" dxfId="11" priority="726" operator="equal">
      <formula>0</formula>
    </cfRule>
  </conditionalFormatting>
  <conditionalFormatting sqref="F2:G410">
    <cfRule type="cellIs" dxfId="10" priority="714" operator="notEqual">
      <formula>0</formula>
    </cfRule>
  </conditionalFormatting>
  <conditionalFormatting sqref="U4">
    <cfRule type="cellIs" dxfId="9" priority="662" operator="equal">
      <formula>4</formula>
    </cfRule>
    <cfRule type="cellIs" dxfId="8" priority="663" operator="equal">
      <formula>3</formula>
    </cfRule>
    <cfRule type="cellIs" dxfId="7" priority="664" operator="equal">
      <formula>2</formula>
    </cfRule>
    <cfRule type="cellIs" dxfId="6" priority="665" operator="equal">
      <formula>1</formula>
    </cfRule>
  </conditionalFormatting>
  <conditionalFormatting sqref="J2:K410">
    <cfRule type="cellIs" dxfId="5" priority="5" operator="notEqual">
      <formula>0</formula>
    </cfRule>
  </conditionalFormatting>
  <conditionalFormatting sqref="W2:X2">
    <cfRule type="cellIs" dxfId="4" priority="1" operator="equal">
      <formula>4</formula>
    </cfRule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1</formula>
    </cfRule>
  </conditionalFormatting>
  <pageMargins left="0.7" right="0.7" top="0.75" bottom="0.75" header="0.3" footer="0.3"/>
  <pageSetup orientation="portrait" r:id="rId1"/>
  <headerFooter>
    <oddFooter>&amp;R&amp;1#&amp;"Calibri"&amp;10&amp;K000000Information classification: Internal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6DFAB-D311-4330-BDDF-C62F0E4FED62}">
  <dimension ref="A1:AE1000"/>
  <sheetViews>
    <sheetView showGridLines="0" tabSelected="1" topLeftCell="M1" zoomScale="75" zoomScaleNormal="75" workbookViewId="0">
      <selection activeCell="Y3" sqref="Y3"/>
    </sheetView>
  </sheetViews>
  <sheetFormatPr baseColWidth="10" defaultColWidth="11.453125" defaultRowHeight="14.5" x14ac:dyDescent="0.35"/>
  <cols>
    <col min="1" max="1" width="13" bestFit="1" customWidth="1"/>
    <col min="5" max="5" width="15.1796875" customWidth="1"/>
    <col min="7" max="7" width="15.1796875" customWidth="1"/>
    <col min="9" max="9" width="15.1796875" customWidth="1"/>
    <col min="10" max="10" width="15.54296875" bestFit="1" customWidth="1"/>
    <col min="11" max="19" width="12.453125" bestFit="1" customWidth="1"/>
    <col min="20" max="20" width="13.54296875" bestFit="1" customWidth="1"/>
  </cols>
  <sheetData>
    <row r="1" spans="1:31" x14ac:dyDescent="0.35">
      <c r="A1">
        <f t="array" ref="A1:A1000">_xlfn.UNIQUE(récurrence!$D$2:$D$410,FALSE,FALSE)</f>
        <v>0</v>
      </c>
      <c r="C1" s="48">
        <f>COUNTA(Total_Scrap[Part Number])</f>
        <v>438</v>
      </c>
      <c r="E1" s="45" t="s">
        <v>831</v>
      </c>
      <c r="G1" s="45" t="s">
        <v>843</v>
      </c>
      <c r="I1" s="45" t="s">
        <v>844</v>
      </c>
    </row>
    <row r="2" spans="1:31" x14ac:dyDescent="0.35">
      <c r="A2" t="str">
        <v>57413F231071</v>
      </c>
      <c r="E2" s="46" t="s">
        <v>4</v>
      </c>
      <c r="G2" s="46" t="s">
        <v>4</v>
      </c>
      <c r="I2" s="46" t="s">
        <v>4</v>
      </c>
      <c r="J2" s="46" t="s">
        <v>834</v>
      </c>
      <c r="K2" s="46" t="s">
        <v>832</v>
      </c>
      <c r="L2" s="46" t="s">
        <v>833</v>
      </c>
      <c r="M2" s="46" t="s">
        <v>835</v>
      </c>
      <c r="N2" s="46" t="s">
        <v>836</v>
      </c>
      <c r="O2" s="46" t="s">
        <v>837</v>
      </c>
      <c r="P2" s="46" t="s">
        <v>838</v>
      </c>
      <c r="Q2" s="46" t="s">
        <v>839</v>
      </c>
      <c r="R2" s="46" t="s">
        <v>840</v>
      </c>
      <c r="S2" s="46" t="s">
        <v>841</v>
      </c>
      <c r="T2" s="46" t="s">
        <v>842</v>
      </c>
    </row>
    <row r="3" spans="1:31" x14ac:dyDescent="0.35">
      <c r="A3" t="str">
        <v>52212FS2LC71</v>
      </c>
      <c r="D3" t="str" cm="1">
        <f t="array" ref="D3:D255">_xlfn.UNIQUE(Total_Scrap[Part Number])</f>
        <v>57110F118271</v>
      </c>
      <c r="E3" s="47" t="str" cm="1">
        <f t="array" ref="E3:E255">_xlfn.UNIQUE(Total_Scrap[Part Number])</f>
        <v>57110F118271</v>
      </c>
      <c r="G3" s="47" t="str" cm="1">
        <f t="array" ref="G3:G176">_xlfn.UNIQUE(Total_Scrap[Part Number],FALSE,TRUE)</f>
        <v>57110F118271</v>
      </c>
      <c r="I3" s="47" t="str" cm="1">
        <f t="array" ref="I3:I81">_xlfn._xlws.FILTER(_xlfn.ANCHORARRAY(E3),COUNTIF(_xlfn.ANCHORARRAY(G3),_xlfn.ANCHORARRAY(E3))=0)</f>
        <v>57413F231071</v>
      </c>
      <c r="J3" s="47" cm="1">
        <f t="array" ref="J3:J81">COUNTIF(Total_Scrap[Part Number],_xlfn.ANCHORARRAY('traitement UNIQUE'!I3))</f>
        <v>2</v>
      </c>
      <c r="K3" s="49" t="str" cm="1">
        <f t="array" ref="K3:L3">TRANSPOSE(_xlfn._xlws.FILTER(Total_Scrap[Month],(Total_Scrap[Part Number]='traitement UNIQUE'!I3)))</f>
        <v>04/2020</v>
      </c>
      <c r="L3" s="49" t="str">
        <v>06/2021</v>
      </c>
      <c r="M3" s="49"/>
      <c r="N3" s="49"/>
      <c r="O3" s="49"/>
      <c r="P3" s="49"/>
      <c r="Q3" s="49"/>
      <c r="R3" s="49"/>
      <c r="S3" s="49"/>
      <c r="T3" s="49"/>
      <c r="U3">
        <f>IF(AND(L3&lt;&gt;"",K3&lt;&gt;""),DATEDIF(K3,L3,"d"),0)</f>
        <v>426</v>
      </c>
      <c r="V3">
        <f t="shared" ref="V3:AC3" si="0">IF(AND(M3&lt;&gt;"",L3&lt;&gt;""),DATEDIF(L3,M3,"d"),0)</f>
        <v>0</v>
      </c>
      <c r="W3">
        <f t="shared" si="0"/>
        <v>0</v>
      </c>
      <c r="X3">
        <f t="shared" si="0"/>
        <v>0</v>
      </c>
      <c r="Y3">
        <f t="shared" si="0"/>
        <v>0</v>
      </c>
      <c r="Z3">
        <f t="shared" si="0"/>
        <v>0</v>
      </c>
      <c r="AA3">
        <f t="shared" si="0"/>
        <v>0</v>
      </c>
      <c r="AB3">
        <f t="shared" si="0"/>
        <v>0</v>
      </c>
      <c r="AC3">
        <f t="shared" si="0"/>
        <v>0</v>
      </c>
      <c r="AE3">
        <f>SUM(U3:AC3)/(J3-1)</f>
        <v>426</v>
      </c>
    </row>
    <row r="4" spans="1:31" x14ac:dyDescent="0.35">
      <c r="A4" t="str">
        <v>56021F219471</v>
      </c>
      <c r="D4" t="str">
        <v>57413F231071</v>
      </c>
      <c r="E4" s="47" t="str">
        <v>57413F231071</v>
      </c>
      <c r="G4" s="47" t="str">
        <v>56232F231171</v>
      </c>
      <c r="I4" s="47" t="str">
        <v>52212FS2LC71</v>
      </c>
      <c r="J4" s="47">
        <v>2</v>
      </c>
      <c r="K4" s="49" t="str" cm="1">
        <f t="array" ref="K4:L4">TRANSPOSE(_xlfn._xlws.FILTER(Total_Scrap[Month],(Total_Scrap[Part Number]='traitement UNIQUE'!I4)))</f>
        <v>05/2020</v>
      </c>
      <c r="L4" s="49" t="str">
        <v>10/2020</v>
      </c>
      <c r="M4" s="49"/>
      <c r="N4" s="49"/>
      <c r="O4" s="49"/>
      <c r="P4" s="49"/>
      <c r="Q4" s="49"/>
      <c r="R4" s="49"/>
      <c r="S4" s="49"/>
      <c r="T4" s="49"/>
      <c r="U4">
        <f t="shared" ref="U4:U67" si="1">IF(AND(L4&lt;&gt;"",K4&lt;&gt;""),DATEDIF(K4,L4,"d"),0)</f>
        <v>153</v>
      </c>
      <c r="V4">
        <f t="shared" ref="V4:V67" si="2">IF(AND(M4&lt;&gt;"",L4&lt;&gt;""),DATEDIF(L4,M4,"d"),0)</f>
        <v>0</v>
      </c>
      <c r="W4">
        <f t="shared" ref="W4:W67" si="3">IF(AND(N4&lt;&gt;"",M4&lt;&gt;""),DATEDIF(M4,N4,"d"),0)</f>
        <v>0</v>
      </c>
      <c r="X4">
        <f t="shared" ref="X4:X67" si="4">IF(AND(O4&lt;&gt;"",N4&lt;&gt;""),DATEDIF(N4,O4,"d"),0)</f>
        <v>0</v>
      </c>
      <c r="Y4">
        <f t="shared" ref="Y4:Y67" si="5">IF(AND(P4&lt;&gt;"",O4&lt;&gt;""),DATEDIF(O4,P4,"d"),0)</f>
        <v>0</v>
      </c>
      <c r="Z4">
        <f t="shared" ref="Z4:Z67" si="6">IF(AND(Q4&lt;&gt;"",P4&lt;&gt;""),DATEDIF(P4,Q4,"d"),0)</f>
        <v>0</v>
      </c>
      <c r="AA4">
        <f t="shared" ref="AA4:AA67" si="7">IF(AND(R4&lt;&gt;"",Q4&lt;&gt;""),DATEDIF(Q4,R4,"d"),0)</f>
        <v>0</v>
      </c>
      <c r="AB4">
        <f t="shared" ref="AB4:AB67" si="8">IF(AND(S4&lt;&gt;"",R4&lt;&gt;""),DATEDIF(R4,S4,"d"),0)</f>
        <v>0</v>
      </c>
      <c r="AC4">
        <f t="shared" ref="AC4:AC67" si="9">IF(AND(T4&lt;&gt;"",S4&lt;&gt;""),DATEDIF(S4,T4,"d"),0)</f>
        <v>0</v>
      </c>
      <c r="AE4">
        <f t="shared" ref="AE4:AE67" si="10">SUM(U4:AC4)/(J4-1)</f>
        <v>153</v>
      </c>
    </row>
    <row r="5" spans="1:31" x14ac:dyDescent="0.35">
      <c r="A5" t="str">
        <v>56021F220271</v>
      </c>
      <c r="D5" t="str">
        <v>56232F231171</v>
      </c>
      <c r="E5" s="47" t="str">
        <v>56232F231171</v>
      </c>
      <c r="G5" s="47" t="str">
        <v>56031F222671</v>
      </c>
      <c r="I5" s="47" t="str">
        <v>56021F219471</v>
      </c>
      <c r="J5" s="47">
        <v>2</v>
      </c>
      <c r="K5" s="49" t="str" cm="1">
        <f t="array" ref="K5:L5">TRANSPOSE(_xlfn._xlws.FILTER(Total_Scrap[Month],(Total_Scrap[Part Number]='traitement UNIQUE'!I5)))</f>
        <v>05/2020</v>
      </c>
      <c r="L5" s="49" t="str">
        <v>03/2021</v>
      </c>
      <c r="M5" s="49"/>
      <c r="N5" s="49"/>
      <c r="O5" s="49"/>
      <c r="P5" s="49"/>
      <c r="Q5" s="49"/>
      <c r="R5" s="49"/>
      <c r="S5" s="49"/>
      <c r="T5" s="49"/>
      <c r="U5">
        <f t="shared" si="1"/>
        <v>304</v>
      </c>
      <c r="V5">
        <f t="shared" si="2"/>
        <v>0</v>
      </c>
      <c r="W5">
        <f t="shared" si="3"/>
        <v>0</v>
      </c>
      <c r="X5">
        <f t="shared" si="4"/>
        <v>0</v>
      </c>
      <c r="Y5">
        <f t="shared" si="5"/>
        <v>0</v>
      </c>
      <c r="Z5">
        <f t="shared" si="6"/>
        <v>0</v>
      </c>
      <c r="AA5">
        <f t="shared" si="7"/>
        <v>0</v>
      </c>
      <c r="AB5">
        <f t="shared" si="8"/>
        <v>0</v>
      </c>
      <c r="AC5">
        <f t="shared" si="9"/>
        <v>0</v>
      </c>
      <c r="AE5">
        <f t="shared" si="10"/>
        <v>304</v>
      </c>
    </row>
    <row r="6" spans="1:31" x14ac:dyDescent="0.35">
      <c r="A6" t="str">
        <v>55537F318471</v>
      </c>
      <c r="D6" t="str">
        <v>52212FS2LC71</v>
      </c>
      <c r="E6" s="47" t="str">
        <v>52212FS2LC71</v>
      </c>
      <c r="G6" s="47" t="str">
        <v>56062F221271</v>
      </c>
      <c r="I6" s="47" t="str">
        <v>56021F220271</v>
      </c>
      <c r="J6" s="47">
        <v>2</v>
      </c>
      <c r="K6" s="49" t="str" cm="1">
        <f t="array" ref="K6:L6">TRANSPOSE(_xlfn._xlws.FILTER(Total_Scrap[Month],(Total_Scrap[Part Number]='traitement UNIQUE'!I6)))</f>
        <v>05/2020</v>
      </c>
      <c r="L6" s="49" t="str">
        <v>06/2020</v>
      </c>
      <c r="M6" s="49"/>
      <c r="N6" s="49"/>
      <c r="O6" s="49"/>
      <c r="P6" s="49"/>
      <c r="Q6" s="49"/>
      <c r="R6" s="49"/>
      <c r="S6" s="49"/>
      <c r="T6" s="49"/>
      <c r="U6">
        <f t="shared" si="1"/>
        <v>31</v>
      </c>
      <c r="V6">
        <f t="shared" si="2"/>
        <v>0</v>
      </c>
      <c r="W6">
        <f t="shared" si="3"/>
        <v>0</v>
      </c>
      <c r="X6">
        <f t="shared" si="4"/>
        <v>0</v>
      </c>
      <c r="Y6">
        <f t="shared" si="5"/>
        <v>0</v>
      </c>
      <c r="Z6">
        <f t="shared" si="6"/>
        <v>0</v>
      </c>
      <c r="AA6">
        <f t="shared" si="7"/>
        <v>0</v>
      </c>
      <c r="AB6">
        <f t="shared" si="8"/>
        <v>0</v>
      </c>
      <c r="AC6">
        <f t="shared" si="9"/>
        <v>0</v>
      </c>
      <c r="AE6">
        <f t="shared" si="10"/>
        <v>31</v>
      </c>
    </row>
    <row r="7" spans="1:31" x14ac:dyDescent="0.35">
      <c r="A7" t="str">
        <v>55227F218271</v>
      </c>
      <c r="D7" t="str">
        <v>56031F222671</v>
      </c>
      <c r="E7" s="47" t="str">
        <v>56031F222671</v>
      </c>
      <c r="G7" s="47" t="str">
        <v>56062FSU1U71</v>
      </c>
      <c r="I7" s="47" t="str">
        <v>55537F318471</v>
      </c>
      <c r="J7" s="47">
        <v>2</v>
      </c>
      <c r="K7" s="49" t="str" cm="1">
        <f t="array" ref="K7:L7">TRANSPOSE(_xlfn._xlws.FILTER(Total_Scrap[Month],(Total_Scrap[Part Number]='traitement UNIQUE'!I7)))</f>
        <v>05/2020</v>
      </c>
      <c r="L7" s="49" t="str">
        <v>01/2021</v>
      </c>
      <c r="M7" s="49"/>
      <c r="N7" s="49"/>
      <c r="O7" s="49"/>
      <c r="P7" s="49"/>
      <c r="Q7" s="49"/>
      <c r="R7" s="49"/>
      <c r="S7" s="49"/>
      <c r="T7" s="49"/>
      <c r="U7">
        <f t="shared" si="1"/>
        <v>245</v>
      </c>
      <c r="V7">
        <f t="shared" si="2"/>
        <v>0</v>
      </c>
      <c r="W7">
        <f t="shared" si="3"/>
        <v>0</v>
      </c>
      <c r="X7">
        <f t="shared" si="4"/>
        <v>0</v>
      </c>
      <c r="Y7">
        <f t="shared" si="5"/>
        <v>0</v>
      </c>
      <c r="Z7">
        <f t="shared" si="6"/>
        <v>0</v>
      </c>
      <c r="AA7">
        <f t="shared" si="7"/>
        <v>0</v>
      </c>
      <c r="AB7">
        <f t="shared" si="8"/>
        <v>0</v>
      </c>
      <c r="AC7">
        <f t="shared" si="9"/>
        <v>0</v>
      </c>
      <c r="AE7">
        <f t="shared" si="10"/>
        <v>245</v>
      </c>
    </row>
    <row r="8" spans="1:31" x14ac:dyDescent="0.35">
      <c r="A8" t="str">
        <v>68607F319071</v>
      </c>
      <c r="D8" t="str">
        <v>56062F221271</v>
      </c>
      <c r="E8" s="47" t="str">
        <v>56062F221271</v>
      </c>
      <c r="G8" s="47" t="str">
        <v>175702660371</v>
      </c>
      <c r="I8" s="47" t="str">
        <v>55227F218271</v>
      </c>
      <c r="J8" s="47">
        <v>2</v>
      </c>
      <c r="K8" s="49" t="str" cm="1">
        <f t="array" ref="K8:L8">TRANSPOSE(_xlfn._xlws.FILTER(Total_Scrap[Month],(Total_Scrap[Part Number]='traitement UNIQUE'!I8)))</f>
        <v>06/2020</v>
      </c>
      <c r="L8" s="49" t="str">
        <v>10/2020</v>
      </c>
      <c r="M8" s="49"/>
      <c r="N8" s="49"/>
      <c r="O8" s="49"/>
      <c r="P8" s="49"/>
      <c r="Q8" s="49"/>
      <c r="R8" s="49"/>
      <c r="S8" s="49"/>
      <c r="T8" s="49"/>
      <c r="U8">
        <f t="shared" si="1"/>
        <v>122</v>
      </c>
      <c r="V8">
        <f t="shared" si="2"/>
        <v>0</v>
      </c>
      <c r="W8">
        <f t="shared" si="3"/>
        <v>0</v>
      </c>
      <c r="X8">
        <f t="shared" si="4"/>
        <v>0</v>
      </c>
      <c r="Y8">
        <f t="shared" si="5"/>
        <v>0</v>
      </c>
      <c r="Z8">
        <f t="shared" si="6"/>
        <v>0</v>
      </c>
      <c r="AA8">
        <f t="shared" si="7"/>
        <v>0</v>
      </c>
      <c r="AB8">
        <f t="shared" si="8"/>
        <v>0</v>
      </c>
      <c r="AC8">
        <f t="shared" si="9"/>
        <v>0</v>
      </c>
      <c r="AE8">
        <f t="shared" si="10"/>
        <v>122</v>
      </c>
    </row>
    <row r="9" spans="1:31" x14ac:dyDescent="0.35">
      <c r="A9" t="str">
        <v>163612660071</v>
      </c>
      <c r="D9" t="str">
        <v>56021F219471</v>
      </c>
      <c r="E9" s="47" t="str">
        <v>56021F219471</v>
      </c>
      <c r="G9" s="47" t="str">
        <v>16420F221171</v>
      </c>
      <c r="I9" s="47" t="str">
        <v>68607F319071</v>
      </c>
      <c r="J9" s="47">
        <v>2</v>
      </c>
      <c r="K9" s="49" t="str" cm="1">
        <f t="array" ref="K9:L9">TRANSPOSE(_xlfn._xlws.FILTER(Total_Scrap[Month],(Total_Scrap[Part Number]='traitement UNIQUE'!I9)))</f>
        <v>06/2020</v>
      </c>
      <c r="L9" s="49" t="str">
        <v>06/2020</v>
      </c>
      <c r="M9" s="49"/>
      <c r="N9" s="49"/>
      <c r="O9" s="49"/>
      <c r="P9" s="49"/>
      <c r="Q9" s="49"/>
      <c r="R9" s="49"/>
      <c r="S9" s="49"/>
      <c r="T9" s="49"/>
      <c r="U9">
        <f t="shared" si="1"/>
        <v>0</v>
      </c>
      <c r="V9">
        <f t="shared" si="2"/>
        <v>0</v>
      </c>
      <c r="W9">
        <f t="shared" si="3"/>
        <v>0</v>
      </c>
      <c r="X9">
        <f t="shared" si="4"/>
        <v>0</v>
      </c>
      <c r="Y9">
        <f t="shared" si="5"/>
        <v>0</v>
      </c>
      <c r="Z9">
        <f t="shared" si="6"/>
        <v>0</v>
      </c>
      <c r="AA9">
        <f t="shared" si="7"/>
        <v>0</v>
      </c>
      <c r="AB9">
        <f t="shared" si="8"/>
        <v>0</v>
      </c>
      <c r="AC9">
        <f t="shared" si="9"/>
        <v>0</v>
      </c>
      <c r="AE9">
        <f t="shared" si="10"/>
        <v>0</v>
      </c>
    </row>
    <row r="10" spans="1:31" x14ac:dyDescent="0.35">
      <c r="A10" t="str">
        <v>53220F219071</v>
      </c>
      <c r="D10" t="str">
        <v>56021F220271</v>
      </c>
      <c r="E10" s="47" t="str">
        <v>56021F220271</v>
      </c>
      <c r="G10" s="47" t="str">
        <v>169202661071</v>
      </c>
      <c r="I10" s="47" t="str">
        <v>163612660071</v>
      </c>
      <c r="J10" s="47">
        <v>10</v>
      </c>
      <c r="K10" s="49" t="str" cm="1">
        <f t="array" ref="K10:T10">TRANSPOSE(_xlfn._xlws.FILTER(Total_Scrap[Month],(Total_Scrap[Part Number]='traitement UNIQUE'!I10)))</f>
        <v>06/2020</v>
      </c>
      <c r="L10" s="49" t="str">
        <v>07/2020</v>
      </c>
      <c r="M10" s="49" t="str">
        <v>07/2020</v>
      </c>
      <c r="N10" s="49" t="str">
        <v>11/2020</v>
      </c>
      <c r="O10" s="49" t="str">
        <v>12/2020</v>
      </c>
      <c r="P10" s="49" t="str">
        <v>02/2021</v>
      </c>
      <c r="Q10" s="49" t="str">
        <v>02/2021</v>
      </c>
      <c r="R10" s="49" t="str">
        <v>02/2021</v>
      </c>
      <c r="S10" s="49" t="str">
        <v>03/2021</v>
      </c>
      <c r="T10" s="49" t="str">
        <v>06/2021</v>
      </c>
      <c r="U10">
        <f t="shared" si="1"/>
        <v>30</v>
      </c>
      <c r="V10">
        <f t="shared" si="2"/>
        <v>0</v>
      </c>
      <c r="W10">
        <f t="shared" si="3"/>
        <v>123</v>
      </c>
      <c r="X10">
        <f t="shared" si="4"/>
        <v>30</v>
      </c>
      <c r="Y10">
        <f t="shared" si="5"/>
        <v>62</v>
      </c>
      <c r="Z10">
        <f t="shared" si="6"/>
        <v>0</v>
      </c>
      <c r="AA10">
        <f t="shared" si="7"/>
        <v>0</v>
      </c>
      <c r="AB10">
        <f t="shared" si="8"/>
        <v>28</v>
      </c>
      <c r="AC10">
        <f t="shared" si="9"/>
        <v>92</v>
      </c>
      <c r="AE10">
        <f t="shared" si="10"/>
        <v>40.555555555555557</v>
      </c>
    </row>
    <row r="11" spans="1:31" x14ac:dyDescent="0.35">
      <c r="A11" t="str">
        <v>451101247271</v>
      </c>
      <c r="D11" t="str">
        <v>55537F318471</v>
      </c>
      <c r="E11" s="47" t="str">
        <v>55537F318471</v>
      </c>
      <c r="G11" s="47" t="str">
        <v>28850F205071</v>
      </c>
      <c r="I11" s="47" t="str">
        <v>53220F219071</v>
      </c>
      <c r="J11" s="47">
        <v>5</v>
      </c>
      <c r="K11" s="49" t="str" cm="1">
        <f t="array" ref="K11:O11">TRANSPOSE(_xlfn._xlws.FILTER(Total_Scrap[Month],(Total_Scrap[Part Number]='traitement UNIQUE'!I11)))</f>
        <v>06/2020</v>
      </c>
      <c r="L11" s="49" t="str">
        <v>07/2020</v>
      </c>
      <c r="M11" s="49" t="str">
        <v>10/2020</v>
      </c>
      <c r="N11" s="49" t="str">
        <v>04/2021</v>
      </c>
      <c r="O11" s="49" t="str">
        <v>06/2021</v>
      </c>
      <c r="P11" s="49"/>
      <c r="Q11" s="49"/>
      <c r="R11" s="49"/>
      <c r="S11" s="49"/>
      <c r="T11" s="49"/>
      <c r="U11">
        <f t="shared" si="1"/>
        <v>30</v>
      </c>
      <c r="V11">
        <f t="shared" si="2"/>
        <v>92</v>
      </c>
      <c r="W11">
        <f t="shared" si="3"/>
        <v>182</v>
      </c>
      <c r="X11">
        <f t="shared" si="4"/>
        <v>61</v>
      </c>
      <c r="Y11">
        <f t="shared" si="5"/>
        <v>0</v>
      </c>
      <c r="Z11">
        <f t="shared" si="6"/>
        <v>0</v>
      </c>
      <c r="AA11">
        <f t="shared" si="7"/>
        <v>0</v>
      </c>
      <c r="AB11">
        <f t="shared" si="8"/>
        <v>0</v>
      </c>
      <c r="AC11">
        <f t="shared" si="9"/>
        <v>0</v>
      </c>
      <c r="AE11">
        <f t="shared" si="10"/>
        <v>91.25</v>
      </c>
    </row>
    <row r="12" spans="1:31" x14ac:dyDescent="0.35">
      <c r="A12" t="str">
        <v>565702665071</v>
      </c>
      <c r="D12" t="str">
        <v>56062FSU1U71</v>
      </c>
      <c r="E12" s="47" t="str">
        <v>56062FSU1U71</v>
      </c>
      <c r="G12" s="47" t="str">
        <v>574501247071</v>
      </c>
      <c r="I12" s="47" t="str">
        <v>451101247271</v>
      </c>
      <c r="J12" s="47">
        <v>3</v>
      </c>
      <c r="K12" s="49" t="str" cm="1">
        <f t="array" ref="K12:M12">TRANSPOSE(_xlfn._xlws.FILTER(Total_Scrap[Month],(Total_Scrap[Part Number]='traitement UNIQUE'!I12)))</f>
        <v>06/2020</v>
      </c>
      <c r="L12" s="49" t="str">
        <v>07/2020</v>
      </c>
      <c r="M12" s="49" t="str">
        <v>09/2020</v>
      </c>
      <c r="N12" s="49"/>
      <c r="O12" s="49"/>
      <c r="P12" s="49"/>
      <c r="Q12" s="49"/>
      <c r="R12" s="49"/>
      <c r="S12" s="49"/>
      <c r="T12" s="49"/>
      <c r="U12">
        <f t="shared" si="1"/>
        <v>30</v>
      </c>
      <c r="V12">
        <f t="shared" si="2"/>
        <v>62</v>
      </c>
      <c r="W12">
        <f t="shared" si="3"/>
        <v>0</v>
      </c>
      <c r="X12">
        <f t="shared" si="4"/>
        <v>0</v>
      </c>
      <c r="Y12">
        <f t="shared" si="5"/>
        <v>0</v>
      </c>
      <c r="Z12">
        <f t="shared" si="6"/>
        <v>0</v>
      </c>
      <c r="AA12">
        <f t="shared" si="7"/>
        <v>0</v>
      </c>
      <c r="AB12">
        <f t="shared" si="8"/>
        <v>0</v>
      </c>
      <c r="AC12">
        <f t="shared" si="9"/>
        <v>0</v>
      </c>
      <c r="AE12">
        <f t="shared" si="10"/>
        <v>46</v>
      </c>
    </row>
    <row r="13" spans="1:31" x14ac:dyDescent="0.35">
      <c r="A13" t="str">
        <v>2A14497G3</v>
      </c>
      <c r="D13" t="str">
        <v>175702660371</v>
      </c>
      <c r="E13" s="47" t="str">
        <v>175702660371</v>
      </c>
      <c r="G13" s="47" t="str">
        <v>68608F319071</v>
      </c>
      <c r="I13" s="47" t="str">
        <v>565702665071</v>
      </c>
      <c r="J13" s="47">
        <v>3</v>
      </c>
      <c r="K13" s="49" t="str" cm="1">
        <f t="array" ref="K13:M13">TRANSPOSE(_xlfn._xlws.FILTER(Total_Scrap[Month],(Total_Scrap[Part Number]='traitement UNIQUE'!I13)))</f>
        <v>06/2020</v>
      </c>
      <c r="L13" s="49" t="str">
        <v>06/2020</v>
      </c>
      <c r="M13" s="49" t="str">
        <v>07/2020</v>
      </c>
      <c r="N13" s="49"/>
      <c r="O13" s="49"/>
      <c r="P13" s="49"/>
      <c r="Q13" s="49"/>
      <c r="R13" s="49"/>
      <c r="S13" s="49"/>
      <c r="T13" s="49"/>
      <c r="U13">
        <f t="shared" si="1"/>
        <v>0</v>
      </c>
      <c r="V13">
        <f t="shared" si="2"/>
        <v>30</v>
      </c>
      <c r="W13">
        <f t="shared" si="3"/>
        <v>0</v>
      </c>
      <c r="X13">
        <f t="shared" si="4"/>
        <v>0</v>
      </c>
      <c r="Y13">
        <f t="shared" si="5"/>
        <v>0</v>
      </c>
      <c r="Z13">
        <f t="shared" si="6"/>
        <v>0</v>
      </c>
      <c r="AA13">
        <f t="shared" si="7"/>
        <v>0</v>
      </c>
      <c r="AB13">
        <f t="shared" si="8"/>
        <v>0</v>
      </c>
      <c r="AC13">
        <f t="shared" si="9"/>
        <v>0</v>
      </c>
      <c r="AE13">
        <f t="shared" si="10"/>
        <v>15</v>
      </c>
    </row>
    <row r="14" spans="1:31" x14ac:dyDescent="0.35">
      <c r="A14" t="str">
        <v>17780F218071</v>
      </c>
      <c r="D14" t="str">
        <v>16420F221171</v>
      </c>
      <c r="E14" s="47" t="str">
        <v>16420F221171</v>
      </c>
      <c r="G14" s="47" t="str">
        <v>43251F210071</v>
      </c>
      <c r="I14" s="47" t="str">
        <v>2A14497G3</v>
      </c>
      <c r="J14" s="47">
        <v>3</v>
      </c>
      <c r="K14" s="49" t="str" cm="1">
        <f t="array" ref="K14:M14">TRANSPOSE(_xlfn._xlws.FILTER(Total_Scrap[Month],(Total_Scrap[Part Number]='traitement UNIQUE'!I14)))</f>
        <v>06/2020</v>
      </c>
      <c r="L14" s="49" t="str">
        <v>10/2020</v>
      </c>
      <c r="M14" s="49" t="str">
        <v>06/2021</v>
      </c>
      <c r="N14" s="49"/>
      <c r="O14" s="49"/>
      <c r="P14" s="49"/>
      <c r="Q14" s="49"/>
      <c r="R14" s="49"/>
      <c r="S14" s="49"/>
      <c r="T14" s="49"/>
      <c r="U14">
        <f t="shared" si="1"/>
        <v>122</v>
      </c>
      <c r="V14">
        <f t="shared" si="2"/>
        <v>243</v>
      </c>
      <c r="W14">
        <f t="shared" si="3"/>
        <v>0</v>
      </c>
      <c r="X14">
        <f t="shared" si="4"/>
        <v>0</v>
      </c>
      <c r="Y14">
        <f t="shared" si="5"/>
        <v>0</v>
      </c>
      <c r="Z14">
        <f t="shared" si="6"/>
        <v>0</v>
      </c>
      <c r="AA14">
        <f t="shared" si="7"/>
        <v>0</v>
      </c>
      <c r="AB14">
        <f t="shared" si="8"/>
        <v>0</v>
      </c>
      <c r="AC14">
        <f t="shared" si="9"/>
        <v>0</v>
      </c>
      <c r="AE14">
        <f t="shared" si="10"/>
        <v>182.5</v>
      </c>
    </row>
    <row r="15" spans="1:31" x14ac:dyDescent="0.35">
      <c r="A15" t="str">
        <v>3A14055</v>
      </c>
      <c r="D15" t="str">
        <v>169202661071</v>
      </c>
      <c r="E15" s="47" t="str">
        <v>169202661071</v>
      </c>
      <c r="G15" s="47" t="str">
        <v>53211F318171</v>
      </c>
      <c r="I15" s="47" t="str">
        <v>17780F218071</v>
      </c>
      <c r="J15" s="47">
        <v>2</v>
      </c>
      <c r="K15" s="49" t="str" cm="1">
        <f t="array" ref="K15:L15">TRANSPOSE(_xlfn._xlws.FILTER(Total_Scrap[Month],(Total_Scrap[Part Number]='traitement UNIQUE'!I15)))</f>
        <v>06/2020</v>
      </c>
      <c r="L15" s="49" t="str">
        <v>07/2020</v>
      </c>
      <c r="M15" s="49"/>
      <c r="N15" s="49"/>
      <c r="O15" s="49"/>
      <c r="P15" s="49"/>
      <c r="Q15" s="49"/>
      <c r="R15" s="49"/>
      <c r="S15" s="49"/>
      <c r="T15" s="49"/>
      <c r="U15">
        <f t="shared" si="1"/>
        <v>30</v>
      </c>
      <c r="V15">
        <f t="shared" si="2"/>
        <v>0</v>
      </c>
      <c r="W15">
        <f t="shared" si="3"/>
        <v>0</v>
      </c>
      <c r="X15">
        <f t="shared" si="4"/>
        <v>0</v>
      </c>
      <c r="Y15">
        <f t="shared" si="5"/>
        <v>0</v>
      </c>
      <c r="Z15">
        <f t="shared" si="6"/>
        <v>0</v>
      </c>
      <c r="AA15">
        <f t="shared" si="7"/>
        <v>0</v>
      </c>
      <c r="AB15">
        <f t="shared" si="8"/>
        <v>0</v>
      </c>
      <c r="AC15">
        <f t="shared" si="9"/>
        <v>0</v>
      </c>
      <c r="AE15">
        <f t="shared" si="10"/>
        <v>30</v>
      </c>
    </row>
    <row r="16" spans="1:31" x14ac:dyDescent="0.35">
      <c r="A16" t="str">
        <v>455103664071</v>
      </c>
      <c r="D16" t="str">
        <v>28850F205071</v>
      </c>
      <c r="E16" s="47" t="str">
        <v>28850F205071</v>
      </c>
      <c r="G16" s="47" t="str">
        <v>53211F219171</v>
      </c>
      <c r="I16" s="47" t="str">
        <v>3A14055</v>
      </c>
      <c r="J16" s="47">
        <v>3</v>
      </c>
      <c r="K16" s="49" t="str" cm="1">
        <f t="array" ref="K16:M16">TRANSPOSE(_xlfn._xlws.FILTER(Total_Scrap[Month],(Total_Scrap[Part Number]='traitement UNIQUE'!I16)))</f>
        <v>07/2020</v>
      </c>
      <c r="L16" s="49" t="str">
        <v>07/2020</v>
      </c>
      <c r="M16" s="49" t="str">
        <v>10/2020</v>
      </c>
      <c r="N16" s="49"/>
      <c r="O16" s="49"/>
      <c r="P16" s="49"/>
      <c r="Q16" s="49"/>
      <c r="R16" s="49"/>
      <c r="S16" s="49"/>
      <c r="T16" s="49"/>
      <c r="U16">
        <f t="shared" si="1"/>
        <v>0</v>
      </c>
      <c r="V16">
        <f t="shared" si="2"/>
        <v>92</v>
      </c>
      <c r="W16">
        <f t="shared" si="3"/>
        <v>0</v>
      </c>
      <c r="X16">
        <f t="shared" si="4"/>
        <v>0</v>
      </c>
      <c r="Y16">
        <f t="shared" si="5"/>
        <v>0</v>
      </c>
      <c r="Z16">
        <f t="shared" si="6"/>
        <v>0</v>
      </c>
      <c r="AA16">
        <f t="shared" si="7"/>
        <v>0</v>
      </c>
      <c r="AB16">
        <f t="shared" si="8"/>
        <v>0</v>
      </c>
      <c r="AC16">
        <f t="shared" si="9"/>
        <v>0</v>
      </c>
      <c r="AE16">
        <f t="shared" si="10"/>
        <v>46</v>
      </c>
    </row>
    <row r="17" spans="1:31" x14ac:dyDescent="0.35">
      <c r="A17" t="str">
        <v>27060UB060</v>
      </c>
      <c r="D17" t="str">
        <v>55227F218271</v>
      </c>
      <c r="E17" s="47" t="str">
        <v>55227F218271</v>
      </c>
      <c r="G17" s="47" t="str">
        <v>57844F210271</v>
      </c>
      <c r="I17" s="47" t="str">
        <v>455103664071</v>
      </c>
      <c r="J17" s="47">
        <v>2</v>
      </c>
      <c r="K17" s="49" t="str" cm="1">
        <f t="array" ref="K17:L17">TRANSPOSE(_xlfn._xlws.FILTER(Total_Scrap[Month],(Total_Scrap[Part Number]='traitement UNIQUE'!I17)))</f>
        <v>07/2020</v>
      </c>
      <c r="L17" s="49" t="str">
        <v>03/2021</v>
      </c>
      <c r="M17" s="49"/>
      <c r="N17" s="49"/>
      <c r="O17" s="49"/>
      <c r="P17" s="49"/>
      <c r="Q17" s="49"/>
      <c r="R17" s="49"/>
      <c r="S17" s="49"/>
      <c r="T17" s="49"/>
      <c r="U17">
        <f t="shared" si="1"/>
        <v>243</v>
      </c>
      <c r="V17">
        <f t="shared" si="2"/>
        <v>0</v>
      </c>
      <c r="W17">
        <f t="shared" si="3"/>
        <v>0</v>
      </c>
      <c r="X17">
        <f t="shared" si="4"/>
        <v>0</v>
      </c>
      <c r="Y17">
        <f t="shared" si="5"/>
        <v>0</v>
      </c>
      <c r="Z17">
        <f t="shared" si="6"/>
        <v>0</v>
      </c>
      <c r="AA17">
        <f t="shared" si="7"/>
        <v>0</v>
      </c>
      <c r="AB17">
        <f t="shared" si="8"/>
        <v>0</v>
      </c>
      <c r="AC17">
        <f t="shared" si="9"/>
        <v>0</v>
      </c>
      <c r="AE17">
        <f t="shared" si="10"/>
        <v>243</v>
      </c>
    </row>
    <row r="18" spans="1:31" x14ac:dyDescent="0.35">
      <c r="A18" t="str">
        <v>2A28005</v>
      </c>
      <c r="D18" t="str">
        <v>574501247071</v>
      </c>
      <c r="E18" s="47" t="str">
        <v>574501247071</v>
      </c>
      <c r="G18" s="47" t="str">
        <v>68730FSJ5U71</v>
      </c>
      <c r="I18" s="47" t="str">
        <v>27060UB060</v>
      </c>
      <c r="J18" s="47">
        <v>2</v>
      </c>
      <c r="K18" s="49" t="str" cm="1">
        <f t="array" ref="K18:L18">TRANSPOSE(_xlfn._xlws.FILTER(Total_Scrap[Month],(Total_Scrap[Part Number]='traitement UNIQUE'!I18)))</f>
        <v>07/2020</v>
      </c>
      <c r="L18" s="49" t="str">
        <v>02/2021</v>
      </c>
      <c r="M18" s="49"/>
      <c r="N18" s="49"/>
      <c r="O18" s="49"/>
      <c r="P18" s="49"/>
      <c r="Q18" s="49"/>
      <c r="R18" s="49"/>
      <c r="S18" s="49"/>
      <c r="T18" s="49"/>
      <c r="U18">
        <f t="shared" si="1"/>
        <v>215</v>
      </c>
      <c r="V18">
        <f t="shared" si="2"/>
        <v>0</v>
      </c>
      <c r="W18">
        <f t="shared" si="3"/>
        <v>0</v>
      </c>
      <c r="X18">
        <f t="shared" si="4"/>
        <v>0</v>
      </c>
      <c r="Y18">
        <f t="shared" si="5"/>
        <v>0</v>
      </c>
      <c r="Z18">
        <f t="shared" si="6"/>
        <v>0</v>
      </c>
      <c r="AA18">
        <f t="shared" si="7"/>
        <v>0</v>
      </c>
      <c r="AB18">
        <f t="shared" si="8"/>
        <v>0</v>
      </c>
      <c r="AC18">
        <f t="shared" si="9"/>
        <v>0</v>
      </c>
      <c r="AE18">
        <f t="shared" si="10"/>
        <v>215</v>
      </c>
    </row>
    <row r="19" spans="1:31" x14ac:dyDescent="0.35">
      <c r="A19" t="str">
        <v>565903676071</v>
      </c>
      <c r="D19" t="str">
        <v>68608F319071</v>
      </c>
      <c r="E19" s="47" t="str">
        <v>68608F319071</v>
      </c>
      <c r="G19" s="47" t="str">
        <v>56018F220771</v>
      </c>
      <c r="I19" s="47" t="str">
        <v>2A28005</v>
      </c>
      <c r="J19" s="47">
        <v>5</v>
      </c>
      <c r="K19" s="49" t="str" cm="1">
        <f t="array" ref="K19:O19">TRANSPOSE(_xlfn._xlws.FILTER(Total_Scrap[Month],(Total_Scrap[Part Number]='traitement UNIQUE'!I19)))</f>
        <v>07/2020</v>
      </c>
      <c r="L19" s="49" t="str">
        <v>09/2020</v>
      </c>
      <c r="M19" s="49" t="str">
        <v>10/2020</v>
      </c>
      <c r="N19" s="49" t="str">
        <v>02/2021</v>
      </c>
      <c r="O19" s="49" t="str">
        <v>03/2021</v>
      </c>
      <c r="P19" s="49"/>
      <c r="Q19" s="49"/>
      <c r="R19" s="49"/>
      <c r="S19" s="49"/>
      <c r="T19" s="49"/>
      <c r="U19">
        <f t="shared" si="1"/>
        <v>62</v>
      </c>
      <c r="V19">
        <f t="shared" si="2"/>
        <v>30</v>
      </c>
      <c r="W19">
        <f t="shared" si="3"/>
        <v>123</v>
      </c>
      <c r="X19">
        <f t="shared" si="4"/>
        <v>28</v>
      </c>
      <c r="Y19">
        <f t="shared" si="5"/>
        <v>0</v>
      </c>
      <c r="Z19">
        <f t="shared" si="6"/>
        <v>0</v>
      </c>
      <c r="AA19">
        <f t="shared" si="7"/>
        <v>0</v>
      </c>
      <c r="AB19">
        <f t="shared" si="8"/>
        <v>0</v>
      </c>
      <c r="AC19">
        <f t="shared" si="9"/>
        <v>0</v>
      </c>
      <c r="AE19">
        <f t="shared" si="10"/>
        <v>60.75</v>
      </c>
    </row>
    <row r="20" spans="1:31" x14ac:dyDescent="0.35">
      <c r="A20" t="str">
        <v>55213F218171</v>
      </c>
      <c r="D20" t="str">
        <v>43251F210071</v>
      </c>
      <c r="E20" s="47" t="str">
        <v>43251F210071</v>
      </c>
      <c r="G20" s="47" t="str">
        <v>58310F218071</v>
      </c>
      <c r="I20" s="47" t="str">
        <v>565903676071</v>
      </c>
      <c r="J20" s="47">
        <v>6</v>
      </c>
      <c r="K20" s="49" t="str" cm="1">
        <f t="array" ref="K20:P20">TRANSPOSE(_xlfn._xlws.FILTER(Total_Scrap[Month],(Total_Scrap[Part Number]='traitement UNIQUE'!I20)))</f>
        <v>07/2020</v>
      </c>
      <c r="L20" s="49" t="str">
        <v>10/2020</v>
      </c>
      <c r="M20" s="49" t="str">
        <v>10/2020</v>
      </c>
      <c r="N20" s="49" t="str">
        <v>01/2021</v>
      </c>
      <c r="O20" s="49" t="str">
        <v>03/2021</v>
      </c>
      <c r="P20" s="49" t="str">
        <v>04/2021</v>
      </c>
      <c r="Q20" s="49"/>
      <c r="R20" s="49"/>
      <c r="S20" s="49"/>
      <c r="T20" s="49"/>
      <c r="U20">
        <f t="shared" si="1"/>
        <v>92</v>
      </c>
      <c r="V20">
        <f t="shared" si="2"/>
        <v>0</v>
      </c>
      <c r="W20">
        <f t="shared" si="3"/>
        <v>92</v>
      </c>
      <c r="X20">
        <f t="shared" si="4"/>
        <v>59</v>
      </c>
      <c r="Y20">
        <f t="shared" si="5"/>
        <v>31</v>
      </c>
      <c r="Z20">
        <f t="shared" si="6"/>
        <v>0</v>
      </c>
      <c r="AA20">
        <f t="shared" si="7"/>
        <v>0</v>
      </c>
      <c r="AB20">
        <f t="shared" si="8"/>
        <v>0</v>
      </c>
      <c r="AC20">
        <f t="shared" si="9"/>
        <v>0</v>
      </c>
      <c r="AE20">
        <f t="shared" si="10"/>
        <v>54.8</v>
      </c>
    </row>
    <row r="21" spans="1:31" x14ac:dyDescent="0.35">
      <c r="A21" t="str">
        <v>56031F231071</v>
      </c>
      <c r="D21" t="str">
        <v>68607F319071</v>
      </c>
      <c r="E21" s="47" t="str">
        <v>68607F319071</v>
      </c>
      <c r="G21" s="47" t="str">
        <v>1A18131</v>
      </c>
      <c r="I21" s="47" t="str">
        <v>55213F218171</v>
      </c>
      <c r="J21" s="47">
        <v>5</v>
      </c>
      <c r="K21" s="49" t="str" cm="1">
        <f t="array" ref="K21:O21">TRANSPOSE(_xlfn._xlws.FILTER(Total_Scrap[Month],(Total_Scrap[Part Number]='traitement UNIQUE'!I21)))</f>
        <v>07/2020</v>
      </c>
      <c r="L21" s="49" t="str">
        <v>07/2020</v>
      </c>
      <c r="M21" s="49" t="str">
        <v>09/2020</v>
      </c>
      <c r="N21" s="49" t="str">
        <v>10/2020</v>
      </c>
      <c r="O21" s="49" t="str">
        <v>12/2020</v>
      </c>
      <c r="P21" s="49"/>
      <c r="Q21" s="49"/>
      <c r="R21" s="49"/>
      <c r="S21" s="49"/>
      <c r="T21" s="49"/>
      <c r="U21">
        <f t="shared" si="1"/>
        <v>0</v>
      </c>
      <c r="V21">
        <f t="shared" si="2"/>
        <v>62</v>
      </c>
      <c r="W21">
        <f t="shared" si="3"/>
        <v>30</v>
      </c>
      <c r="X21">
        <f t="shared" si="4"/>
        <v>61</v>
      </c>
      <c r="Y21">
        <f t="shared" si="5"/>
        <v>0</v>
      </c>
      <c r="Z21">
        <f t="shared" si="6"/>
        <v>0</v>
      </c>
      <c r="AA21">
        <f t="shared" si="7"/>
        <v>0</v>
      </c>
      <c r="AB21">
        <f t="shared" si="8"/>
        <v>0</v>
      </c>
      <c r="AC21">
        <f t="shared" si="9"/>
        <v>0</v>
      </c>
      <c r="AE21">
        <f t="shared" si="10"/>
        <v>38.25</v>
      </c>
    </row>
    <row r="22" spans="1:31" x14ac:dyDescent="0.35">
      <c r="A22" t="str">
        <v>23507FPA2171</v>
      </c>
      <c r="D22" t="str">
        <v>163612660071</v>
      </c>
      <c r="E22" s="47" t="str">
        <v>163612660071</v>
      </c>
      <c r="G22" s="47" t="str">
        <v>1A28083</v>
      </c>
      <c r="I22" s="47" t="str">
        <v>56031F231071</v>
      </c>
      <c r="J22" s="47">
        <v>2</v>
      </c>
      <c r="K22" s="49" t="str" cm="1">
        <f t="array" ref="K22:L22">TRANSPOSE(_xlfn._xlws.FILTER(Total_Scrap[Month],(Total_Scrap[Part Number]='traitement UNIQUE'!I22)))</f>
        <v>07/2020</v>
      </c>
      <c r="L22" s="49" t="str">
        <v>09/2020</v>
      </c>
      <c r="M22" s="49"/>
      <c r="N22" s="49"/>
      <c r="O22" s="49"/>
      <c r="P22" s="49"/>
      <c r="Q22" s="49"/>
      <c r="R22" s="49"/>
      <c r="S22" s="49"/>
      <c r="T22" s="49"/>
      <c r="U22">
        <f t="shared" si="1"/>
        <v>62</v>
      </c>
      <c r="V22">
        <f t="shared" si="2"/>
        <v>0</v>
      </c>
      <c r="W22">
        <f t="shared" si="3"/>
        <v>0</v>
      </c>
      <c r="X22">
        <f t="shared" si="4"/>
        <v>0</v>
      </c>
      <c r="Y22">
        <f t="shared" si="5"/>
        <v>0</v>
      </c>
      <c r="Z22">
        <f t="shared" si="6"/>
        <v>0</v>
      </c>
      <c r="AA22">
        <f t="shared" si="7"/>
        <v>0</v>
      </c>
      <c r="AB22">
        <f t="shared" si="8"/>
        <v>0</v>
      </c>
      <c r="AC22">
        <f t="shared" si="9"/>
        <v>0</v>
      </c>
      <c r="AE22">
        <f t="shared" si="10"/>
        <v>62</v>
      </c>
    </row>
    <row r="23" spans="1:31" x14ac:dyDescent="0.35">
      <c r="A23" t="str">
        <v>175102662071</v>
      </c>
      <c r="D23" t="str">
        <v>53220F219071</v>
      </c>
      <c r="E23" s="47" t="str">
        <v>53220F219071</v>
      </c>
      <c r="G23" s="47" t="str">
        <v>55173FSHD771</v>
      </c>
      <c r="I23" s="47" t="str">
        <v>23507FPA2171</v>
      </c>
      <c r="J23" s="47">
        <v>3</v>
      </c>
      <c r="K23" s="49" t="str" cm="1">
        <f t="array" ref="K23:M23">TRANSPOSE(_xlfn._xlws.FILTER(Total_Scrap[Month],(Total_Scrap[Part Number]='traitement UNIQUE'!I23)))</f>
        <v>07/2020</v>
      </c>
      <c r="L23" s="49" t="str">
        <v>04/2021</v>
      </c>
      <c r="M23" s="49" t="str">
        <v>04/2021</v>
      </c>
      <c r="N23" s="49"/>
      <c r="O23" s="49"/>
      <c r="P23" s="49"/>
      <c r="Q23" s="49"/>
      <c r="R23" s="49"/>
      <c r="S23" s="49"/>
      <c r="T23" s="49"/>
      <c r="U23">
        <f t="shared" si="1"/>
        <v>274</v>
      </c>
      <c r="V23">
        <f t="shared" si="2"/>
        <v>0</v>
      </c>
      <c r="W23">
        <f t="shared" si="3"/>
        <v>0</v>
      </c>
      <c r="X23">
        <f t="shared" si="4"/>
        <v>0</v>
      </c>
      <c r="Y23">
        <f t="shared" si="5"/>
        <v>0</v>
      </c>
      <c r="Z23">
        <f t="shared" si="6"/>
        <v>0</v>
      </c>
      <c r="AA23">
        <f t="shared" si="7"/>
        <v>0</v>
      </c>
      <c r="AB23">
        <f t="shared" si="8"/>
        <v>0</v>
      </c>
      <c r="AC23">
        <f t="shared" si="9"/>
        <v>0</v>
      </c>
      <c r="AE23">
        <f t="shared" si="10"/>
        <v>137</v>
      </c>
    </row>
    <row r="24" spans="1:31" x14ac:dyDescent="0.35">
      <c r="A24" t="str">
        <v>68805F226071</v>
      </c>
      <c r="D24" t="str">
        <v>53211F318171</v>
      </c>
      <c r="E24" s="47" t="str">
        <v>53211F318171</v>
      </c>
      <c r="G24" s="47" t="str">
        <v>56044FPA2071</v>
      </c>
      <c r="I24" s="47" t="str">
        <v>175102662071</v>
      </c>
      <c r="J24" s="47">
        <v>3</v>
      </c>
      <c r="K24" s="49" t="str" cm="1">
        <f t="array" ref="K24:M24">TRANSPOSE(_xlfn._xlws.FILTER(Total_Scrap[Month],(Total_Scrap[Part Number]='traitement UNIQUE'!I24)))</f>
        <v>07/2020</v>
      </c>
      <c r="L24" s="49" t="str">
        <v>02/2021</v>
      </c>
      <c r="M24" s="49" t="str">
        <v>02/2021</v>
      </c>
      <c r="N24" s="49"/>
      <c r="O24" s="49"/>
      <c r="P24" s="49"/>
      <c r="Q24" s="49"/>
      <c r="R24" s="49"/>
      <c r="S24" s="49"/>
      <c r="T24" s="49"/>
      <c r="U24">
        <f t="shared" si="1"/>
        <v>215</v>
      </c>
      <c r="V24">
        <f t="shared" si="2"/>
        <v>0</v>
      </c>
      <c r="W24">
        <f t="shared" si="3"/>
        <v>0</v>
      </c>
      <c r="X24">
        <f t="shared" si="4"/>
        <v>0</v>
      </c>
      <c r="Y24">
        <f t="shared" si="5"/>
        <v>0</v>
      </c>
      <c r="Z24">
        <f t="shared" si="6"/>
        <v>0</v>
      </c>
      <c r="AA24">
        <f t="shared" si="7"/>
        <v>0</v>
      </c>
      <c r="AB24">
        <f t="shared" si="8"/>
        <v>0</v>
      </c>
      <c r="AC24">
        <f t="shared" si="9"/>
        <v>0</v>
      </c>
      <c r="AE24">
        <f t="shared" si="10"/>
        <v>107.5</v>
      </c>
    </row>
    <row r="25" spans="1:31" x14ac:dyDescent="0.35">
      <c r="A25" t="str">
        <v>68804F226071</v>
      </c>
      <c r="D25" t="str">
        <v>53211F219171</v>
      </c>
      <c r="E25" s="47" t="str">
        <v>53211F219171</v>
      </c>
      <c r="G25" s="47" t="str">
        <v>470401661071</v>
      </c>
      <c r="I25" s="47" t="str">
        <v>68805F226071</v>
      </c>
      <c r="J25" s="47">
        <v>5</v>
      </c>
      <c r="K25" s="49" t="str" cm="1">
        <f t="array" ref="K25:O25">TRANSPOSE(_xlfn._xlws.FILTER(Total_Scrap[Month],(Total_Scrap[Part Number]='traitement UNIQUE'!I25)))</f>
        <v>07/2020</v>
      </c>
      <c r="L25" s="49" t="str">
        <v>10/2020</v>
      </c>
      <c r="M25" s="49" t="str">
        <v>04/2021</v>
      </c>
      <c r="N25" s="49" t="str">
        <v>06/2021</v>
      </c>
      <c r="O25" s="49" t="str">
        <v>06/2021</v>
      </c>
      <c r="P25" s="49"/>
      <c r="Q25" s="49"/>
      <c r="R25" s="49"/>
      <c r="S25" s="49"/>
      <c r="T25" s="49"/>
      <c r="U25">
        <f t="shared" si="1"/>
        <v>92</v>
      </c>
      <c r="V25">
        <f t="shared" si="2"/>
        <v>182</v>
      </c>
      <c r="W25">
        <f t="shared" si="3"/>
        <v>61</v>
      </c>
      <c r="X25">
        <f t="shared" si="4"/>
        <v>0</v>
      </c>
      <c r="Y25">
        <f t="shared" si="5"/>
        <v>0</v>
      </c>
      <c r="Z25">
        <f t="shared" si="6"/>
        <v>0</v>
      </c>
      <c r="AA25">
        <f t="shared" si="7"/>
        <v>0</v>
      </c>
      <c r="AB25">
        <f t="shared" si="8"/>
        <v>0</v>
      </c>
      <c r="AC25">
        <f t="shared" si="9"/>
        <v>0</v>
      </c>
      <c r="AE25">
        <f t="shared" si="10"/>
        <v>83.75</v>
      </c>
    </row>
    <row r="26" spans="1:31" x14ac:dyDescent="0.35">
      <c r="A26" t="str">
        <v>96365F509871</v>
      </c>
      <c r="D26" t="str">
        <v>451101247271</v>
      </c>
      <c r="E26" s="47" t="str">
        <v>451101247271</v>
      </c>
      <c r="G26" s="47" t="str">
        <v>56031FPD2071</v>
      </c>
      <c r="I26" s="47" t="str">
        <v>68804F226071</v>
      </c>
      <c r="J26" s="47">
        <v>3</v>
      </c>
      <c r="K26" s="49" t="str" cm="1">
        <f t="array" ref="K26:M26">TRANSPOSE(_xlfn._xlws.FILTER(Total_Scrap[Month],(Total_Scrap[Part Number]='traitement UNIQUE'!I26)))</f>
        <v>07/2020</v>
      </c>
      <c r="L26" s="49" t="str">
        <v>12/2020</v>
      </c>
      <c r="M26" s="49" t="str">
        <v>01/2021</v>
      </c>
      <c r="N26" s="49"/>
      <c r="O26" s="49"/>
      <c r="P26" s="49"/>
      <c r="Q26" s="49"/>
      <c r="R26" s="49"/>
      <c r="S26" s="49"/>
      <c r="T26" s="49"/>
      <c r="U26">
        <f t="shared" si="1"/>
        <v>153</v>
      </c>
      <c r="V26">
        <f t="shared" si="2"/>
        <v>31</v>
      </c>
      <c r="W26">
        <f t="shared" si="3"/>
        <v>0</v>
      </c>
      <c r="X26">
        <f t="shared" si="4"/>
        <v>0</v>
      </c>
      <c r="Y26">
        <f t="shared" si="5"/>
        <v>0</v>
      </c>
      <c r="Z26">
        <f t="shared" si="6"/>
        <v>0</v>
      </c>
      <c r="AA26">
        <f t="shared" si="7"/>
        <v>0</v>
      </c>
      <c r="AB26">
        <f t="shared" si="8"/>
        <v>0</v>
      </c>
      <c r="AC26">
        <f t="shared" si="9"/>
        <v>0</v>
      </c>
      <c r="AE26">
        <f t="shared" si="10"/>
        <v>92</v>
      </c>
    </row>
    <row r="27" spans="1:31" x14ac:dyDescent="0.35">
      <c r="A27" t="str">
        <v>56210F219071</v>
      </c>
      <c r="D27" t="str">
        <v>565702665071</v>
      </c>
      <c r="E27" s="47" t="str">
        <v>565702665071</v>
      </c>
      <c r="G27" s="47" t="str">
        <v>68066F311171</v>
      </c>
      <c r="I27" s="47" t="str">
        <v>96365F509871</v>
      </c>
      <c r="J27" s="47">
        <v>2</v>
      </c>
      <c r="K27" s="49" t="str" cm="1">
        <f t="array" ref="K27:L27">TRANSPOSE(_xlfn._xlws.FILTER(Total_Scrap[Month],(Total_Scrap[Part Number]='traitement UNIQUE'!I27)))</f>
        <v>07/2020</v>
      </c>
      <c r="L27" s="49" t="str">
        <v>09/2020</v>
      </c>
      <c r="M27" s="49"/>
      <c r="N27" s="49"/>
      <c r="O27" s="49"/>
      <c r="P27" s="49"/>
      <c r="Q27" s="49"/>
      <c r="R27" s="49"/>
      <c r="S27" s="49"/>
      <c r="T27" s="49"/>
      <c r="U27">
        <f t="shared" si="1"/>
        <v>62</v>
      </c>
      <c r="V27">
        <f t="shared" si="2"/>
        <v>0</v>
      </c>
      <c r="W27">
        <f t="shared" si="3"/>
        <v>0</v>
      </c>
      <c r="X27">
        <f t="shared" si="4"/>
        <v>0</v>
      </c>
      <c r="Y27">
        <f t="shared" si="5"/>
        <v>0</v>
      </c>
      <c r="Z27">
        <f t="shared" si="6"/>
        <v>0</v>
      </c>
      <c r="AA27">
        <f t="shared" si="7"/>
        <v>0</v>
      </c>
      <c r="AB27">
        <f t="shared" si="8"/>
        <v>0</v>
      </c>
      <c r="AC27">
        <f t="shared" si="9"/>
        <v>0</v>
      </c>
      <c r="AE27">
        <f t="shared" si="10"/>
        <v>62</v>
      </c>
    </row>
    <row r="28" spans="1:31" x14ac:dyDescent="0.35">
      <c r="A28" t="str">
        <v>281003677071</v>
      </c>
      <c r="D28" t="str">
        <v>2A14497G3</v>
      </c>
      <c r="E28" s="47" t="str">
        <v>2A14497G3</v>
      </c>
      <c r="G28" s="47" t="str">
        <v>68606F214171</v>
      </c>
      <c r="I28" s="47" t="str">
        <v>56210F219071</v>
      </c>
      <c r="J28" s="47">
        <v>9</v>
      </c>
      <c r="K28" s="49" t="str" cm="1">
        <f t="array" ref="K28:S28">TRANSPOSE(_xlfn._xlws.FILTER(Total_Scrap[Month],(Total_Scrap[Part Number]='traitement UNIQUE'!I28)))</f>
        <v>08/2020</v>
      </c>
      <c r="L28" s="49" t="str">
        <v>10/2020</v>
      </c>
      <c r="M28" s="49" t="str">
        <v>10/2020</v>
      </c>
      <c r="N28" s="49" t="str">
        <v>01/2021</v>
      </c>
      <c r="O28" s="49" t="str">
        <v>03/2021</v>
      </c>
      <c r="P28" s="49" t="str">
        <v>03/2021</v>
      </c>
      <c r="Q28" s="49" t="str">
        <v>03/2021</v>
      </c>
      <c r="R28" s="49" t="str">
        <v>03/2021</v>
      </c>
      <c r="S28" s="49" t="str">
        <v>06/2021</v>
      </c>
      <c r="T28" s="49"/>
      <c r="U28">
        <f t="shared" si="1"/>
        <v>61</v>
      </c>
      <c r="V28">
        <f t="shared" si="2"/>
        <v>0</v>
      </c>
      <c r="W28">
        <f t="shared" si="3"/>
        <v>92</v>
      </c>
      <c r="X28">
        <f t="shared" si="4"/>
        <v>59</v>
      </c>
      <c r="Y28">
        <f t="shared" si="5"/>
        <v>0</v>
      </c>
      <c r="Z28">
        <f t="shared" si="6"/>
        <v>0</v>
      </c>
      <c r="AA28">
        <f t="shared" si="7"/>
        <v>0</v>
      </c>
      <c r="AB28">
        <f t="shared" si="8"/>
        <v>92</v>
      </c>
      <c r="AC28">
        <f t="shared" si="9"/>
        <v>0</v>
      </c>
      <c r="AE28">
        <f t="shared" si="10"/>
        <v>38</v>
      </c>
    </row>
    <row r="29" spans="1:31" x14ac:dyDescent="0.35">
      <c r="A29" t="str">
        <v>566532661371</v>
      </c>
      <c r="D29" t="str">
        <v>57844F210271</v>
      </c>
      <c r="E29" s="47" t="str">
        <v>57844F210271</v>
      </c>
      <c r="G29" s="47" t="str">
        <v>678901132071</v>
      </c>
      <c r="I29" s="47" t="str">
        <v>281003677071</v>
      </c>
      <c r="J29" s="47">
        <v>2</v>
      </c>
      <c r="K29" s="49" t="str" cm="1">
        <f t="array" ref="K29:L29">TRANSPOSE(_xlfn._xlws.FILTER(Total_Scrap[Month],(Total_Scrap[Part Number]='traitement UNIQUE'!I29)))</f>
        <v>08/2020</v>
      </c>
      <c r="L29" s="49" t="str">
        <v>05/2021</v>
      </c>
      <c r="M29" s="49"/>
      <c r="N29" s="49"/>
      <c r="O29" s="49"/>
      <c r="P29" s="49"/>
      <c r="Q29" s="49"/>
      <c r="R29" s="49"/>
      <c r="S29" s="49"/>
      <c r="T29" s="49"/>
      <c r="U29">
        <f t="shared" si="1"/>
        <v>273</v>
      </c>
      <c r="V29">
        <f t="shared" si="2"/>
        <v>0</v>
      </c>
      <c r="W29">
        <f t="shared" si="3"/>
        <v>0</v>
      </c>
      <c r="X29">
        <f t="shared" si="4"/>
        <v>0</v>
      </c>
      <c r="Y29">
        <f t="shared" si="5"/>
        <v>0</v>
      </c>
      <c r="Z29">
        <f t="shared" si="6"/>
        <v>0</v>
      </c>
      <c r="AA29">
        <f t="shared" si="7"/>
        <v>0</v>
      </c>
      <c r="AB29">
        <f t="shared" si="8"/>
        <v>0</v>
      </c>
      <c r="AC29">
        <f t="shared" si="9"/>
        <v>0</v>
      </c>
      <c r="AE29">
        <f t="shared" si="10"/>
        <v>273</v>
      </c>
    </row>
    <row r="30" spans="1:31" x14ac:dyDescent="0.35">
      <c r="A30" t="str">
        <v>56110F218071</v>
      </c>
      <c r="D30" t="str">
        <v>17780F218071</v>
      </c>
      <c r="E30" s="47" t="str">
        <v>17780F218071</v>
      </c>
      <c r="G30" s="47" t="str">
        <v>53220F231071</v>
      </c>
      <c r="I30" s="47" t="str">
        <v>566532661371</v>
      </c>
      <c r="J30" s="47">
        <v>3</v>
      </c>
      <c r="K30" s="49" t="str" cm="1">
        <f t="array" ref="K30:M30">TRANSPOSE(_xlfn._xlws.FILTER(Total_Scrap[Month],(Total_Scrap[Part Number]='traitement UNIQUE'!I30)))</f>
        <v>08/2020</v>
      </c>
      <c r="L30" s="49" t="str">
        <v>08/2020</v>
      </c>
      <c r="M30" s="49" t="str">
        <v>03/2021</v>
      </c>
      <c r="N30" s="49"/>
      <c r="O30" s="49"/>
      <c r="P30" s="49"/>
      <c r="Q30" s="49"/>
      <c r="R30" s="49"/>
      <c r="S30" s="49"/>
      <c r="T30" s="49"/>
      <c r="U30">
        <f t="shared" si="1"/>
        <v>0</v>
      </c>
      <c r="V30">
        <f t="shared" si="2"/>
        <v>212</v>
      </c>
      <c r="W30">
        <f t="shared" si="3"/>
        <v>0</v>
      </c>
      <c r="X30">
        <f t="shared" si="4"/>
        <v>0</v>
      </c>
      <c r="Y30">
        <f t="shared" si="5"/>
        <v>0</v>
      </c>
      <c r="Z30">
        <f t="shared" si="6"/>
        <v>0</v>
      </c>
      <c r="AA30">
        <f t="shared" si="7"/>
        <v>0</v>
      </c>
      <c r="AB30">
        <f t="shared" si="8"/>
        <v>0</v>
      </c>
      <c r="AC30">
        <f t="shared" si="9"/>
        <v>0</v>
      </c>
      <c r="AE30">
        <f t="shared" si="10"/>
        <v>106</v>
      </c>
    </row>
    <row r="31" spans="1:31" x14ac:dyDescent="0.35">
      <c r="A31" t="str">
        <v>235102661171</v>
      </c>
      <c r="D31" t="str">
        <v>68730FSJ5U71</v>
      </c>
      <c r="E31" s="47" t="str">
        <v>68730FSJ5U71</v>
      </c>
      <c r="G31" s="47" t="str">
        <v>565013691071</v>
      </c>
      <c r="I31" s="47" t="str">
        <v>56110F218071</v>
      </c>
      <c r="J31" s="47">
        <v>3</v>
      </c>
      <c r="K31" s="49" t="str" cm="1">
        <f t="array" ref="K31:M31">TRANSPOSE(_xlfn._xlws.FILTER(Total_Scrap[Month],(Total_Scrap[Part Number]='traitement UNIQUE'!I31)))</f>
        <v>09/2020</v>
      </c>
      <c r="L31" s="49" t="str">
        <v>01/2021</v>
      </c>
      <c r="M31" s="49" t="str">
        <v>06/2021</v>
      </c>
      <c r="N31" s="49"/>
      <c r="O31" s="49"/>
      <c r="P31" s="49"/>
      <c r="Q31" s="49"/>
      <c r="R31" s="49"/>
      <c r="S31" s="49"/>
      <c r="T31" s="49"/>
      <c r="U31">
        <f t="shared" si="1"/>
        <v>122</v>
      </c>
      <c r="V31">
        <f t="shared" si="2"/>
        <v>151</v>
      </c>
      <c r="W31">
        <f t="shared" si="3"/>
        <v>0</v>
      </c>
      <c r="X31">
        <f t="shared" si="4"/>
        <v>0</v>
      </c>
      <c r="Y31">
        <f t="shared" si="5"/>
        <v>0</v>
      </c>
      <c r="Z31">
        <f t="shared" si="6"/>
        <v>0</v>
      </c>
      <c r="AA31">
        <f t="shared" si="7"/>
        <v>0</v>
      </c>
      <c r="AB31">
        <f t="shared" si="8"/>
        <v>0</v>
      </c>
      <c r="AC31">
        <f t="shared" si="9"/>
        <v>0</v>
      </c>
      <c r="AE31">
        <f t="shared" si="10"/>
        <v>136.5</v>
      </c>
    </row>
    <row r="32" spans="1:31" x14ac:dyDescent="0.35">
      <c r="A32" t="str">
        <v>566512664071</v>
      </c>
      <c r="D32" t="str">
        <v>56018F220771</v>
      </c>
      <c r="E32" s="47" t="str">
        <v>56018F220771</v>
      </c>
      <c r="G32" s="47" t="str">
        <v>177002660071</v>
      </c>
      <c r="I32" s="47" t="str">
        <v>235102661171</v>
      </c>
      <c r="J32" s="47">
        <v>2</v>
      </c>
      <c r="K32" s="49" t="str" cm="1">
        <f t="array" ref="K32:L32">TRANSPOSE(_xlfn._xlws.FILTER(Total_Scrap[Month],(Total_Scrap[Part Number]='traitement UNIQUE'!I32)))</f>
        <v>09/2020</v>
      </c>
      <c r="L32" s="49" t="str">
        <v>03/2021</v>
      </c>
      <c r="M32" s="49"/>
      <c r="N32" s="49"/>
      <c r="O32" s="49"/>
      <c r="P32" s="49"/>
      <c r="Q32" s="49"/>
      <c r="R32" s="49"/>
      <c r="S32" s="49"/>
      <c r="T32" s="49"/>
      <c r="U32">
        <f t="shared" si="1"/>
        <v>181</v>
      </c>
      <c r="V32">
        <f t="shared" si="2"/>
        <v>0</v>
      </c>
      <c r="W32">
        <f t="shared" si="3"/>
        <v>0</v>
      </c>
      <c r="X32">
        <f t="shared" si="4"/>
        <v>0</v>
      </c>
      <c r="Y32">
        <f t="shared" si="5"/>
        <v>0</v>
      </c>
      <c r="Z32">
        <f t="shared" si="6"/>
        <v>0</v>
      </c>
      <c r="AA32">
        <f t="shared" si="7"/>
        <v>0</v>
      </c>
      <c r="AB32">
        <f t="shared" si="8"/>
        <v>0</v>
      </c>
      <c r="AC32">
        <f t="shared" si="9"/>
        <v>0</v>
      </c>
      <c r="AE32">
        <f t="shared" si="10"/>
        <v>181</v>
      </c>
    </row>
    <row r="33" spans="1:31" x14ac:dyDescent="0.35">
      <c r="A33" t="str">
        <v>18450UM020</v>
      </c>
      <c r="D33" t="str">
        <v>3A14055</v>
      </c>
      <c r="E33" s="47" t="str">
        <v>3A14055</v>
      </c>
      <c r="G33" s="47" t="str">
        <v>2A28007G3</v>
      </c>
      <c r="I33" s="47" t="str">
        <v>566512664071</v>
      </c>
      <c r="J33" s="47">
        <v>4</v>
      </c>
      <c r="K33" s="49" t="str" cm="1">
        <f t="array" ref="K33:N33">TRANSPOSE(_xlfn._xlws.FILTER(Total_Scrap[Month],(Total_Scrap[Part Number]='traitement UNIQUE'!I33)))</f>
        <v>09/2020</v>
      </c>
      <c r="L33" s="49" t="str">
        <v>11/2020</v>
      </c>
      <c r="M33" s="49" t="str">
        <v>12/2020</v>
      </c>
      <c r="N33" s="49" t="str">
        <v>02/2021</v>
      </c>
      <c r="O33" s="49"/>
      <c r="P33" s="49"/>
      <c r="Q33" s="49"/>
      <c r="R33" s="49"/>
      <c r="S33" s="49"/>
      <c r="T33" s="49"/>
      <c r="U33">
        <f t="shared" si="1"/>
        <v>61</v>
      </c>
      <c r="V33">
        <f t="shared" si="2"/>
        <v>30</v>
      </c>
      <c r="W33">
        <f t="shared" si="3"/>
        <v>62</v>
      </c>
      <c r="X33">
        <f t="shared" si="4"/>
        <v>0</v>
      </c>
      <c r="Y33">
        <f t="shared" si="5"/>
        <v>0</v>
      </c>
      <c r="Z33">
        <f t="shared" si="6"/>
        <v>0</v>
      </c>
      <c r="AA33">
        <f t="shared" si="7"/>
        <v>0</v>
      </c>
      <c r="AB33">
        <f t="shared" si="8"/>
        <v>0</v>
      </c>
      <c r="AC33">
        <f t="shared" si="9"/>
        <v>0</v>
      </c>
      <c r="AE33">
        <f t="shared" si="10"/>
        <v>51</v>
      </c>
    </row>
    <row r="34" spans="1:31" x14ac:dyDescent="0.35">
      <c r="A34" t="str">
        <v>56011F231071</v>
      </c>
      <c r="D34" t="str">
        <v>455103664071</v>
      </c>
      <c r="E34" s="47" t="str">
        <v>455103664071</v>
      </c>
      <c r="G34" s="47" t="str">
        <v>38717F121071</v>
      </c>
      <c r="I34" s="47" t="str">
        <v>18450UM020</v>
      </c>
      <c r="J34" s="47">
        <v>4</v>
      </c>
      <c r="K34" s="49" t="str" cm="1">
        <f t="array" ref="K34:N34">TRANSPOSE(_xlfn._xlws.FILTER(Total_Scrap[Month],(Total_Scrap[Part Number]='traitement UNIQUE'!I34)))</f>
        <v>10/2020</v>
      </c>
      <c r="L34" s="49" t="str">
        <v>11/2020</v>
      </c>
      <c r="M34" s="49" t="str">
        <v>03/2021</v>
      </c>
      <c r="N34" s="49" t="str">
        <v>06/2021</v>
      </c>
      <c r="O34" s="49"/>
      <c r="P34" s="49"/>
      <c r="Q34" s="49"/>
      <c r="R34" s="49"/>
      <c r="S34" s="49"/>
      <c r="T34" s="49"/>
      <c r="U34">
        <f t="shared" si="1"/>
        <v>31</v>
      </c>
      <c r="V34">
        <f t="shared" si="2"/>
        <v>120</v>
      </c>
      <c r="W34">
        <f t="shared" si="3"/>
        <v>92</v>
      </c>
      <c r="X34">
        <f t="shared" si="4"/>
        <v>0</v>
      </c>
      <c r="Y34">
        <f t="shared" si="5"/>
        <v>0</v>
      </c>
      <c r="Z34">
        <f t="shared" si="6"/>
        <v>0</v>
      </c>
      <c r="AA34">
        <f t="shared" si="7"/>
        <v>0</v>
      </c>
      <c r="AB34">
        <f t="shared" si="8"/>
        <v>0</v>
      </c>
      <c r="AC34">
        <f t="shared" si="9"/>
        <v>0</v>
      </c>
      <c r="AE34">
        <f t="shared" si="10"/>
        <v>81</v>
      </c>
    </row>
    <row r="35" spans="1:31" x14ac:dyDescent="0.35">
      <c r="A35" t="str">
        <v>56210F225071</v>
      </c>
      <c r="D35" t="str">
        <v>27060UB060</v>
      </c>
      <c r="E35" s="47" t="str">
        <v>27060UB060</v>
      </c>
      <c r="G35" s="47" t="str">
        <v>68143F225071</v>
      </c>
      <c r="I35" s="47" t="str">
        <v>56011F231071</v>
      </c>
      <c r="J35" s="47">
        <v>2</v>
      </c>
      <c r="K35" s="49" t="str" cm="1">
        <f t="array" ref="K35:L35">TRANSPOSE(_xlfn._xlws.FILTER(Total_Scrap[Month],(Total_Scrap[Part Number]='traitement UNIQUE'!I35)))</f>
        <v>10/2020</v>
      </c>
      <c r="L35" s="49" t="str">
        <v>01/2021</v>
      </c>
      <c r="M35" s="49"/>
      <c r="N35" s="49"/>
      <c r="O35" s="49"/>
      <c r="P35" s="49"/>
      <c r="Q35" s="49"/>
      <c r="R35" s="49"/>
      <c r="S35" s="49"/>
      <c r="T35" s="49"/>
      <c r="U35">
        <f t="shared" si="1"/>
        <v>92</v>
      </c>
      <c r="V35">
        <f t="shared" si="2"/>
        <v>0</v>
      </c>
      <c r="W35">
        <f t="shared" si="3"/>
        <v>0</v>
      </c>
      <c r="X35">
        <f t="shared" si="4"/>
        <v>0</v>
      </c>
      <c r="Y35">
        <f t="shared" si="5"/>
        <v>0</v>
      </c>
      <c r="Z35">
        <f t="shared" si="6"/>
        <v>0</v>
      </c>
      <c r="AA35">
        <f t="shared" si="7"/>
        <v>0</v>
      </c>
      <c r="AB35">
        <f t="shared" si="8"/>
        <v>0</v>
      </c>
      <c r="AC35">
        <f t="shared" si="9"/>
        <v>0</v>
      </c>
      <c r="AE35">
        <f t="shared" si="10"/>
        <v>92</v>
      </c>
    </row>
    <row r="36" spans="1:31" x14ac:dyDescent="0.35">
      <c r="A36" t="str">
        <v>55231F231071</v>
      </c>
      <c r="D36" t="str">
        <v>58310F218071</v>
      </c>
      <c r="E36" s="47" t="str">
        <v>58310F218071</v>
      </c>
      <c r="G36" s="47" t="str">
        <v>45682F331071</v>
      </c>
      <c r="I36" s="47" t="str">
        <v>56210F225071</v>
      </c>
      <c r="J36" s="47">
        <v>8</v>
      </c>
      <c r="K36" s="49" t="str" cm="1">
        <f t="array" ref="K36:R36">TRANSPOSE(_xlfn._xlws.FILTER(Total_Scrap[Month],(Total_Scrap[Part Number]='traitement UNIQUE'!I36)))</f>
        <v>10/2020</v>
      </c>
      <c r="L36" s="49" t="str">
        <v>10/2020</v>
      </c>
      <c r="M36" s="49" t="str">
        <v>12/2020</v>
      </c>
      <c r="N36" s="49" t="str">
        <v>12/2020</v>
      </c>
      <c r="O36" s="49" t="str">
        <v>02/2021</v>
      </c>
      <c r="P36" s="49" t="str">
        <v>02/2021</v>
      </c>
      <c r="Q36" s="49" t="str">
        <v>03/2021</v>
      </c>
      <c r="R36" s="49" t="str">
        <v>03/2021</v>
      </c>
      <c r="S36" s="49"/>
      <c r="T36" s="49"/>
      <c r="U36">
        <f t="shared" si="1"/>
        <v>0</v>
      </c>
      <c r="V36">
        <f t="shared" si="2"/>
        <v>61</v>
      </c>
      <c r="W36">
        <f t="shared" si="3"/>
        <v>0</v>
      </c>
      <c r="X36">
        <f t="shared" si="4"/>
        <v>62</v>
      </c>
      <c r="Y36">
        <f t="shared" si="5"/>
        <v>0</v>
      </c>
      <c r="Z36">
        <f t="shared" si="6"/>
        <v>28</v>
      </c>
      <c r="AA36">
        <f t="shared" si="7"/>
        <v>0</v>
      </c>
      <c r="AB36">
        <f t="shared" si="8"/>
        <v>0</v>
      </c>
      <c r="AC36">
        <f t="shared" si="9"/>
        <v>0</v>
      </c>
      <c r="AE36">
        <f t="shared" si="10"/>
        <v>21.571428571428573</v>
      </c>
    </row>
    <row r="37" spans="1:31" x14ac:dyDescent="0.35">
      <c r="A37" t="str">
        <v>565302660071</v>
      </c>
      <c r="D37" t="str">
        <v>1A18131</v>
      </c>
      <c r="E37" s="47" t="str">
        <v>1A18131</v>
      </c>
      <c r="G37" s="47" t="str">
        <v>452021660071</v>
      </c>
      <c r="I37" s="47" t="str">
        <v>55231F231071</v>
      </c>
      <c r="J37" s="47">
        <v>3</v>
      </c>
      <c r="K37" s="49" t="str" cm="1">
        <f t="array" ref="K37:M37">TRANSPOSE(_xlfn._xlws.FILTER(Total_Scrap[Month],(Total_Scrap[Part Number]='traitement UNIQUE'!I37)))</f>
        <v>10/2020</v>
      </c>
      <c r="L37" s="49" t="str">
        <v>03/2021</v>
      </c>
      <c r="M37" s="49" t="str">
        <v>06/2021</v>
      </c>
      <c r="N37" s="49"/>
      <c r="O37" s="49"/>
      <c r="P37" s="49"/>
      <c r="Q37" s="49"/>
      <c r="R37" s="49"/>
      <c r="S37" s="49"/>
      <c r="T37" s="49"/>
      <c r="U37">
        <f t="shared" si="1"/>
        <v>151</v>
      </c>
      <c r="V37">
        <f t="shared" si="2"/>
        <v>92</v>
      </c>
      <c r="W37">
        <f t="shared" si="3"/>
        <v>0</v>
      </c>
      <c r="X37">
        <f t="shared" si="4"/>
        <v>0</v>
      </c>
      <c r="Y37">
        <f t="shared" si="5"/>
        <v>0</v>
      </c>
      <c r="Z37">
        <f t="shared" si="6"/>
        <v>0</v>
      </c>
      <c r="AA37">
        <f t="shared" si="7"/>
        <v>0</v>
      </c>
      <c r="AB37">
        <f t="shared" si="8"/>
        <v>0</v>
      </c>
      <c r="AC37">
        <f t="shared" si="9"/>
        <v>0</v>
      </c>
      <c r="AE37">
        <f t="shared" si="10"/>
        <v>121.5</v>
      </c>
    </row>
    <row r="38" spans="1:31" x14ac:dyDescent="0.35">
      <c r="A38" t="str">
        <v>571602660471</v>
      </c>
      <c r="D38" t="str">
        <v>1A28083</v>
      </c>
      <c r="E38" s="47" t="str">
        <v>1A28083</v>
      </c>
      <c r="G38" s="47" t="str">
        <v>688052132071</v>
      </c>
      <c r="I38" s="47" t="str">
        <v>565302660071</v>
      </c>
      <c r="J38" s="47">
        <v>7</v>
      </c>
      <c r="K38" s="49" t="str" cm="1">
        <f t="array" ref="K38:Q38">TRANSPOSE(_xlfn._xlws.FILTER(Total_Scrap[Month],(Total_Scrap[Part Number]='traitement UNIQUE'!I38)))</f>
        <v>10/2020</v>
      </c>
      <c r="L38" s="49" t="str">
        <v>01/2021</v>
      </c>
      <c r="M38" s="49" t="str">
        <v>01/2021</v>
      </c>
      <c r="N38" s="49" t="str">
        <v>03/2021</v>
      </c>
      <c r="O38" s="49" t="str">
        <v>04/2021</v>
      </c>
      <c r="P38" s="49" t="str">
        <v>04/2021</v>
      </c>
      <c r="Q38" s="49" t="str">
        <v>06/2021</v>
      </c>
      <c r="R38" s="49"/>
      <c r="S38" s="49"/>
      <c r="T38" s="49"/>
      <c r="U38">
        <f t="shared" si="1"/>
        <v>92</v>
      </c>
      <c r="V38">
        <f t="shared" si="2"/>
        <v>0</v>
      </c>
      <c r="W38">
        <f t="shared" si="3"/>
        <v>59</v>
      </c>
      <c r="X38">
        <f t="shared" si="4"/>
        <v>31</v>
      </c>
      <c r="Y38">
        <f t="shared" si="5"/>
        <v>0</v>
      </c>
      <c r="Z38">
        <f t="shared" si="6"/>
        <v>61</v>
      </c>
      <c r="AA38">
        <f t="shared" si="7"/>
        <v>0</v>
      </c>
      <c r="AB38">
        <f t="shared" si="8"/>
        <v>0</v>
      </c>
      <c r="AC38">
        <f t="shared" si="9"/>
        <v>0</v>
      </c>
      <c r="AE38">
        <f t="shared" si="10"/>
        <v>40.5</v>
      </c>
    </row>
    <row r="39" spans="1:31" x14ac:dyDescent="0.35">
      <c r="A39" t="str">
        <v>16420F118071</v>
      </c>
      <c r="D39" t="str">
        <v>2A28005</v>
      </c>
      <c r="E39" s="47" t="str">
        <v>2A28005</v>
      </c>
      <c r="G39" s="47" t="str">
        <v>68131F225071</v>
      </c>
      <c r="I39" s="47" t="str">
        <v>571602660471</v>
      </c>
      <c r="J39" s="47">
        <v>2</v>
      </c>
      <c r="K39" s="49" t="str" cm="1">
        <f t="array" ref="K39:L39">TRANSPOSE(_xlfn._xlws.FILTER(Total_Scrap[Month],(Total_Scrap[Part Number]='traitement UNIQUE'!I39)))</f>
        <v>10/2020</v>
      </c>
      <c r="L39" s="49" t="str">
        <v>10/2020</v>
      </c>
      <c r="M39" s="49"/>
      <c r="N39" s="49"/>
      <c r="O39" s="49"/>
      <c r="P39" s="49"/>
      <c r="Q39" s="49"/>
      <c r="R39" s="49"/>
      <c r="S39" s="49"/>
      <c r="T39" s="49"/>
      <c r="U39">
        <f t="shared" si="1"/>
        <v>0</v>
      </c>
      <c r="V39">
        <f t="shared" si="2"/>
        <v>0</v>
      </c>
      <c r="W39">
        <f t="shared" si="3"/>
        <v>0</v>
      </c>
      <c r="X39">
        <f t="shared" si="4"/>
        <v>0</v>
      </c>
      <c r="Y39">
        <f t="shared" si="5"/>
        <v>0</v>
      </c>
      <c r="Z39">
        <f t="shared" si="6"/>
        <v>0</v>
      </c>
      <c r="AA39">
        <f t="shared" si="7"/>
        <v>0</v>
      </c>
      <c r="AB39">
        <f t="shared" si="8"/>
        <v>0</v>
      </c>
      <c r="AC39">
        <f t="shared" si="9"/>
        <v>0</v>
      </c>
      <c r="AE39">
        <f t="shared" si="10"/>
        <v>0</v>
      </c>
    </row>
    <row r="40" spans="1:31" x14ac:dyDescent="0.35">
      <c r="A40" t="str">
        <v>56210F220071</v>
      </c>
      <c r="D40" t="str">
        <v>55173FSHD771</v>
      </c>
      <c r="E40" s="47" t="str">
        <v>55173FSHD771</v>
      </c>
      <c r="G40" s="47" t="str">
        <v>1A18134</v>
      </c>
      <c r="I40" s="47" t="str">
        <v>16420F118071</v>
      </c>
      <c r="J40" s="47">
        <v>5</v>
      </c>
      <c r="K40" s="49" t="str" cm="1">
        <f t="array" ref="K40:O40">TRANSPOSE(_xlfn._xlws.FILTER(Total_Scrap[Month],(Total_Scrap[Part Number]='traitement UNIQUE'!I40)))</f>
        <v>10/2020</v>
      </c>
      <c r="L40" s="49" t="str">
        <v>11/2020</v>
      </c>
      <c r="M40" s="49" t="str">
        <v>11/2020</v>
      </c>
      <c r="N40" s="49" t="str">
        <v>12/2020</v>
      </c>
      <c r="O40" s="49" t="str">
        <v>06/2021</v>
      </c>
      <c r="P40" s="49"/>
      <c r="Q40" s="49"/>
      <c r="R40" s="49"/>
      <c r="S40" s="49"/>
      <c r="T40" s="49"/>
      <c r="U40">
        <f t="shared" si="1"/>
        <v>31</v>
      </c>
      <c r="V40">
        <f t="shared" si="2"/>
        <v>0</v>
      </c>
      <c r="W40">
        <f t="shared" si="3"/>
        <v>30</v>
      </c>
      <c r="X40">
        <f t="shared" si="4"/>
        <v>182</v>
      </c>
      <c r="Y40">
        <f t="shared" si="5"/>
        <v>0</v>
      </c>
      <c r="Z40">
        <f t="shared" si="6"/>
        <v>0</v>
      </c>
      <c r="AA40">
        <f t="shared" si="7"/>
        <v>0</v>
      </c>
      <c r="AB40">
        <f t="shared" si="8"/>
        <v>0</v>
      </c>
      <c r="AC40">
        <f t="shared" si="9"/>
        <v>0</v>
      </c>
      <c r="AE40">
        <f t="shared" si="10"/>
        <v>60.75</v>
      </c>
    </row>
    <row r="41" spans="1:31" x14ac:dyDescent="0.35">
      <c r="A41" t="str">
        <v>233002665071</v>
      </c>
      <c r="D41" t="str">
        <v>56044FPA2071</v>
      </c>
      <c r="E41" s="47" t="str">
        <v>56044FPA2071</v>
      </c>
      <c r="G41" s="47" t="str">
        <v>452212660071</v>
      </c>
      <c r="I41" s="47" t="str">
        <v>56210F220071</v>
      </c>
      <c r="J41" s="47">
        <v>2</v>
      </c>
      <c r="K41" s="49" t="str" cm="1">
        <f t="array" ref="K41:L41">TRANSPOSE(_xlfn._xlws.FILTER(Total_Scrap[Month],(Total_Scrap[Part Number]='traitement UNIQUE'!I41)))</f>
        <v>10/2020</v>
      </c>
      <c r="L41" s="49" t="str">
        <v>02/2021</v>
      </c>
      <c r="M41" s="49"/>
      <c r="N41" s="49"/>
      <c r="O41" s="49"/>
      <c r="P41" s="49"/>
      <c r="Q41" s="49"/>
      <c r="R41" s="49"/>
      <c r="S41" s="49"/>
      <c r="T41" s="49"/>
      <c r="U41">
        <f t="shared" si="1"/>
        <v>123</v>
      </c>
      <c r="V41">
        <f t="shared" si="2"/>
        <v>0</v>
      </c>
      <c r="W41">
        <f t="shared" si="3"/>
        <v>0</v>
      </c>
      <c r="X41">
        <f t="shared" si="4"/>
        <v>0</v>
      </c>
      <c r="Y41">
        <f t="shared" si="5"/>
        <v>0</v>
      </c>
      <c r="Z41">
        <f t="shared" si="6"/>
        <v>0</v>
      </c>
      <c r="AA41">
        <f t="shared" si="7"/>
        <v>0</v>
      </c>
      <c r="AB41">
        <f t="shared" si="8"/>
        <v>0</v>
      </c>
      <c r="AC41">
        <f t="shared" si="9"/>
        <v>0</v>
      </c>
      <c r="AE41">
        <f t="shared" si="10"/>
        <v>123</v>
      </c>
    </row>
    <row r="42" spans="1:31" x14ac:dyDescent="0.35">
      <c r="A42" t="str">
        <v>56031F232071</v>
      </c>
      <c r="D42" t="str">
        <v>565903676071</v>
      </c>
      <c r="E42" s="47" t="str">
        <v>565903676071</v>
      </c>
      <c r="G42" s="47" t="str">
        <v>56051F326071</v>
      </c>
      <c r="I42" s="47" t="str">
        <v>233002665071</v>
      </c>
      <c r="J42" s="47">
        <v>3</v>
      </c>
      <c r="K42" s="49" t="str" cm="1">
        <f t="array" ref="K42:M42">TRANSPOSE(_xlfn._xlws.FILTER(Total_Scrap[Month],(Total_Scrap[Part Number]='traitement UNIQUE'!I42)))</f>
        <v>10/2020</v>
      </c>
      <c r="L42" s="49" t="str">
        <v>11/2020</v>
      </c>
      <c r="M42" s="49" t="str">
        <v>06/2021</v>
      </c>
      <c r="N42" s="49"/>
      <c r="O42" s="49"/>
      <c r="P42" s="49"/>
      <c r="Q42" s="49"/>
      <c r="R42" s="49"/>
      <c r="S42" s="49"/>
      <c r="T42" s="49"/>
      <c r="U42">
        <f t="shared" si="1"/>
        <v>31</v>
      </c>
      <c r="V42">
        <f t="shared" si="2"/>
        <v>212</v>
      </c>
      <c r="W42">
        <f t="shared" si="3"/>
        <v>0</v>
      </c>
      <c r="X42">
        <f t="shared" si="4"/>
        <v>0</v>
      </c>
      <c r="Y42">
        <f t="shared" si="5"/>
        <v>0</v>
      </c>
      <c r="Z42">
        <f t="shared" si="6"/>
        <v>0</v>
      </c>
      <c r="AA42">
        <f t="shared" si="7"/>
        <v>0</v>
      </c>
      <c r="AB42">
        <f t="shared" si="8"/>
        <v>0</v>
      </c>
      <c r="AC42">
        <f t="shared" si="9"/>
        <v>0</v>
      </c>
      <c r="AE42">
        <f t="shared" si="10"/>
        <v>121.5</v>
      </c>
    </row>
    <row r="43" spans="1:31" x14ac:dyDescent="0.35">
      <c r="A43" t="str">
        <v>56052F227071</v>
      </c>
      <c r="D43" t="str">
        <v>470401661071</v>
      </c>
      <c r="E43" s="47" t="str">
        <v>470401661071</v>
      </c>
      <c r="G43" s="47" t="str">
        <v>587202660071</v>
      </c>
      <c r="I43" s="47" t="str">
        <v>56031F232071</v>
      </c>
      <c r="J43" s="47">
        <v>2</v>
      </c>
      <c r="K43" s="49" t="str" cm="1">
        <f t="array" ref="K43:L43">TRANSPOSE(_xlfn._xlws.FILTER(Total_Scrap[Month],(Total_Scrap[Part Number]='traitement UNIQUE'!I43)))</f>
        <v>10/2020</v>
      </c>
      <c r="L43" s="49" t="str">
        <v>01/2021</v>
      </c>
      <c r="M43" s="49"/>
      <c r="N43" s="49"/>
      <c r="O43" s="49"/>
      <c r="P43" s="49"/>
      <c r="Q43" s="49"/>
      <c r="R43" s="49"/>
      <c r="S43" s="49"/>
      <c r="T43" s="49"/>
      <c r="U43">
        <f t="shared" si="1"/>
        <v>92</v>
      </c>
      <c r="V43">
        <f t="shared" si="2"/>
        <v>0</v>
      </c>
      <c r="W43">
        <f t="shared" si="3"/>
        <v>0</v>
      </c>
      <c r="X43">
        <f t="shared" si="4"/>
        <v>0</v>
      </c>
      <c r="Y43">
        <f t="shared" si="5"/>
        <v>0</v>
      </c>
      <c r="Z43">
        <f t="shared" si="6"/>
        <v>0</v>
      </c>
      <c r="AA43">
        <f t="shared" si="7"/>
        <v>0</v>
      </c>
      <c r="AB43">
        <f t="shared" si="8"/>
        <v>0</v>
      </c>
      <c r="AC43">
        <f t="shared" si="9"/>
        <v>0</v>
      </c>
      <c r="AE43">
        <f t="shared" si="10"/>
        <v>92</v>
      </c>
    </row>
    <row r="44" spans="1:31" x14ac:dyDescent="0.35">
      <c r="A44" t="str">
        <v>56570F210071</v>
      </c>
      <c r="D44" t="str">
        <v>56031FPD2071</v>
      </c>
      <c r="E44" s="47" t="str">
        <v>56031FPD2071</v>
      </c>
      <c r="G44" s="47" t="str">
        <v>561051653171</v>
      </c>
      <c r="I44" s="47" t="str">
        <v>56052F227071</v>
      </c>
      <c r="J44" s="47">
        <v>6</v>
      </c>
      <c r="K44" s="49" t="str" cm="1">
        <f t="array" ref="K44:P44">TRANSPOSE(_xlfn._xlws.FILTER(Total_Scrap[Month],(Total_Scrap[Part Number]='traitement UNIQUE'!I44)))</f>
        <v>10/2020</v>
      </c>
      <c r="L44" s="49" t="str">
        <v>10/2020</v>
      </c>
      <c r="M44" s="49" t="str">
        <v>01/2021</v>
      </c>
      <c r="N44" s="49" t="str">
        <v>02/2021</v>
      </c>
      <c r="O44" s="49" t="str">
        <v>02/2021</v>
      </c>
      <c r="P44" s="49" t="str">
        <v>03/2021</v>
      </c>
      <c r="Q44" s="49"/>
      <c r="R44" s="49"/>
      <c r="S44" s="49"/>
      <c r="T44" s="49"/>
      <c r="U44">
        <f t="shared" si="1"/>
        <v>0</v>
      </c>
      <c r="V44">
        <f t="shared" si="2"/>
        <v>92</v>
      </c>
      <c r="W44">
        <f t="shared" si="3"/>
        <v>31</v>
      </c>
      <c r="X44">
        <f t="shared" si="4"/>
        <v>0</v>
      </c>
      <c r="Y44">
        <f t="shared" si="5"/>
        <v>28</v>
      </c>
      <c r="Z44">
        <f t="shared" si="6"/>
        <v>0</v>
      </c>
      <c r="AA44">
        <f t="shared" si="7"/>
        <v>0</v>
      </c>
      <c r="AB44">
        <f t="shared" si="8"/>
        <v>0</v>
      </c>
      <c r="AC44">
        <f t="shared" si="9"/>
        <v>0</v>
      </c>
      <c r="AE44">
        <f t="shared" si="10"/>
        <v>30.2</v>
      </c>
    </row>
    <row r="45" spans="1:31" x14ac:dyDescent="0.35">
      <c r="A45" t="str">
        <v>17106F225071</v>
      </c>
      <c r="D45" t="str">
        <v>55213F218171</v>
      </c>
      <c r="E45" s="47" t="str">
        <v>55213F218171</v>
      </c>
      <c r="G45" s="47" t="str">
        <v>44140F302071</v>
      </c>
      <c r="I45" s="47" t="str">
        <v>56570F210071</v>
      </c>
      <c r="J45" s="47">
        <v>3</v>
      </c>
      <c r="K45" s="49" t="str" cm="1">
        <f t="array" ref="K45:M45">TRANSPOSE(_xlfn._xlws.FILTER(Total_Scrap[Month],(Total_Scrap[Part Number]='traitement UNIQUE'!I45)))</f>
        <v>10/2020</v>
      </c>
      <c r="L45" s="49" t="str">
        <v>01/2021</v>
      </c>
      <c r="M45" s="49" t="str">
        <v>01/2021</v>
      </c>
      <c r="N45" s="49"/>
      <c r="O45" s="49"/>
      <c r="P45" s="49"/>
      <c r="Q45" s="49"/>
      <c r="R45" s="49"/>
      <c r="S45" s="49"/>
      <c r="T45" s="49"/>
      <c r="U45">
        <f t="shared" si="1"/>
        <v>92</v>
      </c>
      <c r="V45">
        <f t="shared" si="2"/>
        <v>0</v>
      </c>
      <c r="W45">
        <f t="shared" si="3"/>
        <v>0</v>
      </c>
      <c r="X45">
        <f t="shared" si="4"/>
        <v>0</v>
      </c>
      <c r="Y45">
        <f t="shared" si="5"/>
        <v>0</v>
      </c>
      <c r="Z45">
        <f t="shared" si="6"/>
        <v>0</v>
      </c>
      <c r="AA45">
        <f t="shared" si="7"/>
        <v>0</v>
      </c>
      <c r="AB45">
        <f t="shared" si="8"/>
        <v>0</v>
      </c>
      <c r="AC45">
        <f t="shared" si="9"/>
        <v>0</v>
      </c>
      <c r="AE45">
        <f t="shared" si="10"/>
        <v>46</v>
      </c>
    </row>
    <row r="46" spans="1:31" x14ac:dyDescent="0.35">
      <c r="A46" t="str">
        <v>451101247371</v>
      </c>
      <c r="D46" t="str">
        <v>68066F311171</v>
      </c>
      <c r="E46" s="47" t="str">
        <v>68066F311171</v>
      </c>
      <c r="G46" s="47" t="str">
        <v>56310F229071</v>
      </c>
      <c r="I46" s="47" t="str">
        <v>17106F225071</v>
      </c>
      <c r="J46" s="47">
        <v>7</v>
      </c>
      <c r="K46" s="49" t="str" cm="1">
        <f t="array" ref="K46:Q46">TRANSPOSE(_xlfn._xlws.FILTER(Total_Scrap[Month],(Total_Scrap[Part Number]='traitement UNIQUE'!I46)))</f>
        <v>10/2020</v>
      </c>
      <c r="L46" s="49" t="str">
        <v>01/2021</v>
      </c>
      <c r="M46" s="49" t="str">
        <v>03/2021</v>
      </c>
      <c r="N46" s="49" t="str">
        <v>04/2021</v>
      </c>
      <c r="O46" s="49" t="str">
        <v>04/2021</v>
      </c>
      <c r="P46" s="49" t="str">
        <v>06/2021</v>
      </c>
      <c r="Q46" s="49" t="str">
        <v>06/2021</v>
      </c>
      <c r="R46" s="49"/>
      <c r="S46" s="49"/>
      <c r="T46" s="49"/>
      <c r="U46">
        <f t="shared" si="1"/>
        <v>92</v>
      </c>
      <c r="V46">
        <f t="shared" si="2"/>
        <v>59</v>
      </c>
      <c r="W46">
        <f t="shared" si="3"/>
        <v>31</v>
      </c>
      <c r="X46">
        <f t="shared" si="4"/>
        <v>0</v>
      </c>
      <c r="Y46">
        <f t="shared" si="5"/>
        <v>61</v>
      </c>
      <c r="Z46">
        <f t="shared" si="6"/>
        <v>0</v>
      </c>
      <c r="AA46">
        <f t="shared" si="7"/>
        <v>0</v>
      </c>
      <c r="AB46">
        <f t="shared" si="8"/>
        <v>0</v>
      </c>
      <c r="AC46">
        <f t="shared" si="9"/>
        <v>0</v>
      </c>
      <c r="AE46">
        <f t="shared" si="10"/>
        <v>40.5</v>
      </c>
    </row>
    <row r="47" spans="1:31" x14ac:dyDescent="0.35">
      <c r="A47" t="str">
        <v>58770F218071</v>
      </c>
      <c r="D47" t="str">
        <v>56031F231071</v>
      </c>
      <c r="E47" s="47" t="str">
        <v>56031F231071</v>
      </c>
      <c r="G47" s="47" t="str">
        <v>96363F322571</v>
      </c>
      <c r="I47" s="47" t="str">
        <v>451101247371</v>
      </c>
      <c r="J47" s="47">
        <v>4</v>
      </c>
      <c r="K47" s="49" t="str" cm="1">
        <f t="array" ref="K47:N47">TRANSPOSE(_xlfn._xlws.FILTER(Total_Scrap[Month],(Total_Scrap[Part Number]='traitement UNIQUE'!I47)))</f>
        <v>10/2020</v>
      </c>
      <c r="L47" s="49" t="str">
        <v>03/2021</v>
      </c>
      <c r="M47" s="49" t="str">
        <v>05/2021</v>
      </c>
      <c r="N47" s="49" t="str">
        <v>06/2021</v>
      </c>
      <c r="O47" s="49"/>
      <c r="P47" s="49"/>
      <c r="Q47" s="49"/>
      <c r="R47" s="49"/>
      <c r="S47" s="49"/>
      <c r="T47" s="49"/>
      <c r="U47">
        <f t="shared" si="1"/>
        <v>151</v>
      </c>
      <c r="V47">
        <f t="shared" si="2"/>
        <v>61</v>
      </c>
      <c r="W47">
        <f t="shared" si="3"/>
        <v>31</v>
      </c>
      <c r="X47">
        <f t="shared" si="4"/>
        <v>0</v>
      </c>
      <c r="Y47">
        <f t="shared" si="5"/>
        <v>0</v>
      </c>
      <c r="Z47">
        <f t="shared" si="6"/>
        <v>0</v>
      </c>
      <c r="AA47">
        <f t="shared" si="7"/>
        <v>0</v>
      </c>
      <c r="AB47">
        <f t="shared" si="8"/>
        <v>0</v>
      </c>
      <c r="AC47">
        <f t="shared" si="9"/>
        <v>0</v>
      </c>
      <c r="AE47">
        <f t="shared" si="10"/>
        <v>81</v>
      </c>
    </row>
    <row r="48" spans="1:31" x14ac:dyDescent="0.35">
      <c r="A48" t="str">
        <v>2A14398G3</v>
      </c>
      <c r="D48" t="str">
        <v>68606F214171</v>
      </c>
      <c r="E48" s="47" t="str">
        <v>68606F214171</v>
      </c>
      <c r="G48" s="47" t="str">
        <v>23342F231071</v>
      </c>
      <c r="I48" s="47" t="str">
        <v>58770F218071</v>
      </c>
      <c r="J48" s="47">
        <v>4</v>
      </c>
      <c r="K48" s="49" t="str" cm="1">
        <f t="array" ref="K48:N48">TRANSPOSE(_xlfn._xlws.FILTER(Total_Scrap[Month],(Total_Scrap[Part Number]='traitement UNIQUE'!I48)))</f>
        <v>10/2020</v>
      </c>
      <c r="L48" s="49" t="str">
        <v>10/2020</v>
      </c>
      <c r="M48" s="49" t="str">
        <v>10/2020</v>
      </c>
      <c r="N48" s="49" t="str">
        <v>06/2021</v>
      </c>
      <c r="O48" s="49"/>
      <c r="P48" s="49"/>
      <c r="Q48" s="49"/>
      <c r="R48" s="49"/>
      <c r="S48" s="49"/>
      <c r="T48" s="49"/>
      <c r="U48">
        <f t="shared" si="1"/>
        <v>0</v>
      </c>
      <c r="V48">
        <f t="shared" si="2"/>
        <v>0</v>
      </c>
      <c r="W48">
        <f t="shared" si="3"/>
        <v>243</v>
      </c>
      <c r="X48">
        <f t="shared" si="4"/>
        <v>0</v>
      </c>
      <c r="Y48">
        <f t="shared" si="5"/>
        <v>0</v>
      </c>
      <c r="Z48">
        <f t="shared" si="6"/>
        <v>0</v>
      </c>
      <c r="AA48">
        <f t="shared" si="7"/>
        <v>0</v>
      </c>
      <c r="AB48">
        <f t="shared" si="8"/>
        <v>0</v>
      </c>
      <c r="AC48">
        <f t="shared" si="9"/>
        <v>0</v>
      </c>
      <c r="AE48">
        <f t="shared" si="10"/>
        <v>81</v>
      </c>
    </row>
    <row r="49" spans="1:31" x14ac:dyDescent="0.35">
      <c r="A49" t="str">
        <v>521823675171</v>
      </c>
      <c r="D49" t="str">
        <v>678901132071</v>
      </c>
      <c r="E49" s="47" t="str">
        <v>678901132071</v>
      </c>
      <c r="G49" s="47" t="str">
        <v>25750FS2CK71</v>
      </c>
      <c r="I49" s="47" t="str">
        <v>2A14398G3</v>
      </c>
      <c r="J49" s="47">
        <v>3</v>
      </c>
      <c r="K49" s="49" t="str" cm="1">
        <f t="array" ref="K49:M49">TRANSPOSE(_xlfn._xlws.FILTER(Total_Scrap[Month],(Total_Scrap[Part Number]='traitement UNIQUE'!I49)))</f>
        <v>10/2020</v>
      </c>
      <c r="L49" s="49" t="str">
        <v>02/2021</v>
      </c>
      <c r="M49" s="49" t="str">
        <v>03/2021</v>
      </c>
      <c r="N49" s="49"/>
      <c r="O49" s="49"/>
      <c r="P49" s="49"/>
      <c r="Q49" s="49"/>
      <c r="R49" s="49"/>
      <c r="S49" s="49"/>
      <c r="T49" s="49"/>
      <c r="U49">
        <f t="shared" si="1"/>
        <v>123</v>
      </c>
      <c r="V49">
        <f t="shared" si="2"/>
        <v>28</v>
      </c>
      <c r="W49">
        <f t="shared" si="3"/>
        <v>0</v>
      </c>
      <c r="X49">
        <f t="shared" si="4"/>
        <v>0</v>
      </c>
      <c r="Y49">
        <f t="shared" si="5"/>
        <v>0</v>
      </c>
      <c r="Z49">
        <f t="shared" si="6"/>
        <v>0</v>
      </c>
      <c r="AA49">
        <f t="shared" si="7"/>
        <v>0</v>
      </c>
      <c r="AB49">
        <f t="shared" si="8"/>
        <v>0</v>
      </c>
      <c r="AC49">
        <f t="shared" si="9"/>
        <v>0</v>
      </c>
      <c r="AE49">
        <f t="shared" si="10"/>
        <v>75.5</v>
      </c>
    </row>
    <row r="50" spans="1:31" x14ac:dyDescent="0.35">
      <c r="A50" t="str">
        <v>96365F509471</v>
      </c>
      <c r="D50" t="str">
        <v>53220F231071</v>
      </c>
      <c r="E50" s="47" t="str">
        <v>53220F231071</v>
      </c>
      <c r="G50" s="47" t="str">
        <v>235102661071</v>
      </c>
      <c r="I50" s="47" t="str">
        <v>521823675171</v>
      </c>
      <c r="J50" s="47">
        <v>2</v>
      </c>
      <c r="K50" s="49" t="str" cm="1">
        <f t="array" ref="K50:L50">TRANSPOSE(_xlfn._xlws.FILTER(Total_Scrap[Month],(Total_Scrap[Part Number]='traitement UNIQUE'!I50)))</f>
        <v>10/2020</v>
      </c>
      <c r="L50" s="49" t="str">
        <v>05/2021</v>
      </c>
      <c r="M50" s="49"/>
      <c r="N50" s="49"/>
      <c r="O50" s="49"/>
      <c r="P50" s="49"/>
      <c r="Q50" s="49"/>
      <c r="R50" s="49"/>
      <c r="S50" s="49"/>
      <c r="T50" s="49"/>
      <c r="U50">
        <f t="shared" si="1"/>
        <v>212</v>
      </c>
      <c r="V50">
        <f t="shared" si="2"/>
        <v>0</v>
      </c>
      <c r="W50">
        <f t="shared" si="3"/>
        <v>0</v>
      </c>
      <c r="X50">
        <f t="shared" si="4"/>
        <v>0</v>
      </c>
      <c r="Y50">
        <f t="shared" si="5"/>
        <v>0</v>
      </c>
      <c r="Z50">
        <f t="shared" si="6"/>
        <v>0</v>
      </c>
      <c r="AA50">
        <f t="shared" si="7"/>
        <v>0</v>
      </c>
      <c r="AB50">
        <f t="shared" si="8"/>
        <v>0</v>
      </c>
      <c r="AC50">
        <f t="shared" si="9"/>
        <v>0</v>
      </c>
      <c r="AE50">
        <f t="shared" si="10"/>
        <v>212</v>
      </c>
    </row>
    <row r="51" spans="1:31" x14ac:dyDescent="0.35">
      <c r="A51" t="str">
        <v>566512663071</v>
      </c>
      <c r="D51" t="str">
        <v>23507FPA2171</v>
      </c>
      <c r="E51" s="47" t="str">
        <v>23507FPA2171</v>
      </c>
      <c r="G51" s="47" t="str">
        <v>16420F318071</v>
      </c>
      <c r="I51" s="47" t="str">
        <v>96365F509471</v>
      </c>
      <c r="J51" s="47">
        <v>3</v>
      </c>
      <c r="K51" s="49" t="str" cm="1">
        <f t="array" ref="K51:M51">TRANSPOSE(_xlfn._xlws.FILTER(Total_Scrap[Month],(Total_Scrap[Part Number]='traitement UNIQUE'!I51)))</f>
        <v>10/2020</v>
      </c>
      <c r="L51" s="49" t="str">
        <v>10/2020</v>
      </c>
      <c r="M51" s="49" t="str">
        <v>12/2020</v>
      </c>
      <c r="N51" s="49"/>
      <c r="O51" s="49"/>
      <c r="P51" s="49"/>
      <c r="Q51" s="49"/>
      <c r="R51" s="49"/>
      <c r="S51" s="49"/>
      <c r="T51" s="49"/>
      <c r="U51">
        <f t="shared" si="1"/>
        <v>0</v>
      </c>
      <c r="V51">
        <f t="shared" si="2"/>
        <v>61</v>
      </c>
      <c r="W51">
        <f t="shared" si="3"/>
        <v>0</v>
      </c>
      <c r="X51">
        <f t="shared" si="4"/>
        <v>0</v>
      </c>
      <c r="Y51">
        <f t="shared" si="5"/>
        <v>0</v>
      </c>
      <c r="Z51">
        <f t="shared" si="6"/>
        <v>0</v>
      </c>
      <c r="AA51">
        <f t="shared" si="7"/>
        <v>0</v>
      </c>
      <c r="AB51">
        <f t="shared" si="8"/>
        <v>0</v>
      </c>
      <c r="AC51">
        <f t="shared" si="9"/>
        <v>0</v>
      </c>
      <c r="AE51">
        <f t="shared" si="10"/>
        <v>30.5</v>
      </c>
    </row>
    <row r="52" spans="1:31" x14ac:dyDescent="0.35">
      <c r="A52" t="str">
        <v>56042F318071</v>
      </c>
      <c r="D52" t="str">
        <v>565013691071</v>
      </c>
      <c r="E52" s="47" t="str">
        <v>565013691071</v>
      </c>
      <c r="G52" s="47" t="str">
        <v>518912675071</v>
      </c>
      <c r="I52" s="47" t="str">
        <v>566512663071</v>
      </c>
      <c r="J52" s="47">
        <v>3</v>
      </c>
      <c r="K52" s="49" t="str" cm="1">
        <f t="array" ref="K52:M52">TRANSPOSE(_xlfn._xlws.FILTER(Total_Scrap[Month],(Total_Scrap[Part Number]='traitement UNIQUE'!I52)))</f>
        <v>10/2020</v>
      </c>
      <c r="L52" s="49" t="str">
        <v>11/2020</v>
      </c>
      <c r="M52" s="49" t="str">
        <v>06/2021</v>
      </c>
      <c r="N52" s="49"/>
      <c r="O52" s="49"/>
      <c r="P52" s="49"/>
      <c r="Q52" s="49"/>
      <c r="R52" s="49"/>
      <c r="S52" s="49"/>
      <c r="T52" s="49"/>
      <c r="U52">
        <f t="shared" si="1"/>
        <v>31</v>
      </c>
      <c r="V52">
        <f t="shared" si="2"/>
        <v>212</v>
      </c>
      <c r="W52">
        <f t="shared" si="3"/>
        <v>0</v>
      </c>
      <c r="X52">
        <f t="shared" si="4"/>
        <v>0</v>
      </c>
      <c r="Y52">
        <f t="shared" si="5"/>
        <v>0</v>
      </c>
      <c r="Z52">
        <f t="shared" si="6"/>
        <v>0</v>
      </c>
      <c r="AA52">
        <f t="shared" si="7"/>
        <v>0</v>
      </c>
      <c r="AB52">
        <f t="shared" si="8"/>
        <v>0</v>
      </c>
      <c r="AC52">
        <f t="shared" si="9"/>
        <v>0</v>
      </c>
      <c r="AE52">
        <f t="shared" si="10"/>
        <v>121.5</v>
      </c>
    </row>
    <row r="53" spans="1:31" x14ac:dyDescent="0.35">
      <c r="A53" t="str">
        <v>89661UM090</v>
      </c>
      <c r="D53" t="str">
        <v>175102662071</v>
      </c>
      <c r="E53" s="47" t="str">
        <v>175102662071</v>
      </c>
      <c r="G53" s="47" t="str">
        <v>23349F231071</v>
      </c>
      <c r="I53" s="47" t="str">
        <v>56042F318071</v>
      </c>
      <c r="J53" s="47">
        <v>4</v>
      </c>
      <c r="K53" s="49" t="str" cm="1">
        <f t="array" ref="K53:N53">TRANSPOSE(_xlfn._xlws.FILTER(Total_Scrap[Month],(Total_Scrap[Part Number]='traitement UNIQUE'!I53)))</f>
        <v>10/2020</v>
      </c>
      <c r="L53" s="49" t="str">
        <v>10/2020</v>
      </c>
      <c r="M53" s="49" t="str">
        <v>01/2021</v>
      </c>
      <c r="N53" s="49" t="str">
        <v>04/2021</v>
      </c>
      <c r="O53" s="49"/>
      <c r="P53" s="49"/>
      <c r="Q53" s="49"/>
      <c r="R53" s="49"/>
      <c r="S53" s="49"/>
      <c r="T53" s="49"/>
      <c r="U53">
        <f t="shared" si="1"/>
        <v>0</v>
      </c>
      <c r="V53">
        <f t="shared" si="2"/>
        <v>92</v>
      </c>
      <c r="W53">
        <f t="shared" si="3"/>
        <v>90</v>
      </c>
      <c r="X53">
        <f t="shared" si="4"/>
        <v>0</v>
      </c>
      <c r="Y53">
        <f t="shared" si="5"/>
        <v>0</v>
      </c>
      <c r="Z53">
        <f t="shared" si="6"/>
        <v>0</v>
      </c>
      <c r="AA53">
        <f t="shared" si="7"/>
        <v>0</v>
      </c>
      <c r="AB53">
        <f t="shared" si="8"/>
        <v>0</v>
      </c>
      <c r="AC53">
        <f t="shared" si="9"/>
        <v>0</v>
      </c>
      <c r="AE53">
        <f t="shared" si="10"/>
        <v>60.666666666666664</v>
      </c>
    </row>
    <row r="54" spans="1:31" x14ac:dyDescent="0.35">
      <c r="A54" t="str">
        <v>56210F118071</v>
      </c>
      <c r="D54" t="str">
        <v>177002660071</v>
      </c>
      <c r="E54" s="47" t="str">
        <v>177002660071</v>
      </c>
      <c r="G54" s="47" t="str">
        <v>23702FP24271</v>
      </c>
      <c r="I54" s="47" t="str">
        <v>566532660371</v>
      </c>
      <c r="J54" s="47">
        <v>2</v>
      </c>
      <c r="K54" s="49" t="str" cm="1">
        <f t="array" ref="K54:L54">TRANSPOSE(_xlfn._xlws.FILTER(Total_Scrap[Month],(Total_Scrap[Part Number]='traitement UNIQUE'!I54)))</f>
        <v>10/2020</v>
      </c>
      <c r="L54" s="49" t="str">
        <v>06/2021</v>
      </c>
      <c r="M54" s="49"/>
      <c r="N54" s="49"/>
      <c r="O54" s="49"/>
      <c r="P54" s="49"/>
      <c r="Q54" s="49"/>
      <c r="R54" s="49"/>
      <c r="S54" s="49"/>
      <c r="T54" s="49"/>
      <c r="U54">
        <f t="shared" si="1"/>
        <v>243</v>
      </c>
      <c r="V54">
        <f t="shared" si="2"/>
        <v>0</v>
      </c>
      <c r="W54">
        <f t="shared" si="3"/>
        <v>0</v>
      </c>
      <c r="X54">
        <f t="shared" si="4"/>
        <v>0</v>
      </c>
      <c r="Y54">
        <f t="shared" si="5"/>
        <v>0</v>
      </c>
      <c r="Z54">
        <f t="shared" si="6"/>
        <v>0</v>
      </c>
      <c r="AA54">
        <f t="shared" si="7"/>
        <v>0</v>
      </c>
      <c r="AB54">
        <f t="shared" si="8"/>
        <v>0</v>
      </c>
      <c r="AC54">
        <f t="shared" si="9"/>
        <v>0</v>
      </c>
      <c r="AE54">
        <f t="shared" si="10"/>
        <v>243</v>
      </c>
    </row>
    <row r="55" spans="1:31" x14ac:dyDescent="0.35">
      <c r="A55" t="str">
        <v>8987125010</v>
      </c>
      <c r="D55" t="str">
        <v>2A28007G3</v>
      </c>
      <c r="E55" s="47" t="str">
        <v>2A28007G3</v>
      </c>
      <c r="G55" s="47" t="str">
        <v>56013F231071</v>
      </c>
      <c r="I55" s="47" t="str">
        <v>89661UM090</v>
      </c>
      <c r="J55" s="47">
        <v>4</v>
      </c>
      <c r="K55" s="49" t="str" cm="1">
        <f t="array" ref="K55:N55">TRANSPOSE(_xlfn._xlws.FILTER(Total_Scrap[Month],(Total_Scrap[Part Number]='traitement UNIQUE'!I55)))</f>
        <v>11/2020</v>
      </c>
      <c r="L55" s="49" t="str">
        <v>01/2021</v>
      </c>
      <c r="M55" s="49" t="str">
        <v>03/2021</v>
      </c>
      <c r="N55" s="49" t="str">
        <v>03/2021</v>
      </c>
      <c r="O55" s="49"/>
      <c r="P55" s="49"/>
      <c r="Q55" s="49"/>
      <c r="R55" s="49"/>
      <c r="S55" s="49"/>
      <c r="T55" s="49"/>
      <c r="U55">
        <f t="shared" si="1"/>
        <v>61</v>
      </c>
      <c r="V55">
        <f t="shared" si="2"/>
        <v>59</v>
      </c>
      <c r="W55">
        <f t="shared" si="3"/>
        <v>0</v>
      </c>
      <c r="X55">
        <f t="shared" si="4"/>
        <v>0</v>
      </c>
      <c r="Y55">
        <f t="shared" si="5"/>
        <v>0</v>
      </c>
      <c r="Z55">
        <f t="shared" si="6"/>
        <v>0</v>
      </c>
      <c r="AA55">
        <f t="shared" si="7"/>
        <v>0</v>
      </c>
      <c r="AB55">
        <f t="shared" si="8"/>
        <v>0</v>
      </c>
      <c r="AC55">
        <f t="shared" si="9"/>
        <v>0</v>
      </c>
      <c r="AE55">
        <f t="shared" si="10"/>
        <v>40</v>
      </c>
    </row>
    <row r="56" spans="1:31" x14ac:dyDescent="0.35">
      <c r="A56" t="str">
        <v>27060UB070</v>
      </c>
      <c r="D56" t="str">
        <v>38717F121071</v>
      </c>
      <c r="E56" s="47" t="str">
        <v>38717F121071</v>
      </c>
      <c r="G56" s="47" t="str">
        <v>56315FSASD71</v>
      </c>
      <c r="I56" s="47" t="str">
        <v>56210F118071</v>
      </c>
      <c r="J56" s="47">
        <v>3</v>
      </c>
      <c r="K56" s="49" t="str" cm="1">
        <f t="array" ref="K56:M56">TRANSPOSE(_xlfn._xlws.FILTER(Total_Scrap[Month],(Total_Scrap[Part Number]='traitement UNIQUE'!I56)))</f>
        <v>11/2020</v>
      </c>
      <c r="L56" s="49" t="str">
        <v>12/2020</v>
      </c>
      <c r="M56" s="49" t="str">
        <v>01/2021</v>
      </c>
      <c r="N56" s="49"/>
      <c r="O56" s="49"/>
      <c r="P56" s="49"/>
      <c r="Q56" s="49"/>
      <c r="R56" s="49"/>
      <c r="S56" s="49"/>
      <c r="T56" s="49"/>
      <c r="U56">
        <f t="shared" si="1"/>
        <v>30</v>
      </c>
      <c r="V56">
        <f t="shared" si="2"/>
        <v>31</v>
      </c>
      <c r="W56">
        <f t="shared" si="3"/>
        <v>0</v>
      </c>
      <c r="X56">
        <f t="shared" si="4"/>
        <v>0</v>
      </c>
      <c r="Y56">
        <f t="shared" si="5"/>
        <v>0</v>
      </c>
      <c r="Z56">
        <f t="shared" si="6"/>
        <v>0</v>
      </c>
      <c r="AA56">
        <f t="shared" si="7"/>
        <v>0</v>
      </c>
      <c r="AB56">
        <f t="shared" si="8"/>
        <v>0</v>
      </c>
      <c r="AC56">
        <f t="shared" si="9"/>
        <v>0</v>
      </c>
      <c r="AE56">
        <f t="shared" si="10"/>
        <v>30.5</v>
      </c>
    </row>
    <row r="57" spans="1:31" x14ac:dyDescent="0.35">
      <c r="A57" t="str">
        <v>56044FPA2271</v>
      </c>
      <c r="D57" t="str">
        <v>68805F226071</v>
      </c>
      <c r="E57" s="47" t="str">
        <v>68805F226071</v>
      </c>
      <c r="G57" s="47" t="str">
        <v>175202662071</v>
      </c>
      <c r="I57" s="47" t="str">
        <v>8987125010</v>
      </c>
      <c r="J57" s="47">
        <v>3</v>
      </c>
      <c r="K57" s="49" t="str" cm="1">
        <f t="array" ref="K57:M57">TRANSPOSE(_xlfn._xlws.FILTER(Total_Scrap[Month],(Total_Scrap[Part Number]='traitement UNIQUE'!I57)))</f>
        <v>11/2020</v>
      </c>
      <c r="L57" s="49" t="str">
        <v>04/2021</v>
      </c>
      <c r="M57" s="49" t="str">
        <v>06/2021</v>
      </c>
      <c r="N57" s="49"/>
      <c r="O57" s="49"/>
      <c r="P57" s="49"/>
      <c r="Q57" s="49"/>
      <c r="R57" s="49"/>
      <c r="S57" s="49"/>
      <c r="T57" s="49"/>
      <c r="U57">
        <f t="shared" si="1"/>
        <v>151</v>
      </c>
      <c r="V57">
        <f t="shared" si="2"/>
        <v>61</v>
      </c>
      <c r="W57">
        <f t="shared" si="3"/>
        <v>0</v>
      </c>
      <c r="X57">
        <f t="shared" si="4"/>
        <v>0</v>
      </c>
      <c r="Y57">
        <f t="shared" si="5"/>
        <v>0</v>
      </c>
      <c r="Z57">
        <f t="shared" si="6"/>
        <v>0</v>
      </c>
      <c r="AA57">
        <f t="shared" si="7"/>
        <v>0</v>
      </c>
      <c r="AB57">
        <f t="shared" si="8"/>
        <v>0</v>
      </c>
      <c r="AC57">
        <f t="shared" si="9"/>
        <v>0</v>
      </c>
      <c r="AE57">
        <f t="shared" si="10"/>
        <v>106</v>
      </c>
    </row>
    <row r="58" spans="1:31" x14ac:dyDescent="0.35">
      <c r="A58" t="str">
        <v>566302661071</v>
      </c>
      <c r="D58" t="str">
        <v>68804F226071</v>
      </c>
      <c r="E58" s="47" t="str">
        <v>68804F226071</v>
      </c>
      <c r="G58" s="47" t="str">
        <v>56231F231071</v>
      </c>
      <c r="I58" s="47" t="str">
        <v>27060UB070</v>
      </c>
      <c r="J58" s="47">
        <v>3</v>
      </c>
      <c r="K58" s="49" t="str" cm="1">
        <f t="array" ref="K58:M58">TRANSPOSE(_xlfn._xlws.FILTER(Total_Scrap[Month],(Total_Scrap[Part Number]='traitement UNIQUE'!I58)))</f>
        <v>11/2020</v>
      </c>
      <c r="L58" s="49" t="str">
        <v>05/2021</v>
      </c>
      <c r="M58" s="49" t="str">
        <v>06/2021</v>
      </c>
      <c r="N58" s="49"/>
      <c r="O58" s="49"/>
      <c r="P58" s="49"/>
      <c r="Q58" s="49"/>
      <c r="R58" s="49"/>
      <c r="S58" s="49"/>
      <c r="T58" s="49"/>
      <c r="U58">
        <f t="shared" si="1"/>
        <v>181</v>
      </c>
      <c r="V58">
        <f t="shared" si="2"/>
        <v>31</v>
      </c>
      <c r="W58">
        <f t="shared" si="3"/>
        <v>0</v>
      </c>
      <c r="X58">
        <f t="shared" si="4"/>
        <v>0</v>
      </c>
      <c r="Y58">
        <f t="shared" si="5"/>
        <v>0</v>
      </c>
      <c r="Z58">
        <f t="shared" si="6"/>
        <v>0</v>
      </c>
      <c r="AA58">
        <f t="shared" si="7"/>
        <v>0</v>
      </c>
      <c r="AB58">
        <f t="shared" si="8"/>
        <v>0</v>
      </c>
      <c r="AC58">
        <f t="shared" si="9"/>
        <v>0</v>
      </c>
      <c r="AE58">
        <f t="shared" si="10"/>
        <v>106</v>
      </c>
    </row>
    <row r="59" spans="1:31" x14ac:dyDescent="0.35">
      <c r="A59" t="str">
        <v>38711F331171</v>
      </c>
      <c r="D59" t="str">
        <v>68143F225071</v>
      </c>
      <c r="E59" s="47" t="str">
        <v>68143F225071</v>
      </c>
      <c r="G59" s="47" t="str">
        <v>65600FSL4C71</v>
      </c>
      <c r="I59" s="47" t="str">
        <v>56044FPA2271</v>
      </c>
      <c r="J59" s="47">
        <v>2</v>
      </c>
      <c r="K59" s="49" t="str" cm="1">
        <f t="array" ref="K59:L59">TRANSPOSE(_xlfn._xlws.FILTER(Total_Scrap[Month],(Total_Scrap[Part Number]='traitement UNIQUE'!I59)))</f>
        <v>11/2020</v>
      </c>
      <c r="L59" s="49" t="str">
        <v>01/2021</v>
      </c>
      <c r="M59" s="49"/>
      <c r="N59" s="49"/>
      <c r="O59" s="49"/>
      <c r="P59" s="49"/>
      <c r="Q59" s="49"/>
      <c r="R59" s="49"/>
      <c r="S59" s="49"/>
      <c r="T59" s="49"/>
      <c r="U59">
        <f t="shared" si="1"/>
        <v>61</v>
      </c>
      <c r="V59">
        <f t="shared" si="2"/>
        <v>0</v>
      </c>
      <c r="W59">
        <f t="shared" si="3"/>
        <v>0</v>
      </c>
      <c r="X59">
        <f t="shared" si="4"/>
        <v>0</v>
      </c>
      <c r="Y59">
        <f t="shared" si="5"/>
        <v>0</v>
      </c>
      <c r="Z59">
        <f t="shared" si="6"/>
        <v>0</v>
      </c>
      <c r="AA59">
        <f t="shared" si="7"/>
        <v>0</v>
      </c>
      <c r="AB59">
        <f t="shared" si="8"/>
        <v>0</v>
      </c>
      <c r="AC59">
        <f t="shared" si="9"/>
        <v>0</v>
      </c>
      <c r="AE59">
        <f t="shared" si="10"/>
        <v>61</v>
      </c>
    </row>
    <row r="60" spans="1:31" x14ac:dyDescent="0.35">
      <c r="A60" t="str">
        <v>53402F218171</v>
      </c>
      <c r="D60" t="str">
        <v>45682F331071</v>
      </c>
      <c r="E60" s="47" t="str">
        <v>45682F331071</v>
      </c>
      <c r="G60" s="47" t="str">
        <v>55240F218171</v>
      </c>
      <c r="I60" s="47" t="str">
        <v>566302661071</v>
      </c>
      <c r="J60" s="47">
        <v>3</v>
      </c>
      <c r="K60" s="49" t="str" cm="1">
        <f t="array" ref="K60:M60">TRANSPOSE(_xlfn._xlws.FILTER(Total_Scrap[Month],(Total_Scrap[Part Number]='traitement UNIQUE'!I60)))</f>
        <v>11/2020</v>
      </c>
      <c r="L60" s="49" t="str">
        <v>03/2021</v>
      </c>
      <c r="M60" s="49" t="str">
        <v>04/2021</v>
      </c>
      <c r="N60" s="49"/>
      <c r="O60" s="49"/>
      <c r="P60" s="49"/>
      <c r="Q60" s="49"/>
      <c r="R60" s="49"/>
      <c r="S60" s="49"/>
      <c r="T60" s="49"/>
      <c r="U60">
        <f t="shared" si="1"/>
        <v>120</v>
      </c>
      <c r="V60">
        <f t="shared" si="2"/>
        <v>31</v>
      </c>
      <c r="W60">
        <f t="shared" si="3"/>
        <v>0</v>
      </c>
      <c r="X60">
        <f t="shared" si="4"/>
        <v>0</v>
      </c>
      <c r="Y60">
        <f t="shared" si="5"/>
        <v>0</v>
      </c>
      <c r="Z60">
        <f t="shared" si="6"/>
        <v>0</v>
      </c>
      <c r="AA60">
        <f t="shared" si="7"/>
        <v>0</v>
      </c>
      <c r="AB60">
        <f t="shared" si="8"/>
        <v>0</v>
      </c>
      <c r="AC60">
        <f t="shared" si="9"/>
        <v>0</v>
      </c>
      <c r="AE60">
        <f t="shared" si="10"/>
        <v>75.5</v>
      </c>
    </row>
    <row r="61" spans="1:31" x14ac:dyDescent="0.35">
      <c r="A61" t="str">
        <v>53401F218171</v>
      </c>
      <c r="D61" t="str">
        <v>452021660071</v>
      </c>
      <c r="E61" s="47" t="str">
        <v>452021660071</v>
      </c>
      <c r="G61" s="47" t="str">
        <v>16420F218071</v>
      </c>
      <c r="I61" s="47" t="str">
        <v>38711F331171</v>
      </c>
      <c r="J61" s="47">
        <v>2</v>
      </c>
      <c r="K61" s="49" t="str" cm="1">
        <f t="array" ref="K61:L61">TRANSPOSE(_xlfn._xlws.FILTER(Total_Scrap[Month],(Total_Scrap[Part Number]='traitement UNIQUE'!I61)))</f>
        <v>11/2020</v>
      </c>
      <c r="L61" s="49" t="str">
        <v>04/2021</v>
      </c>
      <c r="M61" s="49"/>
      <c r="N61" s="49"/>
      <c r="O61" s="49"/>
      <c r="P61" s="49"/>
      <c r="Q61" s="49"/>
      <c r="R61" s="49"/>
      <c r="S61" s="49"/>
      <c r="T61" s="49"/>
      <c r="U61">
        <f t="shared" si="1"/>
        <v>151</v>
      </c>
      <c r="V61">
        <f t="shared" si="2"/>
        <v>0</v>
      </c>
      <c r="W61">
        <f t="shared" si="3"/>
        <v>0</v>
      </c>
      <c r="X61">
        <f t="shared" si="4"/>
        <v>0</v>
      </c>
      <c r="Y61">
        <f t="shared" si="5"/>
        <v>0</v>
      </c>
      <c r="Z61">
        <f t="shared" si="6"/>
        <v>0</v>
      </c>
      <c r="AA61">
        <f t="shared" si="7"/>
        <v>0</v>
      </c>
      <c r="AB61">
        <f t="shared" si="8"/>
        <v>0</v>
      </c>
      <c r="AC61">
        <f t="shared" si="9"/>
        <v>0</v>
      </c>
      <c r="AE61">
        <f t="shared" si="10"/>
        <v>151</v>
      </c>
    </row>
    <row r="62" spans="1:31" x14ac:dyDescent="0.35">
      <c r="A62" t="str">
        <v>178022665071</v>
      </c>
      <c r="D62" t="str">
        <v>688052132071</v>
      </c>
      <c r="E62" s="47" t="str">
        <v>688052132071</v>
      </c>
      <c r="G62" s="47" t="str">
        <v>58510F318271</v>
      </c>
      <c r="I62" s="47" t="str">
        <v>53402F218171</v>
      </c>
      <c r="J62" s="47">
        <v>4</v>
      </c>
      <c r="K62" s="49" t="str" cm="1">
        <f t="array" ref="K62:N62">TRANSPOSE(_xlfn._xlws.FILTER(Total_Scrap[Month],(Total_Scrap[Part Number]='traitement UNIQUE'!I62)))</f>
        <v>11/2020</v>
      </c>
      <c r="L62" s="49" t="str">
        <v>11/2020</v>
      </c>
      <c r="M62" s="49" t="str">
        <v>12/2020</v>
      </c>
      <c r="N62" s="49" t="str">
        <v>02/2021</v>
      </c>
      <c r="O62" s="49"/>
      <c r="P62" s="49"/>
      <c r="Q62" s="49"/>
      <c r="R62" s="49"/>
      <c r="S62" s="49"/>
      <c r="T62" s="49"/>
      <c r="U62">
        <f t="shared" si="1"/>
        <v>0</v>
      </c>
      <c r="V62">
        <f t="shared" si="2"/>
        <v>30</v>
      </c>
      <c r="W62">
        <f t="shared" si="3"/>
        <v>62</v>
      </c>
      <c r="X62">
        <f t="shared" si="4"/>
        <v>0</v>
      </c>
      <c r="Y62">
        <f t="shared" si="5"/>
        <v>0</v>
      </c>
      <c r="Z62">
        <f t="shared" si="6"/>
        <v>0</v>
      </c>
      <c r="AA62">
        <f t="shared" si="7"/>
        <v>0</v>
      </c>
      <c r="AB62">
        <f t="shared" si="8"/>
        <v>0</v>
      </c>
      <c r="AC62">
        <f t="shared" si="9"/>
        <v>0</v>
      </c>
      <c r="AE62">
        <f t="shared" si="10"/>
        <v>30.666666666666668</v>
      </c>
    </row>
    <row r="63" spans="1:31" x14ac:dyDescent="0.35">
      <c r="A63" t="str">
        <v>56051F225071</v>
      </c>
      <c r="D63" t="str">
        <v>96365F509871</v>
      </c>
      <c r="E63" s="47" t="str">
        <v>96365F509871</v>
      </c>
      <c r="G63" s="47" t="str">
        <v>56310F226071</v>
      </c>
      <c r="I63" s="47" t="str">
        <v>167202665171</v>
      </c>
      <c r="J63" s="47">
        <v>2</v>
      </c>
      <c r="K63" s="49" t="str" cm="1">
        <f t="array" ref="K63:L63">TRANSPOSE(_xlfn._xlws.FILTER(Total_Scrap[Month],(Total_Scrap[Part Number]='traitement UNIQUE'!I63)))</f>
        <v>11/2020</v>
      </c>
      <c r="L63" s="49" t="str">
        <v>06/2021</v>
      </c>
      <c r="M63" s="49"/>
      <c r="N63" s="49"/>
      <c r="O63" s="49"/>
      <c r="P63" s="49"/>
      <c r="Q63" s="49"/>
      <c r="R63" s="49"/>
      <c r="S63" s="49"/>
      <c r="T63" s="49"/>
      <c r="U63">
        <f t="shared" si="1"/>
        <v>212</v>
      </c>
      <c r="V63">
        <f t="shared" si="2"/>
        <v>0</v>
      </c>
      <c r="W63">
        <f t="shared" si="3"/>
        <v>0</v>
      </c>
      <c r="X63">
        <f t="shared" si="4"/>
        <v>0</v>
      </c>
      <c r="Y63">
        <f t="shared" si="5"/>
        <v>0</v>
      </c>
      <c r="Z63">
        <f t="shared" si="6"/>
        <v>0</v>
      </c>
      <c r="AA63">
        <f t="shared" si="7"/>
        <v>0</v>
      </c>
      <c r="AB63">
        <f t="shared" si="8"/>
        <v>0</v>
      </c>
      <c r="AC63">
        <f t="shared" si="9"/>
        <v>0</v>
      </c>
      <c r="AE63">
        <f t="shared" si="10"/>
        <v>212</v>
      </c>
    </row>
    <row r="64" spans="1:31" x14ac:dyDescent="0.35">
      <c r="A64" t="str">
        <v>238062665071</v>
      </c>
      <c r="D64" t="str">
        <v>68131F225071</v>
      </c>
      <c r="E64" s="47" t="str">
        <v>68131F225071</v>
      </c>
      <c r="G64" s="47" t="str">
        <v>53226F231071</v>
      </c>
      <c r="I64" s="47" t="str">
        <v>53401F218171</v>
      </c>
      <c r="J64" s="47">
        <v>2</v>
      </c>
      <c r="K64" s="49" t="str" cm="1">
        <f t="array" ref="K64:L64">TRANSPOSE(_xlfn._xlws.FILTER(Total_Scrap[Month],(Total_Scrap[Part Number]='traitement UNIQUE'!I64)))</f>
        <v>11/2020</v>
      </c>
      <c r="L64" s="49" t="str">
        <v>01/2021</v>
      </c>
      <c r="M64" s="49"/>
      <c r="N64" s="49"/>
      <c r="O64" s="49"/>
      <c r="P64" s="49"/>
      <c r="Q64" s="49"/>
      <c r="R64" s="49"/>
      <c r="S64" s="49"/>
      <c r="T64" s="49"/>
      <c r="U64">
        <f t="shared" si="1"/>
        <v>61</v>
      </c>
      <c r="V64">
        <f t="shared" si="2"/>
        <v>0</v>
      </c>
      <c r="W64">
        <f t="shared" si="3"/>
        <v>0</v>
      </c>
      <c r="X64">
        <f t="shared" si="4"/>
        <v>0</v>
      </c>
      <c r="Y64">
        <f t="shared" si="5"/>
        <v>0</v>
      </c>
      <c r="Z64">
        <f t="shared" si="6"/>
        <v>0</v>
      </c>
      <c r="AA64">
        <f t="shared" si="7"/>
        <v>0</v>
      </c>
      <c r="AB64">
        <f t="shared" si="8"/>
        <v>0</v>
      </c>
      <c r="AC64">
        <f t="shared" si="9"/>
        <v>0</v>
      </c>
      <c r="AE64">
        <f t="shared" si="10"/>
        <v>61</v>
      </c>
    </row>
    <row r="65" spans="1:31" x14ac:dyDescent="0.35">
      <c r="A65" t="str">
        <v>532801370071</v>
      </c>
      <c r="D65" t="str">
        <v>1A18134</v>
      </c>
      <c r="E65" s="47" t="str">
        <v>1A18134</v>
      </c>
      <c r="G65" s="47" t="str">
        <v>56580FPD2171</v>
      </c>
      <c r="I65" s="47" t="str">
        <v>178022665071</v>
      </c>
      <c r="J65" s="47">
        <v>3</v>
      </c>
      <c r="K65" s="49" t="str" cm="1">
        <f t="array" ref="K65:M65">TRANSPOSE(_xlfn._xlws.FILTER(Total_Scrap[Month],(Total_Scrap[Part Number]='traitement UNIQUE'!I65)))</f>
        <v>11/2020</v>
      </c>
      <c r="L65" s="49" t="str">
        <v>05/2021</v>
      </c>
      <c r="M65" s="49" t="str">
        <v>06/2021</v>
      </c>
      <c r="N65" s="49"/>
      <c r="O65" s="49"/>
      <c r="P65" s="49"/>
      <c r="Q65" s="49"/>
      <c r="R65" s="49"/>
      <c r="S65" s="49"/>
      <c r="T65" s="49"/>
      <c r="U65">
        <f t="shared" si="1"/>
        <v>181</v>
      </c>
      <c r="V65">
        <f t="shared" si="2"/>
        <v>31</v>
      </c>
      <c r="W65">
        <f t="shared" si="3"/>
        <v>0</v>
      </c>
      <c r="X65">
        <f t="shared" si="4"/>
        <v>0</v>
      </c>
      <c r="Y65">
        <f t="shared" si="5"/>
        <v>0</v>
      </c>
      <c r="Z65">
        <f t="shared" si="6"/>
        <v>0</v>
      </c>
      <c r="AA65">
        <f t="shared" si="7"/>
        <v>0</v>
      </c>
      <c r="AB65">
        <f t="shared" si="8"/>
        <v>0</v>
      </c>
      <c r="AC65">
        <f t="shared" si="9"/>
        <v>0</v>
      </c>
      <c r="AE65">
        <f t="shared" si="10"/>
        <v>106</v>
      </c>
    </row>
    <row r="66" spans="1:31" x14ac:dyDescent="0.35">
      <c r="A66" t="str">
        <v>440701074171</v>
      </c>
      <c r="D66" t="str">
        <v>452212660071</v>
      </c>
      <c r="E66" s="47" t="str">
        <v>452212660071</v>
      </c>
      <c r="G66" s="47" t="str">
        <v>53211F331071</v>
      </c>
      <c r="I66" s="47" t="str">
        <v>56051F225071</v>
      </c>
      <c r="J66" s="47">
        <v>2</v>
      </c>
      <c r="K66" s="49" t="str" cm="1">
        <f t="array" ref="K66:L66">TRANSPOSE(_xlfn._xlws.FILTER(Total_Scrap[Month],(Total_Scrap[Part Number]='traitement UNIQUE'!I66)))</f>
        <v>11/2020</v>
      </c>
      <c r="L66" s="49" t="str">
        <v>01/2021</v>
      </c>
      <c r="M66" s="49"/>
      <c r="N66" s="49"/>
      <c r="O66" s="49"/>
      <c r="P66" s="49"/>
      <c r="Q66" s="49"/>
      <c r="R66" s="49"/>
      <c r="S66" s="49"/>
      <c r="T66" s="49"/>
      <c r="U66">
        <f t="shared" si="1"/>
        <v>61</v>
      </c>
      <c r="V66">
        <f t="shared" si="2"/>
        <v>0</v>
      </c>
      <c r="W66">
        <f t="shared" si="3"/>
        <v>0</v>
      </c>
      <c r="X66">
        <f t="shared" si="4"/>
        <v>0</v>
      </c>
      <c r="Y66">
        <f t="shared" si="5"/>
        <v>0</v>
      </c>
      <c r="Z66">
        <f t="shared" si="6"/>
        <v>0</v>
      </c>
      <c r="AA66">
        <f t="shared" si="7"/>
        <v>0</v>
      </c>
      <c r="AB66">
        <f t="shared" si="8"/>
        <v>0</v>
      </c>
      <c r="AC66">
        <f t="shared" si="9"/>
        <v>0</v>
      </c>
      <c r="AE66">
        <f t="shared" si="10"/>
        <v>61</v>
      </c>
    </row>
    <row r="67" spans="1:31" x14ac:dyDescent="0.35">
      <c r="A67" t="str">
        <v>111203660171</v>
      </c>
      <c r="D67" t="str">
        <v>56051F326071</v>
      </c>
      <c r="E67" s="47" t="str">
        <v>56051F326071</v>
      </c>
      <c r="G67" s="47" t="str">
        <v>56052F226071</v>
      </c>
      <c r="I67" s="47" t="str">
        <v>238062665071</v>
      </c>
      <c r="J67" s="47">
        <v>5</v>
      </c>
      <c r="K67" s="49" t="str" cm="1">
        <f t="array" ref="K67:O67">TRANSPOSE(_xlfn._xlws.FILTER(Total_Scrap[Month],(Total_Scrap[Part Number]='traitement UNIQUE'!I67)))</f>
        <v>11/2020</v>
      </c>
      <c r="L67" s="49" t="str">
        <v>04/2021</v>
      </c>
      <c r="M67" s="49" t="str">
        <v>04/2021</v>
      </c>
      <c r="N67" s="49" t="str">
        <v>04/2021</v>
      </c>
      <c r="O67" s="49" t="str">
        <v>06/2021</v>
      </c>
      <c r="P67" s="49"/>
      <c r="Q67" s="49"/>
      <c r="R67" s="49"/>
      <c r="S67" s="49"/>
      <c r="T67" s="49"/>
      <c r="U67">
        <f t="shared" si="1"/>
        <v>151</v>
      </c>
      <c r="V67">
        <f t="shared" si="2"/>
        <v>0</v>
      </c>
      <c r="W67">
        <f t="shared" si="3"/>
        <v>0</v>
      </c>
      <c r="X67">
        <f t="shared" si="4"/>
        <v>61</v>
      </c>
      <c r="Y67">
        <f t="shared" si="5"/>
        <v>0</v>
      </c>
      <c r="Z67">
        <f t="shared" si="6"/>
        <v>0</v>
      </c>
      <c r="AA67">
        <f t="shared" si="7"/>
        <v>0</v>
      </c>
      <c r="AB67">
        <f t="shared" si="8"/>
        <v>0</v>
      </c>
      <c r="AC67">
        <f t="shared" si="9"/>
        <v>0</v>
      </c>
      <c r="AE67">
        <f t="shared" si="10"/>
        <v>53</v>
      </c>
    </row>
    <row r="68" spans="1:31" x14ac:dyDescent="0.35">
      <c r="A68" t="str">
        <v>53724F222071</v>
      </c>
      <c r="D68" t="str">
        <v>587202660071</v>
      </c>
      <c r="E68" s="47" t="str">
        <v>587202660071</v>
      </c>
      <c r="G68" s="47" t="str">
        <v>56014F118071</v>
      </c>
      <c r="I68" s="47" t="str">
        <v>532801370071</v>
      </c>
      <c r="J68" s="47">
        <v>8</v>
      </c>
      <c r="K68" s="49" t="str" cm="1">
        <f t="array" ref="K68:R68">TRANSPOSE(_xlfn._xlws.FILTER(Total_Scrap[Month],(Total_Scrap[Part Number]='traitement UNIQUE'!I68)))</f>
        <v>11/2020</v>
      </c>
      <c r="L68" s="49" t="str">
        <v>02/2021</v>
      </c>
      <c r="M68" s="49" t="str">
        <v>02/2021</v>
      </c>
      <c r="N68" s="49" t="str">
        <v>03/2021</v>
      </c>
      <c r="O68" s="49" t="str">
        <v>04/2021</v>
      </c>
      <c r="P68" s="49" t="str">
        <v>04/2021</v>
      </c>
      <c r="Q68" s="49" t="str">
        <v>04/2021</v>
      </c>
      <c r="R68" s="49" t="str">
        <v>04/2021</v>
      </c>
      <c r="S68" s="49"/>
      <c r="T68" s="49"/>
      <c r="U68">
        <f t="shared" ref="U68:U80" si="11">IF(AND(L68&lt;&gt;"",K68&lt;&gt;""),DATEDIF(K68,L68,"d"),0)</f>
        <v>92</v>
      </c>
      <c r="V68">
        <f t="shared" ref="V68:V80" si="12">IF(AND(M68&lt;&gt;"",L68&lt;&gt;""),DATEDIF(L68,M68,"d"),0)</f>
        <v>0</v>
      </c>
      <c r="W68">
        <f t="shared" ref="W68:W80" si="13">IF(AND(N68&lt;&gt;"",M68&lt;&gt;""),DATEDIF(M68,N68,"d"),0)</f>
        <v>28</v>
      </c>
      <c r="X68">
        <f t="shared" ref="X68:X80" si="14">IF(AND(O68&lt;&gt;"",N68&lt;&gt;""),DATEDIF(N68,O68,"d"),0)</f>
        <v>31</v>
      </c>
      <c r="Y68">
        <f t="shared" ref="Y68:Y80" si="15">IF(AND(P68&lt;&gt;"",O68&lt;&gt;""),DATEDIF(O68,P68,"d"),0)</f>
        <v>0</v>
      </c>
      <c r="Z68">
        <f t="shared" ref="Z68:Z80" si="16">IF(AND(Q68&lt;&gt;"",P68&lt;&gt;""),DATEDIF(P68,Q68,"d"),0)</f>
        <v>0</v>
      </c>
      <c r="AA68">
        <f t="shared" ref="AA68:AA80" si="17">IF(AND(R68&lt;&gt;"",Q68&lt;&gt;""),DATEDIF(Q68,R68,"d"),0)</f>
        <v>0</v>
      </c>
      <c r="AB68">
        <f t="shared" ref="AB68:AB80" si="18">IF(AND(S68&lt;&gt;"",R68&lt;&gt;""),DATEDIF(R68,S68,"d"),0)</f>
        <v>0</v>
      </c>
      <c r="AC68">
        <f t="shared" ref="AC68:AC80" si="19">IF(AND(T68&lt;&gt;"",S68&lt;&gt;""),DATEDIF(S68,T68,"d"),0)</f>
        <v>0</v>
      </c>
      <c r="AE68">
        <f t="shared" ref="AE68:AE80" si="20">SUM(U68:AC68)/(J68-1)</f>
        <v>21.571428571428573</v>
      </c>
    </row>
    <row r="69" spans="1:31" x14ac:dyDescent="0.35">
      <c r="A69" t="str">
        <v>532212665071</v>
      </c>
      <c r="D69" t="str">
        <v>561051653171</v>
      </c>
      <c r="E69" s="47" t="str">
        <v>561051653171</v>
      </c>
      <c r="G69" s="47" t="str">
        <v>175072660271</v>
      </c>
      <c r="I69" s="47" t="str">
        <v>440701074171</v>
      </c>
      <c r="J69" s="47">
        <v>2</v>
      </c>
      <c r="K69" s="49" t="str" cm="1">
        <f t="array" ref="K69:L69">TRANSPOSE(_xlfn._xlws.FILTER(Total_Scrap[Month],(Total_Scrap[Part Number]='traitement UNIQUE'!I69)))</f>
        <v>11/2020</v>
      </c>
      <c r="L69" s="49" t="str">
        <v>11/2020</v>
      </c>
      <c r="M69" s="49"/>
      <c r="N69" s="49"/>
      <c r="O69" s="49"/>
      <c r="P69" s="49"/>
      <c r="Q69" s="49"/>
      <c r="R69" s="49"/>
      <c r="S69" s="49"/>
      <c r="T69" s="49"/>
      <c r="U69">
        <f t="shared" si="11"/>
        <v>0</v>
      </c>
      <c r="V69">
        <f t="shared" si="12"/>
        <v>0</v>
      </c>
      <c r="W69">
        <f t="shared" si="13"/>
        <v>0</v>
      </c>
      <c r="X69">
        <f t="shared" si="14"/>
        <v>0</v>
      </c>
      <c r="Y69">
        <f t="shared" si="15"/>
        <v>0</v>
      </c>
      <c r="Z69">
        <f t="shared" si="16"/>
        <v>0</v>
      </c>
      <c r="AA69">
        <f t="shared" si="17"/>
        <v>0</v>
      </c>
      <c r="AB69">
        <f t="shared" si="18"/>
        <v>0</v>
      </c>
      <c r="AC69">
        <f t="shared" si="19"/>
        <v>0</v>
      </c>
      <c r="AE69">
        <f t="shared" si="20"/>
        <v>0</v>
      </c>
    </row>
    <row r="70" spans="1:31" x14ac:dyDescent="0.35">
      <c r="A70" t="str">
        <v>56190F220071</v>
      </c>
      <c r="D70" t="str">
        <v>44140F302071</v>
      </c>
      <c r="E70" s="47" t="str">
        <v>44140F302071</v>
      </c>
      <c r="G70" s="47" t="str">
        <v>3A14124G3</v>
      </c>
      <c r="I70" s="47" t="str">
        <v>111203660171</v>
      </c>
      <c r="J70" s="47">
        <v>2</v>
      </c>
      <c r="K70" s="49" t="str" cm="1">
        <f t="array" ref="K70:L70">TRANSPOSE(_xlfn._xlws.FILTER(Total_Scrap[Month],(Total_Scrap[Part Number]='traitement UNIQUE'!I70)))</f>
        <v>12/2020</v>
      </c>
      <c r="L70" s="49" t="str">
        <v>01/2021</v>
      </c>
      <c r="M70" s="49"/>
      <c r="N70" s="49"/>
      <c r="O70" s="49"/>
      <c r="P70" s="49"/>
      <c r="Q70" s="49"/>
      <c r="R70" s="49"/>
      <c r="S70" s="49"/>
      <c r="T70" s="49"/>
      <c r="U70">
        <f t="shared" si="11"/>
        <v>31</v>
      </c>
      <c r="V70">
        <f t="shared" si="12"/>
        <v>0</v>
      </c>
      <c r="W70">
        <f t="shared" si="13"/>
        <v>0</v>
      </c>
      <c r="X70">
        <f t="shared" si="14"/>
        <v>0</v>
      </c>
      <c r="Y70">
        <f t="shared" si="15"/>
        <v>0</v>
      </c>
      <c r="Z70">
        <f t="shared" si="16"/>
        <v>0</v>
      </c>
      <c r="AA70">
        <f t="shared" si="17"/>
        <v>0</v>
      </c>
      <c r="AB70">
        <f t="shared" si="18"/>
        <v>0</v>
      </c>
      <c r="AC70">
        <f t="shared" si="19"/>
        <v>0</v>
      </c>
      <c r="AE70">
        <f t="shared" si="20"/>
        <v>31</v>
      </c>
    </row>
    <row r="71" spans="1:31" x14ac:dyDescent="0.35">
      <c r="A71" t="str">
        <v>461502661271</v>
      </c>
      <c r="D71" t="str">
        <v>56210F219071</v>
      </c>
      <c r="E71" s="47" t="str">
        <v>56210F219071</v>
      </c>
      <c r="G71" s="47" t="str">
        <v>52240F218071</v>
      </c>
      <c r="I71" s="47" t="str">
        <v>53724F222071</v>
      </c>
      <c r="J71" s="47">
        <v>5</v>
      </c>
      <c r="K71" s="49" t="str" cm="1">
        <f t="array" ref="K71:O71">TRANSPOSE(_xlfn._xlws.FILTER(Total_Scrap[Month],(Total_Scrap[Part Number]='traitement UNIQUE'!I71)))</f>
        <v>12/2020</v>
      </c>
      <c r="L71" s="49" t="str">
        <v>12/2020</v>
      </c>
      <c r="M71" s="49" t="str">
        <v>02/2021</v>
      </c>
      <c r="N71" s="49" t="str">
        <v>05/2021</v>
      </c>
      <c r="O71" s="49" t="str">
        <v>05/2021</v>
      </c>
      <c r="P71" s="49"/>
      <c r="Q71" s="49"/>
      <c r="R71" s="49"/>
      <c r="S71" s="49"/>
      <c r="T71" s="49"/>
      <c r="U71">
        <f t="shared" si="11"/>
        <v>0</v>
      </c>
      <c r="V71">
        <f t="shared" si="12"/>
        <v>62</v>
      </c>
      <c r="W71">
        <f t="shared" si="13"/>
        <v>89</v>
      </c>
      <c r="X71">
        <f t="shared" si="14"/>
        <v>0</v>
      </c>
      <c r="Y71">
        <f t="shared" si="15"/>
        <v>0</v>
      </c>
      <c r="Z71">
        <f t="shared" si="16"/>
        <v>0</v>
      </c>
      <c r="AA71">
        <f t="shared" si="17"/>
        <v>0</v>
      </c>
      <c r="AB71">
        <f t="shared" si="18"/>
        <v>0</v>
      </c>
      <c r="AC71">
        <f t="shared" si="19"/>
        <v>0</v>
      </c>
      <c r="AE71">
        <f t="shared" si="20"/>
        <v>37.75</v>
      </c>
    </row>
    <row r="72" spans="1:31" x14ac:dyDescent="0.35">
      <c r="A72" t="str">
        <v>56031FPD2271</v>
      </c>
      <c r="D72" t="str">
        <v>281003677071</v>
      </c>
      <c r="E72" s="47" t="str">
        <v>281003677071</v>
      </c>
      <c r="G72" s="47" t="str">
        <v>167151663071</v>
      </c>
      <c r="I72" s="47" t="str">
        <v>532212665071</v>
      </c>
      <c r="J72" s="47">
        <v>2</v>
      </c>
      <c r="K72" s="49" t="str" cm="1">
        <f t="array" ref="K72:L72">TRANSPOSE(_xlfn._xlws.FILTER(Total_Scrap[Month],(Total_Scrap[Part Number]='traitement UNIQUE'!I72)))</f>
        <v>12/2020</v>
      </c>
      <c r="L72" s="49" t="str">
        <v>02/2021</v>
      </c>
      <c r="M72" s="49"/>
      <c r="N72" s="49"/>
      <c r="O72" s="49"/>
      <c r="P72" s="49"/>
      <c r="Q72" s="49"/>
      <c r="R72" s="49"/>
      <c r="S72" s="49"/>
      <c r="T72" s="49"/>
      <c r="U72">
        <f t="shared" si="11"/>
        <v>62</v>
      </c>
      <c r="V72">
        <f t="shared" si="12"/>
        <v>0</v>
      </c>
      <c r="W72">
        <f t="shared" si="13"/>
        <v>0</v>
      </c>
      <c r="X72">
        <f t="shared" si="14"/>
        <v>0</v>
      </c>
      <c r="Y72">
        <f t="shared" si="15"/>
        <v>0</v>
      </c>
      <c r="Z72">
        <f t="shared" si="16"/>
        <v>0</v>
      </c>
      <c r="AA72">
        <f t="shared" si="17"/>
        <v>0</v>
      </c>
      <c r="AB72">
        <f t="shared" si="18"/>
        <v>0</v>
      </c>
      <c r="AC72">
        <f t="shared" si="19"/>
        <v>0</v>
      </c>
      <c r="AE72">
        <f t="shared" si="20"/>
        <v>62</v>
      </c>
    </row>
    <row r="73" spans="1:31" x14ac:dyDescent="0.35">
      <c r="A73" t="str">
        <v>574502663171</v>
      </c>
      <c r="D73" t="str">
        <v>56310F229071</v>
      </c>
      <c r="E73" s="47" t="str">
        <v>56310F229071</v>
      </c>
      <c r="G73" s="47" t="str">
        <v>58723F318271</v>
      </c>
      <c r="I73" s="47" t="str">
        <v>56190F220071</v>
      </c>
      <c r="J73" s="47">
        <v>4</v>
      </c>
      <c r="K73" s="49" t="str" cm="1">
        <f t="array" ref="K73:N73">TRANSPOSE(_xlfn._xlws.FILTER(Total_Scrap[Month],(Total_Scrap[Part Number]='traitement UNIQUE'!I73)))</f>
        <v>01/2021</v>
      </c>
      <c r="L73" s="49" t="str">
        <v>06/2021</v>
      </c>
      <c r="M73" s="49" t="str">
        <v>06/2021</v>
      </c>
      <c r="N73" s="49" t="str">
        <v>06/2021</v>
      </c>
      <c r="O73" s="49"/>
      <c r="P73" s="49"/>
      <c r="Q73" s="49"/>
      <c r="R73" s="49"/>
      <c r="S73" s="49"/>
      <c r="T73" s="49"/>
      <c r="U73">
        <f t="shared" si="11"/>
        <v>151</v>
      </c>
      <c r="V73">
        <f t="shared" si="12"/>
        <v>0</v>
      </c>
      <c r="W73">
        <f t="shared" si="13"/>
        <v>0</v>
      </c>
      <c r="X73">
        <f t="shared" si="14"/>
        <v>0</v>
      </c>
      <c r="Y73">
        <f t="shared" si="15"/>
        <v>0</v>
      </c>
      <c r="Z73">
        <f t="shared" si="16"/>
        <v>0</v>
      </c>
      <c r="AA73">
        <f t="shared" si="17"/>
        <v>0</v>
      </c>
      <c r="AB73">
        <f t="shared" si="18"/>
        <v>0</v>
      </c>
      <c r="AC73">
        <f t="shared" si="19"/>
        <v>0</v>
      </c>
      <c r="AE73">
        <f t="shared" si="20"/>
        <v>50.333333333333336</v>
      </c>
    </row>
    <row r="74" spans="1:31" x14ac:dyDescent="0.35">
      <c r="A74" t="str">
        <v>281002665171</v>
      </c>
      <c r="D74" t="str">
        <v>96363F322571</v>
      </c>
      <c r="E74" s="47" t="str">
        <v>96363F322571</v>
      </c>
      <c r="G74" s="47" t="str">
        <v>68147F218071</v>
      </c>
      <c r="I74" s="47" t="str">
        <v>461502661271</v>
      </c>
      <c r="J74" s="47">
        <v>6</v>
      </c>
      <c r="K74" s="49" t="str" cm="1">
        <f t="array" ref="K74:P74">TRANSPOSE(_xlfn._xlws.FILTER(Total_Scrap[Month],(Total_Scrap[Part Number]='traitement UNIQUE'!I74)))</f>
        <v>01/2021</v>
      </c>
      <c r="L74" s="49" t="str">
        <v>03/2021</v>
      </c>
      <c r="M74" s="49" t="str">
        <v>03/2021</v>
      </c>
      <c r="N74" s="49" t="str">
        <v>04/2021</v>
      </c>
      <c r="O74" s="49" t="str">
        <v>06/2021</v>
      </c>
      <c r="P74" s="49" t="str">
        <v>06/2021</v>
      </c>
      <c r="Q74" s="49"/>
      <c r="R74" s="49"/>
      <c r="S74" s="49"/>
      <c r="T74" s="49"/>
      <c r="U74">
        <f t="shared" si="11"/>
        <v>59</v>
      </c>
      <c r="V74">
        <f t="shared" si="12"/>
        <v>0</v>
      </c>
      <c r="W74">
        <f t="shared" si="13"/>
        <v>31</v>
      </c>
      <c r="X74">
        <f t="shared" si="14"/>
        <v>61</v>
      </c>
      <c r="Y74">
        <f t="shared" si="15"/>
        <v>0</v>
      </c>
      <c r="Z74">
        <f t="shared" si="16"/>
        <v>0</v>
      </c>
      <c r="AA74">
        <f t="shared" si="17"/>
        <v>0</v>
      </c>
      <c r="AB74">
        <f t="shared" si="18"/>
        <v>0</v>
      </c>
      <c r="AC74">
        <f t="shared" si="19"/>
        <v>0</v>
      </c>
      <c r="AE74">
        <f t="shared" si="20"/>
        <v>30.2</v>
      </c>
    </row>
    <row r="75" spans="1:31" x14ac:dyDescent="0.35">
      <c r="A75" t="str">
        <v>111802665171</v>
      </c>
      <c r="D75" t="str">
        <v>566532661371</v>
      </c>
      <c r="E75" s="47" t="str">
        <v>566532661371</v>
      </c>
      <c r="G75" s="47" t="str">
        <v>678811132171</v>
      </c>
      <c r="I75" s="47" t="str">
        <v>56031FPD2271</v>
      </c>
      <c r="J75" s="47">
        <v>2</v>
      </c>
      <c r="K75" s="49" t="str" cm="1">
        <f t="array" ref="K75:L75">TRANSPOSE(_xlfn._xlws.FILTER(Total_Scrap[Month],(Total_Scrap[Part Number]='traitement UNIQUE'!I75)))</f>
        <v>01/2021</v>
      </c>
      <c r="L75" s="49" t="str">
        <v>05/2021</v>
      </c>
      <c r="M75" s="49"/>
      <c r="N75" s="49"/>
      <c r="O75" s="49"/>
      <c r="P75" s="49"/>
      <c r="Q75" s="49"/>
      <c r="R75" s="49"/>
      <c r="S75" s="49"/>
      <c r="T75" s="49"/>
      <c r="U75">
        <f t="shared" si="11"/>
        <v>120</v>
      </c>
      <c r="V75">
        <f t="shared" si="12"/>
        <v>0</v>
      </c>
      <c r="W75">
        <f t="shared" si="13"/>
        <v>0</v>
      </c>
      <c r="X75">
        <f t="shared" si="14"/>
        <v>0</v>
      </c>
      <c r="Y75">
        <f t="shared" si="15"/>
        <v>0</v>
      </c>
      <c r="Z75">
        <f t="shared" si="16"/>
        <v>0</v>
      </c>
      <c r="AA75">
        <f t="shared" si="17"/>
        <v>0</v>
      </c>
      <c r="AB75">
        <f t="shared" si="18"/>
        <v>0</v>
      </c>
      <c r="AC75">
        <f t="shared" si="19"/>
        <v>0</v>
      </c>
      <c r="AE75">
        <f t="shared" si="20"/>
        <v>120</v>
      </c>
    </row>
    <row r="76" spans="1:31" x14ac:dyDescent="0.35">
      <c r="A76" t="e">
        <v>#N/A</v>
      </c>
      <c r="D76" t="str">
        <v>23342F231071</v>
      </c>
      <c r="E76" s="47" t="str">
        <v>23342F231071</v>
      </c>
      <c r="G76" s="47" t="str">
        <v>566512660071</v>
      </c>
      <c r="I76" s="47" t="str">
        <v>574502663171</v>
      </c>
      <c r="J76" s="47">
        <v>2</v>
      </c>
      <c r="K76" s="49" t="str" cm="1">
        <f t="array" ref="K76:L76">TRANSPOSE(_xlfn._xlws.FILTER(Total_Scrap[Month],(Total_Scrap[Part Number]='traitement UNIQUE'!I76)))</f>
        <v>02/2021</v>
      </c>
      <c r="L76" s="49" t="str">
        <v>03/2021</v>
      </c>
      <c r="M76" s="49"/>
      <c r="N76" s="49"/>
      <c r="O76" s="49"/>
      <c r="P76" s="49"/>
      <c r="Q76" s="49"/>
      <c r="R76" s="49"/>
      <c r="S76" s="49"/>
      <c r="T76" s="49"/>
      <c r="U76">
        <f t="shared" si="11"/>
        <v>28</v>
      </c>
      <c r="V76">
        <f t="shared" si="12"/>
        <v>0</v>
      </c>
      <c r="W76">
        <f t="shared" si="13"/>
        <v>0</v>
      </c>
      <c r="X76">
        <f t="shared" si="14"/>
        <v>0</v>
      </c>
      <c r="Y76">
        <f t="shared" si="15"/>
        <v>0</v>
      </c>
      <c r="Z76">
        <f t="shared" si="16"/>
        <v>0</v>
      </c>
      <c r="AA76">
        <f t="shared" si="17"/>
        <v>0</v>
      </c>
      <c r="AB76">
        <f t="shared" si="18"/>
        <v>0</v>
      </c>
      <c r="AC76">
        <f t="shared" si="19"/>
        <v>0</v>
      </c>
      <c r="AE76">
        <f t="shared" si="20"/>
        <v>28</v>
      </c>
    </row>
    <row r="77" spans="1:31" x14ac:dyDescent="0.35">
      <c r="A77" t="e">
        <v>#N/A</v>
      </c>
      <c r="D77" t="str">
        <v>56110F218071</v>
      </c>
      <c r="E77" s="47" t="str">
        <v>56110F218071</v>
      </c>
      <c r="G77" s="47" t="str">
        <v>537462665171</v>
      </c>
      <c r="I77" s="47" t="str">
        <v>281002665171</v>
      </c>
      <c r="J77" s="47">
        <v>2</v>
      </c>
      <c r="K77" s="49" t="str" cm="1">
        <f t="array" ref="K77:L77">TRANSPOSE(_xlfn._xlws.FILTER(Total_Scrap[Month],(Total_Scrap[Part Number]='traitement UNIQUE'!I77)))</f>
        <v>03/2021</v>
      </c>
      <c r="L77" s="49" t="str">
        <v>03/2021</v>
      </c>
      <c r="M77" s="49"/>
      <c r="N77" s="49"/>
      <c r="O77" s="49"/>
      <c r="P77" s="49"/>
      <c r="Q77" s="49"/>
      <c r="R77" s="49"/>
      <c r="S77" s="49"/>
      <c r="T77" s="49"/>
      <c r="U77">
        <f t="shared" si="11"/>
        <v>0</v>
      </c>
      <c r="V77">
        <f t="shared" si="12"/>
        <v>0</v>
      </c>
      <c r="W77">
        <f t="shared" si="13"/>
        <v>0</v>
      </c>
      <c r="X77">
        <f t="shared" si="14"/>
        <v>0</v>
      </c>
      <c r="Y77">
        <f t="shared" si="15"/>
        <v>0</v>
      </c>
      <c r="Z77">
        <f t="shared" si="16"/>
        <v>0</v>
      </c>
      <c r="AA77">
        <f t="shared" si="17"/>
        <v>0</v>
      </c>
      <c r="AB77">
        <f t="shared" si="18"/>
        <v>0</v>
      </c>
      <c r="AC77">
        <f t="shared" si="19"/>
        <v>0</v>
      </c>
      <c r="AE77">
        <f t="shared" si="20"/>
        <v>0</v>
      </c>
    </row>
    <row r="78" spans="1:31" x14ac:dyDescent="0.35">
      <c r="A78" t="e">
        <v>#N/A</v>
      </c>
      <c r="D78" t="str">
        <v>25750FS2CK71</v>
      </c>
      <c r="E78" s="47" t="str">
        <v>25750FS2CK71</v>
      </c>
      <c r="G78" s="47" t="str">
        <v>90407F210771</v>
      </c>
      <c r="I78" s="47" t="str">
        <v>111802665171</v>
      </c>
      <c r="J78" s="47">
        <v>2</v>
      </c>
      <c r="K78" s="49" t="str" cm="1">
        <f t="array" ref="K78:L78">TRANSPOSE(_xlfn._xlws.FILTER(Total_Scrap[Month],(Total_Scrap[Part Number]='traitement UNIQUE'!I78)))</f>
        <v>03/2021</v>
      </c>
      <c r="L78" s="49" t="str">
        <v>06/2021</v>
      </c>
      <c r="M78" s="49"/>
      <c r="N78" s="49"/>
      <c r="O78" s="49"/>
      <c r="P78" s="49"/>
      <c r="Q78" s="49"/>
      <c r="R78" s="49"/>
      <c r="S78" s="49"/>
      <c r="T78" s="49"/>
      <c r="U78">
        <f t="shared" si="11"/>
        <v>92</v>
      </c>
      <c r="V78">
        <f t="shared" si="12"/>
        <v>0</v>
      </c>
      <c r="W78">
        <f t="shared" si="13"/>
        <v>0</v>
      </c>
      <c r="X78">
        <f t="shared" si="14"/>
        <v>0</v>
      </c>
      <c r="Y78">
        <f t="shared" si="15"/>
        <v>0</v>
      </c>
      <c r="Z78">
        <f t="shared" si="16"/>
        <v>0</v>
      </c>
      <c r="AA78">
        <f t="shared" si="17"/>
        <v>0</v>
      </c>
      <c r="AB78">
        <f t="shared" si="18"/>
        <v>0</v>
      </c>
      <c r="AC78">
        <f t="shared" si="19"/>
        <v>0</v>
      </c>
      <c r="AE78">
        <f t="shared" si="20"/>
        <v>92</v>
      </c>
    </row>
    <row r="79" spans="1:31" x14ac:dyDescent="0.35">
      <c r="A79" t="e">
        <v>#N/A</v>
      </c>
      <c r="D79" t="str">
        <v>235102661071</v>
      </c>
      <c r="E79" s="47" t="str">
        <v>235102661071</v>
      </c>
      <c r="G79" s="47" t="str">
        <v>38330F231271</v>
      </c>
      <c r="I79" s="47" t="str">
        <v>163612386071</v>
      </c>
      <c r="J79" s="47">
        <v>2</v>
      </c>
      <c r="K79" s="49" t="str" cm="1">
        <f t="array" ref="K79:L79">TRANSPOSE(_xlfn._xlws.FILTER(Total_Scrap[Month],(Total_Scrap[Part Number]='traitement UNIQUE'!I79)))</f>
        <v>05/2021</v>
      </c>
      <c r="L79" s="49" t="str">
        <v>06/2021</v>
      </c>
      <c r="M79" s="49"/>
      <c r="N79" s="49"/>
      <c r="O79" s="49"/>
      <c r="P79" s="49"/>
      <c r="Q79" s="49"/>
      <c r="R79" s="49"/>
      <c r="S79" s="49"/>
      <c r="T79" s="49"/>
      <c r="U79">
        <f t="shared" si="11"/>
        <v>31</v>
      </c>
      <c r="V79">
        <f t="shared" si="12"/>
        <v>0</v>
      </c>
      <c r="W79">
        <f t="shared" si="13"/>
        <v>0</v>
      </c>
      <c r="X79">
        <f t="shared" si="14"/>
        <v>0</v>
      </c>
      <c r="Y79">
        <f t="shared" si="15"/>
        <v>0</v>
      </c>
      <c r="Z79">
        <f t="shared" si="16"/>
        <v>0</v>
      </c>
      <c r="AA79">
        <f t="shared" si="17"/>
        <v>0</v>
      </c>
      <c r="AB79">
        <f t="shared" si="18"/>
        <v>0</v>
      </c>
      <c r="AC79">
        <f t="shared" si="19"/>
        <v>0</v>
      </c>
      <c r="AE79">
        <f t="shared" si="20"/>
        <v>31</v>
      </c>
    </row>
    <row r="80" spans="1:31" x14ac:dyDescent="0.35">
      <c r="A80" t="e">
        <v>#N/A</v>
      </c>
      <c r="D80" t="str">
        <v>235102661171</v>
      </c>
      <c r="E80" s="47" t="str">
        <v>235102661171</v>
      </c>
      <c r="G80" s="47" t="str">
        <v>17460UM010</v>
      </c>
      <c r="I80" s="47" t="str">
        <v>56680F218101</v>
      </c>
      <c r="J80" s="47">
        <v>2</v>
      </c>
      <c r="K80" s="49" t="str" cm="1">
        <f t="array" ref="K80:L80">TRANSPOSE(_xlfn._xlws.FILTER(Total_Scrap[Month],(Total_Scrap[Part Number]='traitement UNIQUE'!I80)))</f>
        <v>06/2021</v>
      </c>
      <c r="L80" s="49" t="str">
        <v>06/2021</v>
      </c>
      <c r="M80" s="49"/>
      <c r="N80" s="49"/>
      <c r="O80" s="49"/>
      <c r="P80" s="49"/>
      <c r="Q80" s="49"/>
      <c r="R80" s="49"/>
      <c r="S80" s="49"/>
      <c r="T80" s="49"/>
      <c r="U80">
        <f t="shared" si="11"/>
        <v>0</v>
      </c>
      <c r="V80">
        <f t="shared" si="12"/>
        <v>0</v>
      </c>
      <c r="W80">
        <f t="shared" si="13"/>
        <v>0</v>
      </c>
      <c r="X80">
        <f t="shared" si="14"/>
        <v>0</v>
      </c>
      <c r="Y80">
        <f t="shared" si="15"/>
        <v>0</v>
      </c>
      <c r="Z80">
        <f t="shared" si="16"/>
        <v>0</v>
      </c>
      <c r="AA80">
        <f t="shared" si="17"/>
        <v>0</v>
      </c>
      <c r="AB80">
        <f t="shared" si="18"/>
        <v>0</v>
      </c>
      <c r="AC80">
        <f t="shared" si="19"/>
        <v>0</v>
      </c>
      <c r="AE80">
        <f t="shared" si="20"/>
        <v>0</v>
      </c>
    </row>
    <row r="81" spans="1:12" x14ac:dyDescent="0.35">
      <c r="A81" t="e">
        <v>#N/A</v>
      </c>
      <c r="D81" t="str">
        <v>16420F318071</v>
      </c>
      <c r="E81" s="47" t="str">
        <v>16420F318071</v>
      </c>
      <c r="G81" s="47" t="str">
        <v>38746F231171</v>
      </c>
      <c r="I81">
        <v>11111111111</v>
      </c>
      <c r="J81">
        <v>2</v>
      </c>
      <c r="K81" s="49" cm="1">
        <f t="array" ref="K81:L81">TRANSPOSE(_xlfn._xlws.FILTER(Total_Scrap[Month],(Total_Scrap[Part Number]='traitement UNIQUE'!I81)))</f>
        <v>44713</v>
      </c>
      <c r="L81" s="49" t="str">
        <v>06/2023</v>
      </c>
    </row>
    <row r="82" spans="1:12" x14ac:dyDescent="0.35">
      <c r="A82" t="e">
        <v>#N/A</v>
      </c>
      <c r="D82" t="str">
        <v>566512664071</v>
      </c>
      <c r="E82" s="47" t="str">
        <v>566512664071</v>
      </c>
      <c r="G82" s="47" t="str">
        <v>53233FPA2171</v>
      </c>
    </row>
    <row r="83" spans="1:12" x14ac:dyDescent="0.35">
      <c r="A83" t="e">
        <v>#N/A</v>
      </c>
      <c r="D83" t="str">
        <v>518912675071</v>
      </c>
      <c r="E83" s="47" t="str">
        <v>518912675071</v>
      </c>
      <c r="G83" s="47" t="str">
        <v>17103F218071</v>
      </c>
    </row>
    <row r="84" spans="1:12" x14ac:dyDescent="0.35">
      <c r="A84" t="e">
        <v>#N/A</v>
      </c>
      <c r="D84" t="str">
        <v>23349F231071</v>
      </c>
      <c r="E84" s="47" t="str">
        <v>23349F231071</v>
      </c>
      <c r="G84" s="47" t="str">
        <v>53220F218071</v>
      </c>
    </row>
    <row r="85" spans="1:12" x14ac:dyDescent="0.35">
      <c r="A85" t="e">
        <v>#N/A</v>
      </c>
      <c r="D85" t="str">
        <v>18450UM020</v>
      </c>
      <c r="E85" s="47" t="str">
        <v>18450UM020</v>
      </c>
      <c r="G85" s="47" t="str">
        <v>58508F318071</v>
      </c>
    </row>
    <row r="86" spans="1:12" x14ac:dyDescent="0.35">
      <c r="A86" t="e">
        <v>#N/A</v>
      </c>
      <c r="D86" t="str">
        <v>23702FP24271</v>
      </c>
      <c r="E86" s="47" t="str">
        <v>23702FP24271</v>
      </c>
      <c r="G86" s="47" t="str">
        <v>678202664171</v>
      </c>
    </row>
    <row r="87" spans="1:12" x14ac:dyDescent="0.35">
      <c r="A87" t="e">
        <v>#N/A</v>
      </c>
      <c r="D87" t="str">
        <v>56013F231071</v>
      </c>
      <c r="E87" s="47" t="str">
        <v>56013F231071</v>
      </c>
      <c r="G87" s="47" t="str">
        <v>566302660171</v>
      </c>
    </row>
    <row r="88" spans="1:12" x14ac:dyDescent="0.35">
      <c r="A88" t="e">
        <v>#N/A</v>
      </c>
      <c r="D88" t="str">
        <v>56011F231071</v>
      </c>
      <c r="E88" s="47" t="str">
        <v>56011F231071</v>
      </c>
      <c r="G88" s="47" t="str">
        <v>45672F331071</v>
      </c>
    </row>
    <row r="89" spans="1:12" x14ac:dyDescent="0.35">
      <c r="A89" t="e">
        <v>#N/A</v>
      </c>
      <c r="D89" t="str">
        <v>56315FSASD71</v>
      </c>
      <c r="E89" s="47" t="str">
        <v>56315FSASD71</v>
      </c>
      <c r="G89" s="47" t="str">
        <v>1A28085</v>
      </c>
    </row>
    <row r="90" spans="1:12" x14ac:dyDescent="0.35">
      <c r="A90" t="e">
        <v>#N/A</v>
      </c>
      <c r="D90" t="str">
        <v>175202662071</v>
      </c>
      <c r="E90" s="47" t="str">
        <v>175202662071</v>
      </c>
      <c r="G90" s="47" t="str">
        <v>288013665071</v>
      </c>
    </row>
    <row r="91" spans="1:12" x14ac:dyDescent="0.35">
      <c r="A91" t="e">
        <v>#N/A</v>
      </c>
      <c r="D91" t="str">
        <v>56210F225071</v>
      </c>
      <c r="E91" s="47" t="str">
        <v>56210F225071</v>
      </c>
      <c r="G91" s="47" t="str">
        <v>563063665071</v>
      </c>
    </row>
    <row r="92" spans="1:12" x14ac:dyDescent="0.35">
      <c r="A92" t="e">
        <v>#N/A</v>
      </c>
      <c r="D92" t="str">
        <v>56231F231071</v>
      </c>
      <c r="E92" s="47" t="str">
        <v>56231F231071</v>
      </c>
      <c r="G92" s="47" t="str">
        <v>56606F218171</v>
      </c>
    </row>
    <row r="93" spans="1:12" x14ac:dyDescent="0.35">
      <c r="A93" t="e">
        <v>#N/A</v>
      </c>
      <c r="D93" t="str">
        <v>65600FSL4C71</v>
      </c>
      <c r="E93" s="47" t="str">
        <v>65600FSL4C71</v>
      </c>
      <c r="G93" s="47" t="str">
        <v>56316FSYN971</v>
      </c>
    </row>
    <row r="94" spans="1:12" x14ac:dyDescent="0.35">
      <c r="A94" t="e">
        <v>#N/A</v>
      </c>
      <c r="D94" t="str">
        <v>55231F231071</v>
      </c>
      <c r="E94" s="47" t="str">
        <v>55231F231071</v>
      </c>
      <c r="G94" s="47" t="str">
        <v>236202660171</v>
      </c>
    </row>
    <row r="95" spans="1:12" x14ac:dyDescent="0.35">
      <c r="A95" t="e">
        <v>#N/A</v>
      </c>
      <c r="D95" t="str">
        <v>565302660071</v>
      </c>
      <c r="E95" s="47" t="str">
        <v>565302660071</v>
      </c>
      <c r="G95" s="47" t="str">
        <v>571102662171</v>
      </c>
    </row>
    <row r="96" spans="1:12" x14ac:dyDescent="0.35">
      <c r="A96" t="e">
        <v>#N/A</v>
      </c>
      <c r="D96" t="str">
        <v>55240F218171</v>
      </c>
      <c r="E96" s="47" t="str">
        <v>55240F218171</v>
      </c>
      <c r="G96" s="47" t="str">
        <v>266022660271</v>
      </c>
    </row>
    <row r="97" spans="1:7" x14ac:dyDescent="0.35">
      <c r="A97" t="e">
        <v>#N/A</v>
      </c>
      <c r="D97" t="str">
        <v>571602660471</v>
      </c>
      <c r="E97" s="47" t="str">
        <v>571602660471</v>
      </c>
      <c r="G97" s="47" t="str">
        <v>111802665071</v>
      </c>
    </row>
    <row r="98" spans="1:7" x14ac:dyDescent="0.35">
      <c r="A98" t="e">
        <v>#N/A</v>
      </c>
      <c r="D98" t="str">
        <v>16420F218071</v>
      </c>
      <c r="E98" s="47" t="str">
        <v>16420F218071</v>
      </c>
      <c r="G98" s="47" t="str">
        <v>96363F330071</v>
      </c>
    </row>
    <row r="99" spans="1:7" x14ac:dyDescent="0.35">
      <c r="A99" t="e">
        <v>#N/A</v>
      </c>
      <c r="D99" t="str">
        <v>16420F118071</v>
      </c>
      <c r="E99" s="47" t="str">
        <v>16420F118071</v>
      </c>
      <c r="G99" s="47" t="str">
        <v>68161F225071</v>
      </c>
    </row>
    <row r="100" spans="1:7" x14ac:dyDescent="0.35">
      <c r="A100" t="e">
        <v>#N/A</v>
      </c>
      <c r="D100" t="str">
        <v>58510F318271</v>
      </c>
      <c r="E100" s="47" t="str">
        <v>58510F318271</v>
      </c>
      <c r="G100" s="47" t="str">
        <v>471102665171</v>
      </c>
    </row>
    <row r="101" spans="1:7" x14ac:dyDescent="0.35">
      <c r="A101" t="e">
        <v>#N/A</v>
      </c>
      <c r="D101" t="str">
        <v>56310F226071</v>
      </c>
      <c r="E101" s="47" t="str">
        <v>56310F226071</v>
      </c>
      <c r="G101" s="47" t="str">
        <v>56015F219371</v>
      </c>
    </row>
    <row r="102" spans="1:7" x14ac:dyDescent="0.35">
      <c r="A102" t="e">
        <v>#N/A</v>
      </c>
      <c r="D102" t="str">
        <v>56210F220071</v>
      </c>
      <c r="E102" s="47" t="str">
        <v>56210F220071</v>
      </c>
      <c r="G102" s="47" t="str">
        <v>574302660071</v>
      </c>
    </row>
    <row r="103" spans="1:7" x14ac:dyDescent="0.35">
      <c r="A103" t="e">
        <v>#N/A</v>
      </c>
      <c r="D103" t="str">
        <v>233002665071</v>
      </c>
      <c r="E103" s="47" t="str">
        <v>233002665071</v>
      </c>
      <c r="G103" s="47" t="str">
        <v>56058F320071</v>
      </c>
    </row>
    <row r="104" spans="1:7" x14ac:dyDescent="0.35">
      <c r="A104" t="e">
        <v>#N/A</v>
      </c>
      <c r="D104" t="str">
        <v>56031F232071</v>
      </c>
      <c r="E104" s="47" t="str">
        <v>56031F232071</v>
      </c>
      <c r="G104" s="47" t="str">
        <v>56110F220071</v>
      </c>
    </row>
    <row r="105" spans="1:7" x14ac:dyDescent="0.35">
      <c r="A105" t="e">
        <v>#N/A</v>
      </c>
      <c r="D105" t="str">
        <v>53226F231071</v>
      </c>
      <c r="E105" s="47" t="str">
        <v>53226F231071</v>
      </c>
      <c r="G105" s="47" t="str">
        <v>571501662171</v>
      </c>
    </row>
    <row r="106" spans="1:7" x14ac:dyDescent="0.35">
      <c r="A106" t="e">
        <v>#N/A</v>
      </c>
      <c r="D106" t="str">
        <v>56580FPD2171</v>
      </c>
      <c r="E106" s="47" t="str">
        <v>56580FPD2171</v>
      </c>
      <c r="G106" s="47" t="str">
        <v>585111662071</v>
      </c>
    </row>
    <row r="107" spans="1:7" x14ac:dyDescent="0.35">
      <c r="A107" t="e">
        <v>#N/A</v>
      </c>
      <c r="D107" t="str">
        <v>53211F331071</v>
      </c>
      <c r="E107" s="47" t="str">
        <v>53211F331071</v>
      </c>
      <c r="G107" s="47" t="str">
        <v>177402665071</v>
      </c>
    </row>
    <row r="108" spans="1:7" x14ac:dyDescent="0.35">
      <c r="A108" t="e">
        <v>#N/A</v>
      </c>
      <c r="D108" t="str">
        <v>56052F227071</v>
      </c>
      <c r="E108" s="47" t="str">
        <v>56052F227071</v>
      </c>
      <c r="G108" s="47" t="str">
        <v>56530FPD2071</v>
      </c>
    </row>
    <row r="109" spans="1:7" x14ac:dyDescent="0.35">
      <c r="A109" t="e">
        <v>#N/A</v>
      </c>
      <c r="D109" t="str">
        <v>56570F210071</v>
      </c>
      <c r="E109" s="47" t="str">
        <v>56570F210071</v>
      </c>
      <c r="G109" s="47" t="str">
        <v>57510F231071</v>
      </c>
    </row>
    <row r="110" spans="1:7" x14ac:dyDescent="0.35">
      <c r="A110" t="e">
        <v>#N/A</v>
      </c>
      <c r="D110" t="str">
        <v>17106F225071</v>
      </c>
      <c r="E110" s="47" t="str">
        <v>17106F225071</v>
      </c>
      <c r="G110" s="47" t="str">
        <v>55538F318271</v>
      </c>
    </row>
    <row r="111" spans="1:7" x14ac:dyDescent="0.35">
      <c r="A111" t="e">
        <v>#N/A</v>
      </c>
      <c r="D111" t="str">
        <v>56052F226071</v>
      </c>
      <c r="E111" s="47" t="str">
        <v>56052F226071</v>
      </c>
      <c r="G111" s="47" t="str">
        <v>38758F231171</v>
      </c>
    </row>
    <row r="112" spans="1:7" x14ac:dyDescent="0.35">
      <c r="A112" t="e">
        <v>#N/A</v>
      </c>
      <c r="D112" t="str">
        <v>451101247371</v>
      </c>
      <c r="E112" s="47" t="str">
        <v>451101247371</v>
      </c>
      <c r="G112" s="47" t="str">
        <v>53212F218071</v>
      </c>
    </row>
    <row r="113" spans="1:7" x14ac:dyDescent="0.35">
      <c r="A113" t="e">
        <v>#N/A</v>
      </c>
      <c r="D113" t="str">
        <v>56014F118071</v>
      </c>
      <c r="E113" s="47" t="str">
        <v>56014F118071</v>
      </c>
      <c r="G113" s="47" t="str">
        <v>68132F225071</v>
      </c>
    </row>
    <row r="114" spans="1:7" x14ac:dyDescent="0.35">
      <c r="A114" t="e">
        <v>#N/A</v>
      </c>
      <c r="D114" t="str">
        <v>58770F218071</v>
      </c>
      <c r="E114" s="47" t="str">
        <v>58770F218071</v>
      </c>
      <c r="G114" s="47" t="str">
        <v>26620F231071</v>
      </c>
    </row>
    <row r="115" spans="1:7" x14ac:dyDescent="0.35">
      <c r="A115" t="e">
        <v>#N/A</v>
      </c>
      <c r="D115" t="str">
        <v>175072660271</v>
      </c>
      <c r="E115" s="47" t="str">
        <v>175072660271</v>
      </c>
      <c r="G115" s="47" t="str">
        <v>55636F231071</v>
      </c>
    </row>
    <row r="116" spans="1:7" x14ac:dyDescent="0.35">
      <c r="A116" t="e">
        <v>#N/A</v>
      </c>
      <c r="D116" t="str">
        <v>2A14398G3</v>
      </c>
      <c r="E116" s="47" t="str">
        <v>2A14398G3</v>
      </c>
      <c r="G116" s="47" t="str">
        <v>55215F318071</v>
      </c>
    </row>
    <row r="117" spans="1:7" x14ac:dyDescent="0.35">
      <c r="A117" t="e">
        <v>#N/A</v>
      </c>
      <c r="D117" t="str">
        <v>521823675171</v>
      </c>
      <c r="E117" s="47" t="str">
        <v>521823675171</v>
      </c>
      <c r="G117" s="47" t="str">
        <v>68148F218071</v>
      </c>
    </row>
    <row r="118" spans="1:7" x14ac:dyDescent="0.35">
      <c r="A118" t="e">
        <v>#N/A</v>
      </c>
      <c r="D118" t="str">
        <v>3A14124G3</v>
      </c>
      <c r="E118" s="47" t="str">
        <v>3A14124G3</v>
      </c>
      <c r="G118" s="47" t="str">
        <v>56014F320071</v>
      </c>
    </row>
    <row r="119" spans="1:7" x14ac:dyDescent="0.35">
      <c r="A119" t="e">
        <v>#N/A</v>
      </c>
      <c r="D119" t="str">
        <v>52240F218071</v>
      </c>
      <c r="E119" s="47" t="str">
        <v>52240F218071</v>
      </c>
      <c r="G119" s="47" t="str">
        <v>566012661171</v>
      </c>
    </row>
    <row r="120" spans="1:7" x14ac:dyDescent="0.35">
      <c r="A120" t="e">
        <v>#N/A</v>
      </c>
      <c r="D120" t="str">
        <v>167151663071</v>
      </c>
      <c r="E120" s="47" t="str">
        <v>167151663071</v>
      </c>
      <c r="G120" s="47" t="str">
        <v>674702660071</v>
      </c>
    </row>
    <row r="121" spans="1:7" x14ac:dyDescent="0.35">
      <c r="A121" t="e">
        <v>#N/A</v>
      </c>
      <c r="D121" t="str">
        <v>96365F509471</v>
      </c>
      <c r="E121" s="47" t="str">
        <v>96365F509471</v>
      </c>
      <c r="G121" s="47" t="str">
        <v>536202661071</v>
      </c>
    </row>
    <row r="122" spans="1:7" x14ac:dyDescent="0.35">
      <c r="A122" t="e">
        <v>#N/A</v>
      </c>
      <c r="D122" t="str">
        <v>58723F318271</v>
      </c>
      <c r="E122" s="47" t="str">
        <v>58723F318271</v>
      </c>
      <c r="G122" s="47" t="str">
        <v>56606F219171</v>
      </c>
    </row>
    <row r="123" spans="1:7" x14ac:dyDescent="0.35">
      <c r="A123" t="e">
        <v>#N/A</v>
      </c>
      <c r="D123" t="str">
        <v>566512663071</v>
      </c>
      <c r="E123" s="47" t="str">
        <v>566512663071</v>
      </c>
      <c r="G123" s="47" t="str">
        <v>175202661071</v>
      </c>
    </row>
    <row r="124" spans="1:7" x14ac:dyDescent="0.35">
      <c r="A124" t="e">
        <v>#N/A</v>
      </c>
      <c r="D124" t="str">
        <v>56042F318071</v>
      </c>
      <c r="E124" s="47" t="str">
        <v>56042F318071</v>
      </c>
      <c r="G124" s="47" t="str">
        <v>1B03095</v>
      </c>
    </row>
    <row r="125" spans="1:7" x14ac:dyDescent="0.35">
      <c r="A125" t="e">
        <v>#N/A</v>
      </c>
      <c r="D125" t="str">
        <v>68147F218071</v>
      </c>
      <c r="E125" s="47" t="str">
        <v>68147F218071</v>
      </c>
      <c r="G125" s="47" t="str">
        <v>2A28008</v>
      </c>
    </row>
    <row r="126" spans="1:7" x14ac:dyDescent="0.35">
      <c r="A126" t="e">
        <v>#N/A</v>
      </c>
      <c r="D126" t="str">
        <v>566532660371</v>
      </c>
      <c r="E126" s="47" t="str">
        <v>566532660371</v>
      </c>
      <c r="G126" s="47" t="str">
        <v>537302670571</v>
      </c>
    </row>
    <row r="127" spans="1:7" x14ac:dyDescent="0.35">
      <c r="A127" t="e">
        <v>#N/A</v>
      </c>
      <c r="D127" t="str">
        <v>678811132171</v>
      </c>
      <c r="E127" s="47" t="str">
        <v>678811132171</v>
      </c>
      <c r="G127" s="47" t="str">
        <v>470303661171</v>
      </c>
    </row>
    <row r="128" spans="1:7" x14ac:dyDescent="0.35">
      <c r="A128" t="e">
        <v>#N/A</v>
      </c>
      <c r="D128" t="str">
        <v>566512660071</v>
      </c>
      <c r="E128" s="47" t="str">
        <v>566512660071</v>
      </c>
      <c r="G128" s="47" t="str">
        <v>55518FPA2071</v>
      </c>
    </row>
    <row r="129" spans="1:7" x14ac:dyDescent="0.35">
      <c r="A129" t="e">
        <v>#N/A</v>
      </c>
      <c r="D129" t="str">
        <v>537462665171</v>
      </c>
      <c r="E129" s="47" t="str">
        <v>537462665171</v>
      </c>
      <c r="G129" s="47" t="str">
        <v>27060UB080</v>
      </c>
    </row>
    <row r="130" spans="1:7" x14ac:dyDescent="0.35">
      <c r="A130" t="e">
        <v>#N/A</v>
      </c>
      <c r="D130" t="str">
        <v>90407F210771</v>
      </c>
      <c r="E130" s="47" t="str">
        <v>90407F210771</v>
      </c>
      <c r="G130" s="47" t="str">
        <v>470301661071</v>
      </c>
    </row>
    <row r="131" spans="1:7" x14ac:dyDescent="0.35">
      <c r="A131" t="e">
        <v>#N/A</v>
      </c>
      <c r="D131" t="str">
        <v>38330F231271</v>
      </c>
      <c r="E131" s="47" t="str">
        <v>38330F231271</v>
      </c>
      <c r="G131" s="47" t="str">
        <v>56014F328071</v>
      </c>
    </row>
    <row r="132" spans="1:7" x14ac:dyDescent="0.35">
      <c r="A132" t="e">
        <v>#N/A</v>
      </c>
      <c r="D132" t="str">
        <v>17460UM010</v>
      </c>
      <c r="E132" s="47" t="str">
        <v>17460UM010</v>
      </c>
      <c r="G132" s="47" t="str">
        <v>38110F232171</v>
      </c>
    </row>
    <row r="133" spans="1:7" x14ac:dyDescent="0.35">
      <c r="A133" t="e">
        <v>#N/A</v>
      </c>
      <c r="D133" t="str">
        <v>89661UM090</v>
      </c>
      <c r="E133" s="47" t="str">
        <v>89661UM090</v>
      </c>
      <c r="G133" s="47" t="str">
        <v>1A18133</v>
      </c>
    </row>
    <row r="134" spans="1:7" x14ac:dyDescent="0.35">
      <c r="A134" t="e">
        <v>#N/A</v>
      </c>
      <c r="D134" t="str">
        <v>56210F118071</v>
      </c>
      <c r="E134" s="47" t="str">
        <v>56210F118071</v>
      </c>
      <c r="G134" s="47" t="str">
        <v>56310F225071</v>
      </c>
    </row>
    <row r="135" spans="1:7" x14ac:dyDescent="0.35">
      <c r="A135" t="e">
        <v>#N/A</v>
      </c>
      <c r="D135" t="str">
        <v>8987125010</v>
      </c>
      <c r="E135" s="47" t="str">
        <v>8987125010</v>
      </c>
      <c r="G135" s="47" t="str">
        <v>12361F231071</v>
      </c>
    </row>
    <row r="136" spans="1:7" x14ac:dyDescent="0.35">
      <c r="A136" t="e">
        <v>#N/A</v>
      </c>
      <c r="D136" t="str">
        <v>27060UB070</v>
      </c>
      <c r="E136" s="47" t="str">
        <v>27060UB070</v>
      </c>
      <c r="G136" s="47" t="str">
        <v>2220430020</v>
      </c>
    </row>
    <row r="137" spans="1:7" x14ac:dyDescent="0.35">
      <c r="A137" t="e">
        <v>#N/A</v>
      </c>
      <c r="D137" t="str">
        <v>56044FPA2271</v>
      </c>
      <c r="E137" s="47" t="str">
        <v>56044FPA2271</v>
      </c>
      <c r="G137" s="47" t="str">
        <v>58720FPD2071</v>
      </c>
    </row>
    <row r="138" spans="1:7" x14ac:dyDescent="0.35">
      <c r="A138" t="e">
        <v>#N/A</v>
      </c>
      <c r="D138" t="str">
        <v>566302661071</v>
      </c>
      <c r="E138" s="47" t="str">
        <v>566302661071</v>
      </c>
      <c r="G138" s="47" t="str">
        <v>175072664071</v>
      </c>
    </row>
    <row r="139" spans="1:7" x14ac:dyDescent="0.35">
      <c r="A139" t="e">
        <v>#N/A</v>
      </c>
      <c r="D139" t="str">
        <v>38746F231171</v>
      </c>
      <c r="E139" s="47" t="str">
        <v>38746F231171</v>
      </c>
      <c r="G139" s="47" t="str">
        <v>45283F219171</v>
      </c>
    </row>
    <row r="140" spans="1:7" x14ac:dyDescent="0.35">
      <c r="A140" t="e">
        <v>#N/A</v>
      </c>
      <c r="D140" t="str">
        <v>53233FPA2171</v>
      </c>
      <c r="E140" s="47" t="str">
        <v>53233FPA2171</v>
      </c>
      <c r="G140" s="47" t="str">
        <v>56442F220071</v>
      </c>
    </row>
    <row r="141" spans="1:7" x14ac:dyDescent="0.35">
      <c r="A141" t="e">
        <v>#N/A</v>
      </c>
      <c r="D141" t="str">
        <v>38711F331171</v>
      </c>
      <c r="E141" s="47" t="str">
        <v>38711F331171</v>
      </c>
      <c r="G141" s="47" t="str">
        <v>56022F219271</v>
      </c>
    </row>
    <row r="142" spans="1:7" x14ac:dyDescent="0.35">
      <c r="A142" t="e">
        <v>#N/A</v>
      </c>
      <c r="D142" t="str">
        <v>53402F218171</v>
      </c>
      <c r="E142" s="47" t="str">
        <v>53402F218171</v>
      </c>
      <c r="G142" s="47" t="str">
        <v>53218F218071</v>
      </c>
    </row>
    <row r="143" spans="1:7" x14ac:dyDescent="0.35">
      <c r="A143" t="e">
        <v>#N/A</v>
      </c>
      <c r="D143" t="str">
        <v>17103F218071</v>
      </c>
      <c r="E143" s="47" t="str">
        <v>17103F218071</v>
      </c>
      <c r="G143" s="47" t="str">
        <v>688022654071</v>
      </c>
    </row>
    <row r="144" spans="1:7" x14ac:dyDescent="0.35">
      <c r="A144" t="e">
        <v>#N/A</v>
      </c>
      <c r="D144" t="str">
        <v>53220F218071</v>
      </c>
      <c r="E144" s="47" t="str">
        <v>53220F218071</v>
      </c>
      <c r="G144" s="47" t="str">
        <v>676303655071</v>
      </c>
    </row>
    <row r="145" spans="1:7" x14ac:dyDescent="0.35">
      <c r="A145" t="e">
        <v>#N/A</v>
      </c>
      <c r="D145" t="str">
        <v>58508F318071</v>
      </c>
      <c r="E145" s="47" t="str">
        <v>58508F318071</v>
      </c>
      <c r="G145" s="47" t="str">
        <v>425102667071</v>
      </c>
    </row>
    <row r="146" spans="1:7" x14ac:dyDescent="0.35">
      <c r="A146" t="e">
        <v>#N/A</v>
      </c>
      <c r="D146" t="str">
        <v>167202665171</v>
      </c>
      <c r="E146" s="47" t="str">
        <v>167202665171</v>
      </c>
      <c r="G146" s="47" t="str">
        <v>56062F321071</v>
      </c>
    </row>
    <row r="147" spans="1:7" x14ac:dyDescent="0.35">
      <c r="A147" t="e">
        <v>#N/A</v>
      </c>
      <c r="D147" t="str">
        <v>678202664171</v>
      </c>
      <c r="E147" s="47" t="str">
        <v>678202664171</v>
      </c>
      <c r="G147" s="47" t="str">
        <v>68402F220071</v>
      </c>
    </row>
    <row r="148" spans="1:7" x14ac:dyDescent="0.35">
      <c r="A148" t="e">
        <v>#N/A</v>
      </c>
      <c r="D148" t="str">
        <v>53401F218171</v>
      </c>
      <c r="E148" s="47" t="str">
        <v>53401F218171</v>
      </c>
      <c r="G148" s="47" t="str">
        <v>56310F125071</v>
      </c>
    </row>
    <row r="149" spans="1:7" x14ac:dyDescent="0.35">
      <c r="A149" t="e">
        <v>#N/A</v>
      </c>
      <c r="D149" t="str">
        <v>178022665071</v>
      </c>
      <c r="E149" s="47" t="str">
        <v>178022665071</v>
      </c>
      <c r="G149" s="47" t="str">
        <v>678202660271</v>
      </c>
    </row>
    <row r="150" spans="1:7" x14ac:dyDescent="0.35">
      <c r="A150" t="e">
        <v>#N/A</v>
      </c>
      <c r="D150" t="str">
        <v>566302660171</v>
      </c>
      <c r="E150" s="47" t="str">
        <v>566302660171</v>
      </c>
      <c r="G150" s="47" t="str">
        <v>68155F231171</v>
      </c>
    </row>
    <row r="151" spans="1:7" x14ac:dyDescent="0.35">
      <c r="A151" t="e">
        <v>#N/A</v>
      </c>
      <c r="D151" t="str">
        <v>45672F331071</v>
      </c>
      <c r="E151" s="47" t="str">
        <v>45672F331071</v>
      </c>
      <c r="G151" s="47" t="str">
        <v>56054F218271</v>
      </c>
    </row>
    <row r="152" spans="1:7" x14ac:dyDescent="0.35">
      <c r="A152" t="e">
        <v>#N/A</v>
      </c>
      <c r="D152" t="str">
        <v>1A28085</v>
      </c>
      <c r="E152" s="47" t="str">
        <v>1A28085</v>
      </c>
      <c r="G152" s="47" t="str">
        <v>56110F219071</v>
      </c>
    </row>
    <row r="153" spans="1:7" x14ac:dyDescent="0.35">
      <c r="A153" t="e">
        <v>#N/A</v>
      </c>
      <c r="D153" t="str">
        <v>56051F225071</v>
      </c>
      <c r="E153" s="47" t="str">
        <v>56051F225071</v>
      </c>
      <c r="G153" s="47" t="str">
        <v>235502661071</v>
      </c>
    </row>
    <row r="154" spans="1:7" x14ac:dyDescent="0.35">
      <c r="A154" t="e">
        <v>#N/A</v>
      </c>
      <c r="D154" t="str">
        <v>288013665071</v>
      </c>
      <c r="E154" s="47" t="str">
        <v>288013665071</v>
      </c>
      <c r="G154" s="47" t="str">
        <v>242102674071</v>
      </c>
    </row>
    <row r="155" spans="1:7" x14ac:dyDescent="0.35">
      <c r="A155" t="e">
        <v>#N/A</v>
      </c>
      <c r="D155" t="str">
        <v>238062665071</v>
      </c>
      <c r="E155" s="47" t="str">
        <v>238062665071</v>
      </c>
      <c r="G155" s="47" t="str">
        <v>234202660071</v>
      </c>
    </row>
    <row r="156" spans="1:7" x14ac:dyDescent="0.35">
      <c r="A156" t="e">
        <v>#N/A</v>
      </c>
      <c r="D156" t="str">
        <v>532801370071</v>
      </c>
      <c r="E156" s="47" t="str">
        <v>532801370071</v>
      </c>
      <c r="G156" s="47" t="str">
        <v>532222665071</v>
      </c>
    </row>
    <row r="157" spans="1:7" x14ac:dyDescent="0.35">
      <c r="A157" t="e">
        <v>#N/A</v>
      </c>
      <c r="D157" t="str">
        <v>440701074171</v>
      </c>
      <c r="E157" s="47" t="str">
        <v>440701074171</v>
      </c>
      <c r="G157" s="47" t="str">
        <v>28820F201071</v>
      </c>
    </row>
    <row r="158" spans="1:7" x14ac:dyDescent="0.35">
      <c r="A158" t="e">
        <v>#N/A</v>
      </c>
      <c r="D158" t="str">
        <v>563063665071</v>
      </c>
      <c r="E158" s="47" t="str">
        <v>563063665071</v>
      </c>
      <c r="G158" s="47" t="str">
        <v>55611F231171</v>
      </c>
    </row>
    <row r="159" spans="1:7" x14ac:dyDescent="0.35">
      <c r="A159" t="e">
        <v>#N/A</v>
      </c>
      <c r="D159" t="str">
        <v>56606F218171</v>
      </c>
      <c r="E159" s="47" t="str">
        <v>56606F218171</v>
      </c>
      <c r="G159" s="47" t="str">
        <v>56138FPA2071</v>
      </c>
    </row>
    <row r="160" spans="1:7" x14ac:dyDescent="0.35">
      <c r="A160" t="e">
        <v>#N/A</v>
      </c>
      <c r="D160" t="str">
        <v>56316FSYN971</v>
      </c>
      <c r="E160" s="47" t="str">
        <v>56316FSYN971</v>
      </c>
      <c r="G160" s="47" t="str">
        <v>56024F218371</v>
      </c>
    </row>
    <row r="161" spans="1:7" x14ac:dyDescent="0.35">
      <c r="A161" t="e">
        <v>#N/A</v>
      </c>
      <c r="D161" t="str">
        <v>236202660171</v>
      </c>
      <c r="E161" s="47" t="str">
        <v>236202660171</v>
      </c>
      <c r="G161" s="47" t="str">
        <v>904071303071</v>
      </c>
    </row>
    <row r="162" spans="1:7" x14ac:dyDescent="0.35">
      <c r="A162" t="e">
        <v>#N/A</v>
      </c>
      <c r="D162" t="str">
        <v>571102662171</v>
      </c>
      <c r="E162" s="47" t="str">
        <v>571102662171</v>
      </c>
      <c r="G162" s="47" t="str">
        <v>56023F218071</v>
      </c>
    </row>
    <row r="163" spans="1:7" x14ac:dyDescent="0.35">
      <c r="A163" t="e">
        <v>#N/A</v>
      </c>
      <c r="D163" t="str">
        <v>111203660171</v>
      </c>
      <c r="E163" s="47" t="str">
        <v>111203660171</v>
      </c>
      <c r="G163" s="47" t="str">
        <v>56190F127071</v>
      </c>
    </row>
    <row r="164" spans="1:7" x14ac:dyDescent="0.35">
      <c r="A164" t="e">
        <v>#N/A</v>
      </c>
      <c r="D164" t="str">
        <v>266022660271</v>
      </c>
      <c r="E164" s="47" t="str">
        <v>266022660271</v>
      </c>
      <c r="G164" s="47" t="str">
        <v>38120F332171</v>
      </c>
    </row>
    <row r="165" spans="1:7" x14ac:dyDescent="0.35">
      <c r="A165" t="e">
        <v>#N/A</v>
      </c>
      <c r="D165" t="str">
        <v>111802665071</v>
      </c>
      <c r="E165" s="47" t="str">
        <v>111802665071</v>
      </c>
      <c r="G165" s="47" t="str">
        <v>55545F318171</v>
      </c>
    </row>
    <row r="166" spans="1:7" x14ac:dyDescent="0.35">
      <c r="A166" t="e">
        <v>#N/A</v>
      </c>
      <c r="D166" t="str">
        <v>53724F222071</v>
      </c>
      <c r="E166" s="47" t="str">
        <v>53724F222071</v>
      </c>
      <c r="G166" s="47" t="str">
        <v>28820F221071</v>
      </c>
    </row>
    <row r="167" spans="1:7" x14ac:dyDescent="0.35">
      <c r="A167" t="e">
        <v>#N/A</v>
      </c>
      <c r="D167" t="str">
        <v>532212665071</v>
      </c>
      <c r="E167" s="47" t="str">
        <v>532212665071</v>
      </c>
      <c r="G167" s="47" t="str">
        <v>56310F319071</v>
      </c>
    </row>
    <row r="168" spans="1:7" x14ac:dyDescent="0.35">
      <c r="A168" t="e">
        <v>#N/A</v>
      </c>
      <c r="D168" t="str">
        <v>96363F330071</v>
      </c>
      <c r="E168" s="47" t="str">
        <v>96363F330071</v>
      </c>
      <c r="G168" s="47" t="str">
        <v>177502665071</v>
      </c>
    </row>
    <row r="169" spans="1:7" x14ac:dyDescent="0.35">
      <c r="A169" t="e">
        <v>#N/A</v>
      </c>
      <c r="D169" t="str">
        <v>68161F225071</v>
      </c>
      <c r="E169" s="47" t="str">
        <v>68161F225071</v>
      </c>
      <c r="G169" s="47" t="str">
        <v>56052F322071</v>
      </c>
    </row>
    <row r="170" spans="1:7" x14ac:dyDescent="0.35">
      <c r="A170" t="e">
        <v>#N/A</v>
      </c>
      <c r="D170" t="str">
        <v>471102665171</v>
      </c>
      <c r="E170" s="47" t="str">
        <v>471102665171</v>
      </c>
      <c r="G170" s="47" t="str">
        <v>55109F218571</v>
      </c>
    </row>
    <row r="171" spans="1:7" x14ac:dyDescent="0.35">
      <c r="A171" t="e">
        <v>#N/A</v>
      </c>
      <c r="D171" t="str">
        <v>56015F219371</v>
      </c>
      <c r="E171" s="47" t="str">
        <v>56015F219371</v>
      </c>
      <c r="G171" s="47" t="str">
        <v>53113F318271</v>
      </c>
    </row>
    <row r="172" spans="1:7" x14ac:dyDescent="0.35">
      <c r="A172" t="e">
        <v>#N/A</v>
      </c>
      <c r="D172" t="str">
        <v>574302660071</v>
      </c>
      <c r="E172" s="47" t="str">
        <v>574302660071</v>
      </c>
      <c r="G172" s="47" t="str">
        <v>237022662171</v>
      </c>
    </row>
    <row r="173" spans="1:7" x14ac:dyDescent="0.35">
      <c r="A173" t="e">
        <v>#N/A</v>
      </c>
      <c r="D173" t="str">
        <v>56058F320071</v>
      </c>
      <c r="E173" s="47" t="str">
        <v>56058F320071</v>
      </c>
      <c r="G173" s="47" t="str">
        <v>96363F323071</v>
      </c>
    </row>
    <row r="174" spans="1:7" x14ac:dyDescent="0.35">
      <c r="A174" t="e">
        <v>#N/A</v>
      </c>
      <c r="D174" t="str">
        <v>56110F220071</v>
      </c>
      <c r="E174" s="47" t="str">
        <v>56110F220071</v>
      </c>
      <c r="G174" s="47" t="str">
        <v>521813664271</v>
      </c>
    </row>
    <row r="175" spans="1:7" x14ac:dyDescent="0.35">
      <c r="A175" t="e">
        <v>#N/A</v>
      </c>
      <c r="D175" t="str">
        <v>56190F220071</v>
      </c>
      <c r="E175" s="47" t="str">
        <v>56190F220071</v>
      </c>
      <c r="G175" s="47" t="str">
        <v>56092F219271</v>
      </c>
    </row>
    <row r="176" spans="1:7" x14ac:dyDescent="0.35">
      <c r="A176" t="e">
        <v>#N/A</v>
      </c>
      <c r="D176" t="str">
        <v>571501662171</v>
      </c>
      <c r="E176" s="47" t="str">
        <v>571501662171</v>
      </c>
      <c r="G176" s="47" t="str">
        <v>58741F231071</v>
      </c>
    </row>
    <row r="177" spans="1:5" x14ac:dyDescent="0.35">
      <c r="A177" t="e">
        <v>#N/A</v>
      </c>
      <c r="D177" t="str">
        <v>461502661271</v>
      </c>
      <c r="E177" s="47" t="str">
        <v>461502661271</v>
      </c>
    </row>
    <row r="178" spans="1:5" x14ac:dyDescent="0.35">
      <c r="A178" t="e">
        <v>#N/A</v>
      </c>
      <c r="D178" t="str">
        <v>585111662071</v>
      </c>
      <c r="E178" s="47" t="str">
        <v>585111662071</v>
      </c>
    </row>
    <row r="179" spans="1:5" x14ac:dyDescent="0.35">
      <c r="A179" t="e">
        <v>#N/A</v>
      </c>
      <c r="D179" t="str">
        <v>56031FPD2271</v>
      </c>
      <c r="E179" s="47" t="str">
        <v>56031FPD2271</v>
      </c>
    </row>
    <row r="180" spans="1:5" x14ac:dyDescent="0.35">
      <c r="A180" t="e">
        <v>#N/A</v>
      </c>
      <c r="D180" t="str">
        <v>177402665071</v>
      </c>
      <c r="E180" s="47" t="str">
        <v>177402665071</v>
      </c>
    </row>
    <row r="181" spans="1:5" x14ac:dyDescent="0.35">
      <c r="A181" t="e">
        <v>#N/A</v>
      </c>
      <c r="D181" t="str">
        <v>56530FPD2071</v>
      </c>
      <c r="E181" s="47" t="str">
        <v>56530FPD2071</v>
      </c>
    </row>
    <row r="182" spans="1:5" x14ac:dyDescent="0.35">
      <c r="A182" t="e">
        <v>#N/A</v>
      </c>
      <c r="D182" t="str">
        <v>57510F231071</v>
      </c>
      <c r="E182" s="47" t="str">
        <v>57510F231071</v>
      </c>
    </row>
    <row r="183" spans="1:5" x14ac:dyDescent="0.35">
      <c r="A183" t="e">
        <v>#N/A</v>
      </c>
      <c r="D183" t="str">
        <v>55538F318271</v>
      </c>
      <c r="E183" s="47" t="str">
        <v>55538F318271</v>
      </c>
    </row>
    <row r="184" spans="1:5" x14ac:dyDescent="0.35">
      <c r="A184" t="e">
        <v>#N/A</v>
      </c>
      <c r="D184" t="str">
        <v>38758F231171</v>
      </c>
      <c r="E184" s="47" t="str">
        <v>38758F231171</v>
      </c>
    </row>
    <row r="185" spans="1:5" x14ac:dyDescent="0.35">
      <c r="A185" t="e">
        <v>#N/A</v>
      </c>
      <c r="D185" t="str">
        <v>53212F218071</v>
      </c>
      <c r="E185" s="47" t="str">
        <v>53212F218071</v>
      </c>
    </row>
    <row r="186" spans="1:5" x14ac:dyDescent="0.35">
      <c r="A186" t="e">
        <v>#N/A</v>
      </c>
      <c r="D186" t="str">
        <v>68132F225071</v>
      </c>
      <c r="E186" s="47" t="str">
        <v>68132F225071</v>
      </c>
    </row>
    <row r="187" spans="1:5" x14ac:dyDescent="0.35">
      <c r="A187" t="e">
        <v>#N/A</v>
      </c>
      <c r="D187" t="str">
        <v>26620F231071</v>
      </c>
      <c r="E187" s="47" t="str">
        <v>26620F231071</v>
      </c>
    </row>
    <row r="188" spans="1:5" x14ac:dyDescent="0.35">
      <c r="A188" t="e">
        <v>#N/A</v>
      </c>
      <c r="D188" t="str">
        <v>55636F231071</v>
      </c>
      <c r="E188" s="47" t="str">
        <v>55636F231071</v>
      </c>
    </row>
    <row r="189" spans="1:5" x14ac:dyDescent="0.35">
      <c r="A189" t="e">
        <v>#N/A</v>
      </c>
      <c r="D189" t="str">
        <v>55215F318071</v>
      </c>
      <c r="E189" s="47" t="str">
        <v>55215F318071</v>
      </c>
    </row>
    <row r="190" spans="1:5" x14ac:dyDescent="0.35">
      <c r="A190" t="e">
        <v>#N/A</v>
      </c>
      <c r="D190" t="str">
        <v>574502663171</v>
      </c>
      <c r="E190" s="47" t="str">
        <v>574502663171</v>
      </c>
    </row>
    <row r="191" spans="1:5" x14ac:dyDescent="0.35">
      <c r="A191" t="e">
        <v>#N/A</v>
      </c>
      <c r="D191" t="str">
        <v>68148F218071</v>
      </c>
      <c r="E191" s="47" t="str">
        <v>68148F218071</v>
      </c>
    </row>
    <row r="192" spans="1:5" x14ac:dyDescent="0.35">
      <c r="A192" t="e">
        <v>#N/A</v>
      </c>
      <c r="D192" t="str">
        <v>56014F320071</v>
      </c>
      <c r="E192" s="47" t="str">
        <v>56014F320071</v>
      </c>
    </row>
    <row r="193" spans="1:5" x14ac:dyDescent="0.35">
      <c r="A193" t="e">
        <v>#N/A</v>
      </c>
      <c r="D193" t="str">
        <v>566012661171</v>
      </c>
      <c r="E193" s="47" t="str">
        <v>566012661171</v>
      </c>
    </row>
    <row r="194" spans="1:5" x14ac:dyDescent="0.35">
      <c r="A194" t="e">
        <v>#N/A</v>
      </c>
      <c r="D194" t="str">
        <v>674702660071</v>
      </c>
      <c r="E194" s="47" t="str">
        <v>674702660071</v>
      </c>
    </row>
    <row r="195" spans="1:5" x14ac:dyDescent="0.35">
      <c r="A195" t="e">
        <v>#N/A</v>
      </c>
      <c r="D195" t="str">
        <v>536202661071</v>
      </c>
      <c r="E195" s="47" t="str">
        <v>536202661071</v>
      </c>
    </row>
    <row r="196" spans="1:5" x14ac:dyDescent="0.35">
      <c r="A196" t="e">
        <v>#N/A</v>
      </c>
      <c r="D196" t="str">
        <v>56606F219171</v>
      </c>
      <c r="E196" s="47" t="str">
        <v>56606F219171</v>
      </c>
    </row>
    <row r="197" spans="1:5" x14ac:dyDescent="0.35">
      <c r="A197" t="e">
        <v>#N/A</v>
      </c>
      <c r="D197" t="str">
        <v>175202661071</v>
      </c>
      <c r="E197" s="47" t="str">
        <v>175202661071</v>
      </c>
    </row>
    <row r="198" spans="1:5" x14ac:dyDescent="0.35">
      <c r="A198" t="e">
        <v>#N/A</v>
      </c>
      <c r="D198" t="str">
        <v>281002665171</v>
      </c>
      <c r="E198" s="47" t="str">
        <v>281002665171</v>
      </c>
    </row>
    <row r="199" spans="1:5" x14ac:dyDescent="0.35">
      <c r="A199" t="e">
        <v>#N/A</v>
      </c>
      <c r="D199" t="str">
        <v>111802665171</v>
      </c>
      <c r="E199" s="47" t="str">
        <v>111802665171</v>
      </c>
    </row>
    <row r="200" spans="1:5" x14ac:dyDescent="0.35">
      <c r="A200" t="e">
        <v>#N/A</v>
      </c>
      <c r="D200" t="str">
        <v>1B03095</v>
      </c>
      <c r="E200" s="47" t="str">
        <v>1B03095</v>
      </c>
    </row>
    <row r="201" spans="1:5" x14ac:dyDescent="0.35">
      <c r="A201" t="e">
        <v>#N/A</v>
      </c>
      <c r="D201" t="str">
        <v>2A28008</v>
      </c>
      <c r="E201" s="47" t="str">
        <v>2A28008</v>
      </c>
    </row>
    <row r="202" spans="1:5" x14ac:dyDescent="0.35">
      <c r="A202" t="e">
        <v>#N/A</v>
      </c>
      <c r="D202" t="str">
        <v>537302670571</v>
      </c>
      <c r="E202" s="47" t="str">
        <v>537302670571</v>
      </c>
    </row>
    <row r="203" spans="1:5" x14ac:dyDescent="0.35">
      <c r="A203" t="e">
        <v>#N/A</v>
      </c>
      <c r="D203" t="str">
        <v>470303661171</v>
      </c>
      <c r="E203" s="47" t="str">
        <v>470303661171</v>
      </c>
    </row>
    <row r="204" spans="1:5" x14ac:dyDescent="0.35">
      <c r="A204" t="e">
        <v>#N/A</v>
      </c>
      <c r="D204" t="str">
        <v>55518FPA2071</v>
      </c>
      <c r="E204" s="47" t="str">
        <v>55518FPA2071</v>
      </c>
    </row>
    <row r="205" spans="1:5" x14ac:dyDescent="0.35">
      <c r="A205" t="e">
        <v>#N/A</v>
      </c>
      <c r="D205" t="str">
        <v>27060UB080</v>
      </c>
      <c r="E205" s="47" t="str">
        <v>27060UB080</v>
      </c>
    </row>
    <row r="206" spans="1:5" x14ac:dyDescent="0.35">
      <c r="A206" t="e">
        <v>#N/A</v>
      </c>
      <c r="D206" t="str">
        <v>470301661071</v>
      </c>
      <c r="E206" s="47" t="str">
        <v>470301661071</v>
      </c>
    </row>
    <row r="207" spans="1:5" x14ac:dyDescent="0.35">
      <c r="A207" t="e">
        <v>#N/A</v>
      </c>
      <c r="D207" t="str">
        <v>56014F328071</v>
      </c>
      <c r="E207" s="47" t="str">
        <v>56014F328071</v>
      </c>
    </row>
    <row r="208" spans="1:5" x14ac:dyDescent="0.35">
      <c r="A208" t="e">
        <v>#N/A</v>
      </c>
      <c r="D208" t="str">
        <v>38110F232171</v>
      </c>
      <c r="E208" s="47" t="str">
        <v>38110F232171</v>
      </c>
    </row>
    <row r="209" spans="1:5" x14ac:dyDescent="0.35">
      <c r="A209" t="e">
        <v>#N/A</v>
      </c>
      <c r="D209" t="str">
        <v>1A18133</v>
      </c>
      <c r="E209" s="47" t="str">
        <v>1A18133</v>
      </c>
    </row>
    <row r="210" spans="1:5" x14ac:dyDescent="0.35">
      <c r="A210" t="e">
        <v>#N/A</v>
      </c>
      <c r="D210" t="str">
        <v>56310F225071</v>
      </c>
      <c r="E210" s="47" t="str">
        <v>56310F225071</v>
      </c>
    </row>
    <row r="211" spans="1:5" x14ac:dyDescent="0.35">
      <c r="A211" t="e">
        <v>#N/A</v>
      </c>
      <c r="D211" t="str">
        <v>12361F231071</v>
      </c>
      <c r="E211" s="47" t="str">
        <v>12361F231071</v>
      </c>
    </row>
    <row r="212" spans="1:5" x14ac:dyDescent="0.35">
      <c r="A212" t="e">
        <v>#N/A</v>
      </c>
      <c r="D212" t="str">
        <v>2220430020</v>
      </c>
      <c r="E212" s="47" t="str">
        <v>2220430020</v>
      </c>
    </row>
    <row r="213" spans="1:5" x14ac:dyDescent="0.35">
      <c r="A213" t="e">
        <v>#N/A</v>
      </c>
      <c r="D213" t="str">
        <v>58720FPD2071</v>
      </c>
      <c r="E213" s="47" t="str">
        <v>58720FPD2071</v>
      </c>
    </row>
    <row r="214" spans="1:5" x14ac:dyDescent="0.35">
      <c r="A214" t="e">
        <v>#N/A</v>
      </c>
      <c r="D214" t="str">
        <v>175072664071</v>
      </c>
      <c r="E214" s="47" t="str">
        <v>175072664071</v>
      </c>
    </row>
    <row r="215" spans="1:5" x14ac:dyDescent="0.35">
      <c r="A215" t="e">
        <v>#N/A</v>
      </c>
      <c r="D215" t="str">
        <v>45283F219171</v>
      </c>
      <c r="E215" s="47" t="str">
        <v>45283F219171</v>
      </c>
    </row>
    <row r="216" spans="1:5" x14ac:dyDescent="0.35">
      <c r="A216" t="e">
        <v>#N/A</v>
      </c>
      <c r="D216" t="str">
        <v>56442F220071</v>
      </c>
      <c r="E216" s="47" t="str">
        <v>56442F220071</v>
      </c>
    </row>
    <row r="217" spans="1:5" x14ac:dyDescent="0.35">
      <c r="A217" t="e">
        <v>#N/A</v>
      </c>
      <c r="D217" t="str">
        <v>56022F219271</v>
      </c>
      <c r="E217" s="47" t="str">
        <v>56022F219271</v>
      </c>
    </row>
    <row r="218" spans="1:5" x14ac:dyDescent="0.35">
      <c r="A218" t="e">
        <v>#N/A</v>
      </c>
      <c r="D218" t="str">
        <v>53218F218071</v>
      </c>
      <c r="E218" s="47" t="str">
        <v>53218F218071</v>
      </c>
    </row>
    <row r="219" spans="1:5" x14ac:dyDescent="0.35">
      <c r="A219" t="e">
        <v>#N/A</v>
      </c>
      <c r="D219" t="str">
        <v>688022654071</v>
      </c>
      <c r="E219" s="47" t="str">
        <v>688022654071</v>
      </c>
    </row>
    <row r="220" spans="1:5" x14ac:dyDescent="0.35">
      <c r="A220" t="e">
        <v>#N/A</v>
      </c>
      <c r="D220" t="str">
        <v>676303655071</v>
      </c>
      <c r="E220" s="47" t="str">
        <v>676303655071</v>
      </c>
    </row>
    <row r="221" spans="1:5" x14ac:dyDescent="0.35">
      <c r="A221" t="e">
        <v>#N/A</v>
      </c>
      <c r="D221" t="str">
        <v>425102667071</v>
      </c>
      <c r="E221" s="47" t="str">
        <v>425102667071</v>
      </c>
    </row>
    <row r="222" spans="1:5" x14ac:dyDescent="0.35">
      <c r="A222" t="e">
        <v>#N/A</v>
      </c>
      <c r="D222" t="str">
        <v>56062F321071</v>
      </c>
      <c r="E222" s="47" t="str">
        <v>56062F321071</v>
      </c>
    </row>
    <row r="223" spans="1:5" x14ac:dyDescent="0.35">
      <c r="A223" t="e">
        <v>#N/A</v>
      </c>
      <c r="D223" t="str">
        <v>68402F220071</v>
      </c>
      <c r="E223" s="47" t="str">
        <v>68402F220071</v>
      </c>
    </row>
    <row r="224" spans="1:5" x14ac:dyDescent="0.35">
      <c r="A224" t="e">
        <v>#N/A</v>
      </c>
      <c r="D224" t="str">
        <v>56310F125071</v>
      </c>
      <c r="E224" s="47" t="str">
        <v>56310F125071</v>
      </c>
    </row>
    <row r="225" spans="1:5" x14ac:dyDescent="0.35">
      <c r="A225" t="e">
        <v>#N/A</v>
      </c>
      <c r="D225" t="str">
        <v>678202660271</v>
      </c>
      <c r="E225" s="47" t="str">
        <v>678202660271</v>
      </c>
    </row>
    <row r="226" spans="1:5" x14ac:dyDescent="0.35">
      <c r="A226" t="e">
        <v>#N/A</v>
      </c>
      <c r="D226" t="str">
        <v>68155F231171</v>
      </c>
      <c r="E226" s="47" t="str">
        <v>68155F231171</v>
      </c>
    </row>
    <row r="227" spans="1:5" x14ac:dyDescent="0.35">
      <c r="A227" t="e">
        <v>#N/A</v>
      </c>
      <c r="D227" t="str">
        <v>56054F218271</v>
      </c>
      <c r="E227" s="47" t="str">
        <v>56054F218271</v>
      </c>
    </row>
    <row r="228" spans="1:5" x14ac:dyDescent="0.35">
      <c r="A228" t="e">
        <v>#N/A</v>
      </c>
      <c r="D228" t="str">
        <v>56110F219071</v>
      </c>
      <c r="E228" s="47" t="str">
        <v>56110F219071</v>
      </c>
    </row>
    <row r="229" spans="1:5" x14ac:dyDescent="0.35">
      <c r="A229" t="e">
        <v>#N/A</v>
      </c>
      <c r="D229" t="str">
        <v>235502661071</v>
      </c>
      <c r="E229" s="47" t="str">
        <v>235502661071</v>
      </c>
    </row>
    <row r="230" spans="1:5" x14ac:dyDescent="0.35">
      <c r="A230" t="e">
        <v>#N/A</v>
      </c>
      <c r="D230" t="str">
        <v>242102674071</v>
      </c>
      <c r="E230" s="47" t="str">
        <v>242102674071</v>
      </c>
    </row>
    <row r="231" spans="1:5" x14ac:dyDescent="0.35">
      <c r="A231" t="e">
        <v>#N/A</v>
      </c>
      <c r="D231" t="str">
        <v>234202660071</v>
      </c>
      <c r="E231" s="47" t="str">
        <v>234202660071</v>
      </c>
    </row>
    <row r="232" spans="1:5" x14ac:dyDescent="0.35">
      <c r="A232" t="e">
        <v>#N/A</v>
      </c>
      <c r="D232" t="str">
        <v>532222665071</v>
      </c>
      <c r="E232" s="47" t="str">
        <v>532222665071</v>
      </c>
    </row>
    <row r="233" spans="1:5" x14ac:dyDescent="0.35">
      <c r="A233" t="e">
        <v>#N/A</v>
      </c>
      <c r="D233" t="str">
        <v>28820F201071</v>
      </c>
      <c r="E233" s="47" t="str">
        <v>28820F201071</v>
      </c>
    </row>
    <row r="234" spans="1:5" x14ac:dyDescent="0.35">
      <c r="A234" t="e">
        <v>#N/A</v>
      </c>
      <c r="D234" t="str">
        <v>55611F231171</v>
      </c>
      <c r="E234" s="47" t="str">
        <v>55611F231171</v>
      </c>
    </row>
    <row r="235" spans="1:5" x14ac:dyDescent="0.35">
      <c r="A235" t="e">
        <v>#N/A</v>
      </c>
      <c r="D235" t="str">
        <v>56138FPA2071</v>
      </c>
      <c r="E235" s="47" t="str">
        <v>56138FPA2071</v>
      </c>
    </row>
    <row r="236" spans="1:5" x14ac:dyDescent="0.35">
      <c r="A236" t="e">
        <v>#N/A</v>
      </c>
      <c r="D236" t="str">
        <v>163612386071</v>
      </c>
      <c r="E236" s="47" t="str">
        <v>163612386071</v>
      </c>
    </row>
    <row r="237" spans="1:5" x14ac:dyDescent="0.35">
      <c r="A237" t="e">
        <v>#N/A</v>
      </c>
      <c r="D237" t="str">
        <v>56024F218371</v>
      </c>
      <c r="E237" s="47" t="str">
        <v>56024F218371</v>
      </c>
    </row>
    <row r="238" spans="1:5" x14ac:dyDescent="0.35">
      <c r="A238" t="e">
        <v>#N/A</v>
      </c>
      <c r="D238" t="str">
        <v>904071303071</v>
      </c>
      <c r="E238" s="47" t="str">
        <v>904071303071</v>
      </c>
    </row>
    <row r="239" spans="1:5" x14ac:dyDescent="0.35">
      <c r="A239" t="e">
        <v>#N/A</v>
      </c>
      <c r="D239" t="str">
        <v>56023F218071</v>
      </c>
      <c r="E239" s="47" t="str">
        <v>56023F218071</v>
      </c>
    </row>
    <row r="240" spans="1:5" x14ac:dyDescent="0.35">
      <c r="A240" t="e">
        <v>#N/A</v>
      </c>
      <c r="D240" t="str">
        <v>56190F127071</v>
      </c>
      <c r="E240" s="47" t="str">
        <v>56190F127071</v>
      </c>
    </row>
    <row r="241" spans="1:5" x14ac:dyDescent="0.35">
      <c r="A241" t="e">
        <v>#N/A</v>
      </c>
      <c r="D241" t="str">
        <v>38120F332171</v>
      </c>
      <c r="E241" s="47" t="str">
        <v>38120F332171</v>
      </c>
    </row>
    <row r="242" spans="1:5" x14ac:dyDescent="0.35">
      <c r="A242" t="e">
        <v>#N/A</v>
      </c>
      <c r="D242" t="str">
        <v>55545F318171</v>
      </c>
      <c r="E242" s="47" t="str">
        <v>55545F318171</v>
      </c>
    </row>
    <row r="243" spans="1:5" x14ac:dyDescent="0.35">
      <c r="A243" t="e">
        <v>#N/A</v>
      </c>
      <c r="D243" t="str">
        <v>28820F221071</v>
      </c>
      <c r="E243" s="47" t="str">
        <v>28820F221071</v>
      </c>
    </row>
    <row r="244" spans="1:5" x14ac:dyDescent="0.35">
      <c r="A244" t="e">
        <v>#N/A</v>
      </c>
      <c r="D244" t="str">
        <v>56310F319071</v>
      </c>
      <c r="E244" s="47" t="str">
        <v>56310F319071</v>
      </c>
    </row>
    <row r="245" spans="1:5" x14ac:dyDescent="0.35">
      <c r="A245" t="e">
        <v>#N/A</v>
      </c>
      <c r="D245" t="str">
        <v>177502665071</v>
      </c>
      <c r="E245" s="47" t="str">
        <v>177502665071</v>
      </c>
    </row>
    <row r="246" spans="1:5" x14ac:dyDescent="0.35">
      <c r="A246" t="e">
        <v>#N/A</v>
      </c>
      <c r="D246" t="str">
        <v>56052F322071</v>
      </c>
      <c r="E246" s="47" t="str">
        <v>56052F322071</v>
      </c>
    </row>
    <row r="247" spans="1:5" x14ac:dyDescent="0.35">
      <c r="A247" t="e">
        <v>#N/A</v>
      </c>
      <c r="D247" t="str">
        <v>55109F218571</v>
      </c>
      <c r="E247" s="47" t="str">
        <v>55109F218571</v>
      </c>
    </row>
    <row r="248" spans="1:5" x14ac:dyDescent="0.35">
      <c r="A248" t="e">
        <v>#N/A</v>
      </c>
      <c r="D248" t="str">
        <v>56680F218101</v>
      </c>
      <c r="E248" s="47" t="str">
        <v>56680F218101</v>
      </c>
    </row>
    <row r="249" spans="1:5" x14ac:dyDescent="0.35">
      <c r="A249" t="e">
        <v>#N/A</v>
      </c>
      <c r="D249" t="str">
        <v>53113F318271</v>
      </c>
      <c r="E249" s="47" t="str">
        <v>53113F318271</v>
      </c>
    </row>
    <row r="250" spans="1:5" x14ac:dyDescent="0.35">
      <c r="A250" t="e">
        <v>#N/A</v>
      </c>
      <c r="D250" t="str">
        <v>237022662171</v>
      </c>
      <c r="E250" s="47" t="str">
        <v>237022662171</v>
      </c>
    </row>
    <row r="251" spans="1:5" x14ac:dyDescent="0.35">
      <c r="A251" t="e">
        <v>#N/A</v>
      </c>
      <c r="D251" t="str">
        <v>96363F323071</v>
      </c>
      <c r="E251" s="47" t="str">
        <v>96363F323071</v>
      </c>
    </row>
    <row r="252" spans="1:5" x14ac:dyDescent="0.35">
      <c r="A252" t="e">
        <v>#N/A</v>
      </c>
      <c r="D252" t="str">
        <v>521813664271</v>
      </c>
      <c r="E252" s="47" t="str">
        <v>521813664271</v>
      </c>
    </row>
    <row r="253" spans="1:5" x14ac:dyDescent="0.35">
      <c r="A253" t="e">
        <v>#N/A</v>
      </c>
      <c r="D253" t="str">
        <v>56092F219271</v>
      </c>
      <c r="E253" s="47" t="str">
        <v>56092F219271</v>
      </c>
    </row>
    <row r="254" spans="1:5" x14ac:dyDescent="0.35">
      <c r="A254" t="e">
        <v>#N/A</v>
      </c>
      <c r="D254" t="str">
        <v>58741F231071</v>
      </c>
      <c r="E254" s="47" t="str">
        <v>58741F231071</v>
      </c>
    </row>
    <row r="255" spans="1:5" x14ac:dyDescent="0.35">
      <c r="A255" t="e">
        <v>#N/A</v>
      </c>
      <c r="D255">
        <v>11111111111</v>
      </c>
      <c r="E255">
        <v>11111111111</v>
      </c>
    </row>
    <row r="256" spans="1:5" x14ac:dyDescent="0.35">
      <c r="A256" t="e">
        <v>#N/A</v>
      </c>
    </row>
    <row r="257" spans="1:1" x14ac:dyDescent="0.35">
      <c r="A257" t="e">
        <v>#N/A</v>
      </c>
    </row>
    <row r="258" spans="1:1" x14ac:dyDescent="0.35">
      <c r="A258" t="e">
        <v>#N/A</v>
      </c>
    </row>
    <row r="259" spans="1:1" x14ac:dyDescent="0.35">
      <c r="A259" t="e">
        <v>#N/A</v>
      </c>
    </row>
    <row r="260" spans="1:1" x14ac:dyDescent="0.35">
      <c r="A260" t="e">
        <v>#N/A</v>
      </c>
    </row>
    <row r="261" spans="1:1" x14ac:dyDescent="0.35">
      <c r="A261" t="e">
        <v>#N/A</v>
      </c>
    </row>
    <row r="262" spans="1:1" x14ac:dyDescent="0.35">
      <c r="A262" t="e">
        <v>#N/A</v>
      </c>
    </row>
    <row r="263" spans="1:1" x14ac:dyDescent="0.35">
      <c r="A263" t="e">
        <v>#N/A</v>
      </c>
    </row>
    <row r="264" spans="1:1" x14ac:dyDescent="0.35">
      <c r="A264" t="e">
        <v>#N/A</v>
      </c>
    </row>
    <row r="265" spans="1:1" x14ac:dyDescent="0.35">
      <c r="A265" t="e">
        <v>#N/A</v>
      </c>
    </row>
    <row r="266" spans="1:1" x14ac:dyDescent="0.35">
      <c r="A266" t="e">
        <v>#N/A</v>
      </c>
    </row>
    <row r="267" spans="1:1" x14ac:dyDescent="0.35">
      <c r="A267" t="e">
        <v>#N/A</v>
      </c>
    </row>
    <row r="268" spans="1:1" x14ac:dyDescent="0.35">
      <c r="A268" t="e">
        <v>#N/A</v>
      </c>
    </row>
    <row r="269" spans="1:1" x14ac:dyDescent="0.35">
      <c r="A269" t="e">
        <v>#N/A</v>
      </c>
    </row>
    <row r="270" spans="1:1" x14ac:dyDescent="0.35">
      <c r="A270" t="e">
        <v>#N/A</v>
      </c>
    </row>
    <row r="271" spans="1:1" x14ac:dyDescent="0.35">
      <c r="A271" t="e">
        <v>#N/A</v>
      </c>
    </row>
    <row r="272" spans="1:1" x14ac:dyDescent="0.35">
      <c r="A272" t="e">
        <v>#N/A</v>
      </c>
    </row>
    <row r="273" spans="1:1" x14ac:dyDescent="0.35">
      <c r="A273" t="e">
        <v>#N/A</v>
      </c>
    </row>
    <row r="274" spans="1:1" x14ac:dyDescent="0.35">
      <c r="A274" t="e">
        <v>#N/A</v>
      </c>
    </row>
    <row r="275" spans="1:1" x14ac:dyDescent="0.35">
      <c r="A275" t="e">
        <v>#N/A</v>
      </c>
    </row>
    <row r="276" spans="1:1" x14ac:dyDescent="0.35">
      <c r="A276" t="e">
        <v>#N/A</v>
      </c>
    </row>
    <row r="277" spans="1:1" x14ac:dyDescent="0.35">
      <c r="A277" t="e">
        <v>#N/A</v>
      </c>
    </row>
    <row r="278" spans="1:1" x14ac:dyDescent="0.35">
      <c r="A278" t="e">
        <v>#N/A</v>
      </c>
    </row>
    <row r="279" spans="1:1" x14ac:dyDescent="0.35">
      <c r="A279" t="e">
        <v>#N/A</v>
      </c>
    </row>
    <row r="280" spans="1:1" x14ac:dyDescent="0.35">
      <c r="A280" t="e">
        <v>#N/A</v>
      </c>
    </row>
    <row r="281" spans="1:1" x14ac:dyDescent="0.35">
      <c r="A281" t="e">
        <v>#N/A</v>
      </c>
    </row>
    <row r="282" spans="1:1" x14ac:dyDescent="0.35">
      <c r="A282" t="e">
        <v>#N/A</v>
      </c>
    </row>
    <row r="283" spans="1:1" x14ac:dyDescent="0.35">
      <c r="A283" t="e">
        <v>#N/A</v>
      </c>
    </row>
    <row r="284" spans="1:1" x14ac:dyDescent="0.35">
      <c r="A284" t="e">
        <v>#N/A</v>
      </c>
    </row>
    <row r="285" spans="1:1" x14ac:dyDescent="0.35">
      <c r="A285" t="e">
        <v>#N/A</v>
      </c>
    </row>
    <row r="286" spans="1:1" x14ac:dyDescent="0.35">
      <c r="A286" t="e">
        <v>#N/A</v>
      </c>
    </row>
    <row r="287" spans="1:1" x14ac:dyDescent="0.35">
      <c r="A287" t="e">
        <v>#N/A</v>
      </c>
    </row>
    <row r="288" spans="1:1" x14ac:dyDescent="0.35">
      <c r="A288" t="e">
        <v>#N/A</v>
      </c>
    </row>
    <row r="289" spans="1:1" x14ac:dyDescent="0.35">
      <c r="A289" t="e">
        <v>#N/A</v>
      </c>
    </row>
    <row r="290" spans="1:1" x14ac:dyDescent="0.35">
      <c r="A290" t="e">
        <v>#N/A</v>
      </c>
    </row>
    <row r="291" spans="1:1" x14ac:dyDescent="0.35">
      <c r="A291" t="e">
        <v>#N/A</v>
      </c>
    </row>
    <row r="292" spans="1:1" x14ac:dyDescent="0.35">
      <c r="A292" t="e">
        <v>#N/A</v>
      </c>
    </row>
    <row r="293" spans="1:1" x14ac:dyDescent="0.35">
      <c r="A293" t="e">
        <v>#N/A</v>
      </c>
    </row>
    <row r="294" spans="1:1" x14ac:dyDescent="0.35">
      <c r="A294" t="e">
        <v>#N/A</v>
      </c>
    </row>
    <row r="295" spans="1:1" x14ac:dyDescent="0.35">
      <c r="A295" t="e">
        <v>#N/A</v>
      </c>
    </row>
    <row r="296" spans="1:1" x14ac:dyDescent="0.35">
      <c r="A296" t="e">
        <v>#N/A</v>
      </c>
    </row>
    <row r="297" spans="1:1" x14ac:dyDescent="0.35">
      <c r="A297" t="e">
        <v>#N/A</v>
      </c>
    </row>
    <row r="298" spans="1:1" x14ac:dyDescent="0.35">
      <c r="A298" t="e">
        <v>#N/A</v>
      </c>
    </row>
    <row r="299" spans="1:1" x14ac:dyDescent="0.35">
      <c r="A299" t="e">
        <v>#N/A</v>
      </c>
    </row>
    <row r="300" spans="1:1" x14ac:dyDescent="0.35">
      <c r="A300" t="e">
        <v>#N/A</v>
      </c>
    </row>
    <row r="301" spans="1:1" x14ac:dyDescent="0.35">
      <c r="A301" t="e">
        <v>#N/A</v>
      </c>
    </row>
    <row r="302" spans="1:1" x14ac:dyDescent="0.35">
      <c r="A302" t="e">
        <v>#N/A</v>
      </c>
    </row>
    <row r="303" spans="1:1" x14ac:dyDescent="0.35">
      <c r="A303" t="e">
        <v>#N/A</v>
      </c>
    </row>
    <row r="304" spans="1:1" x14ac:dyDescent="0.35">
      <c r="A304" t="e">
        <v>#N/A</v>
      </c>
    </row>
    <row r="305" spans="1:1" x14ac:dyDescent="0.35">
      <c r="A305" t="e">
        <v>#N/A</v>
      </c>
    </row>
    <row r="306" spans="1:1" x14ac:dyDescent="0.35">
      <c r="A306" t="e">
        <v>#N/A</v>
      </c>
    </row>
    <row r="307" spans="1:1" x14ac:dyDescent="0.35">
      <c r="A307" t="e">
        <v>#N/A</v>
      </c>
    </row>
    <row r="308" spans="1:1" x14ac:dyDescent="0.35">
      <c r="A308" t="e">
        <v>#N/A</v>
      </c>
    </row>
    <row r="309" spans="1:1" x14ac:dyDescent="0.35">
      <c r="A309" t="e">
        <v>#N/A</v>
      </c>
    </row>
    <row r="310" spans="1:1" x14ac:dyDescent="0.35">
      <c r="A310" t="e">
        <v>#N/A</v>
      </c>
    </row>
    <row r="311" spans="1:1" x14ac:dyDescent="0.35">
      <c r="A311" t="e">
        <v>#N/A</v>
      </c>
    </row>
    <row r="312" spans="1:1" x14ac:dyDescent="0.35">
      <c r="A312" t="e">
        <v>#N/A</v>
      </c>
    </row>
    <row r="313" spans="1:1" x14ac:dyDescent="0.35">
      <c r="A313" t="e">
        <v>#N/A</v>
      </c>
    </row>
    <row r="314" spans="1:1" x14ac:dyDescent="0.35">
      <c r="A314" t="e">
        <v>#N/A</v>
      </c>
    </row>
    <row r="315" spans="1:1" x14ac:dyDescent="0.35">
      <c r="A315" t="e">
        <v>#N/A</v>
      </c>
    </row>
    <row r="316" spans="1:1" x14ac:dyDescent="0.35">
      <c r="A316" t="e">
        <v>#N/A</v>
      </c>
    </row>
    <row r="317" spans="1:1" x14ac:dyDescent="0.35">
      <c r="A317" t="e">
        <v>#N/A</v>
      </c>
    </row>
    <row r="318" spans="1:1" x14ac:dyDescent="0.35">
      <c r="A318" t="e">
        <v>#N/A</v>
      </c>
    </row>
    <row r="319" spans="1:1" x14ac:dyDescent="0.35">
      <c r="A319" t="e">
        <v>#N/A</v>
      </c>
    </row>
    <row r="320" spans="1:1" x14ac:dyDescent="0.35">
      <c r="A320" t="e">
        <v>#N/A</v>
      </c>
    </row>
    <row r="321" spans="1:1" x14ac:dyDescent="0.35">
      <c r="A321" t="e">
        <v>#N/A</v>
      </c>
    </row>
    <row r="322" spans="1:1" x14ac:dyDescent="0.35">
      <c r="A322" t="e">
        <v>#N/A</v>
      </c>
    </row>
    <row r="323" spans="1:1" x14ac:dyDescent="0.35">
      <c r="A323" t="e">
        <v>#N/A</v>
      </c>
    </row>
    <row r="324" spans="1:1" x14ac:dyDescent="0.35">
      <c r="A324" t="e">
        <v>#N/A</v>
      </c>
    </row>
    <row r="325" spans="1:1" x14ac:dyDescent="0.35">
      <c r="A325" t="e">
        <v>#N/A</v>
      </c>
    </row>
    <row r="326" spans="1:1" x14ac:dyDescent="0.35">
      <c r="A326" t="e">
        <v>#N/A</v>
      </c>
    </row>
    <row r="327" spans="1:1" x14ac:dyDescent="0.35">
      <c r="A327" t="e">
        <v>#N/A</v>
      </c>
    </row>
    <row r="328" spans="1:1" x14ac:dyDescent="0.35">
      <c r="A328" t="e">
        <v>#N/A</v>
      </c>
    </row>
    <row r="329" spans="1:1" x14ac:dyDescent="0.35">
      <c r="A329" t="e">
        <v>#N/A</v>
      </c>
    </row>
    <row r="330" spans="1:1" x14ac:dyDescent="0.35">
      <c r="A330" t="e">
        <v>#N/A</v>
      </c>
    </row>
    <row r="331" spans="1:1" x14ac:dyDescent="0.35">
      <c r="A331" t="e">
        <v>#N/A</v>
      </c>
    </row>
    <row r="332" spans="1:1" x14ac:dyDescent="0.35">
      <c r="A332" t="e">
        <v>#N/A</v>
      </c>
    </row>
    <row r="333" spans="1:1" x14ac:dyDescent="0.35">
      <c r="A333" t="e">
        <v>#N/A</v>
      </c>
    </row>
    <row r="334" spans="1:1" x14ac:dyDescent="0.35">
      <c r="A334" t="e">
        <v>#N/A</v>
      </c>
    </row>
    <row r="335" spans="1:1" x14ac:dyDescent="0.35">
      <c r="A335" t="e">
        <v>#N/A</v>
      </c>
    </row>
    <row r="336" spans="1:1" x14ac:dyDescent="0.35">
      <c r="A336" t="e">
        <v>#N/A</v>
      </c>
    </row>
    <row r="337" spans="1:1" x14ac:dyDescent="0.35">
      <c r="A337" t="e">
        <v>#N/A</v>
      </c>
    </row>
    <row r="338" spans="1:1" x14ac:dyDescent="0.35">
      <c r="A338" t="e">
        <v>#N/A</v>
      </c>
    </row>
    <row r="339" spans="1:1" x14ac:dyDescent="0.35">
      <c r="A339" t="e">
        <v>#N/A</v>
      </c>
    </row>
    <row r="340" spans="1:1" x14ac:dyDescent="0.35">
      <c r="A340" t="e">
        <v>#N/A</v>
      </c>
    </row>
    <row r="341" spans="1:1" x14ac:dyDescent="0.35">
      <c r="A341" t="e">
        <v>#N/A</v>
      </c>
    </row>
    <row r="342" spans="1:1" x14ac:dyDescent="0.35">
      <c r="A342" t="e">
        <v>#N/A</v>
      </c>
    </row>
    <row r="343" spans="1:1" x14ac:dyDescent="0.35">
      <c r="A343" t="e">
        <v>#N/A</v>
      </c>
    </row>
    <row r="344" spans="1:1" x14ac:dyDescent="0.35">
      <c r="A344" t="e">
        <v>#N/A</v>
      </c>
    </row>
    <row r="345" spans="1:1" x14ac:dyDescent="0.35">
      <c r="A345" t="e">
        <v>#N/A</v>
      </c>
    </row>
    <row r="346" spans="1:1" x14ac:dyDescent="0.35">
      <c r="A346" t="e">
        <v>#N/A</v>
      </c>
    </row>
    <row r="347" spans="1:1" x14ac:dyDescent="0.35">
      <c r="A347" t="e">
        <v>#N/A</v>
      </c>
    </row>
    <row r="348" spans="1:1" x14ac:dyDescent="0.35">
      <c r="A348" t="e">
        <v>#N/A</v>
      </c>
    </row>
    <row r="349" spans="1:1" x14ac:dyDescent="0.35">
      <c r="A349" t="e">
        <v>#N/A</v>
      </c>
    </row>
    <row r="350" spans="1:1" x14ac:dyDescent="0.35">
      <c r="A350" t="e">
        <v>#N/A</v>
      </c>
    </row>
    <row r="351" spans="1:1" x14ac:dyDescent="0.35">
      <c r="A351" t="e">
        <v>#N/A</v>
      </c>
    </row>
    <row r="352" spans="1:1" x14ac:dyDescent="0.35">
      <c r="A352" t="e">
        <v>#N/A</v>
      </c>
    </row>
    <row r="353" spans="1:1" x14ac:dyDescent="0.35">
      <c r="A353" t="e">
        <v>#N/A</v>
      </c>
    </row>
    <row r="354" spans="1:1" x14ac:dyDescent="0.35">
      <c r="A354" t="e">
        <v>#N/A</v>
      </c>
    </row>
    <row r="355" spans="1:1" x14ac:dyDescent="0.35">
      <c r="A355" t="e">
        <v>#N/A</v>
      </c>
    </row>
    <row r="356" spans="1:1" x14ac:dyDescent="0.35">
      <c r="A356" t="e">
        <v>#N/A</v>
      </c>
    </row>
    <row r="357" spans="1:1" x14ac:dyDescent="0.35">
      <c r="A357" t="e">
        <v>#N/A</v>
      </c>
    </row>
    <row r="358" spans="1:1" x14ac:dyDescent="0.35">
      <c r="A358" t="e">
        <v>#N/A</v>
      </c>
    </row>
    <row r="359" spans="1:1" x14ac:dyDescent="0.35">
      <c r="A359" t="e">
        <v>#N/A</v>
      </c>
    </row>
    <row r="360" spans="1:1" x14ac:dyDescent="0.35">
      <c r="A360" t="e">
        <v>#N/A</v>
      </c>
    </row>
    <row r="361" spans="1:1" x14ac:dyDescent="0.35">
      <c r="A361" t="e">
        <v>#N/A</v>
      </c>
    </row>
    <row r="362" spans="1:1" x14ac:dyDescent="0.35">
      <c r="A362" t="e">
        <v>#N/A</v>
      </c>
    </row>
    <row r="363" spans="1:1" x14ac:dyDescent="0.35">
      <c r="A363" t="e">
        <v>#N/A</v>
      </c>
    </row>
    <row r="364" spans="1:1" x14ac:dyDescent="0.35">
      <c r="A364" t="e">
        <v>#N/A</v>
      </c>
    </row>
    <row r="365" spans="1:1" x14ac:dyDescent="0.35">
      <c r="A365" t="e">
        <v>#N/A</v>
      </c>
    </row>
    <row r="366" spans="1:1" x14ac:dyDescent="0.35">
      <c r="A366" t="e">
        <v>#N/A</v>
      </c>
    </row>
    <row r="367" spans="1:1" x14ac:dyDescent="0.35">
      <c r="A367" t="e">
        <v>#N/A</v>
      </c>
    </row>
    <row r="368" spans="1:1" x14ac:dyDescent="0.35">
      <c r="A368" t="e">
        <v>#N/A</v>
      </c>
    </row>
    <row r="369" spans="1:1" x14ac:dyDescent="0.35">
      <c r="A369" t="e">
        <v>#N/A</v>
      </c>
    </row>
    <row r="370" spans="1:1" x14ac:dyDescent="0.35">
      <c r="A370" t="e">
        <v>#N/A</v>
      </c>
    </row>
    <row r="371" spans="1:1" x14ac:dyDescent="0.35">
      <c r="A371" t="e">
        <v>#N/A</v>
      </c>
    </row>
    <row r="372" spans="1:1" x14ac:dyDescent="0.35">
      <c r="A372" t="e">
        <v>#N/A</v>
      </c>
    </row>
    <row r="373" spans="1:1" x14ac:dyDescent="0.35">
      <c r="A373" t="e">
        <v>#N/A</v>
      </c>
    </row>
    <row r="374" spans="1:1" x14ac:dyDescent="0.35">
      <c r="A374" t="e">
        <v>#N/A</v>
      </c>
    </row>
    <row r="375" spans="1:1" x14ac:dyDescent="0.35">
      <c r="A375" t="e">
        <v>#N/A</v>
      </c>
    </row>
    <row r="376" spans="1:1" x14ac:dyDescent="0.35">
      <c r="A376" t="e">
        <v>#N/A</v>
      </c>
    </row>
    <row r="377" spans="1:1" x14ac:dyDescent="0.35">
      <c r="A377" t="e">
        <v>#N/A</v>
      </c>
    </row>
    <row r="378" spans="1:1" x14ac:dyDescent="0.35">
      <c r="A378" t="e">
        <v>#N/A</v>
      </c>
    </row>
    <row r="379" spans="1:1" x14ac:dyDescent="0.35">
      <c r="A379" t="e">
        <v>#N/A</v>
      </c>
    </row>
    <row r="380" spans="1:1" x14ac:dyDescent="0.35">
      <c r="A380" t="e">
        <v>#N/A</v>
      </c>
    </row>
    <row r="381" spans="1:1" x14ac:dyDescent="0.35">
      <c r="A381" t="e">
        <v>#N/A</v>
      </c>
    </row>
    <row r="382" spans="1:1" x14ac:dyDescent="0.35">
      <c r="A382" t="e">
        <v>#N/A</v>
      </c>
    </row>
    <row r="383" spans="1:1" x14ac:dyDescent="0.35">
      <c r="A383" t="e">
        <v>#N/A</v>
      </c>
    </row>
    <row r="384" spans="1:1" x14ac:dyDescent="0.35">
      <c r="A384" t="e">
        <v>#N/A</v>
      </c>
    </row>
    <row r="385" spans="1:1" x14ac:dyDescent="0.35">
      <c r="A385" t="e">
        <v>#N/A</v>
      </c>
    </row>
    <row r="386" spans="1:1" x14ac:dyDescent="0.35">
      <c r="A386" t="e">
        <v>#N/A</v>
      </c>
    </row>
    <row r="387" spans="1:1" x14ac:dyDescent="0.35">
      <c r="A387" t="e">
        <v>#N/A</v>
      </c>
    </row>
    <row r="388" spans="1:1" x14ac:dyDescent="0.35">
      <c r="A388" t="e">
        <v>#N/A</v>
      </c>
    </row>
    <row r="389" spans="1:1" x14ac:dyDescent="0.35">
      <c r="A389" t="e">
        <v>#N/A</v>
      </c>
    </row>
    <row r="390" spans="1:1" x14ac:dyDescent="0.35">
      <c r="A390" t="e">
        <v>#N/A</v>
      </c>
    </row>
    <row r="391" spans="1:1" x14ac:dyDescent="0.35">
      <c r="A391" t="e">
        <v>#N/A</v>
      </c>
    </row>
    <row r="392" spans="1:1" x14ac:dyDescent="0.35">
      <c r="A392" t="e">
        <v>#N/A</v>
      </c>
    </row>
    <row r="393" spans="1:1" x14ac:dyDescent="0.35">
      <c r="A393" t="e">
        <v>#N/A</v>
      </c>
    </row>
    <row r="394" spans="1:1" x14ac:dyDescent="0.35">
      <c r="A394" t="e">
        <v>#N/A</v>
      </c>
    </row>
    <row r="395" spans="1:1" x14ac:dyDescent="0.35">
      <c r="A395" t="e">
        <v>#N/A</v>
      </c>
    </row>
    <row r="396" spans="1:1" x14ac:dyDescent="0.35">
      <c r="A396" t="e">
        <v>#N/A</v>
      </c>
    </row>
    <row r="397" spans="1:1" x14ac:dyDescent="0.35">
      <c r="A397" t="e">
        <v>#N/A</v>
      </c>
    </row>
    <row r="398" spans="1:1" x14ac:dyDescent="0.35">
      <c r="A398" t="e">
        <v>#N/A</v>
      </c>
    </row>
    <row r="399" spans="1:1" x14ac:dyDescent="0.35">
      <c r="A399" t="e">
        <v>#N/A</v>
      </c>
    </row>
    <row r="400" spans="1:1" x14ac:dyDescent="0.35">
      <c r="A400" t="e">
        <v>#N/A</v>
      </c>
    </row>
    <row r="401" spans="1:1" x14ac:dyDescent="0.35">
      <c r="A401" t="e">
        <v>#N/A</v>
      </c>
    </row>
    <row r="402" spans="1:1" x14ac:dyDescent="0.35">
      <c r="A402" t="e">
        <v>#N/A</v>
      </c>
    </row>
    <row r="403" spans="1:1" x14ac:dyDescent="0.35">
      <c r="A403" t="e">
        <v>#N/A</v>
      </c>
    </row>
    <row r="404" spans="1:1" x14ac:dyDescent="0.35">
      <c r="A404" t="e">
        <v>#N/A</v>
      </c>
    </row>
    <row r="405" spans="1:1" x14ac:dyDescent="0.35">
      <c r="A405" t="e">
        <v>#N/A</v>
      </c>
    </row>
    <row r="406" spans="1:1" x14ac:dyDescent="0.35">
      <c r="A406" t="e">
        <v>#N/A</v>
      </c>
    </row>
    <row r="407" spans="1:1" x14ac:dyDescent="0.35">
      <c r="A407" t="e">
        <v>#N/A</v>
      </c>
    </row>
    <row r="408" spans="1:1" x14ac:dyDescent="0.35">
      <c r="A408" t="e">
        <v>#N/A</v>
      </c>
    </row>
    <row r="409" spans="1:1" x14ac:dyDescent="0.35">
      <c r="A409" t="e">
        <v>#N/A</v>
      </c>
    </row>
    <row r="410" spans="1:1" x14ac:dyDescent="0.35">
      <c r="A410" t="e">
        <v>#N/A</v>
      </c>
    </row>
    <row r="411" spans="1:1" x14ac:dyDescent="0.35">
      <c r="A411" t="e">
        <v>#N/A</v>
      </c>
    </row>
    <row r="412" spans="1:1" x14ac:dyDescent="0.35">
      <c r="A412" t="e">
        <v>#N/A</v>
      </c>
    </row>
    <row r="413" spans="1:1" x14ac:dyDescent="0.35">
      <c r="A413" t="e">
        <v>#N/A</v>
      </c>
    </row>
    <row r="414" spans="1:1" x14ac:dyDescent="0.35">
      <c r="A414" t="e">
        <v>#N/A</v>
      </c>
    </row>
    <row r="415" spans="1:1" x14ac:dyDescent="0.35">
      <c r="A415" t="e">
        <v>#N/A</v>
      </c>
    </row>
    <row r="416" spans="1:1" x14ac:dyDescent="0.35">
      <c r="A416" t="e">
        <v>#N/A</v>
      </c>
    </row>
    <row r="417" spans="1:1" x14ac:dyDescent="0.35">
      <c r="A417" t="e">
        <v>#N/A</v>
      </c>
    </row>
    <row r="418" spans="1:1" x14ac:dyDescent="0.35">
      <c r="A418" t="e">
        <v>#N/A</v>
      </c>
    </row>
    <row r="419" spans="1:1" x14ac:dyDescent="0.35">
      <c r="A419" t="e">
        <v>#N/A</v>
      </c>
    </row>
    <row r="420" spans="1:1" x14ac:dyDescent="0.35">
      <c r="A420" t="e">
        <v>#N/A</v>
      </c>
    </row>
    <row r="421" spans="1:1" x14ac:dyDescent="0.35">
      <c r="A421" t="e">
        <v>#N/A</v>
      </c>
    </row>
    <row r="422" spans="1:1" x14ac:dyDescent="0.35">
      <c r="A422" t="e">
        <v>#N/A</v>
      </c>
    </row>
    <row r="423" spans="1:1" x14ac:dyDescent="0.35">
      <c r="A423" t="e">
        <v>#N/A</v>
      </c>
    </row>
    <row r="424" spans="1:1" x14ac:dyDescent="0.35">
      <c r="A424" t="e">
        <v>#N/A</v>
      </c>
    </row>
    <row r="425" spans="1:1" x14ac:dyDescent="0.35">
      <c r="A425" t="e">
        <v>#N/A</v>
      </c>
    </row>
    <row r="426" spans="1:1" x14ac:dyDescent="0.35">
      <c r="A426" t="e">
        <v>#N/A</v>
      </c>
    </row>
    <row r="427" spans="1:1" x14ac:dyDescent="0.35">
      <c r="A427" t="e">
        <v>#N/A</v>
      </c>
    </row>
    <row r="428" spans="1:1" x14ac:dyDescent="0.35">
      <c r="A428" t="e">
        <v>#N/A</v>
      </c>
    </row>
    <row r="429" spans="1:1" x14ac:dyDescent="0.35">
      <c r="A429" t="e">
        <v>#N/A</v>
      </c>
    </row>
    <row r="430" spans="1:1" x14ac:dyDescent="0.35">
      <c r="A430" t="e">
        <v>#N/A</v>
      </c>
    </row>
    <row r="431" spans="1:1" x14ac:dyDescent="0.35">
      <c r="A431" t="e">
        <v>#N/A</v>
      </c>
    </row>
    <row r="432" spans="1:1" x14ac:dyDescent="0.35">
      <c r="A432" t="e">
        <v>#N/A</v>
      </c>
    </row>
    <row r="433" spans="1:1" x14ac:dyDescent="0.35">
      <c r="A433" t="e">
        <v>#N/A</v>
      </c>
    </row>
    <row r="434" spans="1:1" x14ac:dyDescent="0.35">
      <c r="A434" t="e">
        <v>#N/A</v>
      </c>
    </row>
    <row r="435" spans="1:1" x14ac:dyDescent="0.35">
      <c r="A435" t="e">
        <v>#N/A</v>
      </c>
    </row>
    <row r="436" spans="1:1" x14ac:dyDescent="0.35">
      <c r="A436" t="e">
        <v>#N/A</v>
      </c>
    </row>
    <row r="437" spans="1:1" x14ac:dyDescent="0.35">
      <c r="A437" t="e">
        <v>#N/A</v>
      </c>
    </row>
    <row r="438" spans="1:1" x14ac:dyDescent="0.35">
      <c r="A438" t="e">
        <v>#N/A</v>
      </c>
    </row>
    <row r="439" spans="1:1" x14ac:dyDescent="0.35">
      <c r="A439" t="e">
        <v>#N/A</v>
      </c>
    </row>
    <row r="440" spans="1:1" x14ac:dyDescent="0.35">
      <c r="A440" t="e">
        <v>#N/A</v>
      </c>
    </row>
    <row r="441" spans="1:1" x14ac:dyDescent="0.35">
      <c r="A441" t="e">
        <v>#N/A</v>
      </c>
    </row>
    <row r="442" spans="1:1" x14ac:dyDescent="0.35">
      <c r="A442" t="e">
        <v>#N/A</v>
      </c>
    </row>
    <row r="443" spans="1:1" x14ac:dyDescent="0.35">
      <c r="A443" t="e">
        <v>#N/A</v>
      </c>
    </row>
    <row r="444" spans="1:1" x14ac:dyDescent="0.35">
      <c r="A444" t="e">
        <v>#N/A</v>
      </c>
    </row>
    <row r="445" spans="1:1" x14ac:dyDescent="0.35">
      <c r="A445" t="e">
        <v>#N/A</v>
      </c>
    </row>
    <row r="446" spans="1:1" x14ac:dyDescent="0.35">
      <c r="A446" t="e">
        <v>#N/A</v>
      </c>
    </row>
    <row r="447" spans="1:1" x14ac:dyDescent="0.35">
      <c r="A447" t="e">
        <v>#N/A</v>
      </c>
    </row>
    <row r="448" spans="1:1" x14ac:dyDescent="0.35">
      <c r="A448" t="e">
        <v>#N/A</v>
      </c>
    </row>
    <row r="449" spans="1:1" x14ac:dyDescent="0.35">
      <c r="A449" t="e">
        <v>#N/A</v>
      </c>
    </row>
    <row r="450" spans="1:1" x14ac:dyDescent="0.35">
      <c r="A450" t="e">
        <v>#N/A</v>
      </c>
    </row>
    <row r="451" spans="1:1" x14ac:dyDescent="0.35">
      <c r="A451" t="e">
        <v>#N/A</v>
      </c>
    </row>
    <row r="452" spans="1:1" x14ac:dyDescent="0.35">
      <c r="A452" t="e">
        <v>#N/A</v>
      </c>
    </row>
    <row r="453" spans="1:1" x14ac:dyDescent="0.35">
      <c r="A453" t="e">
        <v>#N/A</v>
      </c>
    </row>
    <row r="454" spans="1:1" x14ac:dyDescent="0.35">
      <c r="A454" t="e">
        <v>#N/A</v>
      </c>
    </row>
    <row r="455" spans="1:1" x14ac:dyDescent="0.35">
      <c r="A455" t="e">
        <v>#N/A</v>
      </c>
    </row>
    <row r="456" spans="1:1" x14ac:dyDescent="0.35">
      <c r="A456" t="e">
        <v>#N/A</v>
      </c>
    </row>
    <row r="457" spans="1:1" x14ac:dyDescent="0.35">
      <c r="A457" t="e">
        <v>#N/A</v>
      </c>
    </row>
    <row r="458" spans="1:1" x14ac:dyDescent="0.35">
      <c r="A458" t="e">
        <v>#N/A</v>
      </c>
    </row>
    <row r="459" spans="1:1" x14ac:dyDescent="0.35">
      <c r="A459" t="e">
        <v>#N/A</v>
      </c>
    </row>
    <row r="460" spans="1:1" x14ac:dyDescent="0.35">
      <c r="A460" t="e">
        <v>#N/A</v>
      </c>
    </row>
    <row r="461" spans="1:1" x14ac:dyDescent="0.35">
      <c r="A461" t="e">
        <v>#N/A</v>
      </c>
    </row>
    <row r="462" spans="1:1" x14ac:dyDescent="0.35">
      <c r="A462" t="e">
        <v>#N/A</v>
      </c>
    </row>
    <row r="463" spans="1:1" x14ac:dyDescent="0.35">
      <c r="A463" t="e">
        <v>#N/A</v>
      </c>
    </row>
    <row r="464" spans="1:1" x14ac:dyDescent="0.35">
      <c r="A464" t="e">
        <v>#N/A</v>
      </c>
    </row>
    <row r="465" spans="1:1" x14ac:dyDescent="0.35">
      <c r="A465" t="e">
        <v>#N/A</v>
      </c>
    </row>
    <row r="466" spans="1:1" x14ac:dyDescent="0.35">
      <c r="A466" t="e">
        <v>#N/A</v>
      </c>
    </row>
    <row r="467" spans="1:1" x14ac:dyDescent="0.35">
      <c r="A467" t="e">
        <v>#N/A</v>
      </c>
    </row>
    <row r="468" spans="1:1" x14ac:dyDescent="0.35">
      <c r="A468" t="e">
        <v>#N/A</v>
      </c>
    </row>
    <row r="469" spans="1:1" x14ac:dyDescent="0.35">
      <c r="A469" t="e">
        <v>#N/A</v>
      </c>
    </row>
    <row r="470" spans="1:1" x14ac:dyDescent="0.35">
      <c r="A470" t="e">
        <v>#N/A</v>
      </c>
    </row>
    <row r="471" spans="1:1" x14ac:dyDescent="0.35">
      <c r="A471" t="e">
        <v>#N/A</v>
      </c>
    </row>
    <row r="472" spans="1:1" x14ac:dyDescent="0.35">
      <c r="A472" t="e">
        <v>#N/A</v>
      </c>
    </row>
    <row r="473" spans="1:1" x14ac:dyDescent="0.35">
      <c r="A473" t="e">
        <v>#N/A</v>
      </c>
    </row>
    <row r="474" spans="1:1" x14ac:dyDescent="0.35">
      <c r="A474" t="e">
        <v>#N/A</v>
      </c>
    </row>
    <row r="475" spans="1:1" x14ac:dyDescent="0.35">
      <c r="A475" t="e">
        <v>#N/A</v>
      </c>
    </row>
    <row r="476" spans="1:1" x14ac:dyDescent="0.35">
      <c r="A476" t="e">
        <v>#N/A</v>
      </c>
    </row>
    <row r="477" spans="1:1" x14ac:dyDescent="0.35">
      <c r="A477" t="e">
        <v>#N/A</v>
      </c>
    </row>
    <row r="478" spans="1:1" x14ac:dyDescent="0.35">
      <c r="A478" t="e">
        <v>#N/A</v>
      </c>
    </row>
    <row r="479" spans="1:1" x14ac:dyDescent="0.35">
      <c r="A479" t="e">
        <v>#N/A</v>
      </c>
    </row>
    <row r="480" spans="1:1" x14ac:dyDescent="0.35">
      <c r="A480" t="e">
        <v>#N/A</v>
      </c>
    </row>
    <row r="481" spans="1:1" x14ac:dyDescent="0.35">
      <c r="A481" t="e">
        <v>#N/A</v>
      </c>
    </row>
    <row r="482" spans="1:1" x14ac:dyDescent="0.35">
      <c r="A482" t="e">
        <v>#N/A</v>
      </c>
    </row>
    <row r="483" spans="1:1" x14ac:dyDescent="0.35">
      <c r="A483" t="e">
        <v>#N/A</v>
      </c>
    </row>
    <row r="484" spans="1:1" x14ac:dyDescent="0.35">
      <c r="A484" t="e">
        <v>#N/A</v>
      </c>
    </row>
    <row r="485" spans="1:1" x14ac:dyDescent="0.35">
      <c r="A485" t="e">
        <v>#N/A</v>
      </c>
    </row>
    <row r="486" spans="1:1" x14ac:dyDescent="0.35">
      <c r="A486" t="e">
        <v>#N/A</v>
      </c>
    </row>
    <row r="487" spans="1:1" x14ac:dyDescent="0.35">
      <c r="A487" t="e">
        <v>#N/A</v>
      </c>
    </row>
    <row r="488" spans="1:1" x14ac:dyDescent="0.35">
      <c r="A488" t="e">
        <v>#N/A</v>
      </c>
    </row>
    <row r="489" spans="1:1" x14ac:dyDescent="0.35">
      <c r="A489" t="e">
        <v>#N/A</v>
      </c>
    </row>
    <row r="490" spans="1:1" x14ac:dyDescent="0.35">
      <c r="A490" t="e">
        <v>#N/A</v>
      </c>
    </row>
    <row r="491" spans="1:1" x14ac:dyDescent="0.35">
      <c r="A491" t="e">
        <v>#N/A</v>
      </c>
    </row>
    <row r="492" spans="1:1" x14ac:dyDescent="0.35">
      <c r="A492" t="e">
        <v>#N/A</v>
      </c>
    </row>
    <row r="493" spans="1:1" x14ac:dyDescent="0.35">
      <c r="A493" t="e">
        <v>#N/A</v>
      </c>
    </row>
    <row r="494" spans="1:1" x14ac:dyDescent="0.35">
      <c r="A494" t="e">
        <v>#N/A</v>
      </c>
    </row>
    <row r="495" spans="1:1" x14ac:dyDescent="0.35">
      <c r="A495" t="e">
        <v>#N/A</v>
      </c>
    </row>
    <row r="496" spans="1:1" x14ac:dyDescent="0.35">
      <c r="A496" t="e">
        <v>#N/A</v>
      </c>
    </row>
    <row r="497" spans="1:1" x14ac:dyDescent="0.35">
      <c r="A497" t="e">
        <v>#N/A</v>
      </c>
    </row>
    <row r="498" spans="1:1" x14ac:dyDescent="0.35">
      <c r="A498" t="e">
        <v>#N/A</v>
      </c>
    </row>
    <row r="499" spans="1:1" x14ac:dyDescent="0.35">
      <c r="A499" t="e">
        <v>#N/A</v>
      </c>
    </row>
    <row r="500" spans="1:1" x14ac:dyDescent="0.35">
      <c r="A500" t="e">
        <v>#N/A</v>
      </c>
    </row>
    <row r="501" spans="1:1" x14ac:dyDescent="0.35">
      <c r="A501" t="e">
        <v>#N/A</v>
      </c>
    </row>
    <row r="502" spans="1:1" x14ac:dyDescent="0.35">
      <c r="A502" t="e">
        <v>#N/A</v>
      </c>
    </row>
    <row r="503" spans="1:1" x14ac:dyDescent="0.35">
      <c r="A503" t="e">
        <v>#N/A</v>
      </c>
    </row>
    <row r="504" spans="1:1" x14ac:dyDescent="0.35">
      <c r="A504" t="e">
        <v>#N/A</v>
      </c>
    </row>
    <row r="505" spans="1:1" x14ac:dyDescent="0.35">
      <c r="A505" t="e">
        <v>#N/A</v>
      </c>
    </row>
    <row r="506" spans="1:1" x14ac:dyDescent="0.35">
      <c r="A506" t="e">
        <v>#N/A</v>
      </c>
    </row>
    <row r="507" spans="1:1" x14ac:dyDescent="0.35">
      <c r="A507" t="e">
        <v>#N/A</v>
      </c>
    </row>
    <row r="508" spans="1:1" x14ac:dyDescent="0.35">
      <c r="A508" t="e">
        <v>#N/A</v>
      </c>
    </row>
    <row r="509" spans="1:1" x14ac:dyDescent="0.35">
      <c r="A509" t="e">
        <v>#N/A</v>
      </c>
    </row>
    <row r="510" spans="1:1" x14ac:dyDescent="0.35">
      <c r="A510" t="e">
        <v>#N/A</v>
      </c>
    </row>
    <row r="511" spans="1:1" x14ac:dyDescent="0.35">
      <c r="A511" t="e">
        <v>#N/A</v>
      </c>
    </row>
    <row r="512" spans="1:1" x14ac:dyDescent="0.35">
      <c r="A512" t="e">
        <v>#N/A</v>
      </c>
    </row>
    <row r="513" spans="1:1" x14ac:dyDescent="0.35">
      <c r="A513" t="e">
        <v>#N/A</v>
      </c>
    </row>
    <row r="514" spans="1:1" x14ac:dyDescent="0.35">
      <c r="A514" t="e">
        <v>#N/A</v>
      </c>
    </row>
    <row r="515" spans="1:1" x14ac:dyDescent="0.35">
      <c r="A515" t="e">
        <v>#N/A</v>
      </c>
    </row>
    <row r="516" spans="1:1" x14ac:dyDescent="0.35">
      <c r="A516" t="e">
        <v>#N/A</v>
      </c>
    </row>
    <row r="517" spans="1:1" x14ac:dyDescent="0.35">
      <c r="A517" t="e">
        <v>#N/A</v>
      </c>
    </row>
    <row r="518" spans="1:1" x14ac:dyDescent="0.35">
      <c r="A518" t="e">
        <v>#N/A</v>
      </c>
    </row>
    <row r="519" spans="1:1" x14ac:dyDescent="0.35">
      <c r="A519" t="e">
        <v>#N/A</v>
      </c>
    </row>
    <row r="520" spans="1:1" x14ac:dyDescent="0.35">
      <c r="A520" t="e">
        <v>#N/A</v>
      </c>
    </row>
    <row r="521" spans="1:1" x14ac:dyDescent="0.35">
      <c r="A521" t="e">
        <v>#N/A</v>
      </c>
    </row>
    <row r="522" spans="1:1" x14ac:dyDescent="0.35">
      <c r="A522" t="e">
        <v>#N/A</v>
      </c>
    </row>
    <row r="523" spans="1:1" x14ac:dyDescent="0.35">
      <c r="A523" t="e">
        <v>#N/A</v>
      </c>
    </row>
    <row r="524" spans="1:1" x14ac:dyDescent="0.35">
      <c r="A524" t="e">
        <v>#N/A</v>
      </c>
    </row>
    <row r="525" spans="1:1" x14ac:dyDescent="0.35">
      <c r="A525" t="e">
        <v>#N/A</v>
      </c>
    </row>
    <row r="526" spans="1:1" x14ac:dyDescent="0.35">
      <c r="A526" t="e">
        <v>#N/A</v>
      </c>
    </row>
    <row r="527" spans="1:1" x14ac:dyDescent="0.35">
      <c r="A527" t="e">
        <v>#N/A</v>
      </c>
    </row>
    <row r="528" spans="1:1" x14ac:dyDescent="0.35">
      <c r="A528" t="e">
        <v>#N/A</v>
      </c>
    </row>
    <row r="529" spans="1:1" x14ac:dyDescent="0.35">
      <c r="A529" t="e">
        <v>#N/A</v>
      </c>
    </row>
    <row r="530" spans="1:1" x14ac:dyDescent="0.35">
      <c r="A530" t="e">
        <v>#N/A</v>
      </c>
    </row>
    <row r="531" spans="1:1" x14ac:dyDescent="0.35">
      <c r="A531" t="e">
        <v>#N/A</v>
      </c>
    </row>
    <row r="532" spans="1:1" x14ac:dyDescent="0.35">
      <c r="A532" t="e">
        <v>#N/A</v>
      </c>
    </row>
    <row r="533" spans="1:1" x14ac:dyDescent="0.35">
      <c r="A533" t="e">
        <v>#N/A</v>
      </c>
    </row>
    <row r="534" spans="1:1" x14ac:dyDescent="0.35">
      <c r="A534" t="e">
        <v>#N/A</v>
      </c>
    </row>
    <row r="535" spans="1:1" x14ac:dyDescent="0.35">
      <c r="A535" t="e">
        <v>#N/A</v>
      </c>
    </row>
    <row r="536" spans="1:1" x14ac:dyDescent="0.35">
      <c r="A536" t="e">
        <v>#N/A</v>
      </c>
    </row>
    <row r="537" spans="1:1" x14ac:dyDescent="0.35">
      <c r="A537" t="e">
        <v>#N/A</v>
      </c>
    </row>
    <row r="538" spans="1:1" x14ac:dyDescent="0.35">
      <c r="A538" t="e">
        <v>#N/A</v>
      </c>
    </row>
    <row r="539" spans="1:1" x14ac:dyDescent="0.35">
      <c r="A539" t="e">
        <v>#N/A</v>
      </c>
    </row>
    <row r="540" spans="1:1" x14ac:dyDescent="0.35">
      <c r="A540" t="e">
        <v>#N/A</v>
      </c>
    </row>
    <row r="541" spans="1:1" x14ac:dyDescent="0.35">
      <c r="A541" t="e">
        <v>#N/A</v>
      </c>
    </row>
    <row r="542" spans="1:1" x14ac:dyDescent="0.35">
      <c r="A542" t="e">
        <v>#N/A</v>
      </c>
    </row>
    <row r="543" spans="1:1" x14ac:dyDescent="0.35">
      <c r="A543" t="e">
        <v>#N/A</v>
      </c>
    </row>
    <row r="544" spans="1:1" x14ac:dyDescent="0.35">
      <c r="A544" t="e">
        <v>#N/A</v>
      </c>
    </row>
    <row r="545" spans="1:1" x14ac:dyDescent="0.35">
      <c r="A545" t="e">
        <v>#N/A</v>
      </c>
    </row>
    <row r="546" spans="1:1" x14ac:dyDescent="0.35">
      <c r="A546" t="e">
        <v>#N/A</v>
      </c>
    </row>
    <row r="547" spans="1:1" x14ac:dyDescent="0.35">
      <c r="A547" t="e">
        <v>#N/A</v>
      </c>
    </row>
    <row r="548" spans="1:1" x14ac:dyDescent="0.35">
      <c r="A548" t="e">
        <v>#N/A</v>
      </c>
    </row>
    <row r="549" spans="1:1" x14ac:dyDescent="0.35">
      <c r="A549" t="e">
        <v>#N/A</v>
      </c>
    </row>
    <row r="550" spans="1:1" x14ac:dyDescent="0.35">
      <c r="A550" t="e">
        <v>#N/A</v>
      </c>
    </row>
    <row r="551" spans="1:1" x14ac:dyDescent="0.35">
      <c r="A551" t="e">
        <v>#N/A</v>
      </c>
    </row>
    <row r="552" spans="1:1" x14ac:dyDescent="0.35">
      <c r="A552" t="e">
        <v>#N/A</v>
      </c>
    </row>
    <row r="553" spans="1:1" x14ac:dyDescent="0.35">
      <c r="A553" t="e">
        <v>#N/A</v>
      </c>
    </row>
    <row r="554" spans="1:1" x14ac:dyDescent="0.35">
      <c r="A554" t="e">
        <v>#N/A</v>
      </c>
    </row>
    <row r="555" spans="1:1" x14ac:dyDescent="0.35">
      <c r="A555" t="e">
        <v>#N/A</v>
      </c>
    </row>
    <row r="556" spans="1:1" x14ac:dyDescent="0.35">
      <c r="A556" t="e">
        <v>#N/A</v>
      </c>
    </row>
    <row r="557" spans="1:1" x14ac:dyDescent="0.35">
      <c r="A557" t="e">
        <v>#N/A</v>
      </c>
    </row>
    <row r="558" spans="1:1" x14ac:dyDescent="0.35">
      <c r="A558" t="e">
        <v>#N/A</v>
      </c>
    </row>
    <row r="559" spans="1:1" x14ac:dyDescent="0.35">
      <c r="A559" t="e">
        <v>#N/A</v>
      </c>
    </row>
    <row r="560" spans="1:1" x14ac:dyDescent="0.35">
      <c r="A560" t="e">
        <v>#N/A</v>
      </c>
    </row>
    <row r="561" spans="1:1" x14ac:dyDescent="0.35">
      <c r="A561" t="e">
        <v>#N/A</v>
      </c>
    </row>
    <row r="562" spans="1:1" x14ac:dyDescent="0.35">
      <c r="A562" t="e">
        <v>#N/A</v>
      </c>
    </row>
    <row r="563" spans="1:1" x14ac:dyDescent="0.35">
      <c r="A563" t="e">
        <v>#N/A</v>
      </c>
    </row>
    <row r="564" spans="1:1" x14ac:dyDescent="0.35">
      <c r="A564" t="e">
        <v>#N/A</v>
      </c>
    </row>
    <row r="565" spans="1:1" x14ac:dyDescent="0.35">
      <c r="A565" t="e">
        <v>#N/A</v>
      </c>
    </row>
    <row r="566" spans="1:1" x14ac:dyDescent="0.35">
      <c r="A566" t="e">
        <v>#N/A</v>
      </c>
    </row>
    <row r="567" spans="1:1" x14ac:dyDescent="0.35">
      <c r="A567" t="e">
        <v>#N/A</v>
      </c>
    </row>
    <row r="568" spans="1:1" x14ac:dyDescent="0.35">
      <c r="A568" t="e">
        <v>#N/A</v>
      </c>
    </row>
    <row r="569" spans="1:1" x14ac:dyDescent="0.35">
      <c r="A569" t="e">
        <v>#N/A</v>
      </c>
    </row>
    <row r="570" spans="1:1" x14ac:dyDescent="0.35">
      <c r="A570" t="e">
        <v>#N/A</v>
      </c>
    </row>
    <row r="571" spans="1:1" x14ac:dyDescent="0.35">
      <c r="A571" t="e">
        <v>#N/A</v>
      </c>
    </row>
    <row r="572" spans="1:1" x14ac:dyDescent="0.35">
      <c r="A572" t="e">
        <v>#N/A</v>
      </c>
    </row>
    <row r="573" spans="1:1" x14ac:dyDescent="0.35">
      <c r="A573" t="e">
        <v>#N/A</v>
      </c>
    </row>
    <row r="574" spans="1:1" x14ac:dyDescent="0.35">
      <c r="A574" t="e">
        <v>#N/A</v>
      </c>
    </row>
    <row r="575" spans="1:1" x14ac:dyDescent="0.35">
      <c r="A575" t="e">
        <v>#N/A</v>
      </c>
    </row>
    <row r="576" spans="1:1" x14ac:dyDescent="0.35">
      <c r="A576" t="e">
        <v>#N/A</v>
      </c>
    </row>
    <row r="577" spans="1:1" x14ac:dyDescent="0.35">
      <c r="A577" t="e">
        <v>#N/A</v>
      </c>
    </row>
    <row r="578" spans="1:1" x14ac:dyDescent="0.35">
      <c r="A578" t="e">
        <v>#N/A</v>
      </c>
    </row>
    <row r="579" spans="1:1" x14ac:dyDescent="0.35">
      <c r="A579" t="e">
        <v>#N/A</v>
      </c>
    </row>
    <row r="580" spans="1:1" x14ac:dyDescent="0.35">
      <c r="A580" t="e">
        <v>#N/A</v>
      </c>
    </row>
    <row r="581" spans="1:1" x14ac:dyDescent="0.35">
      <c r="A581" t="e">
        <v>#N/A</v>
      </c>
    </row>
    <row r="582" spans="1:1" x14ac:dyDescent="0.35">
      <c r="A582" t="e">
        <v>#N/A</v>
      </c>
    </row>
    <row r="583" spans="1:1" x14ac:dyDescent="0.35">
      <c r="A583" t="e">
        <v>#N/A</v>
      </c>
    </row>
    <row r="584" spans="1:1" x14ac:dyDescent="0.35">
      <c r="A584" t="e">
        <v>#N/A</v>
      </c>
    </row>
    <row r="585" spans="1:1" x14ac:dyDescent="0.35">
      <c r="A585" t="e">
        <v>#N/A</v>
      </c>
    </row>
    <row r="586" spans="1:1" x14ac:dyDescent="0.35">
      <c r="A586" t="e">
        <v>#N/A</v>
      </c>
    </row>
    <row r="587" spans="1:1" x14ac:dyDescent="0.35">
      <c r="A587" t="e">
        <v>#N/A</v>
      </c>
    </row>
    <row r="588" spans="1:1" x14ac:dyDescent="0.35">
      <c r="A588" t="e">
        <v>#N/A</v>
      </c>
    </row>
    <row r="589" spans="1:1" x14ac:dyDescent="0.35">
      <c r="A589" t="e">
        <v>#N/A</v>
      </c>
    </row>
    <row r="590" spans="1:1" x14ac:dyDescent="0.35">
      <c r="A590" t="e">
        <v>#N/A</v>
      </c>
    </row>
    <row r="591" spans="1:1" x14ac:dyDescent="0.35">
      <c r="A591" t="e">
        <v>#N/A</v>
      </c>
    </row>
    <row r="592" spans="1:1" x14ac:dyDescent="0.35">
      <c r="A592" t="e">
        <v>#N/A</v>
      </c>
    </row>
    <row r="593" spans="1:1" x14ac:dyDescent="0.35">
      <c r="A593" t="e">
        <v>#N/A</v>
      </c>
    </row>
    <row r="594" spans="1:1" x14ac:dyDescent="0.35">
      <c r="A594" t="e">
        <v>#N/A</v>
      </c>
    </row>
    <row r="595" spans="1:1" x14ac:dyDescent="0.35">
      <c r="A595" t="e">
        <v>#N/A</v>
      </c>
    </row>
    <row r="596" spans="1:1" x14ac:dyDescent="0.35">
      <c r="A596" t="e">
        <v>#N/A</v>
      </c>
    </row>
    <row r="597" spans="1:1" x14ac:dyDescent="0.35">
      <c r="A597" t="e">
        <v>#N/A</v>
      </c>
    </row>
    <row r="598" spans="1:1" x14ac:dyDescent="0.35">
      <c r="A598" t="e">
        <v>#N/A</v>
      </c>
    </row>
    <row r="599" spans="1:1" x14ac:dyDescent="0.35">
      <c r="A599" t="e">
        <v>#N/A</v>
      </c>
    </row>
    <row r="600" spans="1:1" x14ac:dyDescent="0.35">
      <c r="A600" t="e">
        <v>#N/A</v>
      </c>
    </row>
    <row r="601" spans="1:1" x14ac:dyDescent="0.35">
      <c r="A601" t="e">
        <v>#N/A</v>
      </c>
    </row>
    <row r="602" spans="1:1" x14ac:dyDescent="0.35">
      <c r="A602" t="e">
        <v>#N/A</v>
      </c>
    </row>
    <row r="603" spans="1:1" x14ac:dyDescent="0.35">
      <c r="A603" t="e">
        <v>#N/A</v>
      </c>
    </row>
    <row r="604" spans="1:1" x14ac:dyDescent="0.35">
      <c r="A604" t="e">
        <v>#N/A</v>
      </c>
    </row>
    <row r="605" spans="1:1" x14ac:dyDescent="0.35">
      <c r="A605" t="e">
        <v>#N/A</v>
      </c>
    </row>
    <row r="606" spans="1:1" x14ac:dyDescent="0.35">
      <c r="A606" t="e">
        <v>#N/A</v>
      </c>
    </row>
    <row r="607" spans="1:1" x14ac:dyDescent="0.35">
      <c r="A607" t="e">
        <v>#N/A</v>
      </c>
    </row>
    <row r="608" spans="1:1" x14ac:dyDescent="0.35">
      <c r="A608" t="e">
        <v>#N/A</v>
      </c>
    </row>
    <row r="609" spans="1:1" x14ac:dyDescent="0.35">
      <c r="A609" t="e">
        <v>#N/A</v>
      </c>
    </row>
    <row r="610" spans="1:1" x14ac:dyDescent="0.35">
      <c r="A610" t="e">
        <v>#N/A</v>
      </c>
    </row>
    <row r="611" spans="1:1" x14ac:dyDescent="0.35">
      <c r="A611" t="e">
        <v>#N/A</v>
      </c>
    </row>
    <row r="612" spans="1:1" x14ac:dyDescent="0.35">
      <c r="A612" t="e">
        <v>#N/A</v>
      </c>
    </row>
    <row r="613" spans="1:1" x14ac:dyDescent="0.35">
      <c r="A613" t="e">
        <v>#N/A</v>
      </c>
    </row>
    <row r="614" spans="1:1" x14ac:dyDescent="0.35">
      <c r="A614" t="e">
        <v>#N/A</v>
      </c>
    </row>
    <row r="615" spans="1:1" x14ac:dyDescent="0.35">
      <c r="A615" t="e">
        <v>#N/A</v>
      </c>
    </row>
    <row r="616" spans="1:1" x14ac:dyDescent="0.35">
      <c r="A616" t="e">
        <v>#N/A</v>
      </c>
    </row>
    <row r="617" spans="1:1" x14ac:dyDescent="0.35">
      <c r="A617" t="e">
        <v>#N/A</v>
      </c>
    </row>
    <row r="618" spans="1:1" x14ac:dyDescent="0.35">
      <c r="A618" t="e">
        <v>#N/A</v>
      </c>
    </row>
    <row r="619" spans="1:1" x14ac:dyDescent="0.35">
      <c r="A619" t="e">
        <v>#N/A</v>
      </c>
    </row>
    <row r="620" spans="1:1" x14ac:dyDescent="0.35">
      <c r="A620" t="e">
        <v>#N/A</v>
      </c>
    </row>
    <row r="621" spans="1:1" x14ac:dyDescent="0.35">
      <c r="A621" t="e">
        <v>#N/A</v>
      </c>
    </row>
    <row r="622" spans="1:1" x14ac:dyDescent="0.35">
      <c r="A622" t="e">
        <v>#N/A</v>
      </c>
    </row>
    <row r="623" spans="1:1" x14ac:dyDescent="0.35">
      <c r="A623" t="e">
        <v>#N/A</v>
      </c>
    </row>
    <row r="624" spans="1:1" x14ac:dyDescent="0.35">
      <c r="A624" t="e">
        <v>#N/A</v>
      </c>
    </row>
    <row r="625" spans="1:1" x14ac:dyDescent="0.35">
      <c r="A625" t="e">
        <v>#N/A</v>
      </c>
    </row>
    <row r="626" spans="1:1" x14ac:dyDescent="0.35">
      <c r="A626" t="e">
        <v>#N/A</v>
      </c>
    </row>
    <row r="627" spans="1:1" x14ac:dyDescent="0.35">
      <c r="A627" t="e">
        <v>#N/A</v>
      </c>
    </row>
    <row r="628" spans="1:1" x14ac:dyDescent="0.35">
      <c r="A628" t="e">
        <v>#N/A</v>
      </c>
    </row>
    <row r="629" spans="1:1" x14ac:dyDescent="0.35">
      <c r="A629" t="e">
        <v>#N/A</v>
      </c>
    </row>
    <row r="630" spans="1:1" x14ac:dyDescent="0.35">
      <c r="A630" t="e">
        <v>#N/A</v>
      </c>
    </row>
    <row r="631" spans="1:1" x14ac:dyDescent="0.35">
      <c r="A631" t="e">
        <v>#N/A</v>
      </c>
    </row>
    <row r="632" spans="1:1" x14ac:dyDescent="0.35">
      <c r="A632" t="e">
        <v>#N/A</v>
      </c>
    </row>
    <row r="633" spans="1:1" x14ac:dyDescent="0.35">
      <c r="A633" t="e">
        <v>#N/A</v>
      </c>
    </row>
    <row r="634" spans="1:1" x14ac:dyDescent="0.35">
      <c r="A634" t="e">
        <v>#N/A</v>
      </c>
    </row>
    <row r="635" spans="1:1" x14ac:dyDescent="0.35">
      <c r="A635" t="e">
        <v>#N/A</v>
      </c>
    </row>
    <row r="636" spans="1:1" x14ac:dyDescent="0.35">
      <c r="A636" t="e">
        <v>#N/A</v>
      </c>
    </row>
    <row r="637" spans="1:1" x14ac:dyDescent="0.35">
      <c r="A637" t="e">
        <v>#N/A</v>
      </c>
    </row>
    <row r="638" spans="1:1" x14ac:dyDescent="0.35">
      <c r="A638" t="e">
        <v>#N/A</v>
      </c>
    </row>
    <row r="639" spans="1:1" x14ac:dyDescent="0.35">
      <c r="A639" t="e">
        <v>#N/A</v>
      </c>
    </row>
    <row r="640" spans="1:1" x14ac:dyDescent="0.35">
      <c r="A640" t="e">
        <v>#N/A</v>
      </c>
    </row>
    <row r="641" spans="1:1" x14ac:dyDescent="0.35">
      <c r="A641" t="e">
        <v>#N/A</v>
      </c>
    </row>
    <row r="642" spans="1:1" x14ac:dyDescent="0.35">
      <c r="A642" t="e">
        <v>#N/A</v>
      </c>
    </row>
    <row r="643" spans="1:1" x14ac:dyDescent="0.35">
      <c r="A643" t="e">
        <v>#N/A</v>
      </c>
    </row>
    <row r="644" spans="1:1" x14ac:dyDescent="0.35">
      <c r="A644" t="e">
        <v>#N/A</v>
      </c>
    </row>
    <row r="645" spans="1:1" x14ac:dyDescent="0.35">
      <c r="A645" t="e">
        <v>#N/A</v>
      </c>
    </row>
    <row r="646" spans="1:1" x14ac:dyDescent="0.35">
      <c r="A646" t="e">
        <v>#N/A</v>
      </c>
    </row>
    <row r="647" spans="1:1" x14ac:dyDescent="0.35">
      <c r="A647" t="e">
        <v>#N/A</v>
      </c>
    </row>
    <row r="648" spans="1:1" x14ac:dyDescent="0.35">
      <c r="A648" t="e">
        <v>#N/A</v>
      </c>
    </row>
    <row r="649" spans="1:1" x14ac:dyDescent="0.35">
      <c r="A649" t="e">
        <v>#N/A</v>
      </c>
    </row>
    <row r="650" spans="1:1" x14ac:dyDescent="0.35">
      <c r="A650" t="e">
        <v>#N/A</v>
      </c>
    </row>
    <row r="651" spans="1:1" x14ac:dyDescent="0.35">
      <c r="A651" t="e">
        <v>#N/A</v>
      </c>
    </row>
    <row r="652" spans="1:1" x14ac:dyDescent="0.35">
      <c r="A652" t="e">
        <v>#N/A</v>
      </c>
    </row>
    <row r="653" spans="1:1" x14ac:dyDescent="0.35">
      <c r="A653" t="e">
        <v>#N/A</v>
      </c>
    </row>
    <row r="654" spans="1:1" x14ac:dyDescent="0.35">
      <c r="A654" t="e">
        <v>#N/A</v>
      </c>
    </row>
    <row r="655" spans="1:1" x14ac:dyDescent="0.35">
      <c r="A655" t="e">
        <v>#N/A</v>
      </c>
    </row>
    <row r="656" spans="1:1" x14ac:dyDescent="0.35">
      <c r="A656" t="e">
        <v>#N/A</v>
      </c>
    </row>
    <row r="657" spans="1:1" x14ac:dyDescent="0.35">
      <c r="A657" t="e">
        <v>#N/A</v>
      </c>
    </row>
    <row r="658" spans="1:1" x14ac:dyDescent="0.35">
      <c r="A658" t="e">
        <v>#N/A</v>
      </c>
    </row>
    <row r="659" spans="1:1" x14ac:dyDescent="0.35">
      <c r="A659" t="e">
        <v>#N/A</v>
      </c>
    </row>
    <row r="660" spans="1:1" x14ac:dyDescent="0.35">
      <c r="A660" t="e">
        <v>#N/A</v>
      </c>
    </row>
    <row r="661" spans="1:1" x14ac:dyDescent="0.35">
      <c r="A661" t="e">
        <v>#N/A</v>
      </c>
    </row>
    <row r="662" spans="1:1" x14ac:dyDescent="0.35">
      <c r="A662" t="e">
        <v>#N/A</v>
      </c>
    </row>
    <row r="663" spans="1:1" x14ac:dyDescent="0.35">
      <c r="A663" t="e">
        <v>#N/A</v>
      </c>
    </row>
    <row r="664" spans="1:1" x14ac:dyDescent="0.35">
      <c r="A664" t="e">
        <v>#N/A</v>
      </c>
    </row>
    <row r="665" spans="1:1" x14ac:dyDescent="0.35">
      <c r="A665" t="e">
        <v>#N/A</v>
      </c>
    </row>
    <row r="666" spans="1:1" x14ac:dyDescent="0.35">
      <c r="A666" t="e">
        <v>#N/A</v>
      </c>
    </row>
    <row r="667" spans="1:1" x14ac:dyDescent="0.35">
      <c r="A667" t="e">
        <v>#N/A</v>
      </c>
    </row>
    <row r="668" spans="1:1" x14ac:dyDescent="0.35">
      <c r="A668" t="e">
        <v>#N/A</v>
      </c>
    </row>
    <row r="669" spans="1:1" x14ac:dyDescent="0.35">
      <c r="A669" t="e">
        <v>#N/A</v>
      </c>
    </row>
    <row r="670" spans="1:1" x14ac:dyDescent="0.35">
      <c r="A670" t="e">
        <v>#N/A</v>
      </c>
    </row>
    <row r="671" spans="1:1" x14ac:dyDescent="0.35">
      <c r="A671" t="e">
        <v>#N/A</v>
      </c>
    </row>
    <row r="672" spans="1:1" x14ac:dyDescent="0.35">
      <c r="A672" t="e">
        <v>#N/A</v>
      </c>
    </row>
    <row r="673" spans="1:1" x14ac:dyDescent="0.35">
      <c r="A673" t="e">
        <v>#N/A</v>
      </c>
    </row>
    <row r="674" spans="1:1" x14ac:dyDescent="0.35">
      <c r="A674" t="e">
        <v>#N/A</v>
      </c>
    </row>
    <row r="675" spans="1:1" x14ac:dyDescent="0.35">
      <c r="A675" t="e">
        <v>#N/A</v>
      </c>
    </row>
    <row r="676" spans="1:1" x14ac:dyDescent="0.35">
      <c r="A676" t="e">
        <v>#N/A</v>
      </c>
    </row>
    <row r="677" spans="1:1" x14ac:dyDescent="0.35">
      <c r="A677" t="e">
        <v>#N/A</v>
      </c>
    </row>
    <row r="678" spans="1:1" x14ac:dyDescent="0.35">
      <c r="A678" t="e">
        <v>#N/A</v>
      </c>
    </row>
    <row r="679" spans="1:1" x14ac:dyDescent="0.35">
      <c r="A679" t="e">
        <v>#N/A</v>
      </c>
    </row>
    <row r="680" spans="1:1" x14ac:dyDescent="0.35">
      <c r="A680" t="e">
        <v>#N/A</v>
      </c>
    </row>
    <row r="681" spans="1:1" x14ac:dyDescent="0.35">
      <c r="A681" t="e">
        <v>#N/A</v>
      </c>
    </row>
    <row r="682" spans="1:1" x14ac:dyDescent="0.35">
      <c r="A682" t="e">
        <v>#N/A</v>
      </c>
    </row>
    <row r="683" spans="1:1" x14ac:dyDescent="0.35">
      <c r="A683" t="e">
        <v>#N/A</v>
      </c>
    </row>
    <row r="684" spans="1:1" x14ac:dyDescent="0.35">
      <c r="A684" t="e">
        <v>#N/A</v>
      </c>
    </row>
    <row r="685" spans="1:1" x14ac:dyDescent="0.35">
      <c r="A685" t="e">
        <v>#N/A</v>
      </c>
    </row>
    <row r="686" spans="1:1" x14ac:dyDescent="0.35">
      <c r="A686" t="e">
        <v>#N/A</v>
      </c>
    </row>
    <row r="687" spans="1:1" x14ac:dyDescent="0.35">
      <c r="A687" t="e">
        <v>#N/A</v>
      </c>
    </row>
    <row r="688" spans="1:1" x14ac:dyDescent="0.35">
      <c r="A688" t="e">
        <v>#N/A</v>
      </c>
    </row>
    <row r="689" spans="1:1" x14ac:dyDescent="0.35">
      <c r="A689" t="e">
        <v>#N/A</v>
      </c>
    </row>
    <row r="690" spans="1:1" x14ac:dyDescent="0.35">
      <c r="A690" t="e">
        <v>#N/A</v>
      </c>
    </row>
    <row r="691" spans="1:1" x14ac:dyDescent="0.35">
      <c r="A691" t="e">
        <v>#N/A</v>
      </c>
    </row>
    <row r="692" spans="1:1" x14ac:dyDescent="0.35">
      <c r="A692" t="e">
        <v>#N/A</v>
      </c>
    </row>
    <row r="693" spans="1:1" x14ac:dyDescent="0.35">
      <c r="A693" t="e">
        <v>#N/A</v>
      </c>
    </row>
    <row r="694" spans="1:1" x14ac:dyDescent="0.35">
      <c r="A694" t="e">
        <v>#N/A</v>
      </c>
    </row>
    <row r="695" spans="1:1" x14ac:dyDescent="0.35">
      <c r="A695" t="e">
        <v>#N/A</v>
      </c>
    </row>
    <row r="696" spans="1:1" x14ac:dyDescent="0.35">
      <c r="A696" t="e">
        <v>#N/A</v>
      </c>
    </row>
    <row r="697" spans="1:1" x14ac:dyDescent="0.35">
      <c r="A697" t="e">
        <v>#N/A</v>
      </c>
    </row>
    <row r="698" spans="1:1" x14ac:dyDescent="0.35">
      <c r="A698" t="e">
        <v>#N/A</v>
      </c>
    </row>
    <row r="699" spans="1:1" x14ac:dyDescent="0.35">
      <c r="A699" t="e">
        <v>#N/A</v>
      </c>
    </row>
    <row r="700" spans="1:1" x14ac:dyDescent="0.35">
      <c r="A700" t="e">
        <v>#N/A</v>
      </c>
    </row>
    <row r="701" spans="1:1" x14ac:dyDescent="0.35">
      <c r="A701" t="e">
        <v>#N/A</v>
      </c>
    </row>
    <row r="702" spans="1:1" x14ac:dyDescent="0.35">
      <c r="A702" t="e">
        <v>#N/A</v>
      </c>
    </row>
    <row r="703" spans="1:1" x14ac:dyDescent="0.35">
      <c r="A703" t="e">
        <v>#N/A</v>
      </c>
    </row>
    <row r="704" spans="1:1" x14ac:dyDescent="0.35">
      <c r="A704" t="e">
        <v>#N/A</v>
      </c>
    </row>
    <row r="705" spans="1:1" x14ac:dyDescent="0.35">
      <c r="A705" t="e">
        <v>#N/A</v>
      </c>
    </row>
    <row r="706" spans="1:1" x14ac:dyDescent="0.35">
      <c r="A706" t="e">
        <v>#N/A</v>
      </c>
    </row>
    <row r="707" spans="1:1" x14ac:dyDescent="0.35">
      <c r="A707" t="e">
        <v>#N/A</v>
      </c>
    </row>
    <row r="708" spans="1:1" x14ac:dyDescent="0.35">
      <c r="A708" t="e">
        <v>#N/A</v>
      </c>
    </row>
    <row r="709" spans="1:1" x14ac:dyDescent="0.35">
      <c r="A709" t="e">
        <v>#N/A</v>
      </c>
    </row>
    <row r="710" spans="1:1" x14ac:dyDescent="0.35">
      <c r="A710" t="e">
        <v>#N/A</v>
      </c>
    </row>
    <row r="711" spans="1:1" x14ac:dyDescent="0.35">
      <c r="A711" t="e">
        <v>#N/A</v>
      </c>
    </row>
    <row r="712" spans="1:1" x14ac:dyDescent="0.35">
      <c r="A712" t="e">
        <v>#N/A</v>
      </c>
    </row>
    <row r="713" spans="1:1" x14ac:dyDescent="0.35">
      <c r="A713" t="e">
        <v>#N/A</v>
      </c>
    </row>
    <row r="714" spans="1:1" x14ac:dyDescent="0.35">
      <c r="A714" t="e">
        <v>#N/A</v>
      </c>
    </row>
    <row r="715" spans="1:1" x14ac:dyDescent="0.35">
      <c r="A715" t="e">
        <v>#N/A</v>
      </c>
    </row>
    <row r="716" spans="1:1" x14ac:dyDescent="0.35">
      <c r="A716" t="e">
        <v>#N/A</v>
      </c>
    </row>
    <row r="717" spans="1:1" x14ac:dyDescent="0.35">
      <c r="A717" t="e">
        <v>#N/A</v>
      </c>
    </row>
    <row r="718" spans="1:1" x14ac:dyDescent="0.35">
      <c r="A718" t="e">
        <v>#N/A</v>
      </c>
    </row>
    <row r="719" spans="1:1" x14ac:dyDescent="0.35">
      <c r="A719" t="e">
        <v>#N/A</v>
      </c>
    </row>
    <row r="720" spans="1:1" x14ac:dyDescent="0.35">
      <c r="A720" t="e">
        <v>#N/A</v>
      </c>
    </row>
    <row r="721" spans="1:1" x14ac:dyDescent="0.35">
      <c r="A721" t="e">
        <v>#N/A</v>
      </c>
    </row>
    <row r="722" spans="1:1" x14ac:dyDescent="0.35">
      <c r="A722" t="e">
        <v>#N/A</v>
      </c>
    </row>
    <row r="723" spans="1:1" x14ac:dyDescent="0.35">
      <c r="A723" t="e">
        <v>#N/A</v>
      </c>
    </row>
    <row r="724" spans="1:1" x14ac:dyDescent="0.35">
      <c r="A724" t="e">
        <v>#N/A</v>
      </c>
    </row>
    <row r="725" spans="1:1" x14ac:dyDescent="0.35">
      <c r="A725" t="e">
        <v>#N/A</v>
      </c>
    </row>
    <row r="726" spans="1:1" x14ac:dyDescent="0.35">
      <c r="A726" t="e">
        <v>#N/A</v>
      </c>
    </row>
    <row r="727" spans="1:1" x14ac:dyDescent="0.35">
      <c r="A727" t="e">
        <v>#N/A</v>
      </c>
    </row>
    <row r="728" spans="1:1" x14ac:dyDescent="0.35">
      <c r="A728" t="e">
        <v>#N/A</v>
      </c>
    </row>
    <row r="729" spans="1:1" x14ac:dyDescent="0.35">
      <c r="A729" t="e">
        <v>#N/A</v>
      </c>
    </row>
    <row r="730" spans="1:1" x14ac:dyDescent="0.35">
      <c r="A730" t="e">
        <v>#N/A</v>
      </c>
    </row>
    <row r="731" spans="1:1" x14ac:dyDescent="0.35">
      <c r="A731" t="e">
        <v>#N/A</v>
      </c>
    </row>
    <row r="732" spans="1:1" x14ac:dyDescent="0.35">
      <c r="A732" t="e">
        <v>#N/A</v>
      </c>
    </row>
    <row r="733" spans="1:1" x14ac:dyDescent="0.35">
      <c r="A733" t="e">
        <v>#N/A</v>
      </c>
    </row>
    <row r="734" spans="1:1" x14ac:dyDescent="0.35">
      <c r="A734" t="e">
        <v>#N/A</v>
      </c>
    </row>
    <row r="735" spans="1:1" x14ac:dyDescent="0.35">
      <c r="A735" t="e">
        <v>#N/A</v>
      </c>
    </row>
    <row r="736" spans="1:1" x14ac:dyDescent="0.35">
      <c r="A736" t="e">
        <v>#N/A</v>
      </c>
    </row>
    <row r="737" spans="1:1" x14ac:dyDescent="0.35">
      <c r="A737" t="e">
        <v>#N/A</v>
      </c>
    </row>
    <row r="738" spans="1:1" x14ac:dyDescent="0.35">
      <c r="A738" t="e">
        <v>#N/A</v>
      </c>
    </row>
    <row r="739" spans="1:1" x14ac:dyDescent="0.35">
      <c r="A739" t="e">
        <v>#N/A</v>
      </c>
    </row>
    <row r="740" spans="1:1" x14ac:dyDescent="0.35">
      <c r="A740" t="e">
        <v>#N/A</v>
      </c>
    </row>
    <row r="741" spans="1:1" x14ac:dyDescent="0.35">
      <c r="A741" t="e">
        <v>#N/A</v>
      </c>
    </row>
    <row r="742" spans="1:1" x14ac:dyDescent="0.35">
      <c r="A742" t="e">
        <v>#N/A</v>
      </c>
    </row>
    <row r="743" spans="1:1" x14ac:dyDescent="0.35">
      <c r="A743" t="e">
        <v>#N/A</v>
      </c>
    </row>
    <row r="744" spans="1:1" x14ac:dyDescent="0.35">
      <c r="A744" t="e">
        <v>#N/A</v>
      </c>
    </row>
    <row r="745" spans="1:1" x14ac:dyDescent="0.35">
      <c r="A745" t="e">
        <v>#N/A</v>
      </c>
    </row>
    <row r="746" spans="1:1" x14ac:dyDescent="0.35">
      <c r="A746" t="e">
        <v>#N/A</v>
      </c>
    </row>
    <row r="747" spans="1:1" x14ac:dyDescent="0.35">
      <c r="A747" t="e">
        <v>#N/A</v>
      </c>
    </row>
    <row r="748" spans="1:1" x14ac:dyDescent="0.35">
      <c r="A748" t="e">
        <v>#N/A</v>
      </c>
    </row>
    <row r="749" spans="1:1" x14ac:dyDescent="0.35">
      <c r="A749" t="e">
        <v>#N/A</v>
      </c>
    </row>
    <row r="750" spans="1:1" x14ac:dyDescent="0.35">
      <c r="A750" t="e">
        <v>#N/A</v>
      </c>
    </row>
    <row r="751" spans="1:1" x14ac:dyDescent="0.35">
      <c r="A751" t="e">
        <v>#N/A</v>
      </c>
    </row>
    <row r="752" spans="1:1" x14ac:dyDescent="0.35">
      <c r="A752" t="e">
        <v>#N/A</v>
      </c>
    </row>
    <row r="753" spans="1:1" x14ac:dyDescent="0.35">
      <c r="A753" t="e">
        <v>#N/A</v>
      </c>
    </row>
    <row r="754" spans="1:1" x14ac:dyDescent="0.35">
      <c r="A754" t="e">
        <v>#N/A</v>
      </c>
    </row>
    <row r="755" spans="1:1" x14ac:dyDescent="0.35">
      <c r="A755" t="e">
        <v>#N/A</v>
      </c>
    </row>
    <row r="756" spans="1:1" x14ac:dyDescent="0.35">
      <c r="A756" t="e">
        <v>#N/A</v>
      </c>
    </row>
    <row r="757" spans="1:1" x14ac:dyDescent="0.35">
      <c r="A757" t="e">
        <v>#N/A</v>
      </c>
    </row>
    <row r="758" spans="1:1" x14ac:dyDescent="0.35">
      <c r="A758" t="e">
        <v>#N/A</v>
      </c>
    </row>
    <row r="759" spans="1:1" x14ac:dyDescent="0.35">
      <c r="A759" t="e">
        <v>#N/A</v>
      </c>
    </row>
    <row r="760" spans="1:1" x14ac:dyDescent="0.35">
      <c r="A760" t="e">
        <v>#N/A</v>
      </c>
    </row>
    <row r="761" spans="1:1" x14ac:dyDescent="0.35">
      <c r="A761" t="e">
        <v>#N/A</v>
      </c>
    </row>
    <row r="762" spans="1:1" x14ac:dyDescent="0.35">
      <c r="A762" t="e">
        <v>#N/A</v>
      </c>
    </row>
    <row r="763" spans="1:1" x14ac:dyDescent="0.35">
      <c r="A763" t="e">
        <v>#N/A</v>
      </c>
    </row>
    <row r="764" spans="1:1" x14ac:dyDescent="0.35">
      <c r="A764" t="e">
        <v>#N/A</v>
      </c>
    </row>
    <row r="765" spans="1:1" x14ac:dyDescent="0.35">
      <c r="A765" t="e">
        <v>#N/A</v>
      </c>
    </row>
    <row r="766" spans="1:1" x14ac:dyDescent="0.35">
      <c r="A766" t="e">
        <v>#N/A</v>
      </c>
    </row>
    <row r="767" spans="1:1" x14ac:dyDescent="0.35">
      <c r="A767" t="e">
        <v>#N/A</v>
      </c>
    </row>
    <row r="768" spans="1:1" x14ac:dyDescent="0.35">
      <c r="A768" t="e">
        <v>#N/A</v>
      </c>
    </row>
    <row r="769" spans="1:1" x14ac:dyDescent="0.35">
      <c r="A769" t="e">
        <v>#N/A</v>
      </c>
    </row>
    <row r="770" spans="1:1" x14ac:dyDescent="0.35">
      <c r="A770" t="e">
        <v>#N/A</v>
      </c>
    </row>
    <row r="771" spans="1:1" x14ac:dyDescent="0.35">
      <c r="A771" t="e">
        <v>#N/A</v>
      </c>
    </row>
    <row r="772" spans="1:1" x14ac:dyDescent="0.35">
      <c r="A772" t="e">
        <v>#N/A</v>
      </c>
    </row>
    <row r="773" spans="1:1" x14ac:dyDescent="0.35">
      <c r="A773" t="e">
        <v>#N/A</v>
      </c>
    </row>
    <row r="774" spans="1:1" x14ac:dyDescent="0.35">
      <c r="A774" t="e">
        <v>#N/A</v>
      </c>
    </row>
    <row r="775" spans="1:1" x14ac:dyDescent="0.35">
      <c r="A775" t="e">
        <v>#N/A</v>
      </c>
    </row>
    <row r="776" spans="1:1" x14ac:dyDescent="0.35">
      <c r="A776" t="e">
        <v>#N/A</v>
      </c>
    </row>
    <row r="777" spans="1:1" x14ac:dyDescent="0.35">
      <c r="A777" t="e">
        <v>#N/A</v>
      </c>
    </row>
    <row r="778" spans="1:1" x14ac:dyDescent="0.35">
      <c r="A778" t="e">
        <v>#N/A</v>
      </c>
    </row>
    <row r="779" spans="1:1" x14ac:dyDescent="0.35">
      <c r="A779" t="e">
        <v>#N/A</v>
      </c>
    </row>
    <row r="780" spans="1:1" x14ac:dyDescent="0.35">
      <c r="A780" t="e">
        <v>#N/A</v>
      </c>
    </row>
    <row r="781" spans="1:1" x14ac:dyDescent="0.35">
      <c r="A781" t="e">
        <v>#N/A</v>
      </c>
    </row>
    <row r="782" spans="1:1" x14ac:dyDescent="0.35">
      <c r="A782" t="e">
        <v>#N/A</v>
      </c>
    </row>
    <row r="783" spans="1:1" x14ac:dyDescent="0.35">
      <c r="A783" t="e">
        <v>#N/A</v>
      </c>
    </row>
    <row r="784" spans="1:1" x14ac:dyDescent="0.35">
      <c r="A784" t="e">
        <v>#N/A</v>
      </c>
    </row>
    <row r="785" spans="1:1" x14ac:dyDescent="0.35">
      <c r="A785" t="e">
        <v>#N/A</v>
      </c>
    </row>
    <row r="786" spans="1:1" x14ac:dyDescent="0.35">
      <c r="A786" t="e">
        <v>#N/A</v>
      </c>
    </row>
    <row r="787" spans="1:1" x14ac:dyDescent="0.35">
      <c r="A787" t="e">
        <v>#N/A</v>
      </c>
    </row>
    <row r="788" spans="1:1" x14ac:dyDescent="0.35">
      <c r="A788" t="e">
        <v>#N/A</v>
      </c>
    </row>
    <row r="789" spans="1:1" x14ac:dyDescent="0.35">
      <c r="A789" t="e">
        <v>#N/A</v>
      </c>
    </row>
    <row r="790" spans="1:1" x14ac:dyDescent="0.35">
      <c r="A790" t="e">
        <v>#N/A</v>
      </c>
    </row>
    <row r="791" spans="1:1" x14ac:dyDescent="0.35">
      <c r="A791" t="e">
        <v>#N/A</v>
      </c>
    </row>
    <row r="792" spans="1:1" x14ac:dyDescent="0.35">
      <c r="A792" t="e">
        <v>#N/A</v>
      </c>
    </row>
    <row r="793" spans="1:1" x14ac:dyDescent="0.35">
      <c r="A793" t="e">
        <v>#N/A</v>
      </c>
    </row>
    <row r="794" spans="1:1" x14ac:dyDescent="0.35">
      <c r="A794" t="e">
        <v>#N/A</v>
      </c>
    </row>
    <row r="795" spans="1:1" x14ac:dyDescent="0.35">
      <c r="A795" t="e">
        <v>#N/A</v>
      </c>
    </row>
    <row r="796" spans="1:1" x14ac:dyDescent="0.35">
      <c r="A796" t="e">
        <v>#N/A</v>
      </c>
    </row>
    <row r="797" spans="1:1" x14ac:dyDescent="0.35">
      <c r="A797" t="e">
        <v>#N/A</v>
      </c>
    </row>
    <row r="798" spans="1:1" x14ac:dyDescent="0.35">
      <c r="A798" t="e">
        <v>#N/A</v>
      </c>
    </row>
    <row r="799" spans="1:1" x14ac:dyDescent="0.35">
      <c r="A799" t="e">
        <v>#N/A</v>
      </c>
    </row>
    <row r="800" spans="1:1" x14ac:dyDescent="0.35">
      <c r="A800" t="e">
        <v>#N/A</v>
      </c>
    </row>
    <row r="801" spans="1:1" x14ac:dyDescent="0.35">
      <c r="A801" t="e">
        <v>#N/A</v>
      </c>
    </row>
    <row r="802" spans="1:1" x14ac:dyDescent="0.35">
      <c r="A802" t="e">
        <v>#N/A</v>
      </c>
    </row>
    <row r="803" spans="1:1" x14ac:dyDescent="0.35">
      <c r="A803" t="e">
        <v>#N/A</v>
      </c>
    </row>
    <row r="804" spans="1:1" x14ac:dyDescent="0.35">
      <c r="A804" t="e">
        <v>#N/A</v>
      </c>
    </row>
    <row r="805" spans="1:1" x14ac:dyDescent="0.35">
      <c r="A805" t="e">
        <v>#N/A</v>
      </c>
    </row>
    <row r="806" spans="1:1" x14ac:dyDescent="0.35">
      <c r="A806" t="e">
        <v>#N/A</v>
      </c>
    </row>
    <row r="807" spans="1:1" x14ac:dyDescent="0.35">
      <c r="A807" t="e">
        <v>#N/A</v>
      </c>
    </row>
    <row r="808" spans="1:1" x14ac:dyDescent="0.35">
      <c r="A808" t="e">
        <v>#N/A</v>
      </c>
    </row>
    <row r="809" spans="1:1" x14ac:dyDescent="0.35">
      <c r="A809" t="e">
        <v>#N/A</v>
      </c>
    </row>
    <row r="810" spans="1:1" x14ac:dyDescent="0.35">
      <c r="A810" t="e">
        <v>#N/A</v>
      </c>
    </row>
    <row r="811" spans="1:1" x14ac:dyDescent="0.35">
      <c r="A811" t="e">
        <v>#N/A</v>
      </c>
    </row>
    <row r="812" spans="1:1" x14ac:dyDescent="0.35">
      <c r="A812" t="e">
        <v>#N/A</v>
      </c>
    </row>
    <row r="813" spans="1:1" x14ac:dyDescent="0.35">
      <c r="A813" t="e">
        <v>#N/A</v>
      </c>
    </row>
    <row r="814" spans="1:1" x14ac:dyDescent="0.35">
      <c r="A814" t="e">
        <v>#N/A</v>
      </c>
    </row>
    <row r="815" spans="1:1" x14ac:dyDescent="0.35">
      <c r="A815" t="e">
        <v>#N/A</v>
      </c>
    </row>
    <row r="816" spans="1:1" x14ac:dyDescent="0.35">
      <c r="A816" t="e">
        <v>#N/A</v>
      </c>
    </row>
    <row r="817" spans="1:1" x14ac:dyDescent="0.35">
      <c r="A817" t="e">
        <v>#N/A</v>
      </c>
    </row>
    <row r="818" spans="1:1" x14ac:dyDescent="0.35">
      <c r="A818" t="e">
        <v>#N/A</v>
      </c>
    </row>
    <row r="819" spans="1:1" x14ac:dyDescent="0.35">
      <c r="A819" t="e">
        <v>#N/A</v>
      </c>
    </row>
    <row r="820" spans="1:1" x14ac:dyDescent="0.35">
      <c r="A820" t="e">
        <v>#N/A</v>
      </c>
    </row>
    <row r="821" spans="1:1" x14ac:dyDescent="0.35">
      <c r="A821" t="e">
        <v>#N/A</v>
      </c>
    </row>
    <row r="822" spans="1:1" x14ac:dyDescent="0.35">
      <c r="A822" t="e">
        <v>#N/A</v>
      </c>
    </row>
    <row r="823" spans="1:1" x14ac:dyDescent="0.35">
      <c r="A823" t="e">
        <v>#N/A</v>
      </c>
    </row>
    <row r="824" spans="1:1" x14ac:dyDescent="0.35">
      <c r="A824" t="e">
        <v>#N/A</v>
      </c>
    </row>
    <row r="825" spans="1:1" x14ac:dyDescent="0.35">
      <c r="A825" t="e">
        <v>#N/A</v>
      </c>
    </row>
    <row r="826" spans="1:1" x14ac:dyDescent="0.35">
      <c r="A826" t="e">
        <v>#N/A</v>
      </c>
    </row>
    <row r="827" spans="1:1" x14ac:dyDescent="0.35">
      <c r="A827" t="e">
        <v>#N/A</v>
      </c>
    </row>
    <row r="828" spans="1:1" x14ac:dyDescent="0.35">
      <c r="A828" t="e">
        <v>#N/A</v>
      </c>
    </row>
    <row r="829" spans="1:1" x14ac:dyDescent="0.35">
      <c r="A829" t="e">
        <v>#N/A</v>
      </c>
    </row>
    <row r="830" spans="1:1" x14ac:dyDescent="0.35">
      <c r="A830" t="e">
        <v>#N/A</v>
      </c>
    </row>
    <row r="831" spans="1:1" x14ac:dyDescent="0.35">
      <c r="A831" t="e">
        <v>#N/A</v>
      </c>
    </row>
    <row r="832" spans="1:1" x14ac:dyDescent="0.35">
      <c r="A832" t="e">
        <v>#N/A</v>
      </c>
    </row>
    <row r="833" spans="1:1" x14ac:dyDescent="0.35">
      <c r="A833" t="e">
        <v>#N/A</v>
      </c>
    </row>
    <row r="834" spans="1:1" x14ac:dyDescent="0.35">
      <c r="A834" t="e">
        <v>#N/A</v>
      </c>
    </row>
    <row r="835" spans="1:1" x14ac:dyDescent="0.35">
      <c r="A835" t="e">
        <v>#N/A</v>
      </c>
    </row>
    <row r="836" spans="1:1" x14ac:dyDescent="0.35">
      <c r="A836" t="e">
        <v>#N/A</v>
      </c>
    </row>
    <row r="837" spans="1:1" x14ac:dyDescent="0.35">
      <c r="A837" t="e">
        <v>#N/A</v>
      </c>
    </row>
    <row r="838" spans="1:1" x14ac:dyDescent="0.35">
      <c r="A838" t="e">
        <v>#N/A</v>
      </c>
    </row>
    <row r="839" spans="1:1" x14ac:dyDescent="0.35">
      <c r="A839" t="e">
        <v>#N/A</v>
      </c>
    </row>
    <row r="840" spans="1:1" x14ac:dyDescent="0.35">
      <c r="A840" t="e">
        <v>#N/A</v>
      </c>
    </row>
    <row r="841" spans="1:1" x14ac:dyDescent="0.35">
      <c r="A841" t="e">
        <v>#N/A</v>
      </c>
    </row>
    <row r="842" spans="1:1" x14ac:dyDescent="0.35">
      <c r="A842" t="e">
        <v>#N/A</v>
      </c>
    </row>
    <row r="843" spans="1:1" x14ac:dyDescent="0.35">
      <c r="A843" t="e">
        <v>#N/A</v>
      </c>
    </row>
    <row r="844" spans="1:1" x14ac:dyDescent="0.35">
      <c r="A844" t="e">
        <v>#N/A</v>
      </c>
    </row>
    <row r="845" spans="1:1" x14ac:dyDescent="0.35">
      <c r="A845" t="e">
        <v>#N/A</v>
      </c>
    </row>
    <row r="846" spans="1:1" x14ac:dyDescent="0.35">
      <c r="A846" t="e">
        <v>#N/A</v>
      </c>
    </row>
    <row r="847" spans="1:1" x14ac:dyDescent="0.35">
      <c r="A847" t="e">
        <v>#N/A</v>
      </c>
    </row>
    <row r="848" spans="1:1" x14ac:dyDescent="0.35">
      <c r="A848" t="e">
        <v>#N/A</v>
      </c>
    </row>
    <row r="849" spans="1:1" x14ac:dyDescent="0.35">
      <c r="A849" t="e">
        <v>#N/A</v>
      </c>
    </row>
    <row r="850" spans="1:1" x14ac:dyDescent="0.35">
      <c r="A850" t="e">
        <v>#N/A</v>
      </c>
    </row>
    <row r="851" spans="1:1" x14ac:dyDescent="0.35">
      <c r="A851" t="e">
        <v>#N/A</v>
      </c>
    </row>
    <row r="852" spans="1:1" x14ac:dyDescent="0.35">
      <c r="A852" t="e">
        <v>#N/A</v>
      </c>
    </row>
    <row r="853" spans="1:1" x14ac:dyDescent="0.35">
      <c r="A853" t="e">
        <v>#N/A</v>
      </c>
    </row>
    <row r="854" spans="1:1" x14ac:dyDescent="0.35">
      <c r="A854" t="e">
        <v>#N/A</v>
      </c>
    </row>
    <row r="855" spans="1:1" x14ac:dyDescent="0.35">
      <c r="A855" t="e">
        <v>#N/A</v>
      </c>
    </row>
    <row r="856" spans="1:1" x14ac:dyDescent="0.35">
      <c r="A856" t="e">
        <v>#N/A</v>
      </c>
    </row>
    <row r="857" spans="1:1" x14ac:dyDescent="0.35">
      <c r="A857" t="e">
        <v>#N/A</v>
      </c>
    </row>
    <row r="858" spans="1:1" x14ac:dyDescent="0.35">
      <c r="A858" t="e">
        <v>#N/A</v>
      </c>
    </row>
    <row r="859" spans="1:1" x14ac:dyDescent="0.35">
      <c r="A859" t="e">
        <v>#N/A</v>
      </c>
    </row>
    <row r="860" spans="1:1" x14ac:dyDescent="0.35">
      <c r="A860" t="e">
        <v>#N/A</v>
      </c>
    </row>
    <row r="861" spans="1:1" x14ac:dyDescent="0.35">
      <c r="A861" t="e">
        <v>#N/A</v>
      </c>
    </row>
    <row r="862" spans="1:1" x14ac:dyDescent="0.35">
      <c r="A862" t="e">
        <v>#N/A</v>
      </c>
    </row>
    <row r="863" spans="1:1" x14ac:dyDescent="0.35">
      <c r="A863" t="e">
        <v>#N/A</v>
      </c>
    </row>
    <row r="864" spans="1:1" x14ac:dyDescent="0.35">
      <c r="A864" t="e">
        <v>#N/A</v>
      </c>
    </row>
    <row r="865" spans="1:1" x14ac:dyDescent="0.35">
      <c r="A865" t="e">
        <v>#N/A</v>
      </c>
    </row>
    <row r="866" spans="1:1" x14ac:dyDescent="0.35">
      <c r="A866" t="e">
        <v>#N/A</v>
      </c>
    </row>
    <row r="867" spans="1:1" x14ac:dyDescent="0.35">
      <c r="A867" t="e">
        <v>#N/A</v>
      </c>
    </row>
    <row r="868" spans="1:1" x14ac:dyDescent="0.35">
      <c r="A868" t="e">
        <v>#N/A</v>
      </c>
    </row>
    <row r="869" spans="1:1" x14ac:dyDescent="0.35">
      <c r="A869" t="e">
        <v>#N/A</v>
      </c>
    </row>
    <row r="870" spans="1:1" x14ac:dyDescent="0.35">
      <c r="A870" t="e">
        <v>#N/A</v>
      </c>
    </row>
    <row r="871" spans="1:1" x14ac:dyDescent="0.35">
      <c r="A871" t="e">
        <v>#N/A</v>
      </c>
    </row>
    <row r="872" spans="1:1" x14ac:dyDescent="0.35">
      <c r="A872" t="e">
        <v>#N/A</v>
      </c>
    </row>
    <row r="873" spans="1:1" x14ac:dyDescent="0.35">
      <c r="A873" t="e">
        <v>#N/A</v>
      </c>
    </row>
    <row r="874" spans="1:1" x14ac:dyDescent="0.35">
      <c r="A874" t="e">
        <v>#N/A</v>
      </c>
    </row>
    <row r="875" spans="1:1" x14ac:dyDescent="0.35">
      <c r="A875" t="e">
        <v>#N/A</v>
      </c>
    </row>
    <row r="876" spans="1:1" x14ac:dyDescent="0.35">
      <c r="A876" t="e">
        <v>#N/A</v>
      </c>
    </row>
    <row r="877" spans="1:1" x14ac:dyDescent="0.35">
      <c r="A877" t="e">
        <v>#N/A</v>
      </c>
    </row>
    <row r="878" spans="1:1" x14ac:dyDescent="0.35">
      <c r="A878" t="e">
        <v>#N/A</v>
      </c>
    </row>
    <row r="879" spans="1:1" x14ac:dyDescent="0.35">
      <c r="A879" t="e">
        <v>#N/A</v>
      </c>
    </row>
    <row r="880" spans="1:1" x14ac:dyDescent="0.35">
      <c r="A880" t="e">
        <v>#N/A</v>
      </c>
    </row>
    <row r="881" spans="1:1" x14ac:dyDescent="0.35">
      <c r="A881" t="e">
        <v>#N/A</v>
      </c>
    </row>
    <row r="882" spans="1:1" x14ac:dyDescent="0.35">
      <c r="A882" t="e">
        <v>#N/A</v>
      </c>
    </row>
    <row r="883" spans="1:1" x14ac:dyDescent="0.35">
      <c r="A883" t="e">
        <v>#N/A</v>
      </c>
    </row>
    <row r="884" spans="1:1" x14ac:dyDescent="0.35">
      <c r="A884" t="e">
        <v>#N/A</v>
      </c>
    </row>
    <row r="885" spans="1:1" x14ac:dyDescent="0.35">
      <c r="A885" t="e">
        <v>#N/A</v>
      </c>
    </row>
    <row r="886" spans="1:1" x14ac:dyDescent="0.35">
      <c r="A886" t="e">
        <v>#N/A</v>
      </c>
    </row>
    <row r="887" spans="1:1" x14ac:dyDescent="0.35">
      <c r="A887" t="e">
        <v>#N/A</v>
      </c>
    </row>
    <row r="888" spans="1:1" x14ac:dyDescent="0.35">
      <c r="A888" t="e">
        <v>#N/A</v>
      </c>
    </row>
    <row r="889" spans="1:1" x14ac:dyDescent="0.35">
      <c r="A889" t="e">
        <v>#N/A</v>
      </c>
    </row>
    <row r="890" spans="1:1" x14ac:dyDescent="0.35">
      <c r="A890" t="e">
        <v>#N/A</v>
      </c>
    </row>
    <row r="891" spans="1:1" x14ac:dyDescent="0.35">
      <c r="A891" t="e">
        <v>#N/A</v>
      </c>
    </row>
    <row r="892" spans="1:1" x14ac:dyDescent="0.35">
      <c r="A892" t="e">
        <v>#N/A</v>
      </c>
    </row>
    <row r="893" spans="1:1" x14ac:dyDescent="0.35">
      <c r="A893" t="e">
        <v>#N/A</v>
      </c>
    </row>
    <row r="894" spans="1:1" x14ac:dyDescent="0.35">
      <c r="A894" t="e">
        <v>#N/A</v>
      </c>
    </row>
    <row r="895" spans="1:1" x14ac:dyDescent="0.35">
      <c r="A895" t="e">
        <v>#N/A</v>
      </c>
    </row>
    <row r="896" spans="1:1" x14ac:dyDescent="0.35">
      <c r="A896" t="e">
        <v>#N/A</v>
      </c>
    </row>
    <row r="897" spans="1:1" x14ac:dyDescent="0.35">
      <c r="A897" t="e">
        <v>#N/A</v>
      </c>
    </row>
    <row r="898" spans="1:1" x14ac:dyDescent="0.35">
      <c r="A898" t="e">
        <v>#N/A</v>
      </c>
    </row>
    <row r="899" spans="1:1" x14ac:dyDescent="0.35">
      <c r="A899" t="e">
        <v>#N/A</v>
      </c>
    </row>
    <row r="900" spans="1:1" x14ac:dyDescent="0.35">
      <c r="A900" t="e">
        <v>#N/A</v>
      </c>
    </row>
    <row r="901" spans="1:1" x14ac:dyDescent="0.35">
      <c r="A901" t="e">
        <v>#N/A</v>
      </c>
    </row>
    <row r="902" spans="1:1" x14ac:dyDescent="0.35">
      <c r="A902" t="e">
        <v>#N/A</v>
      </c>
    </row>
    <row r="903" spans="1:1" x14ac:dyDescent="0.35">
      <c r="A903" t="e">
        <v>#N/A</v>
      </c>
    </row>
    <row r="904" spans="1:1" x14ac:dyDescent="0.35">
      <c r="A904" t="e">
        <v>#N/A</v>
      </c>
    </row>
    <row r="905" spans="1:1" x14ac:dyDescent="0.35">
      <c r="A905" t="e">
        <v>#N/A</v>
      </c>
    </row>
    <row r="906" spans="1:1" x14ac:dyDescent="0.35">
      <c r="A906" t="e">
        <v>#N/A</v>
      </c>
    </row>
    <row r="907" spans="1:1" x14ac:dyDescent="0.35">
      <c r="A907" t="e">
        <v>#N/A</v>
      </c>
    </row>
    <row r="908" spans="1:1" x14ac:dyDescent="0.35">
      <c r="A908" t="e">
        <v>#N/A</v>
      </c>
    </row>
    <row r="909" spans="1:1" x14ac:dyDescent="0.35">
      <c r="A909" t="e">
        <v>#N/A</v>
      </c>
    </row>
    <row r="910" spans="1:1" x14ac:dyDescent="0.35">
      <c r="A910" t="e">
        <v>#N/A</v>
      </c>
    </row>
    <row r="911" spans="1:1" x14ac:dyDescent="0.35">
      <c r="A911" t="e">
        <v>#N/A</v>
      </c>
    </row>
    <row r="912" spans="1:1" x14ac:dyDescent="0.35">
      <c r="A912" t="e">
        <v>#N/A</v>
      </c>
    </row>
    <row r="913" spans="1:1" x14ac:dyDescent="0.35">
      <c r="A913" t="e">
        <v>#N/A</v>
      </c>
    </row>
    <row r="914" spans="1:1" x14ac:dyDescent="0.35">
      <c r="A914" t="e">
        <v>#N/A</v>
      </c>
    </row>
    <row r="915" spans="1:1" x14ac:dyDescent="0.35">
      <c r="A915" t="e">
        <v>#N/A</v>
      </c>
    </row>
    <row r="916" spans="1:1" x14ac:dyDescent="0.35">
      <c r="A916" t="e">
        <v>#N/A</v>
      </c>
    </row>
    <row r="917" spans="1:1" x14ac:dyDescent="0.35">
      <c r="A917" t="e">
        <v>#N/A</v>
      </c>
    </row>
    <row r="918" spans="1:1" x14ac:dyDescent="0.35">
      <c r="A918" t="e">
        <v>#N/A</v>
      </c>
    </row>
    <row r="919" spans="1:1" x14ac:dyDescent="0.35">
      <c r="A919" t="e">
        <v>#N/A</v>
      </c>
    </row>
    <row r="920" spans="1:1" x14ac:dyDescent="0.35">
      <c r="A920" t="e">
        <v>#N/A</v>
      </c>
    </row>
    <row r="921" spans="1:1" x14ac:dyDescent="0.35">
      <c r="A921" t="e">
        <v>#N/A</v>
      </c>
    </row>
    <row r="922" spans="1:1" x14ac:dyDescent="0.35">
      <c r="A922" t="e">
        <v>#N/A</v>
      </c>
    </row>
    <row r="923" spans="1:1" x14ac:dyDescent="0.35">
      <c r="A923" t="e">
        <v>#N/A</v>
      </c>
    </row>
    <row r="924" spans="1:1" x14ac:dyDescent="0.35">
      <c r="A924" t="e">
        <v>#N/A</v>
      </c>
    </row>
    <row r="925" spans="1:1" x14ac:dyDescent="0.35">
      <c r="A925" t="e">
        <v>#N/A</v>
      </c>
    </row>
    <row r="926" spans="1:1" x14ac:dyDescent="0.35">
      <c r="A926" t="e">
        <v>#N/A</v>
      </c>
    </row>
    <row r="927" spans="1:1" x14ac:dyDescent="0.35">
      <c r="A927" t="e">
        <v>#N/A</v>
      </c>
    </row>
    <row r="928" spans="1:1" x14ac:dyDescent="0.35">
      <c r="A928" t="e">
        <v>#N/A</v>
      </c>
    </row>
    <row r="929" spans="1:1" x14ac:dyDescent="0.35">
      <c r="A929" t="e">
        <v>#N/A</v>
      </c>
    </row>
    <row r="930" spans="1:1" x14ac:dyDescent="0.35">
      <c r="A930" t="e">
        <v>#N/A</v>
      </c>
    </row>
    <row r="931" spans="1:1" x14ac:dyDescent="0.35">
      <c r="A931" t="e">
        <v>#N/A</v>
      </c>
    </row>
    <row r="932" spans="1:1" x14ac:dyDescent="0.35">
      <c r="A932" t="e">
        <v>#N/A</v>
      </c>
    </row>
    <row r="933" spans="1:1" x14ac:dyDescent="0.35">
      <c r="A933" t="e">
        <v>#N/A</v>
      </c>
    </row>
    <row r="934" spans="1:1" x14ac:dyDescent="0.35">
      <c r="A934" t="e">
        <v>#N/A</v>
      </c>
    </row>
    <row r="935" spans="1:1" x14ac:dyDescent="0.35">
      <c r="A935" t="e">
        <v>#N/A</v>
      </c>
    </row>
    <row r="936" spans="1:1" x14ac:dyDescent="0.35">
      <c r="A936" t="e">
        <v>#N/A</v>
      </c>
    </row>
    <row r="937" spans="1:1" x14ac:dyDescent="0.35">
      <c r="A937" t="e">
        <v>#N/A</v>
      </c>
    </row>
    <row r="938" spans="1:1" x14ac:dyDescent="0.35">
      <c r="A938" t="e">
        <v>#N/A</v>
      </c>
    </row>
    <row r="939" spans="1:1" x14ac:dyDescent="0.35">
      <c r="A939" t="e">
        <v>#N/A</v>
      </c>
    </row>
    <row r="940" spans="1:1" x14ac:dyDescent="0.35">
      <c r="A940" t="e">
        <v>#N/A</v>
      </c>
    </row>
    <row r="941" spans="1:1" x14ac:dyDescent="0.35">
      <c r="A941" t="e">
        <v>#N/A</v>
      </c>
    </row>
    <row r="942" spans="1:1" x14ac:dyDescent="0.35">
      <c r="A942" t="e">
        <v>#N/A</v>
      </c>
    </row>
    <row r="943" spans="1:1" x14ac:dyDescent="0.35">
      <c r="A943" t="e">
        <v>#N/A</v>
      </c>
    </row>
    <row r="944" spans="1:1" x14ac:dyDescent="0.35">
      <c r="A944" t="e">
        <v>#N/A</v>
      </c>
    </row>
    <row r="945" spans="1:1" x14ac:dyDescent="0.35">
      <c r="A945" t="e">
        <v>#N/A</v>
      </c>
    </row>
    <row r="946" spans="1:1" x14ac:dyDescent="0.35">
      <c r="A946" t="e">
        <v>#N/A</v>
      </c>
    </row>
    <row r="947" spans="1:1" x14ac:dyDescent="0.35">
      <c r="A947" t="e">
        <v>#N/A</v>
      </c>
    </row>
    <row r="948" spans="1:1" x14ac:dyDescent="0.35">
      <c r="A948" t="e">
        <v>#N/A</v>
      </c>
    </row>
    <row r="949" spans="1:1" x14ac:dyDescent="0.35">
      <c r="A949" t="e">
        <v>#N/A</v>
      </c>
    </row>
    <row r="950" spans="1:1" x14ac:dyDescent="0.35">
      <c r="A950" t="e">
        <v>#N/A</v>
      </c>
    </row>
    <row r="951" spans="1:1" x14ac:dyDescent="0.35">
      <c r="A951" t="e">
        <v>#N/A</v>
      </c>
    </row>
    <row r="952" spans="1:1" x14ac:dyDescent="0.35">
      <c r="A952" t="e">
        <v>#N/A</v>
      </c>
    </row>
    <row r="953" spans="1:1" x14ac:dyDescent="0.35">
      <c r="A953" t="e">
        <v>#N/A</v>
      </c>
    </row>
    <row r="954" spans="1:1" x14ac:dyDescent="0.35">
      <c r="A954" t="e">
        <v>#N/A</v>
      </c>
    </row>
    <row r="955" spans="1:1" x14ac:dyDescent="0.35">
      <c r="A955" t="e">
        <v>#N/A</v>
      </c>
    </row>
    <row r="956" spans="1:1" x14ac:dyDescent="0.35">
      <c r="A956" t="e">
        <v>#N/A</v>
      </c>
    </row>
    <row r="957" spans="1:1" x14ac:dyDescent="0.35">
      <c r="A957" t="e">
        <v>#N/A</v>
      </c>
    </row>
    <row r="958" spans="1:1" x14ac:dyDescent="0.35">
      <c r="A958" t="e">
        <v>#N/A</v>
      </c>
    </row>
    <row r="959" spans="1:1" x14ac:dyDescent="0.35">
      <c r="A959" t="e">
        <v>#N/A</v>
      </c>
    </row>
    <row r="960" spans="1:1" x14ac:dyDescent="0.35">
      <c r="A960" t="e">
        <v>#N/A</v>
      </c>
    </row>
    <row r="961" spans="1:1" x14ac:dyDescent="0.35">
      <c r="A961" t="e">
        <v>#N/A</v>
      </c>
    </row>
    <row r="962" spans="1:1" x14ac:dyDescent="0.35">
      <c r="A962" t="e">
        <v>#N/A</v>
      </c>
    </row>
    <row r="963" spans="1:1" x14ac:dyDescent="0.35">
      <c r="A963" t="e">
        <v>#N/A</v>
      </c>
    </row>
    <row r="964" spans="1:1" x14ac:dyDescent="0.35">
      <c r="A964" t="e">
        <v>#N/A</v>
      </c>
    </row>
    <row r="965" spans="1:1" x14ac:dyDescent="0.35">
      <c r="A965" t="e">
        <v>#N/A</v>
      </c>
    </row>
    <row r="966" spans="1:1" x14ac:dyDescent="0.35">
      <c r="A966" t="e">
        <v>#N/A</v>
      </c>
    </row>
    <row r="967" spans="1:1" x14ac:dyDescent="0.35">
      <c r="A967" t="e">
        <v>#N/A</v>
      </c>
    </row>
    <row r="968" spans="1:1" x14ac:dyDescent="0.35">
      <c r="A968" t="e">
        <v>#N/A</v>
      </c>
    </row>
    <row r="969" spans="1:1" x14ac:dyDescent="0.35">
      <c r="A969" t="e">
        <v>#N/A</v>
      </c>
    </row>
    <row r="970" spans="1:1" x14ac:dyDescent="0.35">
      <c r="A970" t="e">
        <v>#N/A</v>
      </c>
    </row>
    <row r="971" spans="1:1" x14ac:dyDescent="0.35">
      <c r="A971" t="e">
        <v>#N/A</v>
      </c>
    </row>
    <row r="972" spans="1:1" x14ac:dyDescent="0.35">
      <c r="A972" t="e">
        <v>#N/A</v>
      </c>
    </row>
    <row r="973" spans="1:1" x14ac:dyDescent="0.35">
      <c r="A973" t="e">
        <v>#N/A</v>
      </c>
    </row>
    <row r="974" spans="1:1" x14ac:dyDescent="0.35">
      <c r="A974" t="e">
        <v>#N/A</v>
      </c>
    </row>
    <row r="975" spans="1:1" x14ac:dyDescent="0.35">
      <c r="A975" t="e">
        <v>#N/A</v>
      </c>
    </row>
    <row r="976" spans="1:1" x14ac:dyDescent="0.35">
      <c r="A976" t="e">
        <v>#N/A</v>
      </c>
    </row>
    <row r="977" spans="1:1" x14ac:dyDescent="0.35">
      <c r="A977" t="e">
        <v>#N/A</v>
      </c>
    </row>
    <row r="978" spans="1:1" x14ac:dyDescent="0.35">
      <c r="A978" t="e">
        <v>#N/A</v>
      </c>
    </row>
    <row r="979" spans="1:1" x14ac:dyDescent="0.35">
      <c r="A979" t="e">
        <v>#N/A</v>
      </c>
    </row>
    <row r="980" spans="1:1" x14ac:dyDescent="0.35">
      <c r="A980" t="e">
        <v>#N/A</v>
      </c>
    </row>
    <row r="981" spans="1:1" x14ac:dyDescent="0.35">
      <c r="A981" t="e">
        <v>#N/A</v>
      </c>
    </row>
    <row r="982" spans="1:1" x14ac:dyDescent="0.35">
      <c r="A982" t="e">
        <v>#N/A</v>
      </c>
    </row>
    <row r="983" spans="1:1" x14ac:dyDescent="0.35">
      <c r="A983" t="e">
        <v>#N/A</v>
      </c>
    </row>
    <row r="984" spans="1:1" x14ac:dyDescent="0.35">
      <c r="A984" t="e">
        <v>#N/A</v>
      </c>
    </row>
    <row r="985" spans="1:1" x14ac:dyDescent="0.35">
      <c r="A985" t="e">
        <v>#N/A</v>
      </c>
    </row>
    <row r="986" spans="1:1" x14ac:dyDescent="0.35">
      <c r="A986" t="e">
        <v>#N/A</v>
      </c>
    </row>
    <row r="987" spans="1:1" x14ac:dyDescent="0.35">
      <c r="A987" t="e">
        <v>#N/A</v>
      </c>
    </row>
    <row r="988" spans="1:1" x14ac:dyDescent="0.35">
      <c r="A988" t="e">
        <v>#N/A</v>
      </c>
    </row>
    <row r="989" spans="1:1" x14ac:dyDescent="0.35">
      <c r="A989" t="e">
        <v>#N/A</v>
      </c>
    </row>
    <row r="990" spans="1:1" x14ac:dyDescent="0.35">
      <c r="A990" t="e">
        <v>#N/A</v>
      </c>
    </row>
    <row r="991" spans="1:1" x14ac:dyDescent="0.35">
      <c r="A991" t="e">
        <v>#N/A</v>
      </c>
    </row>
    <row r="992" spans="1:1" x14ac:dyDescent="0.35">
      <c r="A992" t="e">
        <v>#N/A</v>
      </c>
    </row>
    <row r="993" spans="1:1" x14ac:dyDescent="0.35">
      <c r="A993" t="e">
        <v>#N/A</v>
      </c>
    </row>
    <row r="994" spans="1:1" x14ac:dyDescent="0.35">
      <c r="A994" t="e">
        <v>#N/A</v>
      </c>
    </row>
    <row r="995" spans="1:1" x14ac:dyDescent="0.35">
      <c r="A995" t="e">
        <v>#N/A</v>
      </c>
    </row>
    <row r="996" spans="1:1" x14ac:dyDescent="0.35">
      <c r="A996" t="e">
        <v>#N/A</v>
      </c>
    </row>
    <row r="997" spans="1:1" x14ac:dyDescent="0.35">
      <c r="A997" t="e">
        <v>#N/A</v>
      </c>
    </row>
    <row r="998" spans="1:1" x14ac:dyDescent="0.35">
      <c r="A998" t="e">
        <v>#N/A</v>
      </c>
    </row>
    <row r="999" spans="1:1" x14ac:dyDescent="0.35">
      <c r="A999" t="e">
        <v>#N/A</v>
      </c>
    </row>
    <row r="1000" spans="1:1" x14ac:dyDescent="0.35">
      <c r="A1000" t="e">
        <v>#N/A</v>
      </c>
    </row>
  </sheetData>
  <phoneticPr fontId="7" type="noConversion"/>
  <pageMargins left="0.7" right="0.7" top="0.75" bottom="0.75" header="0.3" footer="0.3"/>
  <pageSetup paperSize="9" orientation="portrait" r:id="rId1"/>
  <headerFooter>
    <oddFooter>&amp;R&amp;1#&amp;"Calibri"&amp;10&amp;K000000Information classification: Internal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314F0-BC94-4681-A2B3-6B86F76F80FE}">
  <sheetPr codeName="Feuil7">
    <tabColor theme="0" tint="-0.499984740745262"/>
  </sheetPr>
  <dimension ref="A1:S437"/>
  <sheetViews>
    <sheetView zoomScale="75" zoomScaleNormal="75" workbookViewId="0">
      <pane ySplit="1" topLeftCell="A2" activePane="bottomLeft" state="frozen"/>
      <selection activeCell="B1" sqref="B1"/>
      <selection pane="bottomLeft" activeCell="L2" sqref="L2"/>
    </sheetView>
  </sheetViews>
  <sheetFormatPr baseColWidth="10" defaultColWidth="9.1796875" defaultRowHeight="18.75" customHeight="1" x14ac:dyDescent="0.35"/>
  <cols>
    <col min="1" max="1" width="8.1796875" customWidth="1"/>
    <col min="2" max="2" width="13.81640625" customWidth="1"/>
    <col min="3" max="3" width="12.81640625" bestFit="1" customWidth="1"/>
    <col min="4" max="4" width="11.1796875" customWidth="1"/>
    <col min="5" max="5" width="14" customWidth="1"/>
    <col min="6" max="6" width="30.453125" customWidth="1"/>
    <col min="7" max="7" width="5.54296875" customWidth="1"/>
    <col min="8" max="10" width="10.54296875" customWidth="1"/>
    <col min="11" max="11" width="61.1796875" customWidth="1"/>
    <col min="12" max="13" width="10.54296875" customWidth="1"/>
    <col min="14" max="14" width="14" customWidth="1"/>
    <col min="15" max="15" width="24.453125" customWidth="1"/>
    <col min="16" max="16" width="16.453125" customWidth="1"/>
    <col min="17" max="17" width="10.54296875" bestFit="1" customWidth="1"/>
    <col min="19" max="19" width="0" hidden="1" customWidth="1"/>
    <col min="253" max="253" width="12" customWidth="1"/>
    <col min="254" max="254" width="16.1796875" customWidth="1"/>
    <col min="255" max="255" width="13.81640625" customWidth="1"/>
    <col min="256" max="256" width="14.81640625" bestFit="1" customWidth="1"/>
    <col min="257" max="257" width="17.81640625" customWidth="1"/>
    <col min="258" max="258" width="38" customWidth="1"/>
    <col min="259" max="259" width="10.81640625" customWidth="1"/>
    <col min="260" max="261" width="21.54296875" customWidth="1"/>
    <col min="262" max="262" width="21.81640625" customWidth="1"/>
    <col min="263" max="263" width="95" bestFit="1" customWidth="1"/>
    <col min="509" max="509" width="12" customWidth="1"/>
    <col min="510" max="510" width="16.1796875" customWidth="1"/>
    <col min="511" max="511" width="13.81640625" customWidth="1"/>
    <col min="512" max="512" width="14.81640625" bestFit="1" customWidth="1"/>
    <col min="513" max="513" width="17.81640625" customWidth="1"/>
    <col min="514" max="514" width="38" customWidth="1"/>
    <col min="515" max="515" width="10.81640625" customWidth="1"/>
    <col min="516" max="517" width="21.54296875" customWidth="1"/>
    <col min="518" max="518" width="21.81640625" customWidth="1"/>
    <col min="519" max="519" width="95" bestFit="1" customWidth="1"/>
    <col min="765" max="765" width="12" customWidth="1"/>
    <col min="766" max="766" width="16.1796875" customWidth="1"/>
    <col min="767" max="767" width="13.81640625" customWidth="1"/>
    <col min="768" max="768" width="14.81640625" bestFit="1" customWidth="1"/>
    <col min="769" max="769" width="17.81640625" customWidth="1"/>
    <col min="770" max="770" width="38" customWidth="1"/>
    <col min="771" max="771" width="10.81640625" customWidth="1"/>
    <col min="772" max="773" width="21.54296875" customWidth="1"/>
    <col min="774" max="774" width="21.81640625" customWidth="1"/>
    <col min="775" max="775" width="95" bestFit="1" customWidth="1"/>
    <col min="1021" max="1021" width="12" customWidth="1"/>
    <col min="1022" max="1022" width="16.1796875" customWidth="1"/>
    <col min="1023" max="1023" width="13.81640625" customWidth="1"/>
    <col min="1024" max="1024" width="14.81640625" bestFit="1" customWidth="1"/>
    <col min="1025" max="1025" width="17.81640625" customWidth="1"/>
    <col min="1026" max="1026" width="38" customWidth="1"/>
    <col min="1027" max="1027" width="10.81640625" customWidth="1"/>
    <col min="1028" max="1029" width="21.54296875" customWidth="1"/>
    <col min="1030" max="1030" width="21.81640625" customWidth="1"/>
    <col min="1031" max="1031" width="95" bestFit="1" customWidth="1"/>
    <col min="1277" max="1277" width="12" customWidth="1"/>
    <col min="1278" max="1278" width="16.1796875" customWidth="1"/>
    <col min="1279" max="1279" width="13.81640625" customWidth="1"/>
    <col min="1280" max="1280" width="14.81640625" bestFit="1" customWidth="1"/>
    <col min="1281" max="1281" width="17.81640625" customWidth="1"/>
    <col min="1282" max="1282" width="38" customWidth="1"/>
    <col min="1283" max="1283" width="10.81640625" customWidth="1"/>
    <col min="1284" max="1285" width="21.54296875" customWidth="1"/>
    <col min="1286" max="1286" width="21.81640625" customWidth="1"/>
    <col min="1287" max="1287" width="95" bestFit="1" customWidth="1"/>
    <col min="1533" max="1533" width="12" customWidth="1"/>
    <col min="1534" max="1534" width="16.1796875" customWidth="1"/>
    <col min="1535" max="1535" width="13.81640625" customWidth="1"/>
    <col min="1536" max="1536" width="14.81640625" bestFit="1" customWidth="1"/>
    <col min="1537" max="1537" width="17.81640625" customWidth="1"/>
    <col min="1538" max="1538" width="38" customWidth="1"/>
    <col min="1539" max="1539" width="10.81640625" customWidth="1"/>
    <col min="1540" max="1541" width="21.54296875" customWidth="1"/>
    <col min="1542" max="1542" width="21.81640625" customWidth="1"/>
    <col min="1543" max="1543" width="95" bestFit="1" customWidth="1"/>
    <col min="1789" max="1789" width="12" customWidth="1"/>
    <col min="1790" max="1790" width="16.1796875" customWidth="1"/>
    <col min="1791" max="1791" width="13.81640625" customWidth="1"/>
    <col min="1792" max="1792" width="14.81640625" bestFit="1" customWidth="1"/>
    <col min="1793" max="1793" width="17.81640625" customWidth="1"/>
    <col min="1794" max="1794" width="38" customWidth="1"/>
    <col min="1795" max="1795" width="10.81640625" customWidth="1"/>
    <col min="1796" max="1797" width="21.54296875" customWidth="1"/>
    <col min="1798" max="1798" width="21.81640625" customWidth="1"/>
    <col min="1799" max="1799" width="95" bestFit="1" customWidth="1"/>
    <col min="2045" max="2045" width="12" customWidth="1"/>
    <col min="2046" max="2046" width="16.1796875" customWidth="1"/>
    <col min="2047" max="2047" width="13.81640625" customWidth="1"/>
    <col min="2048" max="2048" width="14.81640625" bestFit="1" customWidth="1"/>
    <col min="2049" max="2049" width="17.81640625" customWidth="1"/>
    <col min="2050" max="2050" width="38" customWidth="1"/>
    <col min="2051" max="2051" width="10.81640625" customWidth="1"/>
    <col min="2052" max="2053" width="21.54296875" customWidth="1"/>
    <col min="2054" max="2054" width="21.81640625" customWidth="1"/>
    <col min="2055" max="2055" width="95" bestFit="1" customWidth="1"/>
    <col min="2301" max="2301" width="12" customWidth="1"/>
    <col min="2302" max="2302" width="16.1796875" customWidth="1"/>
    <col min="2303" max="2303" width="13.81640625" customWidth="1"/>
    <col min="2304" max="2304" width="14.81640625" bestFit="1" customWidth="1"/>
    <col min="2305" max="2305" width="17.81640625" customWidth="1"/>
    <col min="2306" max="2306" width="38" customWidth="1"/>
    <col min="2307" max="2307" width="10.81640625" customWidth="1"/>
    <col min="2308" max="2309" width="21.54296875" customWidth="1"/>
    <col min="2310" max="2310" width="21.81640625" customWidth="1"/>
    <col min="2311" max="2311" width="95" bestFit="1" customWidth="1"/>
    <col min="2557" max="2557" width="12" customWidth="1"/>
    <col min="2558" max="2558" width="16.1796875" customWidth="1"/>
    <col min="2559" max="2559" width="13.81640625" customWidth="1"/>
    <col min="2560" max="2560" width="14.81640625" bestFit="1" customWidth="1"/>
    <col min="2561" max="2561" width="17.81640625" customWidth="1"/>
    <col min="2562" max="2562" width="38" customWidth="1"/>
    <col min="2563" max="2563" width="10.81640625" customWidth="1"/>
    <col min="2564" max="2565" width="21.54296875" customWidth="1"/>
    <col min="2566" max="2566" width="21.81640625" customWidth="1"/>
    <col min="2567" max="2567" width="95" bestFit="1" customWidth="1"/>
    <col min="2813" max="2813" width="12" customWidth="1"/>
    <col min="2814" max="2814" width="16.1796875" customWidth="1"/>
    <col min="2815" max="2815" width="13.81640625" customWidth="1"/>
    <col min="2816" max="2816" width="14.81640625" bestFit="1" customWidth="1"/>
    <col min="2817" max="2817" width="17.81640625" customWidth="1"/>
    <col min="2818" max="2818" width="38" customWidth="1"/>
    <col min="2819" max="2819" width="10.81640625" customWidth="1"/>
    <col min="2820" max="2821" width="21.54296875" customWidth="1"/>
    <col min="2822" max="2822" width="21.81640625" customWidth="1"/>
    <col min="2823" max="2823" width="95" bestFit="1" customWidth="1"/>
    <col min="3069" max="3069" width="12" customWidth="1"/>
    <col min="3070" max="3070" width="16.1796875" customWidth="1"/>
    <col min="3071" max="3071" width="13.81640625" customWidth="1"/>
    <col min="3072" max="3072" width="14.81640625" bestFit="1" customWidth="1"/>
    <col min="3073" max="3073" width="17.81640625" customWidth="1"/>
    <col min="3074" max="3074" width="38" customWidth="1"/>
    <col min="3075" max="3075" width="10.81640625" customWidth="1"/>
    <col min="3076" max="3077" width="21.54296875" customWidth="1"/>
    <col min="3078" max="3078" width="21.81640625" customWidth="1"/>
    <col min="3079" max="3079" width="95" bestFit="1" customWidth="1"/>
    <col min="3325" max="3325" width="12" customWidth="1"/>
    <col min="3326" max="3326" width="16.1796875" customWidth="1"/>
    <col min="3327" max="3327" width="13.81640625" customWidth="1"/>
    <col min="3328" max="3328" width="14.81640625" bestFit="1" customWidth="1"/>
    <col min="3329" max="3329" width="17.81640625" customWidth="1"/>
    <col min="3330" max="3330" width="38" customWidth="1"/>
    <col min="3331" max="3331" width="10.81640625" customWidth="1"/>
    <col min="3332" max="3333" width="21.54296875" customWidth="1"/>
    <col min="3334" max="3334" width="21.81640625" customWidth="1"/>
    <col min="3335" max="3335" width="95" bestFit="1" customWidth="1"/>
    <col min="3581" max="3581" width="12" customWidth="1"/>
    <col min="3582" max="3582" width="16.1796875" customWidth="1"/>
    <col min="3583" max="3583" width="13.81640625" customWidth="1"/>
    <col min="3584" max="3584" width="14.81640625" bestFit="1" customWidth="1"/>
    <col min="3585" max="3585" width="17.81640625" customWidth="1"/>
    <col min="3586" max="3586" width="38" customWidth="1"/>
    <col min="3587" max="3587" width="10.81640625" customWidth="1"/>
    <col min="3588" max="3589" width="21.54296875" customWidth="1"/>
    <col min="3590" max="3590" width="21.81640625" customWidth="1"/>
    <col min="3591" max="3591" width="95" bestFit="1" customWidth="1"/>
    <col min="3837" max="3837" width="12" customWidth="1"/>
    <col min="3838" max="3838" width="16.1796875" customWidth="1"/>
    <col min="3839" max="3839" width="13.81640625" customWidth="1"/>
    <col min="3840" max="3840" width="14.81640625" bestFit="1" customWidth="1"/>
    <col min="3841" max="3841" width="17.81640625" customWidth="1"/>
    <col min="3842" max="3842" width="38" customWidth="1"/>
    <col min="3843" max="3843" width="10.81640625" customWidth="1"/>
    <col min="3844" max="3845" width="21.54296875" customWidth="1"/>
    <col min="3846" max="3846" width="21.81640625" customWidth="1"/>
    <col min="3847" max="3847" width="95" bestFit="1" customWidth="1"/>
    <col min="4093" max="4093" width="12" customWidth="1"/>
    <col min="4094" max="4094" width="16.1796875" customWidth="1"/>
    <col min="4095" max="4095" width="13.81640625" customWidth="1"/>
    <col min="4096" max="4096" width="14.81640625" bestFit="1" customWidth="1"/>
    <col min="4097" max="4097" width="17.81640625" customWidth="1"/>
    <col min="4098" max="4098" width="38" customWidth="1"/>
    <col min="4099" max="4099" width="10.81640625" customWidth="1"/>
    <col min="4100" max="4101" width="21.54296875" customWidth="1"/>
    <col min="4102" max="4102" width="21.81640625" customWidth="1"/>
    <col min="4103" max="4103" width="95" bestFit="1" customWidth="1"/>
    <col min="4349" max="4349" width="12" customWidth="1"/>
    <col min="4350" max="4350" width="16.1796875" customWidth="1"/>
    <col min="4351" max="4351" width="13.81640625" customWidth="1"/>
    <col min="4352" max="4352" width="14.81640625" bestFit="1" customWidth="1"/>
    <col min="4353" max="4353" width="17.81640625" customWidth="1"/>
    <col min="4354" max="4354" width="38" customWidth="1"/>
    <col min="4355" max="4355" width="10.81640625" customWidth="1"/>
    <col min="4356" max="4357" width="21.54296875" customWidth="1"/>
    <col min="4358" max="4358" width="21.81640625" customWidth="1"/>
    <col min="4359" max="4359" width="95" bestFit="1" customWidth="1"/>
    <col min="4605" max="4605" width="12" customWidth="1"/>
    <col min="4606" max="4606" width="16.1796875" customWidth="1"/>
    <col min="4607" max="4607" width="13.81640625" customWidth="1"/>
    <col min="4608" max="4608" width="14.81640625" bestFit="1" customWidth="1"/>
    <col min="4609" max="4609" width="17.81640625" customWidth="1"/>
    <col min="4610" max="4610" width="38" customWidth="1"/>
    <col min="4611" max="4611" width="10.81640625" customWidth="1"/>
    <col min="4612" max="4613" width="21.54296875" customWidth="1"/>
    <col min="4614" max="4614" width="21.81640625" customWidth="1"/>
    <col min="4615" max="4615" width="95" bestFit="1" customWidth="1"/>
    <col min="4861" max="4861" width="12" customWidth="1"/>
    <col min="4862" max="4862" width="16.1796875" customWidth="1"/>
    <col min="4863" max="4863" width="13.81640625" customWidth="1"/>
    <col min="4864" max="4864" width="14.81640625" bestFit="1" customWidth="1"/>
    <col min="4865" max="4865" width="17.81640625" customWidth="1"/>
    <col min="4866" max="4866" width="38" customWidth="1"/>
    <col min="4867" max="4867" width="10.81640625" customWidth="1"/>
    <col min="4868" max="4869" width="21.54296875" customWidth="1"/>
    <col min="4870" max="4870" width="21.81640625" customWidth="1"/>
    <col min="4871" max="4871" width="95" bestFit="1" customWidth="1"/>
    <col min="5117" max="5117" width="12" customWidth="1"/>
    <col min="5118" max="5118" width="16.1796875" customWidth="1"/>
    <col min="5119" max="5119" width="13.81640625" customWidth="1"/>
    <col min="5120" max="5120" width="14.81640625" bestFit="1" customWidth="1"/>
    <col min="5121" max="5121" width="17.81640625" customWidth="1"/>
    <col min="5122" max="5122" width="38" customWidth="1"/>
    <col min="5123" max="5123" width="10.81640625" customWidth="1"/>
    <col min="5124" max="5125" width="21.54296875" customWidth="1"/>
    <col min="5126" max="5126" width="21.81640625" customWidth="1"/>
    <col min="5127" max="5127" width="95" bestFit="1" customWidth="1"/>
    <col min="5373" max="5373" width="12" customWidth="1"/>
    <col min="5374" max="5374" width="16.1796875" customWidth="1"/>
    <col min="5375" max="5375" width="13.81640625" customWidth="1"/>
    <col min="5376" max="5376" width="14.81640625" bestFit="1" customWidth="1"/>
    <col min="5377" max="5377" width="17.81640625" customWidth="1"/>
    <col min="5378" max="5378" width="38" customWidth="1"/>
    <col min="5379" max="5379" width="10.81640625" customWidth="1"/>
    <col min="5380" max="5381" width="21.54296875" customWidth="1"/>
    <col min="5382" max="5382" width="21.81640625" customWidth="1"/>
    <col min="5383" max="5383" width="95" bestFit="1" customWidth="1"/>
    <col min="5629" max="5629" width="12" customWidth="1"/>
    <col min="5630" max="5630" width="16.1796875" customWidth="1"/>
    <col min="5631" max="5631" width="13.81640625" customWidth="1"/>
    <col min="5632" max="5632" width="14.81640625" bestFit="1" customWidth="1"/>
    <col min="5633" max="5633" width="17.81640625" customWidth="1"/>
    <col min="5634" max="5634" width="38" customWidth="1"/>
    <col min="5635" max="5635" width="10.81640625" customWidth="1"/>
    <col min="5636" max="5637" width="21.54296875" customWidth="1"/>
    <col min="5638" max="5638" width="21.81640625" customWidth="1"/>
    <col min="5639" max="5639" width="95" bestFit="1" customWidth="1"/>
    <col min="5885" max="5885" width="12" customWidth="1"/>
    <col min="5886" max="5886" width="16.1796875" customWidth="1"/>
    <col min="5887" max="5887" width="13.81640625" customWidth="1"/>
    <col min="5888" max="5888" width="14.81640625" bestFit="1" customWidth="1"/>
    <col min="5889" max="5889" width="17.81640625" customWidth="1"/>
    <col min="5890" max="5890" width="38" customWidth="1"/>
    <col min="5891" max="5891" width="10.81640625" customWidth="1"/>
    <col min="5892" max="5893" width="21.54296875" customWidth="1"/>
    <col min="5894" max="5894" width="21.81640625" customWidth="1"/>
    <col min="5895" max="5895" width="95" bestFit="1" customWidth="1"/>
    <col min="6141" max="6141" width="12" customWidth="1"/>
    <col min="6142" max="6142" width="16.1796875" customWidth="1"/>
    <col min="6143" max="6143" width="13.81640625" customWidth="1"/>
    <col min="6144" max="6144" width="14.81640625" bestFit="1" customWidth="1"/>
    <col min="6145" max="6145" width="17.81640625" customWidth="1"/>
    <col min="6146" max="6146" width="38" customWidth="1"/>
    <col min="6147" max="6147" width="10.81640625" customWidth="1"/>
    <col min="6148" max="6149" width="21.54296875" customWidth="1"/>
    <col min="6150" max="6150" width="21.81640625" customWidth="1"/>
    <col min="6151" max="6151" width="95" bestFit="1" customWidth="1"/>
    <col min="6397" max="6397" width="12" customWidth="1"/>
    <col min="6398" max="6398" width="16.1796875" customWidth="1"/>
    <col min="6399" max="6399" width="13.81640625" customWidth="1"/>
    <col min="6400" max="6400" width="14.81640625" bestFit="1" customWidth="1"/>
    <col min="6401" max="6401" width="17.81640625" customWidth="1"/>
    <col min="6402" max="6402" width="38" customWidth="1"/>
    <col min="6403" max="6403" width="10.81640625" customWidth="1"/>
    <col min="6404" max="6405" width="21.54296875" customWidth="1"/>
    <col min="6406" max="6406" width="21.81640625" customWidth="1"/>
    <col min="6407" max="6407" width="95" bestFit="1" customWidth="1"/>
    <col min="6653" max="6653" width="12" customWidth="1"/>
    <col min="6654" max="6654" width="16.1796875" customWidth="1"/>
    <col min="6655" max="6655" width="13.81640625" customWidth="1"/>
    <col min="6656" max="6656" width="14.81640625" bestFit="1" customWidth="1"/>
    <col min="6657" max="6657" width="17.81640625" customWidth="1"/>
    <col min="6658" max="6658" width="38" customWidth="1"/>
    <col min="6659" max="6659" width="10.81640625" customWidth="1"/>
    <col min="6660" max="6661" width="21.54296875" customWidth="1"/>
    <col min="6662" max="6662" width="21.81640625" customWidth="1"/>
    <col min="6663" max="6663" width="95" bestFit="1" customWidth="1"/>
    <col min="6909" max="6909" width="12" customWidth="1"/>
    <col min="6910" max="6910" width="16.1796875" customWidth="1"/>
    <col min="6911" max="6911" width="13.81640625" customWidth="1"/>
    <col min="6912" max="6912" width="14.81640625" bestFit="1" customWidth="1"/>
    <col min="6913" max="6913" width="17.81640625" customWidth="1"/>
    <col min="6914" max="6914" width="38" customWidth="1"/>
    <col min="6915" max="6915" width="10.81640625" customWidth="1"/>
    <col min="6916" max="6917" width="21.54296875" customWidth="1"/>
    <col min="6918" max="6918" width="21.81640625" customWidth="1"/>
    <col min="6919" max="6919" width="95" bestFit="1" customWidth="1"/>
    <col min="7165" max="7165" width="12" customWidth="1"/>
    <col min="7166" max="7166" width="16.1796875" customWidth="1"/>
    <col min="7167" max="7167" width="13.81640625" customWidth="1"/>
    <col min="7168" max="7168" width="14.81640625" bestFit="1" customWidth="1"/>
    <col min="7169" max="7169" width="17.81640625" customWidth="1"/>
    <col min="7170" max="7170" width="38" customWidth="1"/>
    <col min="7171" max="7171" width="10.81640625" customWidth="1"/>
    <col min="7172" max="7173" width="21.54296875" customWidth="1"/>
    <col min="7174" max="7174" width="21.81640625" customWidth="1"/>
    <col min="7175" max="7175" width="95" bestFit="1" customWidth="1"/>
    <col min="7421" max="7421" width="12" customWidth="1"/>
    <col min="7422" max="7422" width="16.1796875" customWidth="1"/>
    <col min="7423" max="7423" width="13.81640625" customWidth="1"/>
    <col min="7424" max="7424" width="14.81640625" bestFit="1" customWidth="1"/>
    <col min="7425" max="7425" width="17.81640625" customWidth="1"/>
    <col min="7426" max="7426" width="38" customWidth="1"/>
    <col min="7427" max="7427" width="10.81640625" customWidth="1"/>
    <col min="7428" max="7429" width="21.54296875" customWidth="1"/>
    <col min="7430" max="7430" width="21.81640625" customWidth="1"/>
    <col min="7431" max="7431" width="95" bestFit="1" customWidth="1"/>
    <col min="7677" max="7677" width="12" customWidth="1"/>
    <col min="7678" max="7678" width="16.1796875" customWidth="1"/>
    <col min="7679" max="7679" width="13.81640625" customWidth="1"/>
    <col min="7680" max="7680" width="14.81640625" bestFit="1" customWidth="1"/>
    <col min="7681" max="7681" width="17.81640625" customWidth="1"/>
    <col min="7682" max="7682" width="38" customWidth="1"/>
    <col min="7683" max="7683" width="10.81640625" customWidth="1"/>
    <col min="7684" max="7685" width="21.54296875" customWidth="1"/>
    <col min="7686" max="7686" width="21.81640625" customWidth="1"/>
    <col min="7687" max="7687" width="95" bestFit="1" customWidth="1"/>
    <col min="7933" max="7933" width="12" customWidth="1"/>
    <col min="7934" max="7934" width="16.1796875" customWidth="1"/>
    <col min="7935" max="7935" width="13.81640625" customWidth="1"/>
    <col min="7936" max="7936" width="14.81640625" bestFit="1" customWidth="1"/>
    <col min="7937" max="7937" width="17.81640625" customWidth="1"/>
    <col min="7938" max="7938" width="38" customWidth="1"/>
    <col min="7939" max="7939" width="10.81640625" customWidth="1"/>
    <col min="7940" max="7941" width="21.54296875" customWidth="1"/>
    <col min="7942" max="7942" width="21.81640625" customWidth="1"/>
    <col min="7943" max="7943" width="95" bestFit="1" customWidth="1"/>
    <col min="8189" max="8189" width="12" customWidth="1"/>
    <col min="8190" max="8190" width="16.1796875" customWidth="1"/>
    <col min="8191" max="8191" width="13.81640625" customWidth="1"/>
    <col min="8192" max="8192" width="14.81640625" bestFit="1" customWidth="1"/>
    <col min="8193" max="8193" width="17.81640625" customWidth="1"/>
    <col min="8194" max="8194" width="38" customWidth="1"/>
    <col min="8195" max="8195" width="10.81640625" customWidth="1"/>
    <col min="8196" max="8197" width="21.54296875" customWidth="1"/>
    <col min="8198" max="8198" width="21.81640625" customWidth="1"/>
    <col min="8199" max="8199" width="95" bestFit="1" customWidth="1"/>
    <col min="8445" max="8445" width="12" customWidth="1"/>
    <col min="8446" max="8446" width="16.1796875" customWidth="1"/>
    <col min="8447" max="8447" width="13.81640625" customWidth="1"/>
    <col min="8448" max="8448" width="14.81640625" bestFit="1" customWidth="1"/>
    <col min="8449" max="8449" width="17.81640625" customWidth="1"/>
    <col min="8450" max="8450" width="38" customWidth="1"/>
    <col min="8451" max="8451" width="10.81640625" customWidth="1"/>
    <col min="8452" max="8453" width="21.54296875" customWidth="1"/>
    <col min="8454" max="8454" width="21.81640625" customWidth="1"/>
    <col min="8455" max="8455" width="95" bestFit="1" customWidth="1"/>
    <col min="8701" max="8701" width="12" customWidth="1"/>
    <col min="8702" max="8702" width="16.1796875" customWidth="1"/>
    <col min="8703" max="8703" width="13.81640625" customWidth="1"/>
    <col min="8704" max="8704" width="14.81640625" bestFit="1" customWidth="1"/>
    <col min="8705" max="8705" width="17.81640625" customWidth="1"/>
    <col min="8706" max="8706" width="38" customWidth="1"/>
    <col min="8707" max="8707" width="10.81640625" customWidth="1"/>
    <col min="8708" max="8709" width="21.54296875" customWidth="1"/>
    <col min="8710" max="8710" width="21.81640625" customWidth="1"/>
    <col min="8711" max="8711" width="95" bestFit="1" customWidth="1"/>
    <col min="8957" max="8957" width="12" customWidth="1"/>
    <col min="8958" max="8958" width="16.1796875" customWidth="1"/>
    <col min="8959" max="8959" width="13.81640625" customWidth="1"/>
    <col min="8960" max="8960" width="14.81640625" bestFit="1" customWidth="1"/>
    <col min="8961" max="8961" width="17.81640625" customWidth="1"/>
    <col min="8962" max="8962" width="38" customWidth="1"/>
    <col min="8963" max="8963" width="10.81640625" customWidth="1"/>
    <col min="8964" max="8965" width="21.54296875" customWidth="1"/>
    <col min="8966" max="8966" width="21.81640625" customWidth="1"/>
    <col min="8967" max="8967" width="95" bestFit="1" customWidth="1"/>
    <col min="9213" max="9213" width="12" customWidth="1"/>
    <col min="9214" max="9214" width="16.1796875" customWidth="1"/>
    <col min="9215" max="9215" width="13.81640625" customWidth="1"/>
    <col min="9216" max="9216" width="14.81640625" bestFit="1" customWidth="1"/>
    <col min="9217" max="9217" width="17.81640625" customWidth="1"/>
    <col min="9218" max="9218" width="38" customWidth="1"/>
    <col min="9219" max="9219" width="10.81640625" customWidth="1"/>
    <col min="9220" max="9221" width="21.54296875" customWidth="1"/>
    <col min="9222" max="9222" width="21.81640625" customWidth="1"/>
    <col min="9223" max="9223" width="95" bestFit="1" customWidth="1"/>
    <col min="9469" max="9469" width="12" customWidth="1"/>
    <col min="9470" max="9470" width="16.1796875" customWidth="1"/>
    <col min="9471" max="9471" width="13.81640625" customWidth="1"/>
    <col min="9472" max="9472" width="14.81640625" bestFit="1" customWidth="1"/>
    <col min="9473" max="9473" width="17.81640625" customWidth="1"/>
    <col min="9474" max="9474" width="38" customWidth="1"/>
    <col min="9475" max="9475" width="10.81640625" customWidth="1"/>
    <col min="9476" max="9477" width="21.54296875" customWidth="1"/>
    <col min="9478" max="9478" width="21.81640625" customWidth="1"/>
    <col min="9479" max="9479" width="95" bestFit="1" customWidth="1"/>
    <col min="9725" max="9725" width="12" customWidth="1"/>
    <col min="9726" max="9726" width="16.1796875" customWidth="1"/>
    <col min="9727" max="9727" width="13.81640625" customWidth="1"/>
    <col min="9728" max="9728" width="14.81640625" bestFit="1" customWidth="1"/>
    <col min="9729" max="9729" width="17.81640625" customWidth="1"/>
    <col min="9730" max="9730" width="38" customWidth="1"/>
    <col min="9731" max="9731" width="10.81640625" customWidth="1"/>
    <col min="9732" max="9733" width="21.54296875" customWidth="1"/>
    <col min="9734" max="9734" width="21.81640625" customWidth="1"/>
    <col min="9735" max="9735" width="95" bestFit="1" customWidth="1"/>
    <col min="9981" max="9981" width="12" customWidth="1"/>
    <col min="9982" max="9982" width="16.1796875" customWidth="1"/>
    <col min="9983" max="9983" width="13.81640625" customWidth="1"/>
    <col min="9984" max="9984" width="14.81640625" bestFit="1" customWidth="1"/>
    <col min="9985" max="9985" width="17.81640625" customWidth="1"/>
    <col min="9986" max="9986" width="38" customWidth="1"/>
    <col min="9987" max="9987" width="10.81640625" customWidth="1"/>
    <col min="9988" max="9989" width="21.54296875" customWidth="1"/>
    <col min="9990" max="9990" width="21.81640625" customWidth="1"/>
    <col min="9991" max="9991" width="95" bestFit="1" customWidth="1"/>
    <col min="10237" max="10237" width="12" customWidth="1"/>
    <col min="10238" max="10238" width="16.1796875" customWidth="1"/>
    <col min="10239" max="10239" width="13.81640625" customWidth="1"/>
    <col min="10240" max="10240" width="14.81640625" bestFit="1" customWidth="1"/>
    <col min="10241" max="10241" width="17.81640625" customWidth="1"/>
    <col min="10242" max="10242" width="38" customWidth="1"/>
    <col min="10243" max="10243" width="10.81640625" customWidth="1"/>
    <col min="10244" max="10245" width="21.54296875" customWidth="1"/>
    <col min="10246" max="10246" width="21.81640625" customWidth="1"/>
    <col min="10247" max="10247" width="95" bestFit="1" customWidth="1"/>
    <col min="10493" max="10493" width="12" customWidth="1"/>
    <col min="10494" max="10494" width="16.1796875" customWidth="1"/>
    <col min="10495" max="10495" width="13.81640625" customWidth="1"/>
    <col min="10496" max="10496" width="14.81640625" bestFit="1" customWidth="1"/>
    <col min="10497" max="10497" width="17.81640625" customWidth="1"/>
    <col min="10498" max="10498" width="38" customWidth="1"/>
    <col min="10499" max="10499" width="10.81640625" customWidth="1"/>
    <col min="10500" max="10501" width="21.54296875" customWidth="1"/>
    <col min="10502" max="10502" width="21.81640625" customWidth="1"/>
    <col min="10503" max="10503" width="95" bestFit="1" customWidth="1"/>
    <col min="10749" max="10749" width="12" customWidth="1"/>
    <col min="10750" max="10750" width="16.1796875" customWidth="1"/>
    <col min="10751" max="10751" width="13.81640625" customWidth="1"/>
    <col min="10752" max="10752" width="14.81640625" bestFit="1" customWidth="1"/>
    <col min="10753" max="10753" width="17.81640625" customWidth="1"/>
    <col min="10754" max="10754" width="38" customWidth="1"/>
    <col min="10755" max="10755" width="10.81640625" customWidth="1"/>
    <col min="10756" max="10757" width="21.54296875" customWidth="1"/>
    <col min="10758" max="10758" width="21.81640625" customWidth="1"/>
    <col min="10759" max="10759" width="95" bestFit="1" customWidth="1"/>
    <col min="11005" max="11005" width="12" customWidth="1"/>
    <col min="11006" max="11006" width="16.1796875" customWidth="1"/>
    <col min="11007" max="11007" width="13.81640625" customWidth="1"/>
    <col min="11008" max="11008" width="14.81640625" bestFit="1" customWidth="1"/>
    <col min="11009" max="11009" width="17.81640625" customWidth="1"/>
    <col min="11010" max="11010" width="38" customWidth="1"/>
    <col min="11011" max="11011" width="10.81640625" customWidth="1"/>
    <col min="11012" max="11013" width="21.54296875" customWidth="1"/>
    <col min="11014" max="11014" width="21.81640625" customWidth="1"/>
    <col min="11015" max="11015" width="95" bestFit="1" customWidth="1"/>
    <col min="11261" max="11261" width="12" customWidth="1"/>
    <col min="11262" max="11262" width="16.1796875" customWidth="1"/>
    <col min="11263" max="11263" width="13.81640625" customWidth="1"/>
    <col min="11264" max="11264" width="14.81640625" bestFit="1" customWidth="1"/>
    <col min="11265" max="11265" width="17.81640625" customWidth="1"/>
    <col min="11266" max="11266" width="38" customWidth="1"/>
    <col min="11267" max="11267" width="10.81640625" customWidth="1"/>
    <col min="11268" max="11269" width="21.54296875" customWidth="1"/>
    <col min="11270" max="11270" width="21.81640625" customWidth="1"/>
    <col min="11271" max="11271" width="95" bestFit="1" customWidth="1"/>
    <col min="11517" max="11517" width="12" customWidth="1"/>
    <col min="11518" max="11518" width="16.1796875" customWidth="1"/>
    <col min="11519" max="11519" width="13.81640625" customWidth="1"/>
    <col min="11520" max="11520" width="14.81640625" bestFit="1" customWidth="1"/>
    <col min="11521" max="11521" width="17.81640625" customWidth="1"/>
    <col min="11522" max="11522" width="38" customWidth="1"/>
    <col min="11523" max="11523" width="10.81640625" customWidth="1"/>
    <col min="11524" max="11525" width="21.54296875" customWidth="1"/>
    <col min="11526" max="11526" width="21.81640625" customWidth="1"/>
    <col min="11527" max="11527" width="95" bestFit="1" customWidth="1"/>
    <col min="11773" max="11773" width="12" customWidth="1"/>
    <col min="11774" max="11774" width="16.1796875" customWidth="1"/>
    <col min="11775" max="11775" width="13.81640625" customWidth="1"/>
    <col min="11776" max="11776" width="14.81640625" bestFit="1" customWidth="1"/>
    <col min="11777" max="11777" width="17.81640625" customWidth="1"/>
    <col min="11778" max="11778" width="38" customWidth="1"/>
    <col min="11779" max="11779" width="10.81640625" customWidth="1"/>
    <col min="11780" max="11781" width="21.54296875" customWidth="1"/>
    <col min="11782" max="11782" width="21.81640625" customWidth="1"/>
    <col min="11783" max="11783" width="95" bestFit="1" customWidth="1"/>
    <col min="12029" max="12029" width="12" customWidth="1"/>
    <col min="12030" max="12030" width="16.1796875" customWidth="1"/>
    <col min="12031" max="12031" width="13.81640625" customWidth="1"/>
    <col min="12032" max="12032" width="14.81640625" bestFit="1" customWidth="1"/>
    <col min="12033" max="12033" width="17.81640625" customWidth="1"/>
    <col min="12034" max="12034" width="38" customWidth="1"/>
    <col min="12035" max="12035" width="10.81640625" customWidth="1"/>
    <col min="12036" max="12037" width="21.54296875" customWidth="1"/>
    <col min="12038" max="12038" width="21.81640625" customWidth="1"/>
    <col min="12039" max="12039" width="95" bestFit="1" customWidth="1"/>
    <col min="12285" max="12285" width="12" customWidth="1"/>
    <col min="12286" max="12286" width="16.1796875" customWidth="1"/>
    <col min="12287" max="12287" width="13.81640625" customWidth="1"/>
    <col min="12288" max="12288" width="14.81640625" bestFit="1" customWidth="1"/>
    <col min="12289" max="12289" width="17.81640625" customWidth="1"/>
    <col min="12290" max="12290" width="38" customWidth="1"/>
    <col min="12291" max="12291" width="10.81640625" customWidth="1"/>
    <col min="12292" max="12293" width="21.54296875" customWidth="1"/>
    <col min="12294" max="12294" width="21.81640625" customWidth="1"/>
    <col min="12295" max="12295" width="95" bestFit="1" customWidth="1"/>
    <col min="12541" max="12541" width="12" customWidth="1"/>
    <col min="12542" max="12542" width="16.1796875" customWidth="1"/>
    <col min="12543" max="12543" width="13.81640625" customWidth="1"/>
    <col min="12544" max="12544" width="14.81640625" bestFit="1" customWidth="1"/>
    <col min="12545" max="12545" width="17.81640625" customWidth="1"/>
    <col min="12546" max="12546" width="38" customWidth="1"/>
    <col min="12547" max="12547" width="10.81640625" customWidth="1"/>
    <col min="12548" max="12549" width="21.54296875" customWidth="1"/>
    <col min="12550" max="12550" width="21.81640625" customWidth="1"/>
    <col min="12551" max="12551" width="95" bestFit="1" customWidth="1"/>
    <col min="12797" max="12797" width="12" customWidth="1"/>
    <col min="12798" max="12798" width="16.1796875" customWidth="1"/>
    <col min="12799" max="12799" width="13.81640625" customWidth="1"/>
    <col min="12800" max="12800" width="14.81640625" bestFit="1" customWidth="1"/>
    <col min="12801" max="12801" width="17.81640625" customWidth="1"/>
    <col min="12802" max="12802" width="38" customWidth="1"/>
    <col min="12803" max="12803" width="10.81640625" customWidth="1"/>
    <col min="12804" max="12805" width="21.54296875" customWidth="1"/>
    <col min="12806" max="12806" width="21.81640625" customWidth="1"/>
    <col min="12807" max="12807" width="95" bestFit="1" customWidth="1"/>
    <col min="13053" max="13053" width="12" customWidth="1"/>
    <col min="13054" max="13054" width="16.1796875" customWidth="1"/>
    <col min="13055" max="13055" width="13.81640625" customWidth="1"/>
    <col min="13056" max="13056" width="14.81640625" bestFit="1" customWidth="1"/>
    <col min="13057" max="13057" width="17.81640625" customWidth="1"/>
    <col min="13058" max="13058" width="38" customWidth="1"/>
    <col min="13059" max="13059" width="10.81640625" customWidth="1"/>
    <col min="13060" max="13061" width="21.54296875" customWidth="1"/>
    <col min="13062" max="13062" width="21.81640625" customWidth="1"/>
    <col min="13063" max="13063" width="95" bestFit="1" customWidth="1"/>
    <col min="13309" max="13309" width="12" customWidth="1"/>
    <col min="13310" max="13310" width="16.1796875" customWidth="1"/>
    <col min="13311" max="13311" width="13.81640625" customWidth="1"/>
    <col min="13312" max="13312" width="14.81640625" bestFit="1" customWidth="1"/>
    <col min="13313" max="13313" width="17.81640625" customWidth="1"/>
    <col min="13314" max="13314" width="38" customWidth="1"/>
    <col min="13315" max="13315" width="10.81640625" customWidth="1"/>
    <col min="13316" max="13317" width="21.54296875" customWidth="1"/>
    <col min="13318" max="13318" width="21.81640625" customWidth="1"/>
    <col min="13319" max="13319" width="95" bestFit="1" customWidth="1"/>
    <col min="13565" max="13565" width="12" customWidth="1"/>
    <col min="13566" max="13566" width="16.1796875" customWidth="1"/>
    <col min="13567" max="13567" width="13.81640625" customWidth="1"/>
    <col min="13568" max="13568" width="14.81640625" bestFit="1" customWidth="1"/>
    <col min="13569" max="13569" width="17.81640625" customWidth="1"/>
    <col min="13570" max="13570" width="38" customWidth="1"/>
    <col min="13571" max="13571" width="10.81640625" customWidth="1"/>
    <col min="13572" max="13573" width="21.54296875" customWidth="1"/>
    <col min="13574" max="13574" width="21.81640625" customWidth="1"/>
    <col min="13575" max="13575" width="95" bestFit="1" customWidth="1"/>
    <col min="13821" max="13821" width="12" customWidth="1"/>
    <col min="13822" max="13822" width="16.1796875" customWidth="1"/>
    <col min="13823" max="13823" width="13.81640625" customWidth="1"/>
    <col min="13824" max="13824" width="14.81640625" bestFit="1" customWidth="1"/>
    <col min="13825" max="13825" width="17.81640625" customWidth="1"/>
    <col min="13826" max="13826" width="38" customWidth="1"/>
    <col min="13827" max="13827" width="10.81640625" customWidth="1"/>
    <col min="13828" max="13829" width="21.54296875" customWidth="1"/>
    <col min="13830" max="13830" width="21.81640625" customWidth="1"/>
    <col min="13831" max="13831" width="95" bestFit="1" customWidth="1"/>
    <col min="14077" max="14077" width="12" customWidth="1"/>
    <col min="14078" max="14078" width="16.1796875" customWidth="1"/>
    <col min="14079" max="14079" width="13.81640625" customWidth="1"/>
    <col min="14080" max="14080" width="14.81640625" bestFit="1" customWidth="1"/>
    <col min="14081" max="14081" width="17.81640625" customWidth="1"/>
    <col min="14082" max="14082" width="38" customWidth="1"/>
    <col min="14083" max="14083" width="10.81640625" customWidth="1"/>
    <col min="14084" max="14085" width="21.54296875" customWidth="1"/>
    <col min="14086" max="14086" width="21.81640625" customWidth="1"/>
    <col min="14087" max="14087" width="95" bestFit="1" customWidth="1"/>
    <col min="14333" max="14333" width="12" customWidth="1"/>
    <col min="14334" max="14334" width="16.1796875" customWidth="1"/>
    <col min="14335" max="14335" width="13.81640625" customWidth="1"/>
    <col min="14336" max="14336" width="14.81640625" bestFit="1" customWidth="1"/>
    <col min="14337" max="14337" width="17.81640625" customWidth="1"/>
    <col min="14338" max="14338" width="38" customWidth="1"/>
    <col min="14339" max="14339" width="10.81640625" customWidth="1"/>
    <col min="14340" max="14341" width="21.54296875" customWidth="1"/>
    <col min="14342" max="14342" width="21.81640625" customWidth="1"/>
    <col min="14343" max="14343" width="95" bestFit="1" customWidth="1"/>
    <col min="14589" max="14589" width="12" customWidth="1"/>
    <col min="14590" max="14590" width="16.1796875" customWidth="1"/>
    <col min="14591" max="14591" width="13.81640625" customWidth="1"/>
    <col min="14592" max="14592" width="14.81640625" bestFit="1" customWidth="1"/>
    <col min="14593" max="14593" width="17.81640625" customWidth="1"/>
    <col min="14594" max="14594" width="38" customWidth="1"/>
    <col min="14595" max="14595" width="10.81640625" customWidth="1"/>
    <col min="14596" max="14597" width="21.54296875" customWidth="1"/>
    <col min="14598" max="14598" width="21.81640625" customWidth="1"/>
    <col min="14599" max="14599" width="95" bestFit="1" customWidth="1"/>
    <col min="14845" max="14845" width="12" customWidth="1"/>
    <col min="14846" max="14846" width="16.1796875" customWidth="1"/>
    <col min="14847" max="14847" width="13.81640625" customWidth="1"/>
    <col min="14848" max="14848" width="14.81640625" bestFit="1" customWidth="1"/>
    <col min="14849" max="14849" width="17.81640625" customWidth="1"/>
    <col min="14850" max="14850" width="38" customWidth="1"/>
    <col min="14851" max="14851" width="10.81640625" customWidth="1"/>
    <col min="14852" max="14853" width="21.54296875" customWidth="1"/>
    <col min="14854" max="14854" width="21.81640625" customWidth="1"/>
    <col min="14855" max="14855" width="95" bestFit="1" customWidth="1"/>
    <col min="15101" max="15101" width="12" customWidth="1"/>
    <col min="15102" max="15102" width="16.1796875" customWidth="1"/>
    <col min="15103" max="15103" width="13.81640625" customWidth="1"/>
    <col min="15104" max="15104" width="14.81640625" bestFit="1" customWidth="1"/>
    <col min="15105" max="15105" width="17.81640625" customWidth="1"/>
    <col min="15106" max="15106" width="38" customWidth="1"/>
    <col min="15107" max="15107" width="10.81640625" customWidth="1"/>
    <col min="15108" max="15109" width="21.54296875" customWidth="1"/>
    <col min="15110" max="15110" width="21.81640625" customWidth="1"/>
    <col min="15111" max="15111" width="95" bestFit="1" customWidth="1"/>
    <col min="15357" max="15357" width="12" customWidth="1"/>
    <col min="15358" max="15358" width="16.1796875" customWidth="1"/>
    <col min="15359" max="15359" width="13.81640625" customWidth="1"/>
    <col min="15360" max="15360" width="14.81640625" bestFit="1" customWidth="1"/>
    <col min="15361" max="15361" width="17.81640625" customWidth="1"/>
    <col min="15362" max="15362" width="38" customWidth="1"/>
    <col min="15363" max="15363" width="10.81640625" customWidth="1"/>
    <col min="15364" max="15365" width="21.54296875" customWidth="1"/>
    <col min="15366" max="15366" width="21.81640625" customWidth="1"/>
    <col min="15367" max="15367" width="95" bestFit="1" customWidth="1"/>
    <col min="15613" max="15613" width="12" customWidth="1"/>
    <col min="15614" max="15614" width="16.1796875" customWidth="1"/>
    <col min="15615" max="15615" width="13.81640625" customWidth="1"/>
    <col min="15616" max="15616" width="14.81640625" bestFit="1" customWidth="1"/>
    <col min="15617" max="15617" width="17.81640625" customWidth="1"/>
    <col min="15618" max="15618" width="38" customWidth="1"/>
    <col min="15619" max="15619" width="10.81640625" customWidth="1"/>
    <col min="15620" max="15621" width="21.54296875" customWidth="1"/>
    <col min="15622" max="15622" width="21.81640625" customWidth="1"/>
    <col min="15623" max="15623" width="95" bestFit="1" customWidth="1"/>
    <col min="15869" max="15869" width="12" customWidth="1"/>
    <col min="15870" max="15870" width="16.1796875" customWidth="1"/>
    <col min="15871" max="15871" width="13.81640625" customWidth="1"/>
    <col min="15872" max="15872" width="14.81640625" bestFit="1" customWidth="1"/>
    <col min="15873" max="15873" width="17.81640625" customWidth="1"/>
    <col min="15874" max="15874" width="38" customWidth="1"/>
    <col min="15875" max="15875" width="10.81640625" customWidth="1"/>
    <col min="15876" max="15877" width="21.54296875" customWidth="1"/>
    <col min="15878" max="15878" width="21.81640625" customWidth="1"/>
    <col min="15879" max="15879" width="95" bestFit="1" customWidth="1"/>
    <col min="16125" max="16125" width="12" customWidth="1"/>
    <col min="16126" max="16126" width="16.1796875" customWidth="1"/>
    <col min="16127" max="16127" width="13.81640625" customWidth="1"/>
    <col min="16128" max="16128" width="14.81640625" bestFit="1" customWidth="1"/>
    <col min="16129" max="16129" width="17.81640625" customWidth="1"/>
    <col min="16130" max="16130" width="38" customWidth="1"/>
    <col min="16131" max="16131" width="10.81640625" customWidth="1"/>
    <col min="16132" max="16133" width="21.54296875" customWidth="1"/>
    <col min="16134" max="16134" width="21.81640625" customWidth="1"/>
    <col min="16135" max="16135" width="95" bestFit="1" customWidth="1"/>
  </cols>
  <sheetData>
    <row r="1" spans="1:19" ht="42.75" customHeight="1" x14ac:dyDescent="0.35">
      <c r="A1" s="27" t="s">
        <v>0</v>
      </c>
      <c r="B1" s="28" t="s">
        <v>1</v>
      </c>
      <c r="C1" s="1" t="s">
        <v>2</v>
      </c>
      <c r="D1" s="13" t="s">
        <v>3</v>
      </c>
      <c r="E1" s="20" t="s">
        <v>4</v>
      </c>
      <c r="F1" s="1" t="s">
        <v>5</v>
      </c>
      <c r="G1" s="1" t="s">
        <v>6</v>
      </c>
      <c r="H1" s="15" t="s">
        <v>7</v>
      </c>
      <c r="I1" s="15" t="s">
        <v>8</v>
      </c>
      <c r="J1" s="15" t="s">
        <v>9</v>
      </c>
      <c r="K1" s="2" t="s">
        <v>10</v>
      </c>
      <c r="L1" s="5" t="s">
        <v>738</v>
      </c>
      <c r="M1" s="33" t="s">
        <v>810</v>
      </c>
      <c r="N1" s="29" t="s">
        <v>740</v>
      </c>
      <c r="O1" s="30" t="s">
        <v>808</v>
      </c>
      <c r="P1" s="29" t="s">
        <v>809</v>
      </c>
      <c r="Q1" s="31"/>
      <c r="R1" s="31"/>
      <c r="S1" s="32">
        <f ca="1">TODAY()</f>
        <v>44397</v>
      </c>
    </row>
    <row r="2" spans="1:19" ht="18.75" customHeight="1" x14ac:dyDescent="0.35">
      <c r="A2" s="23" t="str">
        <f>'total Scrap'!A2</f>
        <v>04/2020</v>
      </c>
      <c r="B2" s="9">
        <f>'total Scrap'!B2</f>
        <v>72999</v>
      </c>
      <c r="C2" s="19" t="str">
        <f>'total Scrap'!C2</f>
        <v>B. Metreau</v>
      </c>
      <c r="D2" s="19">
        <f>'total Scrap'!D2</f>
        <v>95402</v>
      </c>
      <c r="E2" s="11" t="str">
        <f>'total Scrap'!E2</f>
        <v>57110F118271</v>
      </c>
      <c r="F2" s="19" t="str">
        <f>'total Scrap'!F2</f>
        <v>METER ASSY, COMBINATION</v>
      </c>
      <c r="G2" s="19">
        <f>'total Scrap'!G2</f>
        <v>1</v>
      </c>
      <c r="H2" s="7">
        <f>'total Scrap'!H2</f>
        <v>34.57507705856451</v>
      </c>
      <c r="I2" s="19">
        <f>'total Scrap'!I2</f>
        <v>13.72</v>
      </c>
      <c r="J2" s="7">
        <f>'total Scrap'!J2</f>
        <v>48.295077058564509</v>
      </c>
      <c r="K2" s="3" t="str">
        <f>'total Scrap'!K2</f>
        <v>PIÈCE TOMBÉE LORS DU MONTAGE SUR CHAINE (PIECE CASSÉE)</v>
      </c>
      <c r="L2" s="18">
        <f t="shared" ref="L2:L65" si="0">IF(COUNTIFS($E$2:$E$437,E2)=1,1)</f>
        <v>1</v>
      </c>
      <c r="M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" s="25"/>
      <c r="O2" s="26"/>
      <c r="P2" s="25">
        <f>N2+6*30+3</f>
        <v>183</v>
      </c>
      <c r="Q2" s="6"/>
      <c r="R2" s="6"/>
      <c r="S2" s="6"/>
    </row>
    <row r="3" spans="1:19" ht="18.75" customHeight="1" x14ac:dyDescent="0.35">
      <c r="A3" s="23" t="str">
        <f>'total Scrap'!A3</f>
        <v>04/2020</v>
      </c>
      <c r="B3" s="9">
        <f>'total Scrap'!B3</f>
        <v>72007</v>
      </c>
      <c r="C3" s="19" t="str">
        <f>'total Scrap'!C3</f>
        <v>JP Dupas</v>
      </c>
      <c r="D3" s="19">
        <f>'total Scrap'!D3</f>
        <v>95403</v>
      </c>
      <c r="E3" s="11" t="str">
        <f>'total Scrap'!E3</f>
        <v>57413F231071</v>
      </c>
      <c r="F3" s="19" t="str">
        <f>'total Scrap'!F3</f>
        <v>BOX ASSY, KEYPAD, LOG-ON</v>
      </c>
      <c r="G3" s="19">
        <f>'total Scrap'!G3</f>
        <v>1</v>
      </c>
      <c r="H3" s="7">
        <f>'total Scrap'!H3</f>
        <v>38.46</v>
      </c>
      <c r="I3" s="19">
        <f>'total Scrap'!I3</f>
        <v>13.72</v>
      </c>
      <c r="J3" s="7">
        <f>'total Scrap'!J3</f>
        <v>52.18</v>
      </c>
      <c r="K3" s="3" t="str">
        <f>'total Scrap'!K3</f>
        <v>MQ PIÈCE POUR VISSER LE DIJICODE (DÉMONTÉ PAR LA DES)</v>
      </c>
      <c r="L3" s="18" t="b">
        <f t="shared" si="0"/>
        <v>0</v>
      </c>
      <c r="M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" s="25"/>
      <c r="O3" s="26"/>
      <c r="P3" s="25">
        <f>N3+6*30+3</f>
        <v>183</v>
      </c>
      <c r="Q3" s="6"/>
      <c r="R3" s="6"/>
      <c r="S3" s="6"/>
    </row>
    <row r="4" spans="1:19" ht="18.75" customHeight="1" x14ac:dyDescent="0.35">
      <c r="A4" s="23" t="str">
        <f>'total Scrap'!A4</f>
        <v>04/2020</v>
      </c>
      <c r="B4" s="9">
        <f>'total Scrap'!B4</f>
        <v>72999</v>
      </c>
      <c r="C4" s="19" t="str">
        <f>'total Scrap'!C4</f>
        <v>B. Metreau</v>
      </c>
      <c r="D4" s="19">
        <f>'total Scrap'!D4</f>
        <v>95504</v>
      </c>
      <c r="E4" s="11" t="str">
        <f>'total Scrap'!E4</f>
        <v>56232F231171</v>
      </c>
      <c r="F4" s="19" t="str">
        <f>'total Scrap'!F4</f>
        <v>WIRE</v>
      </c>
      <c r="G4" s="19">
        <f>'total Scrap'!G4</f>
        <v>1</v>
      </c>
      <c r="H4" s="7">
        <f>'total Scrap'!H4</f>
        <v>10.93</v>
      </c>
      <c r="I4" s="19">
        <f>'total Scrap'!I4</f>
        <v>13.72</v>
      </c>
      <c r="J4" s="7">
        <f>'total Scrap'!J4</f>
        <v>24.65</v>
      </c>
      <c r="K4" s="3" t="str">
        <f>'total Scrap'!K4</f>
        <v>PRISE ARRACHÉE DÉFAUT NOTÉ SUR LA CHECKLIST ASSEMBLAGE</v>
      </c>
      <c r="L4" s="18">
        <f t="shared" si="0"/>
        <v>1</v>
      </c>
      <c r="M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" s="25"/>
      <c r="O4" s="26"/>
      <c r="P4" s="25">
        <f t="shared" ref="P4:P67" si="1">N4+6*30+3</f>
        <v>183</v>
      </c>
      <c r="Q4" s="6"/>
      <c r="R4" s="6"/>
      <c r="S4" s="6"/>
    </row>
    <row r="5" spans="1:19" ht="18.75" customHeight="1" x14ac:dyDescent="0.35">
      <c r="A5" s="23" t="str">
        <f>'total Scrap'!A5</f>
        <v>05/2020</v>
      </c>
      <c r="B5" s="9">
        <f>'total Scrap'!B5</f>
        <v>72007</v>
      </c>
      <c r="C5" s="19" t="str">
        <f>'total Scrap'!C5</f>
        <v>JP Dupas</v>
      </c>
      <c r="D5" s="19">
        <f>'total Scrap'!D5</f>
        <v>95054</v>
      </c>
      <c r="E5" s="11" t="str">
        <f>'total Scrap'!E5</f>
        <v>52212FS2LC71</v>
      </c>
      <c r="F5" s="19" t="str">
        <f>'total Scrap'!F5</f>
        <v>CARPET BOX AIR COOLER</v>
      </c>
      <c r="G5" s="19">
        <f>'total Scrap'!G5</f>
        <v>1</v>
      </c>
      <c r="H5" s="7">
        <f>'total Scrap'!H5</f>
        <v>138</v>
      </c>
      <c r="I5" s="19">
        <f>'total Scrap'!I5</f>
        <v>13.72</v>
      </c>
      <c r="J5" s="7">
        <f>'total Scrap'!J5</f>
        <v>151.72</v>
      </c>
      <c r="K5" s="3" t="str">
        <f>'total Scrap'!K5</f>
        <v>HABILLAGE ABIMÉ EN ACTIONNANT LE SIÈGE</v>
      </c>
      <c r="L5" s="18" t="b">
        <f t="shared" si="0"/>
        <v>0</v>
      </c>
      <c r="M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5" s="25"/>
      <c r="O5" s="26"/>
      <c r="P5" s="25">
        <f t="shared" si="1"/>
        <v>183</v>
      </c>
      <c r="Q5" s="6"/>
      <c r="R5" s="6"/>
      <c r="S5" s="6"/>
    </row>
    <row r="6" spans="1:19" ht="18.75" customHeight="1" x14ac:dyDescent="0.35">
      <c r="A6" s="23" t="str">
        <f>'total Scrap'!A6</f>
        <v>05/2020</v>
      </c>
      <c r="B6" s="9">
        <f>'total Scrap'!B6</f>
        <v>72999</v>
      </c>
      <c r="C6" s="19" t="str">
        <f>'total Scrap'!C6</f>
        <v>B. Metreau</v>
      </c>
      <c r="D6" s="19">
        <f>'total Scrap'!D6</f>
        <v>95703</v>
      </c>
      <c r="E6" s="11" t="str">
        <f>'total Scrap'!E6</f>
        <v>56031F222671</v>
      </c>
      <c r="F6" s="19" t="str">
        <f>'total Scrap'!F6</f>
        <v>WIRE, SIDE LH</v>
      </c>
      <c r="G6" s="19">
        <f>'total Scrap'!G6</f>
        <v>2</v>
      </c>
      <c r="H6" s="7">
        <f>'total Scrap'!H6</f>
        <v>67.92</v>
      </c>
      <c r="I6" s="19">
        <f>'total Scrap'!I6</f>
        <v>13.72</v>
      </c>
      <c r="J6" s="7">
        <f>'total Scrap'!J6</f>
        <v>81.64</v>
      </c>
      <c r="K6" s="3" t="str">
        <f>'total Scrap'!K6</f>
        <v>PRISE BLANCHE ALIM MINI-LEVER HS</v>
      </c>
      <c r="L6" s="18">
        <f t="shared" si="0"/>
        <v>1</v>
      </c>
      <c r="M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6" s="25"/>
      <c r="O6" s="26"/>
      <c r="P6" s="25">
        <f t="shared" si="1"/>
        <v>183</v>
      </c>
      <c r="Q6" s="6"/>
      <c r="R6" s="6"/>
      <c r="S6" s="6"/>
    </row>
    <row r="7" spans="1:19" ht="18.75" customHeight="1" x14ac:dyDescent="0.35">
      <c r="A7" s="23" t="str">
        <f>'total Scrap'!A7</f>
        <v>05/2020</v>
      </c>
      <c r="B7" s="9">
        <f>'total Scrap'!B7</f>
        <v>73082</v>
      </c>
      <c r="C7" s="19" t="str">
        <f>'total Scrap'!C7</f>
        <v>C. Poli Marchetti</v>
      </c>
      <c r="D7" s="19">
        <f>'total Scrap'!D7</f>
        <v>95709</v>
      </c>
      <c r="E7" s="11" t="str">
        <f>'total Scrap'!E7</f>
        <v>56062F221271</v>
      </c>
      <c r="F7" s="19" t="str">
        <f>'total Scrap'!F7</f>
        <v>WIRE, HOOD SUB NO.1</v>
      </c>
      <c r="G7" s="19">
        <f>'total Scrap'!G7</f>
        <v>1</v>
      </c>
      <c r="H7" s="7">
        <f>'total Scrap'!H7</f>
        <v>46.85</v>
      </c>
      <c r="I7" s="19">
        <f>'total Scrap'!I7</f>
        <v>13.72</v>
      </c>
      <c r="J7" s="7">
        <f>'total Scrap'!J7</f>
        <v>60.57</v>
      </c>
      <c r="K7" s="3" t="str">
        <f>'total Scrap'!K7</f>
        <v>CONNECTEUR ALIM DU SIÈGE HS</v>
      </c>
      <c r="L7" s="18">
        <f t="shared" si="0"/>
        <v>1</v>
      </c>
      <c r="M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" s="25"/>
      <c r="O7" s="26"/>
      <c r="P7" s="25">
        <f t="shared" si="1"/>
        <v>183</v>
      </c>
      <c r="Q7" s="6"/>
      <c r="R7" s="6"/>
      <c r="S7" s="6"/>
    </row>
    <row r="8" spans="1:19" ht="18.75" customHeight="1" x14ac:dyDescent="0.35">
      <c r="A8" s="23" t="str">
        <f>'total Scrap'!A8</f>
        <v>05/2020</v>
      </c>
      <c r="B8" s="9">
        <f>'total Scrap'!B8</f>
        <v>72062</v>
      </c>
      <c r="C8" s="19" t="str">
        <f>'total Scrap'!C8</f>
        <v>P. Sauvaget</v>
      </c>
      <c r="D8" s="19">
        <f>'total Scrap'!D8</f>
        <v>95708</v>
      </c>
      <c r="E8" s="11" t="str">
        <f>'total Scrap'!E8</f>
        <v>56021F219471</v>
      </c>
      <c r="F8" s="19" t="str">
        <f>'total Scrap'!F8</f>
        <v>WIRE, ENGINE</v>
      </c>
      <c r="G8" s="19">
        <f>'total Scrap'!G8</f>
        <v>1</v>
      </c>
      <c r="H8" s="7">
        <f>'total Scrap'!H8</f>
        <v>46.77</v>
      </c>
      <c r="I8" s="19">
        <f>'total Scrap'!I8</f>
        <v>13.72</v>
      </c>
      <c r="J8" s="7">
        <f>'total Scrap'!J8</f>
        <v>60.49</v>
      </c>
      <c r="K8" s="3" t="str">
        <f>'total Scrap'!K8</f>
        <v>SUPPORT FUSIBLES HS</v>
      </c>
      <c r="L8" s="18" t="b">
        <f t="shared" si="0"/>
        <v>0</v>
      </c>
      <c r="M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8" s="25"/>
      <c r="O8" s="26"/>
      <c r="P8" s="25">
        <f t="shared" si="1"/>
        <v>183</v>
      </c>
      <c r="Q8" s="6"/>
      <c r="R8" s="6"/>
      <c r="S8" s="6"/>
    </row>
    <row r="9" spans="1:19" ht="18.75" customHeight="1" x14ac:dyDescent="0.35">
      <c r="A9" s="23" t="str">
        <f>'total Scrap'!A9</f>
        <v>05/2020</v>
      </c>
      <c r="B9" s="9">
        <f>'total Scrap'!B9</f>
        <v>72062</v>
      </c>
      <c r="C9" s="19" t="str">
        <f>'total Scrap'!C9</f>
        <v>P. Sauvaget</v>
      </c>
      <c r="D9" s="19">
        <f>'total Scrap'!D9</f>
        <v>95707</v>
      </c>
      <c r="E9" s="11" t="str">
        <f>'total Scrap'!E9</f>
        <v>56021F220271</v>
      </c>
      <c r="F9" s="19" t="str">
        <f>'total Scrap'!F9</f>
        <v>WIRE, ENGINE</v>
      </c>
      <c r="G9" s="19">
        <f>'total Scrap'!G9</f>
        <v>1</v>
      </c>
      <c r="H9" s="7">
        <f>'total Scrap'!H9</f>
        <v>24.82</v>
      </c>
      <c r="I9" s="19">
        <f>'total Scrap'!I9</f>
        <v>13.72</v>
      </c>
      <c r="J9" s="7">
        <f>'total Scrap'!J9</f>
        <v>38.54</v>
      </c>
      <c r="K9" s="3" t="str">
        <f>'total Scrap'!K9</f>
        <v>VIS DE FIXATION FAISCEAU SUR FUSIBLE HS</v>
      </c>
      <c r="L9" s="18" t="b">
        <f t="shared" si="0"/>
        <v>0</v>
      </c>
      <c r="M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9" s="25"/>
      <c r="O9" s="26"/>
      <c r="P9" s="25">
        <f t="shared" si="1"/>
        <v>183</v>
      </c>
      <c r="Q9" s="6"/>
      <c r="R9" s="6"/>
      <c r="S9" s="6"/>
    </row>
    <row r="10" spans="1:19" ht="18.75" customHeight="1" x14ac:dyDescent="0.35">
      <c r="A10" s="23" t="str">
        <f>'total Scrap'!A10</f>
        <v>05/2020</v>
      </c>
      <c r="B10" s="9">
        <f>'total Scrap'!B10</f>
        <v>73082</v>
      </c>
      <c r="C10" s="19" t="str">
        <f>'total Scrap'!C10</f>
        <v>C. Poli Marchetti</v>
      </c>
      <c r="D10" s="19">
        <f>'total Scrap'!D10</f>
        <v>95763</v>
      </c>
      <c r="E10" s="11" t="str">
        <f>'total Scrap'!E10</f>
        <v>55537F318471</v>
      </c>
      <c r="F10" s="19" t="str">
        <f>'total Scrap'!F10</f>
        <v>COVER, INNER, DOOR, RH, UPR</v>
      </c>
      <c r="G10" s="19">
        <f>'total Scrap'!G10</f>
        <v>1</v>
      </c>
      <c r="H10" s="7">
        <f>'total Scrap'!H10</f>
        <v>13.87</v>
      </c>
      <c r="I10" s="19">
        <f>'total Scrap'!I10</f>
        <v>13.72</v>
      </c>
      <c r="J10" s="7">
        <f>'total Scrap'!J10</f>
        <v>27.59</v>
      </c>
      <c r="K10" s="3" t="str">
        <f>'total Scrap'!K10</f>
        <v>CAPITONNAGE COUPÉ</v>
      </c>
      <c r="L10" s="18" t="b">
        <f t="shared" si="0"/>
        <v>0</v>
      </c>
      <c r="M1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0" s="25"/>
      <c r="O10" s="26"/>
      <c r="P10" s="25">
        <f t="shared" si="1"/>
        <v>183</v>
      </c>
      <c r="Q10" s="6"/>
      <c r="R10" s="6"/>
      <c r="S10" s="6"/>
    </row>
    <row r="11" spans="1:19" ht="18.75" customHeight="1" x14ac:dyDescent="0.35">
      <c r="A11" s="23" t="str">
        <f>'total Scrap'!A11</f>
        <v>05/2020</v>
      </c>
      <c r="B11" s="9">
        <f>'total Scrap'!B11</f>
        <v>72999</v>
      </c>
      <c r="C11" s="19" t="str">
        <f>'total Scrap'!C11</f>
        <v>B. Metreau</v>
      </c>
      <c r="D11" s="19">
        <f>'total Scrap'!D11</f>
        <v>95705</v>
      </c>
      <c r="E11" s="11" t="str">
        <f>'total Scrap'!E11</f>
        <v>56062FSU1U71</v>
      </c>
      <c r="F11" s="19" t="str">
        <f>'total Scrap'!F11</f>
        <v>WIRE HOOD (56062-F2212-71)</v>
      </c>
      <c r="G11" s="19">
        <f>'total Scrap'!G11</f>
        <v>1</v>
      </c>
      <c r="H11" s="7">
        <f>'total Scrap'!H11</f>
        <v>13.5</v>
      </c>
      <c r="I11" s="19">
        <f>'total Scrap'!I11</f>
        <v>13.72</v>
      </c>
      <c r="J11" s="7">
        <f>'total Scrap'!J11</f>
        <v>27.22</v>
      </c>
      <c r="K11" s="3" t="str">
        <f>'total Scrap'!K11</f>
        <v>FIL COUPÉ SUR CHAINE</v>
      </c>
      <c r="L11" s="18">
        <f t="shared" si="0"/>
        <v>1</v>
      </c>
      <c r="M1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1" s="25"/>
      <c r="O11" s="26"/>
      <c r="P11" s="25">
        <f t="shared" si="1"/>
        <v>183</v>
      </c>
      <c r="Q11" s="6"/>
      <c r="R11" s="6"/>
      <c r="S11" s="6"/>
    </row>
    <row r="12" spans="1:19" ht="18.75" customHeight="1" x14ac:dyDescent="0.35">
      <c r="A12" s="23" t="str">
        <f>'total Scrap'!A12</f>
        <v>06/2020</v>
      </c>
      <c r="B12" s="9">
        <f>'total Scrap'!B12</f>
        <v>72999</v>
      </c>
      <c r="C12" s="19" t="str">
        <f>'total Scrap'!C12</f>
        <v>B. Metreau</v>
      </c>
      <c r="D12" s="19">
        <f>'total Scrap'!D12</f>
        <v>95952</v>
      </c>
      <c r="E12" s="11" t="str">
        <f>'total Scrap'!E12</f>
        <v>175702660371</v>
      </c>
      <c r="F12" s="19" t="str">
        <f>'total Scrap'!F12</f>
        <v>MUFFLER ASSY, CATALYTIC</v>
      </c>
      <c r="G12" s="19">
        <f>'total Scrap'!G12</f>
        <v>1</v>
      </c>
      <c r="H12" s="7">
        <f>'total Scrap'!H12</f>
        <v>179.91</v>
      </c>
      <c r="I12" s="19">
        <f>'total Scrap'!I12</f>
        <v>13.72</v>
      </c>
      <c r="J12" s="7">
        <f>'total Scrap'!J12</f>
        <v>193.63</v>
      </c>
      <c r="K12" s="3" t="str">
        <f>'total Scrap'!K12</f>
        <v>FILETAGE HS LORS DU SERRAGE   078    225897</v>
      </c>
      <c r="L12" s="18">
        <f t="shared" si="0"/>
        <v>1</v>
      </c>
      <c r="M1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2" s="25"/>
      <c r="O12" s="26"/>
      <c r="P12" s="25">
        <f t="shared" si="1"/>
        <v>183</v>
      </c>
      <c r="Q12" s="6"/>
      <c r="R12" s="6"/>
      <c r="S12" s="6"/>
    </row>
    <row r="13" spans="1:19" ht="18.75" customHeight="1" x14ac:dyDescent="0.35">
      <c r="A13" s="23" t="str">
        <f>'total Scrap'!A13</f>
        <v>06/2020</v>
      </c>
      <c r="B13" s="9">
        <f>'total Scrap'!B13</f>
        <v>73082</v>
      </c>
      <c r="C13" s="19" t="str">
        <f>'total Scrap'!C13</f>
        <v>C. Poli Marchetti</v>
      </c>
      <c r="D13" s="19">
        <f>'total Scrap'!D13</f>
        <v>95619</v>
      </c>
      <c r="E13" s="11" t="str">
        <f>'total Scrap'!E13</f>
        <v>16420F221171</v>
      </c>
      <c r="F13" s="19" t="str">
        <f>'total Scrap'!F13</f>
        <v>RADIATOR ASSY</v>
      </c>
      <c r="G13" s="19">
        <f>'total Scrap'!G13</f>
        <v>1</v>
      </c>
      <c r="H13" s="7">
        <f>'total Scrap'!H13</f>
        <v>71.349999999999994</v>
      </c>
      <c r="I13" s="19">
        <f>'total Scrap'!I13</f>
        <v>13.72</v>
      </c>
      <c r="J13" s="7">
        <f>'total Scrap'!J13</f>
        <v>85.07</v>
      </c>
      <c r="K13" s="3" t="str">
        <f>'total Scrap'!K13</f>
        <v>COUPS SUR RADIATEUR</v>
      </c>
      <c r="L13" s="18">
        <f t="shared" si="0"/>
        <v>1</v>
      </c>
      <c r="M1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3" s="25"/>
      <c r="O13" s="26"/>
      <c r="P13" s="25">
        <f t="shared" si="1"/>
        <v>183</v>
      </c>
      <c r="Q13" s="6"/>
      <c r="R13" s="6"/>
      <c r="S13" s="6"/>
    </row>
    <row r="14" spans="1:19" ht="18.75" customHeight="1" x14ac:dyDescent="0.35">
      <c r="A14" s="23" t="str">
        <f>'total Scrap'!A14</f>
        <v>06/2020</v>
      </c>
      <c r="B14" s="9">
        <f>'total Scrap'!B14</f>
        <v>73082</v>
      </c>
      <c r="C14" s="19" t="str">
        <f>'total Scrap'!C14</f>
        <v>C. Poli Marchetti</v>
      </c>
      <c r="D14" s="19">
        <f>'total Scrap'!D14</f>
        <v>95704</v>
      </c>
      <c r="E14" s="11" t="str">
        <f>'total Scrap'!E14</f>
        <v>169202661071</v>
      </c>
      <c r="F14" s="19" t="str">
        <f>'total Scrap'!F14</f>
        <v>COOLER ASSY, HYD OIL</v>
      </c>
      <c r="G14" s="19">
        <f>'total Scrap'!G14</f>
        <v>1</v>
      </c>
      <c r="H14" s="7">
        <f>'total Scrap'!H14</f>
        <v>45.29</v>
      </c>
      <c r="I14" s="19">
        <f>'total Scrap'!I14</f>
        <v>13.72</v>
      </c>
      <c r="J14" s="7">
        <f>'total Scrap'!J14</f>
        <v>59.01</v>
      </c>
      <c r="K14" s="3" t="str">
        <f>'total Scrap'!K14</f>
        <v>AILETTES SUR RADIATEUR HS     817     224942</v>
      </c>
      <c r="L14" s="18">
        <f t="shared" si="0"/>
        <v>1</v>
      </c>
      <c r="M1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4" s="25"/>
      <c r="O14" s="26"/>
      <c r="P14" s="25">
        <f t="shared" si="1"/>
        <v>183</v>
      </c>
      <c r="Q14" s="6"/>
      <c r="R14" s="6"/>
      <c r="S14" s="6"/>
    </row>
    <row r="15" spans="1:19" ht="18.75" customHeight="1" x14ac:dyDescent="0.35">
      <c r="A15" s="23" t="str">
        <f>'total Scrap'!A15</f>
        <v>06/2020</v>
      </c>
      <c r="B15" s="9">
        <f>'total Scrap'!B15</f>
        <v>73082</v>
      </c>
      <c r="C15" s="19" t="str">
        <f>'total Scrap'!C15</f>
        <v>C. Poli Marchetti</v>
      </c>
      <c r="D15" s="19">
        <f>'total Scrap'!D15</f>
        <v>95614</v>
      </c>
      <c r="E15" s="11" t="str">
        <f>'total Scrap'!E15</f>
        <v>28850F205071</v>
      </c>
      <c r="F15" s="19" t="str">
        <f>'total Scrap'!F15</f>
        <v>BATTERY (E11)</v>
      </c>
      <c r="G15" s="19">
        <f>'total Scrap'!G15</f>
        <v>1</v>
      </c>
      <c r="H15" s="7">
        <f>'total Scrap'!H15</f>
        <v>40.619999999999997</v>
      </c>
      <c r="I15" s="19">
        <f>'total Scrap'!I15</f>
        <v>13.72</v>
      </c>
      <c r="J15" s="7">
        <f>'total Scrap'!J15</f>
        <v>54.339999999999996</v>
      </c>
      <c r="K15" s="3" t="str">
        <f>'total Scrap'!K15</f>
        <v>COUPS SUR LA BATTERIE</v>
      </c>
      <c r="L15" s="18">
        <f t="shared" si="0"/>
        <v>1</v>
      </c>
      <c r="M1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5" s="25"/>
      <c r="O15" s="26"/>
      <c r="P15" s="25">
        <f t="shared" si="1"/>
        <v>183</v>
      </c>
      <c r="Q15" s="6"/>
      <c r="R15" s="6"/>
      <c r="S15" s="6"/>
    </row>
    <row r="16" spans="1:19" ht="18.75" customHeight="1" x14ac:dyDescent="0.35">
      <c r="A16" s="23" t="str">
        <f>'total Scrap'!A16</f>
        <v>06/2020</v>
      </c>
      <c r="B16" s="9">
        <f>'total Scrap'!B16</f>
        <v>73082</v>
      </c>
      <c r="C16" s="19" t="str">
        <f>'total Scrap'!C16</f>
        <v>C. Poli Marchetti</v>
      </c>
      <c r="D16" s="19">
        <f>'total Scrap'!D16</f>
        <v>95762</v>
      </c>
      <c r="E16" s="11" t="str">
        <f>'total Scrap'!E16</f>
        <v>55227F218271</v>
      </c>
      <c r="F16" s="19" t="str">
        <f>'total Scrap'!F16</f>
        <v>GLASS,RR</v>
      </c>
      <c r="G16" s="19">
        <f>'total Scrap'!G16</f>
        <v>2</v>
      </c>
      <c r="H16" s="7">
        <f>'total Scrap'!H16</f>
        <v>38.799999999999997</v>
      </c>
      <c r="I16" s="19">
        <f>'total Scrap'!I16</f>
        <v>13.72</v>
      </c>
      <c r="J16" s="7">
        <f>'total Scrap'!J16</f>
        <v>52.519999999999996</v>
      </c>
      <c r="K16" s="3" t="str">
        <f>'total Scrap'!K16</f>
        <v>RAYURES</v>
      </c>
      <c r="L16" s="18" t="b">
        <f t="shared" si="0"/>
        <v>0</v>
      </c>
      <c r="M1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6" s="25"/>
      <c r="O16" s="26"/>
      <c r="P16" s="25">
        <f t="shared" si="1"/>
        <v>183</v>
      </c>
      <c r="Q16" s="6"/>
      <c r="R16" s="6"/>
      <c r="S16" s="6"/>
    </row>
    <row r="17" spans="1:19" ht="18.75" customHeight="1" x14ac:dyDescent="0.35">
      <c r="A17" s="23" t="str">
        <f>'total Scrap'!A17</f>
        <v>06/2020</v>
      </c>
      <c r="B17" s="9">
        <f>'total Scrap'!B17</f>
        <v>73082</v>
      </c>
      <c r="C17" s="19" t="str">
        <f>'total Scrap'!C17</f>
        <v>C. Poli Marchetti</v>
      </c>
      <c r="D17" s="19">
        <f>'total Scrap'!D17</f>
        <v>96501</v>
      </c>
      <c r="E17" s="11" t="str">
        <f>'total Scrap'!E17</f>
        <v>56021F220271</v>
      </c>
      <c r="F17" s="19" t="str">
        <f>'total Scrap'!F17</f>
        <v>WIRE, ENGINE</v>
      </c>
      <c r="G17" s="19">
        <f>'total Scrap'!G17</f>
        <v>1</v>
      </c>
      <c r="H17" s="7">
        <f>'total Scrap'!H17</f>
        <v>24.82</v>
      </c>
      <c r="I17" s="19">
        <f>'total Scrap'!I17</f>
        <v>13.72</v>
      </c>
      <c r="J17" s="7">
        <f>'total Scrap'!J17</f>
        <v>38.54</v>
      </c>
      <c r="K17" s="3" t="str">
        <f>'total Scrap'!K17</f>
        <v>FIL DE MASSE TIRÉ DE SA GAINE</v>
      </c>
      <c r="L17" s="18" t="b">
        <f t="shared" si="0"/>
        <v>0</v>
      </c>
      <c r="M1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" s="25"/>
      <c r="O17" s="26"/>
      <c r="P17" s="25">
        <f t="shared" si="1"/>
        <v>183</v>
      </c>
      <c r="Q17" s="6"/>
      <c r="R17" s="6"/>
      <c r="S17" s="6"/>
    </row>
    <row r="18" spans="1:19" ht="18.75" customHeight="1" x14ac:dyDescent="0.35">
      <c r="A18" s="23" t="str">
        <f>'total Scrap'!A18</f>
        <v>06/2020</v>
      </c>
      <c r="B18" s="9">
        <f>'total Scrap'!B18</f>
        <v>72062</v>
      </c>
      <c r="C18" s="19" t="str">
        <f>'total Scrap'!C18</f>
        <v>P. Sauvaget</v>
      </c>
      <c r="D18" s="19">
        <f>'total Scrap'!D18</f>
        <v>95616</v>
      </c>
      <c r="E18" s="11" t="str">
        <f>'total Scrap'!E18</f>
        <v>574501247071</v>
      </c>
      <c r="F18" s="19" t="str">
        <f>'total Scrap'!F18</f>
        <v>SWITCH ASSY, COMBINATION</v>
      </c>
      <c r="G18" s="19">
        <f>'total Scrap'!G18</f>
        <v>1</v>
      </c>
      <c r="H18" s="7">
        <f>'total Scrap'!H18</f>
        <v>22.28</v>
      </c>
      <c r="I18" s="19">
        <f>'total Scrap'!I18</f>
        <v>13.72</v>
      </c>
      <c r="J18" s="7">
        <f>'total Scrap'!J18</f>
        <v>36</v>
      </c>
      <c r="K18" s="3" t="str">
        <f>'total Scrap'!K18</f>
        <v>FIXATION CASSÉE LORS DE RÉPARATION EN MÉCA    209     225071</v>
      </c>
      <c r="L18" s="18">
        <f t="shared" si="0"/>
        <v>1</v>
      </c>
      <c r="M1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8" s="25"/>
      <c r="O18" s="26"/>
      <c r="P18" s="25">
        <f t="shared" si="1"/>
        <v>183</v>
      </c>
      <c r="Q18" s="6"/>
      <c r="R18" s="6"/>
      <c r="S18" s="6"/>
    </row>
    <row r="19" spans="1:19" ht="18.75" customHeight="1" x14ac:dyDescent="0.35">
      <c r="A19" s="23" t="str">
        <f>'total Scrap'!A19</f>
        <v>06/2020</v>
      </c>
      <c r="B19" s="9">
        <f>'total Scrap'!B19</f>
        <v>72217</v>
      </c>
      <c r="C19" s="19" t="str">
        <f>'total Scrap'!C19</f>
        <v>D. Peigné</v>
      </c>
      <c r="D19" s="19">
        <f>'total Scrap'!D19</f>
        <v>95903</v>
      </c>
      <c r="E19" s="11" t="str">
        <f>'total Scrap'!E19</f>
        <v>68608F319071</v>
      </c>
      <c r="F19" s="19" t="str">
        <f>'total Scrap'!F19</f>
        <v>CONNECTOR SUB-ASSY, LH</v>
      </c>
      <c r="G19" s="19">
        <f>'total Scrap'!G19</f>
        <v>1</v>
      </c>
      <c r="H19" s="7">
        <f>'total Scrap'!H19</f>
        <v>20.87</v>
      </c>
      <c r="I19" s="19">
        <f>'total Scrap'!I19</f>
        <v>13.72</v>
      </c>
      <c r="J19" s="7">
        <f>'total Scrap'!J19</f>
        <v>34.590000000000003</v>
      </c>
      <c r="K19" s="3" t="str">
        <f>'total Scrap'!K19</f>
        <v>TUYAUTERIE HS SUITE AUX TESTS CVI</v>
      </c>
      <c r="L19" s="18">
        <f t="shared" si="0"/>
        <v>1</v>
      </c>
      <c r="M1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9" s="25"/>
      <c r="O19" s="26"/>
      <c r="P19" s="25">
        <f t="shared" si="1"/>
        <v>183</v>
      </c>
      <c r="Q19" s="6"/>
      <c r="R19" s="6"/>
      <c r="S19" s="6"/>
    </row>
    <row r="20" spans="1:19" ht="18.75" customHeight="1" x14ac:dyDescent="0.35">
      <c r="A20" s="23" t="str">
        <f>'total Scrap'!A20</f>
        <v>06/2020</v>
      </c>
      <c r="B20" s="9">
        <f>'total Scrap'!B20</f>
        <v>73069</v>
      </c>
      <c r="C20" s="19" t="str">
        <f>'total Scrap'!C20</f>
        <v>T. Boudard</v>
      </c>
      <c r="D20" s="19">
        <f>'total Scrap'!D20</f>
        <v>95769</v>
      </c>
      <c r="E20" s="11" t="str">
        <f>'total Scrap'!E20</f>
        <v>43251F210071</v>
      </c>
      <c r="F20" s="19" t="str">
        <f>'total Scrap'!F20</f>
        <v>KNUCKLE, STEERING, RH</v>
      </c>
      <c r="G20" s="19">
        <f>'total Scrap'!G20</f>
        <v>1</v>
      </c>
      <c r="H20" s="7">
        <f>'total Scrap'!H20</f>
        <v>20.16</v>
      </c>
      <c r="I20" s="19">
        <f>'total Scrap'!I20</f>
        <v>13.72</v>
      </c>
      <c r="J20" s="7">
        <f>'total Scrap'!J20</f>
        <v>33.880000000000003</v>
      </c>
      <c r="K20" s="3" t="str">
        <f>'total Scrap'!K20</f>
        <v>TARAUDAGE ABIMÉ</v>
      </c>
      <c r="L20" s="18">
        <f t="shared" si="0"/>
        <v>1</v>
      </c>
      <c r="M2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0" s="25"/>
      <c r="O20" s="26"/>
      <c r="P20" s="25">
        <f t="shared" si="1"/>
        <v>183</v>
      </c>
      <c r="Q20" s="6"/>
      <c r="R20" s="6"/>
      <c r="S20" s="6"/>
    </row>
    <row r="21" spans="1:19" ht="18.75" customHeight="1" x14ac:dyDescent="0.35">
      <c r="A21" s="23" t="str">
        <f>'total Scrap'!A21</f>
        <v>06/2020</v>
      </c>
      <c r="B21" s="9">
        <f>'total Scrap'!B21</f>
        <v>72217</v>
      </c>
      <c r="C21" s="19" t="str">
        <f>'total Scrap'!C21</f>
        <v>D. Peigné</v>
      </c>
      <c r="D21" s="19">
        <f>'total Scrap'!D21</f>
        <v>95904</v>
      </c>
      <c r="E21" s="11" t="str">
        <f>'total Scrap'!E21</f>
        <v>68607F319071</v>
      </c>
      <c r="F21" s="19" t="str">
        <f>'total Scrap'!F21</f>
        <v>CONNECTOR SUB-ASSY, RH</v>
      </c>
      <c r="G21" s="19">
        <f>'total Scrap'!G21</f>
        <v>1</v>
      </c>
      <c r="H21" s="7">
        <f>'total Scrap'!H21</f>
        <v>19.57</v>
      </c>
      <c r="I21" s="19">
        <f>'total Scrap'!I21</f>
        <v>13.72</v>
      </c>
      <c r="J21" s="7">
        <f>'total Scrap'!J21</f>
        <v>33.29</v>
      </c>
      <c r="K21" s="3" t="str">
        <f>'total Scrap'!K21</f>
        <v>TUYAUTERIE HS SUITE AUX TESTS DU CVI</v>
      </c>
      <c r="L21" s="18" t="b">
        <f t="shared" si="0"/>
        <v>0</v>
      </c>
      <c r="M2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1" s="25"/>
      <c r="O21" s="26"/>
      <c r="P21" s="25">
        <f t="shared" si="1"/>
        <v>183</v>
      </c>
      <c r="Q21" s="6"/>
      <c r="R21" s="6"/>
      <c r="S21" s="6"/>
    </row>
    <row r="22" spans="1:19" ht="18.75" customHeight="1" x14ac:dyDescent="0.35">
      <c r="A22" s="23" t="str">
        <f>'total Scrap'!A22</f>
        <v>06/2020</v>
      </c>
      <c r="B22" s="9">
        <f>'total Scrap'!B22</f>
        <v>72217</v>
      </c>
      <c r="C22" s="19" t="str">
        <f>'total Scrap'!C22</f>
        <v>D. Peigné</v>
      </c>
      <c r="D22" s="19">
        <f>'total Scrap'!D22</f>
        <v>95656</v>
      </c>
      <c r="E22" s="11" t="str">
        <f>'total Scrap'!E22</f>
        <v>68607F319071</v>
      </c>
      <c r="F22" s="19" t="str">
        <f>'total Scrap'!F22</f>
        <v>CONNECTOR SUB-ASSY, RH</v>
      </c>
      <c r="G22" s="19">
        <f>'total Scrap'!G22</f>
        <v>1</v>
      </c>
      <c r="H22" s="7">
        <f>'total Scrap'!H22</f>
        <v>19.57</v>
      </c>
      <c r="I22" s="19">
        <f>'total Scrap'!I22</f>
        <v>13.72</v>
      </c>
      <c r="J22" s="7">
        <f>'total Scrap'!J22</f>
        <v>33.29</v>
      </c>
      <c r="K22" s="3" t="str">
        <f>'total Scrap'!K22</f>
        <v>TUYAUTERIE ÉCRASÉE</v>
      </c>
      <c r="L22" s="18" t="b">
        <f t="shared" si="0"/>
        <v>0</v>
      </c>
      <c r="M2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2" s="25"/>
      <c r="O22" s="26"/>
      <c r="P22" s="25">
        <f t="shared" si="1"/>
        <v>183</v>
      </c>
      <c r="Q22" s="6"/>
      <c r="R22" s="6"/>
      <c r="S22" s="6"/>
    </row>
    <row r="23" spans="1:19" ht="18.75" customHeight="1" x14ac:dyDescent="0.35">
      <c r="A23" s="23" t="str">
        <f>'total Scrap'!A23</f>
        <v>06/2020</v>
      </c>
      <c r="B23" s="9">
        <f>'total Scrap'!B23</f>
        <v>73069</v>
      </c>
      <c r="C23" s="19" t="str">
        <f>'total Scrap'!C23</f>
        <v>T. Boudard</v>
      </c>
      <c r="D23" s="19">
        <f>'total Scrap'!D23</f>
        <v>95764</v>
      </c>
      <c r="E23" s="11" t="str">
        <f>'total Scrap'!E23</f>
        <v>163612660071</v>
      </c>
      <c r="F23" s="19" t="str">
        <f>'total Scrap'!F23</f>
        <v>FAN</v>
      </c>
      <c r="G23" s="19">
        <f>'total Scrap'!G23</f>
        <v>1</v>
      </c>
      <c r="H23" s="7">
        <f>'total Scrap'!H23</f>
        <v>16.27</v>
      </c>
      <c r="I23" s="19">
        <f>'total Scrap'!I23</f>
        <v>13.72</v>
      </c>
      <c r="J23" s="7">
        <f>'total Scrap'!J23</f>
        <v>29.990000000000002</v>
      </c>
      <c r="K23" s="3" t="str">
        <f>'total Scrap'!K23</f>
        <v>HELICE DÉFORMÉE DÛ À UN MAUVAIS MONTAGE</v>
      </c>
      <c r="L23" s="18" t="b">
        <f t="shared" si="0"/>
        <v>0</v>
      </c>
      <c r="M2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" s="25"/>
      <c r="O23" s="26"/>
      <c r="P23" s="25">
        <f t="shared" si="1"/>
        <v>183</v>
      </c>
      <c r="Q23" s="6"/>
      <c r="R23" s="6"/>
      <c r="S23" s="6"/>
    </row>
    <row r="24" spans="1:19" ht="18.75" customHeight="1" x14ac:dyDescent="0.35">
      <c r="A24" s="23" t="str">
        <f>'total Scrap'!A24</f>
        <v>06/2020</v>
      </c>
      <c r="B24" s="9">
        <f>'total Scrap'!B24</f>
        <v>73082</v>
      </c>
      <c r="C24" s="19" t="str">
        <f>'total Scrap'!C24</f>
        <v>C. Poli Marchetti</v>
      </c>
      <c r="D24" s="19">
        <f>'total Scrap'!D24</f>
        <v>96511</v>
      </c>
      <c r="E24" s="11" t="str">
        <f>'total Scrap'!E24</f>
        <v>53220F219071</v>
      </c>
      <c r="F24" s="19" t="str">
        <f>'total Scrap'!F24</f>
        <v>PANEL ASSY,INSTRUMENT,LH</v>
      </c>
      <c r="G24" s="19">
        <f>'total Scrap'!G24</f>
        <v>1</v>
      </c>
      <c r="H24" s="7">
        <f>'total Scrap'!H24</f>
        <v>15.896599999999999</v>
      </c>
      <c r="I24" s="19">
        <f>'total Scrap'!I24</f>
        <v>13.72</v>
      </c>
      <c r="J24" s="7">
        <f>'total Scrap'!J24</f>
        <v>29.616599999999998</v>
      </c>
      <c r="K24" s="3" t="str">
        <f>'total Scrap'!K24</f>
        <v>ABIMÉ</v>
      </c>
      <c r="L24" s="18" t="b">
        <f t="shared" si="0"/>
        <v>0</v>
      </c>
      <c r="M2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4" s="25"/>
      <c r="O24" s="26"/>
      <c r="P24" s="25">
        <f t="shared" si="1"/>
        <v>183</v>
      </c>
      <c r="Q24" s="6"/>
      <c r="R24" s="6"/>
      <c r="S24" s="6"/>
    </row>
    <row r="25" spans="1:19" ht="18.75" customHeight="1" x14ac:dyDescent="0.35">
      <c r="A25" s="23" t="str">
        <f>'total Scrap'!A25</f>
        <v>06/2020</v>
      </c>
      <c r="B25" s="9">
        <f>'total Scrap'!B25</f>
        <v>73082</v>
      </c>
      <c r="C25" s="19" t="str">
        <f>'total Scrap'!C25</f>
        <v>C. Poli Marchetti</v>
      </c>
      <c r="D25" s="19">
        <f>'total Scrap'!D25</f>
        <v>95617</v>
      </c>
      <c r="E25" s="11" t="str">
        <f>'total Scrap'!E25</f>
        <v>53211F318171</v>
      </c>
      <c r="F25" s="19" t="str">
        <f>'total Scrap'!F25</f>
        <v>PANEL,INSTRUMENT,RH</v>
      </c>
      <c r="G25" s="19">
        <f>'total Scrap'!G25</f>
        <v>1</v>
      </c>
      <c r="H25" s="7">
        <f>'total Scrap'!H25</f>
        <v>12.5562</v>
      </c>
      <c r="I25" s="19">
        <f>'total Scrap'!I25</f>
        <v>13.72</v>
      </c>
      <c r="J25" s="7">
        <f>'total Scrap'!J25</f>
        <v>26.276200000000003</v>
      </c>
      <c r="K25" s="3" t="str">
        <f>'total Scrap'!K25</f>
        <v>PATTE DE FIXATION CARTER PLANCHER HS</v>
      </c>
      <c r="L25" s="18">
        <f t="shared" si="0"/>
        <v>1</v>
      </c>
      <c r="M2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5" s="25"/>
      <c r="O25" s="26"/>
      <c r="P25" s="25">
        <f t="shared" si="1"/>
        <v>183</v>
      </c>
      <c r="Q25" s="6"/>
      <c r="R25" s="6"/>
      <c r="S25" s="6"/>
    </row>
    <row r="26" spans="1:19" ht="18.75" customHeight="1" x14ac:dyDescent="0.35">
      <c r="A26" s="23" t="str">
        <f>'total Scrap'!A26</f>
        <v>06/2020</v>
      </c>
      <c r="B26" s="9">
        <f>'total Scrap'!B26</f>
        <v>73082</v>
      </c>
      <c r="C26" s="19" t="str">
        <f>'total Scrap'!C26</f>
        <v>C. Poli Marchetti</v>
      </c>
      <c r="D26" s="19">
        <f>'total Scrap'!D26</f>
        <v>96506</v>
      </c>
      <c r="E26" s="11" t="str">
        <f>'total Scrap'!E26</f>
        <v>53211F219171</v>
      </c>
      <c r="F26" s="19" t="str">
        <f>'total Scrap'!F26</f>
        <v>PANEL,INSTRUMENT,RH</v>
      </c>
      <c r="G26" s="19">
        <f>'total Scrap'!G26</f>
        <v>1</v>
      </c>
      <c r="H26" s="7">
        <f>'total Scrap'!H26</f>
        <v>12.5548</v>
      </c>
      <c r="I26" s="19">
        <f>'total Scrap'!I26</f>
        <v>13.72</v>
      </c>
      <c r="J26" s="7">
        <f>'total Scrap'!J26</f>
        <v>26.274799999999999</v>
      </c>
      <c r="K26" s="3" t="str">
        <f>'total Scrap'!K26</f>
        <v>TB CASSÉ</v>
      </c>
      <c r="L26" s="18">
        <f t="shared" si="0"/>
        <v>1</v>
      </c>
      <c r="M2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6" s="25"/>
      <c r="O26" s="26"/>
      <c r="P26" s="25">
        <f t="shared" si="1"/>
        <v>183</v>
      </c>
      <c r="Q26" s="6"/>
      <c r="R26" s="6"/>
      <c r="S26" s="6"/>
    </row>
    <row r="27" spans="1:19" ht="18.75" customHeight="1" x14ac:dyDescent="0.35">
      <c r="A27" s="23" t="str">
        <f>'total Scrap'!A27</f>
        <v>06/2020</v>
      </c>
      <c r="B27" s="9">
        <f>'total Scrap'!B27</f>
        <v>73082</v>
      </c>
      <c r="C27" s="19" t="str">
        <f>'total Scrap'!C27</f>
        <v>C. Poli Marchetti</v>
      </c>
      <c r="D27" s="19">
        <f>'total Scrap'!D27</f>
        <v>95710</v>
      </c>
      <c r="E27" s="11" t="str">
        <f>'total Scrap'!E27</f>
        <v>451101247271</v>
      </c>
      <c r="F27" s="19" t="str">
        <f>'total Scrap'!F27</f>
        <v>WHEEL ASSY, STEERING</v>
      </c>
      <c r="G27" s="19">
        <f>'total Scrap'!G27</f>
        <v>1</v>
      </c>
      <c r="H27" s="7">
        <f>'total Scrap'!H27</f>
        <v>12.5</v>
      </c>
      <c r="I27" s="19">
        <f>'total Scrap'!I27</f>
        <v>13.72</v>
      </c>
      <c r="J27" s="7">
        <f>'total Scrap'!J27</f>
        <v>26.22</v>
      </c>
      <c r="K27" s="3" t="str">
        <f>'total Scrap'!K27</f>
        <v>VOLANT ABIMÉ COUPS        080     223441</v>
      </c>
      <c r="L27" s="18" t="b">
        <f t="shared" si="0"/>
        <v>0</v>
      </c>
      <c r="M2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" s="25"/>
      <c r="O27" s="26"/>
      <c r="P27" s="25">
        <f t="shared" si="1"/>
        <v>183</v>
      </c>
      <c r="Q27" s="6"/>
      <c r="R27" s="6"/>
      <c r="S27" s="6"/>
    </row>
    <row r="28" spans="1:19" ht="18.75" customHeight="1" x14ac:dyDescent="0.35">
      <c r="A28" s="23" t="str">
        <f>'total Scrap'!A28</f>
        <v>06/2020</v>
      </c>
      <c r="B28" s="9">
        <f>'total Scrap'!B28</f>
        <v>73082</v>
      </c>
      <c r="C28" s="19" t="str">
        <f>'total Scrap'!C28</f>
        <v>C. Poli Marchetti</v>
      </c>
      <c r="D28" s="19">
        <f>'total Scrap'!D28</f>
        <v>96503</v>
      </c>
      <c r="E28" s="11" t="str">
        <f>'total Scrap'!E28</f>
        <v>565702665071</v>
      </c>
      <c r="F28" s="19" t="str">
        <f>'total Scrap'!F28</f>
        <v>LAMP ASSY, COMBINATION HEAD, RH</v>
      </c>
      <c r="G28" s="19">
        <f>'total Scrap'!G28</f>
        <v>1</v>
      </c>
      <c r="H28" s="7">
        <f>'total Scrap'!H28</f>
        <v>11.12</v>
      </c>
      <c r="I28" s="19">
        <f>'total Scrap'!I28</f>
        <v>13.72</v>
      </c>
      <c r="J28" s="7">
        <f>'total Scrap'!J28</f>
        <v>24.84</v>
      </c>
      <c r="K28" s="3" t="str">
        <f>'total Scrap'!K28</f>
        <v>FEU ABIMÉ     304    226414</v>
      </c>
      <c r="L28" s="18" t="b">
        <f t="shared" si="0"/>
        <v>0</v>
      </c>
      <c r="M2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8" s="25"/>
      <c r="O28" s="26"/>
      <c r="P28" s="25">
        <f t="shared" si="1"/>
        <v>183</v>
      </c>
      <c r="Q28" s="6"/>
      <c r="R28" s="6"/>
      <c r="S28" s="6"/>
    </row>
    <row r="29" spans="1:19" ht="18.75" customHeight="1" x14ac:dyDescent="0.35">
      <c r="A29" s="23" t="str">
        <f>'total Scrap'!A29</f>
        <v>06/2020</v>
      </c>
      <c r="B29" s="9">
        <f>'total Scrap'!B29</f>
        <v>73082</v>
      </c>
      <c r="C29" s="19" t="str">
        <f>'total Scrap'!C29</f>
        <v>C. Poli Marchetti</v>
      </c>
      <c r="D29" s="19">
        <f>'total Scrap'!D29</f>
        <v>95404</v>
      </c>
      <c r="E29" s="11" t="str">
        <f>'total Scrap'!E29</f>
        <v>565702665071</v>
      </c>
      <c r="F29" s="19" t="str">
        <f>'total Scrap'!F29</f>
        <v>LAMP ASSY, COMBINATION HEAD, RH</v>
      </c>
      <c r="G29" s="19">
        <f>'total Scrap'!G29</f>
        <v>1</v>
      </c>
      <c r="H29" s="7">
        <f>'total Scrap'!H29</f>
        <v>11.12</v>
      </c>
      <c r="I29" s="19">
        <f>'total Scrap'!I29</f>
        <v>13.72</v>
      </c>
      <c r="J29" s="7">
        <f>'total Scrap'!J29</f>
        <v>24.84</v>
      </c>
      <c r="K29" s="3" t="str">
        <f>'total Scrap'!K29</f>
        <v>FEUX RAYÉ</v>
      </c>
      <c r="L29" s="18" t="b">
        <f t="shared" si="0"/>
        <v>0</v>
      </c>
      <c r="M2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9" s="25"/>
      <c r="O29" s="26"/>
      <c r="P29" s="25">
        <f t="shared" si="1"/>
        <v>183</v>
      </c>
      <c r="Q29" s="6"/>
      <c r="R29" s="6"/>
      <c r="S29" s="6"/>
    </row>
    <row r="30" spans="1:19" ht="18.75" customHeight="1" x14ac:dyDescent="0.35">
      <c r="A30" s="23" t="str">
        <f>'total Scrap'!A30</f>
        <v>06/2020</v>
      </c>
      <c r="B30" s="9">
        <f>'total Scrap'!B30</f>
        <v>73069</v>
      </c>
      <c r="C30" s="19" t="str">
        <f>'total Scrap'!C30</f>
        <v>T. Boudard</v>
      </c>
      <c r="D30" s="19">
        <f>'total Scrap'!D30</f>
        <v>95768</v>
      </c>
      <c r="E30" s="11" t="str">
        <f>'total Scrap'!E30</f>
        <v>2A14497G3</v>
      </c>
      <c r="F30" s="19" t="str">
        <f>'total Scrap'!F30</f>
        <v>BRACKET ASSY, STEP, LH</v>
      </c>
      <c r="G30" s="19">
        <f>'total Scrap'!G30</f>
        <v>1</v>
      </c>
      <c r="H30" s="7">
        <f>'total Scrap'!H30</f>
        <v>10.63</v>
      </c>
      <c r="I30" s="19">
        <f>'total Scrap'!I30</f>
        <v>13.72</v>
      </c>
      <c r="J30" s="7">
        <f>'total Scrap'!J30</f>
        <v>24.35</v>
      </c>
      <c r="K30" s="3" t="str">
        <f>'total Scrap'!K30</f>
        <v>VIS CASSÉE LORS DU SERRAGE</v>
      </c>
      <c r="L30" s="18" t="b">
        <f t="shared" si="0"/>
        <v>0</v>
      </c>
      <c r="M3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0" s="25"/>
      <c r="O30" s="26"/>
      <c r="P30" s="25">
        <f t="shared" si="1"/>
        <v>183</v>
      </c>
      <c r="Q30" s="6"/>
      <c r="R30" s="6"/>
      <c r="S30" s="6"/>
    </row>
    <row r="31" spans="1:19" ht="18.75" customHeight="1" x14ac:dyDescent="0.35">
      <c r="A31" s="23" t="str">
        <f>'total Scrap'!A31</f>
        <v>06/2020</v>
      </c>
      <c r="B31" s="9">
        <f>'total Scrap'!B31</f>
        <v>73082</v>
      </c>
      <c r="C31" s="19" t="str">
        <f>'total Scrap'!C31</f>
        <v>C. Poli Marchetti</v>
      </c>
      <c r="D31" s="19">
        <f>'total Scrap'!D31</f>
        <v>95905</v>
      </c>
      <c r="E31" s="11" t="str">
        <f>'total Scrap'!E31</f>
        <v>57844F210271</v>
      </c>
      <c r="F31" s="19" t="str">
        <f>'total Scrap'!F31</f>
        <v>PLATE, NAME, ENGLISH, W/CE</v>
      </c>
      <c r="G31" s="19">
        <f>'total Scrap'!G31</f>
        <v>10</v>
      </c>
      <c r="H31" s="7">
        <f>'total Scrap'!H31</f>
        <v>10.199999999999999</v>
      </c>
      <c r="I31" s="19">
        <f>'total Scrap'!I31</f>
        <v>13.72</v>
      </c>
      <c r="J31" s="7">
        <f>'total Scrap'!J31</f>
        <v>23.92</v>
      </c>
      <c r="K31" s="3" t="str">
        <f>'total Scrap'!K31</f>
        <v>PLAQUES ABIMÉES</v>
      </c>
      <c r="L31" s="18">
        <f t="shared" si="0"/>
        <v>1</v>
      </c>
      <c r="M3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1" s="25"/>
      <c r="O31" s="26"/>
      <c r="P31" s="25">
        <f t="shared" si="1"/>
        <v>183</v>
      </c>
      <c r="Q31" s="6"/>
      <c r="R31" s="6"/>
      <c r="S31" s="6"/>
    </row>
    <row r="32" spans="1:19" ht="18.75" customHeight="1" x14ac:dyDescent="0.35">
      <c r="A32" s="23" t="str">
        <f>'total Scrap'!A32</f>
        <v>06/2020</v>
      </c>
      <c r="B32" s="9">
        <f>'total Scrap'!B32</f>
        <v>73082</v>
      </c>
      <c r="C32" s="19" t="str">
        <f>'total Scrap'!C32</f>
        <v>C. Poli Marchetti</v>
      </c>
      <c r="D32" s="19">
        <f>'total Scrap'!D32</f>
        <v>96502</v>
      </c>
      <c r="E32" s="11" t="str">
        <f>'total Scrap'!E32</f>
        <v>17780F218071</v>
      </c>
      <c r="F32" s="19" t="str">
        <f>'total Scrap'!F32</f>
        <v>CLEANER ASSY, AIR, PRIMARY</v>
      </c>
      <c r="G32" s="19">
        <f>'total Scrap'!G32</f>
        <v>1</v>
      </c>
      <c r="H32" s="7">
        <f>'total Scrap'!H32</f>
        <v>9</v>
      </c>
      <c r="I32" s="19">
        <f>'total Scrap'!I32</f>
        <v>13.72</v>
      </c>
      <c r="J32" s="7">
        <f>'total Scrap'!J32</f>
        <v>22.72</v>
      </c>
      <c r="K32" s="3" t="str">
        <f>'total Scrap'!K32</f>
        <v>RAYÉ</v>
      </c>
      <c r="L32" s="18" t="b">
        <f t="shared" si="0"/>
        <v>0</v>
      </c>
      <c r="M3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2" s="25"/>
      <c r="O32" s="26"/>
      <c r="P32" s="25">
        <f t="shared" si="1"/>
        <v>183</v>
      </c>
      <c r="Q32" s="6"/>
      <c r="R32" s="6"/>
      <c r="S32" s="6"/>
    </row>
    <row r="33" spans="1:19" ht="18.75" customHeight="1" x14ac:dyDescent="0.35">
      <c r="A33" s="23" t="str">
        <f>'total Scrap'!A33</f>
        <v>07/2020</v>
      </c>
      <c r="B33" s="9">
        <f>'total Scrap'!B33</f>
        <v>72007</v>
      </c>
      <c r="C33" s="19" t="str">
        <f>'total Scrap'!C33</f>
        <v>JP Dupas</v>
      </c>
      <c r="D33" s="19">
        <f>'total Scrap'!D33</f>
        <v>95061</v>
      </c>
      <c r="E33" s="11" t="str">
        <f>'total Scrap'!E33</f>
        <v>68730FSJ5U71</v>
      </c>
      <c r="F33" s="19" t="str">
        <f>'total Scrap'!F33</f>
        <v>HOSE REEL</v>
      </c>
      <c r="G33" s="19">
        <f>'total Scrap'!G33</f>
        <v>1</v>
      </c>
      <c r="H33" s="7">
        <f>'total Scrap'!H33</f>
        <v>291.26400000000001</v>
      </c>
      <c r="I33" s="19">
        <f>'total Scrap'!I33</f>
        <v>13.72</v>
      </c>
      <c r="J33" s="7">
        <f>'total Scrap'!J33</f>
        <v>304.98400000000004</v>
      </c>
      <c r="K33" s="3" t="str">
        <f>'total Scrap'!K33</f>
        <v>CHUTE DE L'ENROULEUR DONC ABIMÉ</v>
      </c>
      <c r="L33" s="18">
        <f t="shared" si="0"/>
        <v>1</v>
      </c>
      <c r="M3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3" s="25"/>
      <c r="O33" s="26"/>
      <c r="P33" s="25">
        <f t="shared" si="1"/>
        <v>183</v>
      </c>
      <c r="Q33" s="6"/>
      <c r="R33" s="6"/>
      <c r="S33" s="6"/>
    </row>
    <row r="34" spans="1:19" ht="18.75" customHeight="1" x14ac:dyDescent="0.35">
      <c r="A34" s="23" t="str">
        <f>'total Scrap'!A34</f>
        <v>07/2020</v>
      </c>
      <c r="B34" s="9">
        <f>'total Scrap'!B34</f>
        <v>73082</v>
      </c>
      <c r="C34" s="19" t="str">
        <f>'total Scrap'!C34</f>
        <v>C. Poli Marchetti</v>
      </c>
      <c r="D34" s="19">
        <f>'total Scrap'!D34</f>
        <v>96508</v>
      </c>
      <c r="E34" s="11" t="str">
        <f>'total Scrap'!E34</f>
        <v>56018F220771</v>
      </c>
      <c r="F34" s="19" t="str">
        <f>'total Scrap'!F34</f>
        <v>WIRE, BODY MAIN</v>
      </c>
      <c r="G34" s="19">
        <f>'total Scrap'!G34</f>
        <v>1</v>
      </c>
      <c r="H34" s="7">
        <f>'total Scrap'!H34</f>
        <v>161.84</v>
      </c>
      <c r="I34" s="19">
        <f>'total Scrap'!I34</f>
        <v>13.72</v>
      </c>
      <c r="J34" s="7">
        <f>'total Scrap'!J34</f>
        <v>175.56</v>
      </c>
      <c r="K34" s="3" t="str">
        <f>'total Scrap'!K34</f>
        <v>PARAMETRAGE MINI-LEVER IMPOSSIBLE PRISE CASSÉE</v>
      </c>
      <c r="L34" s="18">
        <f t="shared" si="0"/>
        <v>1</v>
      </c>
      <c r="M3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4" s="25"/>
      <c r="O34" s="26"/>
      <c r="P34" s="25">
        <f t="shared" si="1"/>
        <v>183</v>
      </c>
      <c r="Q34" s="6"/>
      <c r="R34" s="6"/>
      <c r="S34" s="6"/>
    </row>
    <row r="35" spans="1:19" ht="18.75" customHeight="1" x14ac:dyDescent="0.35">
      <c r="A35" s="23" t="str">
        <f>'total Scrap'!A35</f>
        <v>07/2020</v>
      </c>
      <c r="B35" s="9">
        <f>'total Scrap'!B35</f>
        <v>73069</v>
      </c>
      <c r="C35" s="19" t="str">
        <f>'total Scrap'!C35</f>
        <v>T. Boudard</v>
      </c>
      <c r="D35" s="19">
        <f>'total Scrap'!D35</f>
        <v>93607</v>
      </c>
      <c r="E35" s="11" t="str">
        <f>'total Scrap'!E35</f>
        <v>3A14055</v>
      </c>
      <c r="F35" s="19" t="str">
        <f>'total Scrap'!F35</f>
        <v>FLAP SUB-ASSY</v>
      </c>
      <c r="G35" s="19">
        <f>'total Scrap'!G35</f>
        <v>3</v>
      </c>
      <c r="H35" s="7">
        <f>'total Scrap'!H35</f>
        <v>157.97999999999999</v>
      </c>
      <c r="I35" s="19">
        <f>'total Scrap'!I35</f>
        <v>13.72</v>
      </c>
      <c r="J35" s="7">
        <f>'total Scrap'!J35</f>
        <v>171.7</v>
      </c>
      <c r="K35" s="3" t="str">
        <f>'total Scrap'!K35</f>
        <v>TRAPPE RAYÉE LORS DE LA MANUTENTION ET MONTAGE</v>
      </c>
      <c r="L35" s="18" t="b">
        <f t="shared" si="0"/>
        <v>0</v>
      </c>
      <c r="M3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5" s="25"/>
      <c r="O35" s="26"/>
      <c r="P35" s="25">
        <f t="shared" si="1"/>
        <v>183</v>
      </c>
      <c r="Q35" s="6"/>
      <c r="R35" s="6"/>
      <c r="S35" s="6"/>
    </row>
    <row r="36" spans="1:19" ht="18.75" customHeight="1" x14ac:dyDescent="0.35">
      <c r="A36" s="23" t="str">
        <f>'total Scrap'!A36</f>
        <v>07/2020</v>
      </c>
      <c r="B36" s="9">
        <f>'total Scrap'!B36</f>
        <v>73082</v>
      </c>
      <c r="C36" s="19" t="str">
        <f>'total Scrap'!C36</f>
        <v>C. Poli Marchetti</v>
      </c>
      <c r="D36" s="19">
        <f>'total Scrap'!D36</f>
        <v>96512</v>
      </c>
      <c r="E36" s="11" t="str">
        <f>'total Scrap'!E36</f>
        <v>455103664071</v>
      </c>
      <c r="F36" s="19" t="str">
        <f>'total Scrap'!F36</f>
        <v>VALVE ASSY, POWER STEERING</v>
      </c>
      <c r="G36" s="19">
        <f>'total Scrap'!G36</f>
        <v>1</v>
      </c>
      <c r="H36" s="7">
        <f>'total Scrap'!H36</f>
        <v>132.18</v>
      </c>
      <c r="I36" s="19">
        <f>'total Scrap'!I36</f>
        <v>13.72</v>
      </c>
      <c r="J36" s="7">
        <f>'total Scrap'!J36</f>
        <v>145.9</v>
      </c>
      <c r="K36" s="3" t="str">
        <f>'total Scrap'!K36</f>
        <v>FIL COUPÉ   491   224634</v>
      </c>
      <c r="L36" s="18" t="b">
        <f t="shared" si="0"/>
        <v>0</v>
      </c>
      <c r="M3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6" s="25"/>
      <c r="O36" s="26"/>
      <c r="P36" s="25">
        <f t="shared" si="1"/>
        <v>183</v>
      </c>
      <c r="Q36" s="6"/>
      <c r="R36" s="6"/>
      <c r="S36" s="6"/>
    </row>
    <row r="37" spans="1:19" ht="18.75" customHeight="1" x14ac:dyDescent="0.35">
      <c r="A37" s="23" t="str">
        <f>'total Scrap'!A37</f>
        <v>07/2020</v>
      </c>
      <c r="B37" s="9">
        <f>'total Scrap'!B37</f>
        <v>73082</v>
      </c>
      <c r="C37" s="19" t="str">
        <f>'total Scrap'!C37</f>
        <v>C. Poli Marchetti</v>
      </c>
      <c r="D37" s="19">
        <f>'total Scrap'!D37</f>
        <v>95958</v>
      </c>
      <c r="E37" s="11" t="str">
        <f>'total Scrap'!E37</f>
        <v>27060UB060</v>
      </c>
      <c r="F37" s="19" t="str">
        <f>'total Scrap'!F37</f>
        <v>ALTERNATOR ASSY, W/REGULATOR</v>
      </c>
      <c r="G37" s="19">
        <f>'total Scrap'!G37</f>
        <v>1</v>
      </c>
      <c r="H37" s="7">
        <f>'total Scrap'!H37</f>
        <v>95.35</v>
      </c>
      <c r="I37" s="19">
        <f>'total Scrap'!I37</f>
        <v>13.72</v>
      </c>
      <c r="J37" s="7">
        <f>'total Scrap'!J37</f>
        <v>109.07</v>
      </c>
      <c r="K37" s="3" t="str">
        <f>'total Scrap'!K37</f>
        <v>ISOLANT NOIR CASSÉ   887  224145</v>
      </c>
      <c r="L37" s="18" t="b">
        <f t="shared" si="0"/>
        <v>0</v>
      </c>
      <c r="M3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7" s="25"/>
      <c r="O37" s="26"/>
      <c r="P37" s="25">
        <f t="shared" si="1"/>
        <v>183</v>
      </c>
      <c r="Q37" s="6"/>
      <c r="R37" s="6"/>
      <c r="S37" s="6"/>
    </row>
    <row r="38" spans="1:19" ht="18.75" customHeight="1" x14ac:dyDescent="0.35">
      <c r="A38" s="23" t="str">
        <f>'total Scrap'!A38</f>
        <v>07/2020</v>
      </c>
      <c r="B38" s="9">
        <f>'total Scrap'!B38</f>
        <v>73082</v>
      </c>
      <c r="C38" s="19" t="str">
        <f>'total Scrap'!C38</f>
        <v>C. Poli Marchetti</v>
      </c>
      <c r="D38" s="19">
        <f>'total Scrap'!D38</f>
        <v>95632</v>
      </c>
      <c r="E38" s="11" t="str">
        <f>'total Scrap'!E38</f>
        <v>58310F218071</v>
      </c>
      <c r="F38" s="19" t="str">
        <f>'total Scrap'!F38</f>
        <v>HEATER ASSY, 100W 120.18.024</v>
      </c>
      <c r="G38" s="19">
        <f>'total Scrap'!G38</f>
        <v>1</v>
      </c>
      <c r="H38" s="7">
        <f>'total Scrap'!H38</f>
        <v>70.5</v>
      </c>
      <c r="I38" s="19">
        <f>'total Scrap'!I38</f>
        <v>13.72</v>
      </c>
      <c r="J38" s="7">
        <f>'total Scrap'!J38</f>
        <v>84.22</v>
      </c>
      <c r="K38" s="3" t="str">
        <f>'total Scrap'!K38</f>
        <v>GLISSIÈRE DE FILTRE TORDUE</v>
      </c>
      <c r="L38" s="18">
        <f t="shared" si="0"/>
        <v>1</v>
      </c>
      <c r="M3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8" s="25"/>
      <c r="O38" s="26"/>
      <c r="P38" s="25">
        <f t="shared" si="1"/>
        <v>183</v>
      </c>
      <c r="Q38" s="6"/>
      <c r="R38" s="6"/>
      <c r="S38" s="6"/>
    </row>
    <row r="39" spans="1:19" ht="18.75" customHeight="1" x14ac:dyDescent="0.35">
      <c r="A39" s="23" t="str">
        <f>'total Scrap'!A39</f>
        <v>07/2020</v>
      </c>
      <c r="B39" s="9">
        <f>'total Scrap'!B39</f>
        <v>73082</v>
      </c>
      <c r="C39" s="19" t="str">
        <f>'total Scrap'!C39</f>
        <v>C. Poli Marchetti</v>
      </c>
      <c r="D39" s="19">
        <f>'total Scrap'!D39</f>
        <v>96354</v>
      </c>
      <c r="E39" s="11" t="str">
        <f>'total Scrap'!E39</f>
        <v>1A18131</v>
      </c>
      <c r="F39" s="19" t="str">
        <f>'total Scrap'!F39</f>
        <v>FRONT GLASS</v>
      </c>
      <c r="G39" s="19">
        <f>'total Scrap'!G39</f>
        <v>1</v>
      </c>
      <c r="H39" s="7">
        <f>'total Scrap'!H39</f>
        <v>67.39</v>
      </c>
      <c r="I39" s="19">
        <f>'total Scrap'!I39</f>
        <v>13.72</v>
      </c>
      <c r="J39" s="7">
        <f>'total Scrap'!J39</f>
        <v>81.11</v>
      </c>
      <c r="K39" s="3" t="str">
        <f>'total Scrap'!K39</f>
        <v>IMPACTS SUR LE PARE BRISE</v>
      </c>
      <c r="L39" s="18">
        <f t="shared" si="0"/>
        <v>1</v>
      </c>
      <c r="M3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9" s="25"/>
      <c r="O39" s="26"/>
      <c r="P39" s="25">
        <f t="shared" si="1"/>
        <v>183</v>
      </c>
      <c r="Q39" s="6"/>
      <c r="R39" s="6"/>
      <c r="S39" s="6"/>
    </row>
    <row r="40" spans="1:19" ht="18.75" customHeight="1" x14ac:dyDescent="0.35">
      <c r="A40" s="23" t="str">
        <f>'total Scrap'!A40</f>
        <v>07/2020</v>
      </c>
      <c r="B40" s="9">
        <f>'total Scrap'!B40</f>
        <v>73069</v>
      </c>
      <c r="C40" s="19" t="str">
        <f>'total Scrap'!C40</f>
        <v>T. Boudard</v>
      </c>
      <c r="D40" s="19">
        <f>'total Scrap'!D40</f>
        <v>93609</v>
      </c>
      <c r="E40" s="11" t="str">
        <f>'total Scrap'!E40</f>
        <v>3A14055</v>
      </c>
      <c r="F40" s="19" t="str">
        <f>'total Scrap'!F40</f>
        <v>FLAP SUB-ASSY</v>
      </c>
      <c r="G40" s="19">
        <f>'total Scrap'!G40</f>
        <v>1</v>
      </c>
      <c r="H40" s="7">
        <f>'total Scrap'!H40</f>
        <v>52.66</v>
      </c>
      <c r="I40" s="19">
        <f>'total Scrap'!I40</f>
        <v>13.72</v>
      </c>
      <c r="J40" s="7">
        <f>'total Scrap'!J40</f>
        <v>66.38</v>
      </c>
      <c r="K40" s="3" t="str">
        <f>'total Scrap'!K40</f>
        <v>TRAPPE ABIMÉE LORS DE LA PRISE EN BOITE</v>
      </c>
      <c r="L40" s="18" t="b">
        <f t="shared" si="0"/>
        <v>0</v>
      </c>
      <c r="M4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0" s="25"/>
      <c r="O40" s="26"/>
      <c r="P40" s="25">
        <f t="shared" si="1"/>
        <v>183</v>
      </c>
      <c r="Q40" s="6"/>
      <c r="R40" s="6"/>
      <c r="S40" s="6"/>
    </row>
    <row r="41" spans="1:19" ht="18.75" customHeight="1" x14ac:dyDescent="0.35">
      <c r="A41" s="23" t="str">
        <f>'total Scrap'!A41</f>
        <v>07/2020</v>
      </c>
      <c r="B41" s="9">
        <f>'total Scrap'!B41</f>
        <v>73069</v>
      </c>
      <c r="C41" s="19" t="str">
        <f>'total Scrap'!C41</f>
        <v>T. Boudard</v>
      </c>
      <c r="D41" s="19">
        <f>'total Scrap'!D41</f>
        <v>93608</v>
      </c>
      <c r="E41" s="11" t="str">
        <f>'total Scrap'!E41</f>
        <v>1A28083</v>
      </c>
      <c r="F41" s="19" t="str">
        <f>'total Scrap'!F41</f>
        <v>COVER DOOR, RH</v>
      </c>
      <c r="G41" s="19">
        <f>'total Scrap'!G41</f>
        <v>1</v>
      </c>
      <c r="H41" s="7">
        <f>'total Scrap'!H41</f>
        <v>51.93</v>
      </c>
      <c r="I41" s="19">
        <f>'total Scrap'!I41</f>
        <v>13.72</v>
      </c>
      <c r="J41" s="7">
        <f>'total Scrap'!J41</f>
        <v>65.650000000000006</v>
      </c>
      <c r="K41" s="3" t="str">
        <f>'total Scrap'!K41</f>
        <v>PIÈCE RAYÉE LORS DE LA PRISE EN STOCK</v>
      </c>
      <c r="L41" s="18">
        <f t="shared" si="0"/>
        <v>1</v>
      </c>
      <c r="M4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1" s="25"/>
      <c r="O41" s="26"/>
      <c r="P41" s="25">
        <f t="shared" si="1"/>
        <v>183</v>
      </c>
      <c r="Q41" s="6"/>
      <c r="R41" s="6"/>
      <c r="S41" s="6"/>
    </row>
    <row r="42" spans="1:19" ht="18.75" customHeight="1" x14ac:dyDescent="0.35">
      <c r="A42" s="23" t="str">
        <f>'total Scrap'!A42</f>
        <v>07/2020</v>
      </c>
      <c r="B42" s="9">
        <f>'total Scrap'!B42</f>
        <v>73069</v>
      </c>
      <c r="C42" s="19" t="str">
        <f>'total Scrap'!C42</f>
        <v>T. Boudard</v>
      </c>
      <c r="D42" s="19">
        <f>'total Scrap'!D42</f>
        <v>93610</v>
      </c>
      <c r="E42" s="11" t="str">
        <f>'total Scrap'!E42</f>
        <v>2A28005</v>
      </c>
      <c r="F42" s="19" t="str">
        <f>'total Scrap'!F42</f>
        <v>COVER SUB-ASSY, HTR</v>
      </c>
      <c r="G42" s="19">
        <f>'total Scrap'!G42</f>
        <v>1</v>
      </c>
      <c r="H42" s="7">
        <f>'total Scrap'!H42</f>
        <v>51.48</v>
      </c>
      <c r="I42" s="19">
        <f>'total Scrap'!I42</f>
        <v>13.72</v>
      </c>
      <c r="J42" s="7">
        <f>'total Scrap'!J42</f>
        <v>65.2</v>
      </c>
      <c r="K42" s="3" t="str">
        <f>'total Scrap'!K42</f>
        <v>PIÈCE ABIMÉE LORS DU MONTAGE</v>
      </c>
      <c r="L42" s="18" t="b">
        <f t="shared" si="0"/>
        <v>0</v>
      </c>
      <c r="M4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" s="25"/>
      <c r="O42" s="26"/>
      <c r="P42" s="25">
        <f t="shared" si="1"/>
        <v>183</v>
      </c>
      <c r="Q42" s="6"/>
      <c r="R42" s="6"/>
      <c r="S42" s="6"/>
    </row>
    <row r="43" spans="1:19" ht="18.75" customHeight="1" x14ac:dyDescent="0.35">
      <c r="A43" s="23" t="str">
        <f>'total Scrap'!A43</f>
        <v>07/2020</v>
      </c>
      <c r="B43" s="9">
        <f>'total Scrap'!B43</f>
        <v>72007</v>
      </c>
      <c r="C43" s="19" t="str">
        <f>'total Scrap'!C43</f>
        <v>JP Dupas</v>
      </c>
      <c r="D43" s="19">
        <f>'total Scrap'!D43</f>
        <v>95055</v>
      </c>
      <c r="E43" s="11" t="str">
        <f>'total Scrap'!E43</f>
        <v>55173FSHD771</v>
      </c>
      <c r="F43" s="19" t="str">
        <f>'total Scrap'!F43</f>
        <v>GLASS FRONT</v>
      </c>
      <c r="G43" s="19">
        <f>'total Scrap'!G43</f>
        <v>1</v>
      </c>
      <c r="H43" s="7">
        <f>'total Scrap'!H43</f>
        <v>45.58</v>
      </c>
      <c r="I43" s="19">
        <f>'total Scrap'!I43</f>
        <v>13.72</v>
      </c>
      <c r="J43" s="7">
        <f>'total Scrap'!J43</f>
        <v>59.3</v>
      </c>
      <c r="K43" s="3" t="str">
        <f>'total Scrap'!K43</f>
        <v>VITRE RAYÉE LORS DE LA MANUTENTION</v>
      </c>
      <c r="L43" s="18">
        <f t="shared" si="0"/>
        <v>1</v>
      </c>
      <c r="M4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3" s="25"/>
      <c r="O43" s="26"/>
      <c r="P43" s="25">
        <f t="shared" si="1"/>
        <v>183</v>
      </c>
      <c r="Q43" s="6"/>
      <c r="R43" s="6"/>
      <c r="S43" s="6"/>
    </row>
    <row r="44" spans="1:19" ht="18.75" customHeight="1" x14ac:dyDescent="0.35">
      <c r="A44" s="23" t="str">
        <f>'total Scrap'!A44</f>
        <v>07/2020</v>
      </c>
      <c r="B44" s="9">
        <f>'total Scrap'!B44</f>
        <v>72999</v>
      </c>
      <c r="C44" s="19" t="str">
        <f>'total Scrap'!C44</f>
        <v>B. Metreau</v>
      </c>
      <c r="D44" s="19">
        <f>'total Scrap'!D44</f>
        <v>95618</v>
      </c>
      <c r="E44" s="11" t="str">
        <f>'total Scrap'!E44</f>
        <v>56044FPA2071</v>
      </c>
      <c r="F44" s="19" t="str">
        <f>'total Scrap'!F44</f>
        <v>WIRE, MAIN, I-SITE</v>
      </c>
      <c r="G44" s="19">
        <f>'total Scrap'!G44</f>
        <v>1</v>
      </c>
      <c r="H44" s="7">
        <f>'total Scrap'!H44</f>
        <v>45.5</v>
      </c>
      <c r="I44" s="19">
        <f>'total Scrap'!I44</f>
        <v>13.72</v>
      </c>
      <c r="J44" s="7">
        <f>'total Scrap'!J44</f>
        <v>59.22</v>
      </c>
      <c r="K44" s="3" t="str">
        <f>'total Scrap'!K44</f>
        <v>FIL DE MASSE ÉCRASÉ</v>
      </c>
      <c r="L44" s="18">
        <f t="shared" si="0"/>
        <v>1</v>
      </c>
      <c r="M4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4" s="25"/>
      <c r="O44" s="26"/>
      <c r="P44" s="25">
        <f t="shared" si="1"/>
        <v>183</v>
      </c>
      <c r="Q44" s="6"/>
      <c r="R44" s="6"/>
      <c r="S44" s="6"/>
    </row>
    <row r="45" spans="1:19" ht="18.75" customHeight="1" x14ac:dyDescent="0.35">
      <c r="A45" s="23" t="str">
        <f>'total Scrap'!A45</f>
        <v>07/2020</v>
      </c>
      <c r="B45" s="9">
        <f>'total Scrap'!B45</f>
        <v>73082</v>
      </c>
      <c r="C45" s="19" t="str">
        <f>'total Scrap'!C45</f>
        <v>C. Poli Marchetti</v>
      </c>
      <c r="D45" s="19">
        <f>'total Scrap'!D45</f>
        <v>95716</v>
      </c>
      <c r="E45" s="11" t="str">
        <f>'total Scrap'!E45</f>
        <v>565903676071</v>
      </c>
      <c r="F45" s="19" t="str">
        <f>'total Scrap'!F45</f>
        <v>LAMP ASSY, HEAD</v>
      </c>
      <c r="G45" s="19">
        <f>'total Scrap'!G45</f>
        <v>1</v>
      </c>
      <c r="H45" s="7">
        <f>'total Scrap'!H45</f>
        <v>43.72</v>
      </c>
      <c r="I45" s="19">
        <f>'total Scrap'!I45</f>
        <v>13.72</v>
      </c>
      <c r="J45" s="7">
        <f>'total Scrap'!J45</f>
        <v>57.44</v>
      </c>
      <c r="K45" s="3" t="str">
        <f>'total Scrap'!K45</f>
        <v>FILS ALIMENTATION ARRACHÉS    766    226499</v>
      </c>
      <c r="L45" s="18" t="b">
        <f t="shared" si="0"/>
        <v>0</v>
      </c>
      <c r="M4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5" s="25"/>
      <c r="O45" s="26"/>
      <c r="P45" s="25">
        <f t="shared" si="1"/>
        <v>183</v>
      </c>
      <c r="Q45" s="6"/>
      <c r="R45" s="6"/>
      <c r="S45" s="6"/>
    </row>
    <row r="46" spans="1:19" ht="18.75" customHeight="1" x14ac:dyDescent="0.35">
      <c r="A46" s="23" t="str">
        <f>'total Scrap'!A46</f>
        <v>07/2020</v>
      </c>
      <c r="B46" s="9">
        <f>'total Scrap'!B46</f>
        <v>72999</v>
      </c>
      <c r="C46" s="19" t="str">
        <f>'total Scrap'!C46</f>
        <v>B. Metreau</v>
      </c>
      <c r="D46" s="19">
        <f>'total Scrap'!D46</f>
        <v>95625</v>
      </c>
      <c r="E46" s="11" t="str">
        <f>'total Scrap'!E46</f>
        <v>470401661071</v>
      </c>
      <c r="F46" s="19" t="str">
        <f>'total Scrap'!F46</f>
        <v>BRAKE ASSY, LH</v>
      </c>
      <c r="G46" s="19">
        <f>'total Scrap'!G46</f>
        <v>1</v>
      </c>
      <c r="H46" s="7">
        <f>'total Scrap'!H46</f>
        <v>42.86</v>
      </c>
      <c r="I46" s="19">
        <f>'total Scrap'!I46</f>
        <v>13.72</v>
      </c>
      <c r="J46" s="7">
        <f>'total Scrap'!J46</f>
        <v>56.58</v>
      </c>
      <c r="K46" s="3" t="str">
        <f>'total Scrap'!K46</f>
        <v>CABLÉ COUPÉ ÉCRASÉ   631   225040</v>
      </c>
      <c r="L46" s="18">
        <f t="shared" si="0"/>
        <v>1</v>
      </c>
      <c r="M4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6" s="25"/>
      <c r="O46" s="26"/>
      <c r="P46" s="25">
        <f t="shared" si="1"/>
        <v>183</v>
      </c>
      <c r="Q46" s="6"/>
      <c r="R46" s="6"/>
      <c r="S46" s="6"/>
    </row>
    <row r="47" spans="1:19" ht="18.75" customHeight="1" x14ac:dyDescent="0.35">
      <c r="A47" s="23" t="str">
        <f>'total Scrap'!A47</f>
        <v>07/2020</v>
      </c>
      <c r="B47" s="9">
        <f>'total Scrap'!B47</f>
        <v>73082</v>
      </c>
      <c r="C47" s="19" t="str">
        <f>'total Scrap'!C47</f>
        <v>C. Poli Marchetti</v>
      </c>
      <c r="D47" s="19">
        <f>'total Scrap'!D47</f>
        <v>96518</v>
      </c>
      <c r="E47" s="11" t="str">
        <f>'total Scrap'!E47</f>
        <v>56031FPD2071</v>
      </c>
      <c r="F47" s="19" t="str">
        <f>'total Scrap'!F47</f>
        <v>WIRE, INTERFACE</v>
      </c>
      <c r="G47" s="19">
        <f>'total Scrap'!G47</f>
        <v>1</v>
      </c>
      <c r="H47" s="7">
        <f>'total Scrap'!H47</f>
        <v>33.229999999999997</v>
      </c>
      <c r="I47" s="19">
        <f>'total Scrap'!I47</f>
        <v>13.72</v>
      </c>
      <c r="J47" s="7">
        <f>'total Scrap'!J47</f>
        <v>46.949999999999996</v>
      </c>
      <c r="K47" s="3" t="str">
        <f>'total Scrap'!K47</f>
        <v>PRISE CASSÉE</v>
      </c>
      <c r="L47" s="18">
        <f t="shared" si="0"/>
        <v>1</v>
      </c>
      <c r="M4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7" s="25"/>
      <c r="O47" s="26"/>
      <c r="P47" s="25">
        <f t="shared" si="1"/>
        <v>183</v>
      </c>
      <c r="Q47" s="6"/>
      <c r="R47" s="6"/>
      <c r="S47" s="6"/>
    </row>
    <row r="48" spans="1:19" ht="18.75" customHeight="1" x14ac:dyDescent="0.35">
      <c r="A48" s="23" t="str">
        <f>'total Scrap'!A58</f>
        <v>07/2020</v>
      </c>
      <c r="B48" s="9">
        <f>'total Scrap'!B58</f>
        <v>72999</v>
      </c>
      <c r="C48" s="19" t="str">
        <f>'total Scrap'!C58</f>
        <v>B. Metreau</v>
      </c>
      <c r="D48" s="19">
        <f>'total Scrap'!D58</f>
        <v>95962</v>
      </c>
      <c r="E48" s="11" t="str">
        <f>'total Scrap'!E58</f>
        <v>163612660071</v>
      </c>
      <c r="F48" s="19" t="str">
        <f>'total Scrap'!F58</f>
        <v>FAN</v>
      </c>
      <c r="G48" s="19">
        <f>'total Scrap'!G58</f>
        <v>1</v>
      </c>
      <c r="H48" s="7">
        <f>'total Scrap'!H58</f>
        <v>16.41</v>
      </c>
      <c r="I48" s="19">
        <f>'total Scrap'!I58</f>
        <v>13.72</v>
      </c>
      <c r="J48" s="7">
        <f>'total Scrap'!J58</f>
        <v>30.130000000000003</v>
      </c>
      <c r="K48" s="3" t="str">
        <f>'total Scrap'!K58</f>
        <v>HÉLICE DE VENTILATEUR CASSÉE LORS DE LA POSE DU CHASSIS</v>
      </c>
      <c r="L48" s="18" t="b">
        <f t="shared" si="0"/>
        <v>0</v>
      </c>
      <c r="M4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8" s="25"/>
      <c r="O48" s="26"/>
      <c r="P48" s="25">
        <f t="shared" si="1"/>
        <v>183</v>
      </c>
      <c r="Q48" s="6"/>
      <c r="R48" s="6"/>
      <c r="S48" s="6"/>
    </row>
    <row r="49" spans="1:19" ht="18.75" customHeight="1" x14ac:dyDescent="0.35">
      <c r="A49" s="23" t="str">
        <f>'total Scrap'!A59</f>
        <v>07/2020</v>
      </c>
      <c r="B49" s="9">
        <f>'total Scrap'!B59</f>
        <v>72999</v>
      </c>
      <c r="C49" s="19" t="str">
        <f>'total Scrap'!C59</f>
        <v>B. Metreau</v>
      </c>
      <c r="D49" s="19">
        <f>'total Scrap'!D59</f>
        <v>95960</v>
      </c>
      <c r="E49" s="11" t="str">
        <f>'total Scrap'!E59</f>
        <v>163612660071</v>
      </c>
      <c r="F49" s="19" t="str">
        <f>'total Scrap'!F59</f>
        <v>FAN</v>
      </c>
      <c r="G49" s="19">
        <f>'total Scrap'!G59</f>
        <v>1</v>
      </c>
      <c r="H49" s="7">
        <f>'total Scrap'!H59</f>
        <v>16.41</v>
      </c>
      <c r="I49" s="19">
        <f>'total Scrap'!I59</f>
        <v>13.72</v>
      </c>
      <c r="J49" s="7">
        <f>'total Scrap'!J59</f>
        <v>30.130000000000003</v>
      </c>
      <c r="K49" s="3" t="str">
        <f>'total Scrap'!K59</f>
        <v>647   225365</v>
      </c>
      <c r="L49" s="18" t="b">
        <f t="shared" si="0"/>
        <v>0</v>
      </c>
      <c r="M4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9" s="25"/>
      <c r="O49" s="26"/>
      <c r="P49" s="25">
        <f t="shared" si="1"/>
        <v>183</v>
      </c>
      <c r="Q49" s="6"/>
      <c r="R49" s="6"/>
      <c r="S49" s="6"/>
    </row>
    <row r="50" spans="1:19" ht="18.75" customHeight="1" x14ac:dyDescent="0.35">
      <c r="A50" s="23" t="str">
        <f>'total Scrap'!A50</f>
        <v>07/2020</v>
      </c>
      <c r="B50" s="9">
        <f>'total Scrap'!B50</f>
        <v>72999</v>
      </c>
      <c r="C50" s="19" t="str">
        <f>'total Scrap'!C50</f>
        <v>B. Metreau</v>
      </c>
      <c r="D50" s="19">
        <f>'total Scrap'!D50</f>
        <v>95623</v>
      </c>
      <c r="E50" s="11" t="str">
        <f>'total Scrap'!E50</f>
        <v>68066F311171</v>
      </c>
      <c r="F50" s="19" t="str">
        <f>'total Scrap'!F50</f>
        <v>PIPE SUB-ASSY, INNER MAST</v>
      </c>
      <c r="G50" s="19">
        <f>'total Scrap'!G50</f>
        <v>1</v>
      </c>
      <c r="H50" s="7">
        <f>'total Scrap'!H50</f>
        <v>31.42</v>
      </c>
      <c r="I50" s="19">
        <f>'total Scrap'!I50</f>
        <v>13.72</v>
      </c>
      <c r="J50" s="7">
        <f>'total Scrap'!J50</f>
        <v>45.14</v>
      </c>
      <c r="K50" s="3" t="str">
        <f>'total Scrap'!K50</f>
        <v>FLEXIBLE SERRÉ DE TRAVERS FILETAGE HS</v>
      </c>
      <c r="L50" s="18">
        <f t="shared" si="0"/>
        <v>1</v>
      </c>
      <c r="M5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50" s="25"/>
      <c r="O50" s="26"/>
      <c r="P50" s="25">
        <f t="shared" si="1"/>
        <v>183</v>
      </c>
      <c r="Q50" s="6"/>
      <c r="R50" s="6"/>
      <c r="S50" s="6"/>
    </row>
    <row r="51" spans="1:19" ht="18.75" customHeight="1" x14ac:dyDescent="0.35">
      <c r="A51" s="23" t="str">
        <f>'total Scrap'!A51</f>
        <v>07/2020</v>
      </c>
      <c r="B51" s="9">
        <f>'total Scrap'!B51</f>
        <v>73082</v>
      </c>
      <c r="C51" s="19" t="str">
        <f>'total Scrap'!C51</f>
        <v>C. Poli Marchetti</v>
      </c>
      <c r="D51" s="19">
        <f>'total Scrap'!D51</f>
        <v>95624</v>
      </c>
      <c r="E51" s="11" t="str">
        <f>'total Scrap'!E51</f>
        <v>56031F231071</v>
      </c>
      <c r="F51" s="19" t="str">
        <f>'total Scrap'!F51</f>
        <v>WIRE, SIDE LH</v>
      </c>
      <c r="G51" s="19">
        <f>'total Scrap'!G51</f>
        <v>1</v>
      </c>
      <c r="H51" s="7">
        <f>'total Scrap'!H51</f>
        <v>30.3</v>
      </c>
      <c r="I51" s="19">
        <f>'total Scrap'!I51</f>
        <v>13.72</v>
      </c>
      <c r="J51" s="7">
        <f>'total Scrap'!J51</f>
        <v>44.02</v>
      </c>
      <c r="K51" s="3" t="str">
        <f>'total Scrap'!K51</f>
        <v>PRISE CASSÉE AINSI QUE LE CLIPS</v>
      </c>
      <c r="L51" s="18" t="b">
        <f t="shared" si="0"/>
        <v>0</v>
      </c>
      <c r="M5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51" s="25"/>
      <c r="O51" s="26"/>
      <c r="P51" s="25">
        <f t="shared" si="1"/>
        <v>183</v>
      </c>
      <c r="Q51" s="6"/>
      <c r="R51" s="6"/>
      <c r="S51" s="6"/>
    </row>
    <row r="52" spans="1:19" ht="18.75" customHeight="1" x14ac:dyDescent="0.35">
      <c r="A52" s="23" t="str">
        <f>'total Scrap'!A52</f>
        <v>07/2020</v>
      </c>
      <c r="B52" s="9">
        <f>'total Scrap'!B52</f>
        <v>73082</v>
      </c>
      <c r="C52" s="19" t="str">
        <f>'total Scrap'!C52</f>
        <v>C. Poli Marchetti</v>
      </c>
      <c r="D52" s="19">
        <f>'total Scrap'!D52</f>
        <v>96532</v>
      </c>
      <c r="E52" s="11" t="str">
        <f>'total Scrap'!E52</f>
        <v>68606F214171</v>
      </c>
      <c r="F52" s="19" t="str">
        <f>'total Scrap'!F52</f>
        <v>PIPE SUB-ASSY, INNER MAST</v>
      </c>
      <c r="G52" s="19">
        <f>'total Scrap'!G52</f>
        <v>1</v>
      </c>
      <c r="H52" s="7">
        <f>'total Scrap'!H52</f>
        <v>29.39</v>
      </c>
      <c r="I52" s="19">
        <f>'total Scrap'!I52</f>
        <v>13.72</v>
      </c>
      <c r="J52" s="7">
        <f>'total Scrap'!J52</f>
        <v>43.11</v>
      </c>
      <c r="K52" s="3" t="str">
        <f>'total Scrap'!K52</f>
        <v>IMPURETÉ SUR LE CÔNE (FUITE)</v>
      </c>
      <c r="L52" s="18">
        <f t="shared" si="0"/>
        <v>1</v>
      </c>
      <c r="M5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52" s="25"/>
      <c r="O52" s="26"/>
      <c r="P52" s="25">
        <f t="shared" si="1"/>
        <v>183</v>
      </c>
      <c r="Q52" s="6"/>
      <c r="R52" s="6"/>
      <c r="S52" s="6"/>
    </row>
    <row r="53" spans="1:19" ht="18.75" customHeight="1" x14ac:dyDescent="0.35">
      <c r="A53" s="23" t="str">
        <f>'total Scrap'!A53</f>
        <v>07/2020</v>
      </c>
      <c r="B53" s="9">
        <f>'total Scrap'!B53</f>
        <v>73082</v>
      </c>
      <c r="C53" s="19" t="str">
        <f>'total Scrap'!C53</f>
        <v>C. Poli Marchetti</v>
      </c>
      <c r="D53" s="19">
        <f>'total Scrap'!D53</f>
        <v>95552</v>
      </c>
      <c r="E53" s="11" t="str">
        <f>'total Scrap'!E53</f>
        <v>678901132071</v>
      </c>
      <c r="F53" s="19" t="str">
        <f>'total Scrap'!F53</f>
        <v>PAD ASSY, ARM</v>
      </c>
      <c r="G53" s="19">
        <f>'total Scrap'!G53</f>
        <v>1</v>
      </c>
      <c r="H53" s="7">
        <f>'total Scrap'!H53</f>
        <v>25.66</v>
      </c>
      <c r="I53" s="19">
        <f>'total Scrap'!I53</f>
        <v>13.72</v>
      </c>
      <c r="J53" s="7">
        <f>'total Scrap'!J53</f>
        <v>39.380000000000003</v>
      </c>
      <c r="K53" s="3" t="str">
        <f>'total Scrap'!K53</f>
        <v>COUPS   705    225985</v>
      </c>
      <c r="L53" s="18">
        <f t="shared" si="0"/>
        <v>1</v>
      </c>
      <c r="M5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53" s="25"/>
      <c r="O53" s="26"/>
      <c r="P53" s="25">
        <f t="shared" si="1"/>
        <v>183</v>
      </c>
      <c r="Q53" s="6"/>
      <c r="R53" s="6"/>
      <c r="S53" s="6"/>
    </row>
    <row r="54" spans="1:19" ht="18.75" customHeight="1" x14ac:dyDescent="0.35">
      <c r="A54" s="23" t="str">
        <f>'total Scrap'!A54</f>
        <v>07/2020</v>
      </c>
      <c r="B54" s="9">
        <f>'total Scrap'!B54</f>
        <v>73082</v>
      </c>
      <c r="C54" s="19" t="str">
        <f>'total Scrap'!C54</f>
        <v>C. Poli Marchetti</v>
      </c>
      <c r="D54" s="19">
        <f>'total Scrap'!D54</f>
        <v>95626</v>
      </c>
      <c r="E54" s="11" t="str">
        <f>'total Scrap'!E54</f>
        <v>53220F231071</v>
      </c>
      <c r="F54" s="19" t="str">
        <f>'total Scrap'!F54</f>
        <v>PANEL ASSY, INSTRUMENT, LH</v>
      </c>
      <c r="G54" s="19">
        <f>'total Scrap'!G54</f>
        <v>1</v>
      </c>
      <c r="H54" s="7">
        <f>'total Scrap'!H54</f>
        <v>21.31</v>
      </c>
      <c r="I54" s="19">
        <f>'total Scrap'!I54</f>
        <v>13.72</v>
      </c>
      <c r="J54" s="7">
        <f>'total Scrap'!J54</f>
        <v>35.03</v>
      </c>
      <c r="K54" s="3" t="str">
        <f>'total Scrap'!K54</f>
        <v>RAYÉ</v>
      </c>
      <c r="L54" s="18">
        <f t="shared" si="0"/>
        <v>1</v>
      </c>
      <c r="M5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54" s="25"/>
      <c r="O54" s="26"/>
      <c r="P54" s="25">
        <f t="shared" si="1"/>
        <v>183</v>
      </c>
      <c r="Q54" s="6"/>
      <c r="R54" s="6"/>
      <c r="S54" s="6"/>
    </row>
    <row r="55" spans="1:19" ht="18.75" customHeight="1" x14ac:dyDescent="0.35">
      <c r="A55" s="23" t="str">
        <f>'total Scrap'!A55</f>
        <v>07/2020</v>
      </c>
      <c r="B55" s="9">
        <f>'total Scrap'!B55</f>
        <v>72062</v>
      </c>
      <c r="C55" s="19" t="str">
        <f>'total Scrap'!C55</f>
        <v>P. Sauvaget</v>
      </c>
      <c r="D55" s="19">
        <f>'total Scrap'!D55</f>
        <v>95629</v>
      </c>
      <c r="E55" s="11" t="str">
        <f>'total Scrap'!E55</f>
        <v>23507FPA2171</v>
      </c>
      <c r="F55" s="19" t="str">
        <f>'total Scrap'!F55</f>
        <v>WIRE, SENSOR DOPPLER (23510FPA2071</v>
      </c>
      <c r="G55" s="19">
        <f>'total Scrap'!G55</f>
        <v>1</v>
      </c>
      <c r="H55" s="7">
        <f>'total Scrap'!H55</f>
        <v>19.04</v>
      </c>
      <c r="I55" s="19">
        <f>'total Scrap'!I55</f>
        <v>13.72</v>
      </c>
      <c r="J55" s="7">
        <f>'total Scrap'!J55</f>
        <v>32.76</v>
      </c>
      <c r="K55" s="3" t="str">
        <f>'total Scrap'!K55</f>
        <v>FILS COUPÉS EN COUPANT LE COLLIER</v>
      </c>
      <c r="L55" s="18" t="b">
        <f t="shared" si="0"/>
        <v>0</v>
      </c>
      <c r="M5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55" s="25"/>
      <c r="O55" s="26"/>
      <c r="P55" s="25">
        <f t="shared" si="1"/>
        <v>183</v>
      </c>
      <c r="Q55" s="6"/>
      <c r="R55" s="6"/>
      <c r="S55" s="6"/>
    </row>
    <row r="56" spans="1:19" ht="18.75" customHeight="1" x14ac:dyDescent="0.35">
      <c r="A56" s="23" t="str">
        <f>'total Scrap'!A56</f>
        <v>07/2020</v>
      </c>
      <c r="B56" s="9">
        <f>'total Scrap'!B56</f>
        <v>73082</v>
      </c>
      <c r="C56" s="19" t="str">
        <f>'total Scrap'!C56</f>
        <v>C. Poli Marchetti</v>
      </c>
      <c r="D56" s="19">
        <f>'total Scrap'!D56</f>
        <v>96517</v>
      </c>
      <c r="E56" s="11" t="str">
        <f>'total Scrap'!E56</f>
        <v>565013691071</v>
      </c>
      <c r="F56" s="19" t="str">
        <f>'total Scrap'!F56</f>
        <v>BRACKET SUB-ASSY, HEAD LAMP, RH</v>
      </c>
      <c r="G56" s="19">
        <f>'total Scrap'!G56</f>
        <v>1</v>
      </c>
      <c r="H56" s="7">
        <f>'total Scrap'!H56</f>
        <v>18.5</v>
      </c>
      <c r="I56" s="19">
        <f>'total Scrap'!I56</f>
        <v>13.72</v>
      </c>
      <c r="J56" s="7">
        <f>'total Scrap'!J56</f>
        <v>32.22</v>
      </c>
      <c r="K56" s="3" t="str">
        <f>'total Scrap'!K56</f>
        <v>ABIMÉ   547  225128</v>
      </c>
      <c r="L56" s="18">
        <f t="shared" si="0"/>
        <v>1</v>
      </c>
      <c r="M5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56" s="25"/>
      <c r="O56" s="26"/>
      <c r="P56" s="25">
        <f t="shared" si="1"/>
        <v>183</v>
      </c>
      <c r="Q56" s="6"/>
      <c r="R56" s="6"/>
      <c r="S56" s="6"/>
    </row>
    <row r="57" spans="1:19" ht="18.75" customHeight="1" x14ac:dyDescent="0.35">
      <c r="A57" s="23" t="str">
        <f>'total Scrap'!A57</f>
        <v>07/2020</v>
      </c>
      <c r="B57" s="9">
        <f>'total Scrap'!B57</f>
        <v>72999</v>
      </c>
      <c r="C57" s="19" t="str">
        <f>'total Scrap'!C57</f>
        <v>B. Metreau</v>
      </c>
      <c r="D57" s="19">
        <f>'total Scrap'!D57</f>
        <v>95954</v>
      </c>
      <c r="E57" s="11" t="str">
        <f>'total Scrap'!E57</f>
        <v>175102662071</v>
      </c>
      <c r="F57" s="19" t="str">
        <f>'total Scrap'!F57</f>
        <v>MUFFLER ASSY</v>
      </c>
      <c r="G57" s="19">
        <f>'total Scrap'!G57</f>
        <v>1</v>
      </c>
      <c r="H57" s="7">
        <f>'total Scrap'!H57</f>
        <v>17.05</v>
      </c>
      <c r="I57" s="19">
        <f>'total Scrap'!I57</f>
        <v>13.72</v>
      </c>
      <c r="J57" s="7">
        <f>'total Scrap'!J57</f>
        <v>30.770000000000003</v>
      </c>
      <c r="K57" s="3" t="str">
        <f>'total Scrap'!K57</f>
        <v>FILETAGE HS    352   226060</v>
      </c>
      <c r="L57" s="18" t="b">
        <f t="shared" si="0"/>
        <v>0</v>
      </c>
      <c r="M5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57" s="25"/>
      <c r="O57" s="26"/>
      <c r="P57" s="25">
        <f t="shared" si="1"/>
        <v>183</v>
      </c>
      <c r="Q57" s="6"/>
      <c r="R57" s="6"/>
      <c r="S57" s="6"/>
    </row>
    <row r="58" spans="1:19" ht="18.75" customHeight="1" x14ac:dyDescent="0.35">
      <c r="A58" s="23" t="str">
        <f>'total Scrap'!A180</f>
        <v>11/2020</v>
      </c>
      <c r="B58" s="9">
        <f>'total Scrap'!B180</f>
        <v>73082</v>
      </c>
      <c r="C58" s="19" t="str">
        <f>'total Scrap'!C180</f>
        <v>C. Poli Marchetti</v>
      </c>
      <c r="D58" s="19">
        <f>'total Scrap'!D180</f>
        <v>95745</v>
      </c>
      <c r="E58" s="11" t="str">
        <f>'total Scrap'!E180</f>
        <v>163612660071</v>
      </c>
      <c r="F58" s="19" t="str">
        <f>'total Scrap'!F180</f>
        <v>FAN</v>
      </c>
      <c r="G58" s="19">
        <f>'total Scrap'!G180</f>
        <v>1</v>
      </c>
      <c r="H58" s="7">
        <f>'total Scrap'!H180</f>
        <v>16.41</v>
      </c>
      <c r="I58" s="19">
        <f>'total Scrap'!I180</f>
        <v>13.72</v>
      </c>
      <c r="J58" s="7">
        <f>'total Scrap'!J180</f>
        <v>30.130000000000003</v>
      </c>
      <c r="K58" s="3" t="str">
        <f>'total Scrap'!K180</f>
        <v>HÉLICE CASSÉE   642</v>
      </c>
      <c r="L58" s="18" t="b">
        <f t="shared" si="0"/>
        <v>0</v>
      </c>
      <c r="M5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58" s="25"/>
      <c r="O58" s="26"/>
      <c r="P58" s="25">
        <f t="shared" si="1"/>
        <v>183</v>
      </c>
      <c r="Q58" s="6"/>
      <c r="R58" s="6"/>
      <c r="S58" s="6"/>
    </row>
    <row r="59" spans="1:19" ht="18.75" customHeight="1" x14ac:dyDescent="0.35">
      <c r="A59" s="23" t="str">
        <f>'total Scrap'!A215</f>
        <v>12/2020</v>
      </c>
      <c r="B59" s="9">
        <f>'total Scrap'!B215</f>
        <v>72999</v>
      </c>
      <c r="C59" s="19" t="str">
        <f>'total Scrap'!C215</f>
        <v>B. Metreau</v>
      </c>
      <c r="D59" s="19">
        <f>'total Scrap'!D215</f>
        <v>95995</v>
      </c>
      <c r="E59" s="11" t="str">
        <f>'total Scrap'!E215</f>
        <v>163612660071</v>
      </c>
      <c r="F59" s="19" t="str">
        <f>'total Scrap'!F215</f>
        <v>FAN</v>
      </c>
      <c r="G59" s="19">
        <f>'total Scrap'!G215</f>
        <v>1</v>
      </c>
      <c r="H59" s="7">
        <f>'total Scrap'!H215</f>
        <v>16.41</v>
      </c>
      <c r="I59" s="19">
        <f>'total Scrap'!I215</f>
        <v>13.72</v>
      </c>
      <c r="J59" s="7">
        <f>'total Scrap'!J215</f>
        <v>30.130000000000003</v>
      </c>
      <c r="K59" s="3" t="str">
        <f>'total Scrap'!K215</f>
        <v>CASSÉE EN METTANT LE CHASSIS   235</v>
      </c>
      <c r="L59" s="18" t="b">
        <f t="shared" si="0"/>
        <v>0</v>
      </c>
      <c r="M5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59" s="25"/>
      <c r="O59" s="26"/>
      <c r="P59" s="25">
        <f t="shared" si="1"/>
        <v>183</v>
      </c>
      <c r="Q59" s="6"/>
      <c r="R59" s="6"/>
      <c r="S59" s="6"/>
    </row>
    <row r="60" spans="1:19" ht="18.75" customHeight="1" x14ac:dyDescent="0.35">
      <c r="A60" s="23" t="str">
        <f>'total Scrap'!A60</f>
        <v>07/2020</v>
      </c>
      <c r="B60" s="9">
        <f>'total Scrap'!B60</f>
        <v>73082</v>
      </c>
      <c r="C60" s="19" t="str">
        <f>'total Scrap'!C60</f>
        <v>C. Poli Marchetti</v>
      </c>
      <c r="D60" s="19">
        <f>'total Scrap'!D60</f>
        <v>96504</v>
      </c>
      <c r="E60" s="11" t="str">
        <f>'total Scrap'!E60</f>
        <v>177002660071</v>
      </c>
      <c r="F60" s="19" t="str">
        <f>'total Scrap'!F60</f>
        <v>CLEANER ASSY, AIR W/ELEMENT</v>
      </c>
      <c r="G60" s="19">
        <f>'total Scrap'!G60</f>
        <v>1</v>
      </c>
      <c r="H60" s="7">
        <f>'total Scrap'!H60</f>
        <v>16.32</v>
      </c>
      <c r="I60" s="19">
        <f>'total Scrap'!I60</f>
        <v>13.72</v>
      </c>
      <c r="J60" s="7">
        <f>'total Scrap'!J60</f>
        <v>30.04</v>
      </c>
      <c r="K60" s="3" t="str">
        <f>'total Scrap'!K60</f>
        <v>RAYÉ   341   226110</v>
      </c>
      <c r="L60" s="18">
        <f t="shared" si="0"/>
        <v>1</v>
      </c>
      <c r="M6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60" s="25"/>
      <c r="O60" s="26"/>
      <c r="P60" s="25">
        <f t="shared" si="1"/>
        <v>183</v>
      </c>
      <c r="Q60" s="6"/>
      <c r="R60" s="6"/>
      <c r="S60" s="6"/>
    </row>
    <row r="61" spans="1:19" ht="18.75" customHeight="1" x14ac:dyDescent="0.35">
      <c r="A61" s="23" t="str">
        <f>'total Scrap'!A61</f>
        <v>07/2020</v>
      </c>
      <c r="B61" s="9">
        <f>'total Scrap'!B61</f>
        <v>73082</v>
      </c>
      <c r="C61" s="19" t="str">
        <f>'total Scrap'!C61</f>
        <v>C. Poli Marchetti</v>
      </c>
      <c r="D61" s="19">
        <f>'total Scrap'!D61</f>
        <v>95630</v>
      </c>
      <c r="E61" s="11" t="str">
        <f>'total Scrap'!E61</f>
        <v>53220F219071</v>
      </c>
      <c r="F61" s="19" t="str">
        <f>'total Scrap'!F61</f>
        <v>PANEL ASSY,INSTRUMENT,LH</v>
      </c>
      <c r="G61" s="19">
        <f>'total Scrap'!G61</f>
        <v>1</v>
      </c>
      <c r="H61" s="7">
        <f>'total Scrap'!H61</f>
        <v>15.896599999999999</v>
      </c>
      <c r="I61" s="19">
        <f>'total Scrap'!I61</f>
        <v>13.72</v>
      </c>
      <c r="J61" s="7">
        <f>'total Scrap'!J61</f>
        <v>29.616599999999998</v>
      </c>
      <c r="K61" s="3" t="str">
        <f>'total Scrap'!K61</f>
        <v>RAYÉ</v>
      </c>
      <c r="L61" s="18" t="b">
        <f t="shared" si="0"/>
        <v>0</v>
      </c>
      <c r="M6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61" s="25"/>
      <c r="O61" s="26"/>
      <c r="P61" s="25">
        <f t="shared" si="1"/>
        <v>183</v>
      </c>
      <c r="Q61" s="6"/>
      <c r="R61" s="6"/>
      <c r="S61" s="6"/>
    </row>
    <row r="62" spans="1:19" ht="18.75" customHeight="1" x14ac:dyDescent="0.35">
      <c r="A62" s="23" t="str">
        <f>'total Scrap'!A62</f>
        <v>07/2020</v>
      </c>
      <c r="B62" s="9">
        <f>'total Scrap'!B62</f>
        <v>73069</v>
      </c>
      <c r="C62" s="19" t="str">
        <f>'total Scrap'!C62</f>
        <v>T. Boudard</v>
      </c>
      <c r="D62" s="19">
        <f>'total Scrap'!D62</f>
        <v>93611</v>
      </c>
      <c r="E62" s="11" t="str">
        <f>'total Scrap'!E62</f>
        <v>2A28007G3</v>
      </c>
      <c r="F62" s="19" t="str">
        <f>'total Scrap'!F62</f>
        <v>STEP S/A, LH</v>
      </c>
      <c r="G62" s="19">
        <f>'total Scrap'!G62</f>
        <v>1</v>
      </c>
      <c r="H62" s="7">
        <f>'total Scrap'!H62</f>
        <v>15.4</v>
      </c>
      <c r="I62" s="19">
        <f>'total Scrap'!I62</f>
        <v>13.72</v>
      </c>
      <c r="J62" s="7">
        <f>'total Scrap'!J62</f>
        <v>29.12</v>
      </c>
      <c r="K62" s="3" t="str">
        <f>'total Scrap'!K62</f>
        <v>VIS DE FIXATION CASSÉE LORS DU MONTAGE</v>
      </c>
      <c r="L62" s="18">
        <f t="shared" si="0"/>
        <v>1</v>
      </c>
      <c r="M6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62" s="25"/>
      <c r="O62" s="26"/>
      <c r="P62" s="25">
        <f t="shared" si="1"/>
        <v>183</v>
      </c>
      <c r="Q62" s="6"/>
      <c r="R62" s="6"/>
      <c r="S62" s="6"/>
    </row>
    <row r="63" spans="1:19" ht="18.75" customHeight="1" x14ac:dyDescent="0.35">
      <c r="A63" s="23" t="str">
        <f>'total Scrap'!A63</f>
        <v>07/2020</v>
      </c>
      <c r="B63" s="9">
        <f>'total Scrap'!B63</f>
        <v>73082</v>
      </c>
      <c r="C63" s="19" t="str">
        <f>'total Scrap'!C63</f>
        <v>C. Poli Marchetti</v>
      </c>
      <c r="D63" s="19">
        <f>'total Scrap'!D63</f>
        <v>96529</v>
      </c>
      <c r="E63" s="11" t="str">
        <f>'total Scrap'!E63</f>
        <v>38717F121071</v>
      </c>
      <c r="F63" s="19" t="str">
        <f>'total Scrap'!F63</f>
        <v>HOSE</v>
      </c>
      <c r="G63" s="19">
        <f>'total Scrap'!G63</f>
        <v>1</v>
      </c>
      <c r="H63" s="7">
        <f>'total Scrap'!H63</f>
        <v>14.93</v>
      </c>
      <c r="I63" s="19">
        <f>'total Scrap'!I63</f>
        <v>13.72</v>
      </c>
      <c r="J63" s="7">
        <f>'total Scrap'!J63</f>
        <v>28.65</v>
      </c>
      <c r="K63" s="3" t="str">
        <f>'total Scrap'!K63</f>
        <v>GAINE FLEXIBLE RAPÉE, TRESSE MÉTALLIQUE APPARENTE</v>
      </c>
      <c r="L63" s="18">
        <f t="shared" si="0"/>
        <v>1</v>
      </c>
      <c r="M6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63" s="25"/>
      <c r="O63" s="26"/>
      <c r="P63" s="25">
        <f t="shared" si="1"/>
        <v>183</v>
      </c>
      <c r="Q63" s="6"/>
      <c r="R63" s="6"/>
      <c r="S63" s="6"/>
    </row>
    <row r="64" spans="1:19" ht="18.75" customHeight="1" x14ac:dyDescent="0.35">
      <c r="A64" s="23" t="str">
        <f>'total Scrap'!A64</f>
        <v>07/2020</v>
      </c>
      <c r="B64" s="9">
        <f>'total Scrap'!B64</f>
        <v>72999</v>
      </c>
      <c r="C64" s="19" t="str">
        <f>'total Scrap'!C64</f>
        <v>B. Metreau</v>
      </c>
      <c r="D64" s="19">
        <f>'total Scrap'!D64</f>
        <v>96524</v>
      </c>
      <c r="E64" s="11" t="str">
        <f>'total Scrap'!E64</f>
        <v>68805F226071</v>
      </c>
      <c r="F64" s="19" t="str">
        <f>'total Scrap'!F64</f>
        <v>PIPE SUB-ASSY,A45 MID</v>
      </c>
      <c r="G64" s="19">
        <f>'total Scrap'!G64</f>
        <v>1</v>
      </c>
      <c r="H64" s="7">
        <f>'total Scrap'!H64</f>
        <v>14.75</v>
      </c>
      <c r="I64" s="19">
        <f>'total Scrap'!I64</f>
        <v>13.72</v>
      </c>
      <c r="J64" s="7">
        <f>'total Scrap'!J64</f>
        <v>28.47</v>
      </c>
      <c r="K64" s="3" t="str">
        <f>'total Scrap'!K64</f>
        <v>FILETAGE HS PRIS DE TRAVERS</v>
      </c>
      <c r="L64" s="18" t="b">
        <f t="shared" si="0"/>
        <v>0</v>
      </c>
      <c r="M6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64" s="25"/>
      <c r="O64" s="26"/>
      <c r="P64" s="25">
        <f t="shared" si="1"/>
        <v>183</v>
      </c>
      <c r="Q64" s="6"/>
      <c r="R64" s="6"/>
      <c r="S64" s="6"/>
    </row>
    <row r="65" spans="1:19" ht="18.75" customHeight="1" x14ac:dyDescent="0.35">
      <c r="A65" s="23" t="str">
        <f>'total Scrap'!A65</f>
        <v>07/2020</v>
      </c>
      <c r="B65" s="9">
        <f>'total Scrap'!B65</f>
        <v>72999</v>
      </c>
      <c r="C65" s="19" t="str">
        <f>'total Scrap'!C65</f>
        <v>B. Metreau</v>
      </c>
      <c r="D65" s="19">
        <f>'total Scrap'!D65</f>
        <v>95621</v>
      </c>
      <c r="E65" s="11" t="str">
        <f>'total Scrap'!E65</f>
        <v>68804F226071</v>
      </c>
      <c r="F65" s="19" t="str">
        <f>'total Scrap'!F65</f>
        <v>PIPE SUB-ASSY,A41 MID</v>
      </c>
      <c r="G65" s="19">
        <f>'total Scrap'!G65</f>
        <v>1</v>
      </c>
      <c r="H65" s="7">
        <f>'total Scrap'!H65</f>
        <v>14.63</v>
      </c>
      <c r="I65" s="19">
        <f>'total Scrap'!I65</f>
        <v>13.72</v>
      </c>
      <c r="J65" s="7">
        <f>'total Scrap'!J65</f>
        <v>28.35</v>
      </c>
      <c r="K65" s="3" t="str">
        <f>'total Scrap'!K65</f>
        <v>FILETS HS PRIS DE TRAVERS</v>
      </c>
      <c r="L65" s="18" t="b">
        <f t="shared" si="0"/>
        <v>0</v>
      </c>
      <c r="M6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65" s="25"/>
      <c r="O65" s="26"/>
      <c r="P65" s="25">
        <f t="shared" si="1"/>
        <v>183</v>
      </c>
      <c r="Q65" s="6"/>
      <c r="R65" s="6"/>
      <c r="S65" s="6"/>
    </row>
    <row r="66" spans="1:19" ht="18.75" customHeight="1" x14ac:dyDescent="0.35">
      <c r="A66" s="23" t="str">
        <f>'total Scrap'!A66</f>
        <v>07/2020</v>
      </c>
      <c r="B66" s="9">
        <f>'total Scrap'!B66</f>
        <v>73082</v>
      </c>
      <c r="C66" s="19" t="str">
        <f>'total Scrap'!C66</f>
        <v>C. Poli Marchetti</v>
      </c>
      <c r="D66" s="19">
        <f>'total Scrap'!D66</f>
        <v>96507</v>
      </c>
      <c r="E66" s="11" t="str">
        <f>'total Scrap'!E66</f>
        <v>451101247271</v>
      </c>
      <c r="F66" s="19" t="str">
        <f>'total Scrap'!F66</f>
        <v>WHEEL ASSY, STEERING</v>
      </c>
      <c r="G66" s="19">
        <f>'total Scrap'!G66</f>
        <v>1</v>
      </c>
      <c r="H66" s="7">
        <f>'total Scrap'!H66</f>
        <v>12.61</v>
      </c>
      <c r="I66" s="19">
        <f>'total Scrap'!I66</f>
        <v>13.72</v>
      </c>
      <c r="J66" s="7">
        <f>'total Scrap'!J66</f>
        <v>26.33</v>
      </c>
      <c r="K66" s="3" t="str">
        <f>'total Scrap'!K66</f>
        <v>VOLANT ABIMÉ</v>
      </c>
      <c r="L66" s="18" t="b">
        <f t="shared" ref="L66:L129" si="2">IF(COUNTIFS($E$2:$E$437,E66)=1,1)</f>
        <v>0</v>
      </c>
      <c r="M6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66" s="25"/>
      <c r="O66" s="26"/>
      <c r="P66" s="25">
        <f t="shared" si="1"/>
        <v>183</v>
      </c>
      <c r="Q66" s="6"/>
      <c r="R66" s="6"/>
      <c r="S66" s="6"/>
    </row>
    <row r="67" spans="1:19" ht="18.75" customHeight="1" x14ac:dyDescent="0.35">
      <c r="A67" s="23" t="str">
        <f>'total Scrap'!A67</f>
        <v>07/2020</v>
      </c>
      <c r="B67" s="9">
        <f>'total Scrap'!B67</f>
        <v>73082</v>
      </c>
      <c r="C67" s="19" t="str">
        <f>'total Scrap'!C67</f>
        <v>C. Poli Marchetti</v>
      </c>
      <c r="D67" s="19">
        <f>'total Scrap'!D67</f>
        <v>96516</v>
      </c>
      <c r="E67" s="11" t="str">
        <f>'total Scrap'!E67</f>
        <v>565702665071</v>
      </c>
      <c r="F67" s="19" t="str">
        <f>'total Scrap'!F67</f>
        <v>LAMP ASSY, COMBINATION HEAD, RH</v>
      </c>
      <c r="G67" s="19">
        <f>'total Scrap'!G67</f>
        <v>1</v>
      </c>
      <c r="H67" s="7">
        <f>'total Scrap'!H67</f>
        <v>11.22</v>
      </c>
      <c r="I67" s="19">
        <f>'total Scrap'!I67</f>
        <v>13.72</v>
      </c>
      <c r="J67" s="7">
        <f>'total Scrap'!J67</f>
        <v>24.94</v>
      </c>
      <c r="K67" s="3" t="str">
        <f>'total Scrap'!K67</f>
        <v>ABIMÉ   547   225128</v>
      </c>
      <c r="L67" s="18" t="b">
        <f t="shared" si="2"/>
        <v>0</v>
      </c>
      <c r="M6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67" s="25"/>
      <c r="O67" s="26"/>
      <c r="P67" s="25">
        <f t="shared" si="1"/>
        <v>183</v>
      </c>
      <c r="Q67" s="6"/>
      <c r="R67" s="6"/>
      <c r="S67" s="6"/>
    </row>
    <row r="68" spans="1:19" ht="18.75" customHeight="1" x14ac:dyDescent="0.35">
      <c r="A68" s="23" t="str">
        <f>'total Scrap'!A68</f>
        <v>07/2020</v>
      </c>
      <c r="B68" s="9">
        <f>'total Scrap'!B68</f>
        <v>72139</v>
      </c>
      <c r="C68" s="19" t="str">
        <f>'total Scrap'!C68</f>
        <v>C. Pichon</v>
      </c>
      <c r="D68" s="19">
        <f>'total Scrap'!D68</f>
        <v>95282</v>
      </c>
      <c r="E68" s="11" t="str">
        <f>'total Scrap'!E68</f>
        <v>17780F218071</v>
      </c>
      <c r="F68" s="19" t="str">
        <f>'total Scrap'!F68</f>
        <v>CLEANER ASSY, AIR, PRIMARY</v>
      </c>
      <c r="G68" s="19">
        <f>'total Scrap'!G68</f>
        <v>1</v>
      </c>
      <c r="H68" s="7">
        <f>'total Scrap'!H68</f>
        <v>9</v>
      </c>
      <c r="I68" s="19">
        <f>'total Scrap'!I68</f>
        <v>13.72</v>
      </c>
      <c r="J68" s="7">
        <f>'total Scrap'!J68</f>
        <v>22.72</v>
      </c>
      <c r="K68" s="3" t="str">
        <f>'total Scrap'!K68</f>
        <v>RAYURES CHARETTE DE TRANSPORT PAS APPROPRIÉE</v>
      </c>
      <c r="L68" s="18" t="b">
        <f t="shared" si="2"/>
        <v>0</v>
      </c>
      <c r="M6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68" s="25"/>
      <c r="O68" s="26"/>
      <c r="P68" s="25">
        <f t="shared" ref="P68:P131" si="3">N68+6*30+3</f>
        <v>183</v>
      </c>
      <c r="Q68" s="6"/>
      <c r="R68" s="6"/>
      <c r="S68" s="6"/>
    </row>
    <row r="69" spans="1:19" ht="18.75" customHeight="1" x14ac:dyDescent="0.35">
      <c r="A69" s="23" t="str">
        <f>'total Scrap'!A69</f>
        <v>07/2020</v>
      </c>
      <c r="B69" s="9">
        <f>'total Scrap'!B69</f>
        <v>72999</v>
      </c>
      <c r="C69" s="19" t="str">
        <f>'total Scrap'!C69</f>
        <v>B. Metreau</v>
      </c>
      <c r="D69" s="19">
        <f>'total Scrap'!D69</f>
        <v>96523</v>
      </c>
      <c r="E69" s="11" t="str">
        <f>'total Scrap'!E69</f>
        <v>68143F225071</v>
      </c>
      <c r="F69" s="19" t="str">
        <f>'total Scrap'!F69</f>
        <v>HOSE, HIGH PRESSURE</v>
      </c>
      <c r="G69" s="19">
        <f>'total Scrap'!G69</f>
        <v>1</v>
      </c>
      <c r="H69" s="7">
        <f>'total Scrap'!H69</f>
        <v>8.92</v>
      </c>
      <c r="I69" s="19">
        <f>'total Scrap'!I69</f>
        <v>13.72</v>
      </c>
      <c r="J69" s="7">
        <f>'total Scrap'!J69</f>
        <v>22.64</v>
      </c>
      <c r="K69" s="3" t="str">
        <f>'total Scrap'!K69</f>
        <v>FLEXIBLE PRIS DE TRAVERS</v>
      </c>
      <c r="L69" s="18">
        <f t="shared" si="2"/>
        <v>1</v>
      </c>
      <c r="M6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69" s="25"/>
      <c r="O69" s="26"/>
      <c r="P69" s="25">
        <f t="shared" si="3"/>
        <v>183</v>
      </c>
      <c r="Q69" s="6"/>
      <c r="R69" s="6"/>
      <c r="S69" s="6"/>
    </row>
    <row r="70" spans="1:19" ht="18.75" customHeight="1" x14ac:dyDescent="0.35">
      <c r="A70" s="23" t="str">
        <f>'total Scrap'!A70</f>
        <v>07/2020</v>
      </c>
      <c r="B70" s="9">
        <f>'total Scrap'!B70</f>
        <v>72999</v>
      </c>
      <c r="C70" s="19" t="str">
        <f>'total Scrap'!C70</f>
        <v>B. Metreau</v>
      </c>
      <c r="D70" s="19">
        <f>'total Scrap'!D70</f>
        <v>95961</v>
      </c>
      <c r="E70" s="11" t="str">
        <f>'total Scrap'!E70</f>
        <v>45682F331071</v>
      </c>
      <c r="F70" s="19" t="str">
        <f>'total Scrap'!F70</f>
        <v>HOSE, PS CYLINDER, NO.2</v>
      </c>
      <c r="G70" s="19">
        <f>'total Scrap'!G70</f>
        <v>1</v>
      </c>
      <c r="H70" s="7">
        <f>'total Scrap'!H70</f>
        <v>8.27</v>
      </c>
      <c r="I70" s="19">
        <f>'total Scrap'!I70</f>
        <v>13.72</v>
      </c>
      <c r="J70" s="7">
        <f>'total Scrap'!J70</f>
        <v>21.990000000000002</v>
      </c>
      <c r="K70" s="3" t="str">
        <f>'total Scrap'!K70</f>
        <v>FLEXIBLE + GAINE DE PROTECTION ÉCRASÉS</v>
      </c>
      <c r="L70" s="18">
        <f t="shared" si="2"/>
        <v>1</v>
      </c>
      <c r="M7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0" s="25"/>
      <c r="O70" s="26"/>
      <c r="P70" s="25">
        <f t="shared" si="3"/>
        <v>183</v>
      </c>
      <c r="Q70" s="6"/>
      <c r="R70" s="6"/>
      <c r="S70" s="6"/>
    </row>
    <row r="71" spans="1:19" ht="18.75" customHeight="1" x14ac:dyDescent="0.35">
      <c r="A71" s="23" t="str">
        <f>'total Scrap'!A71</f>
        <v>07/2020</v>
      </c>
      <c r="B71" s="9">
        <f>'total Scrap'!B71</f>
        <v>73069</v>
      </c>
      <c r="C71" s="19" t="str">
        <f>'total Scrap'!C71</f>
        <v>T. Boudard</v>
      </c>
      <c r="D71" s="19">
        <f>'total Scrap'!D71</f>
        <v>96521</v>
      </c>
      <c r="E71" s="11" t="str">
        <f>'total Scrap'!E71</f>
        <v>452021660071</v>
      </c>
      <c r="F71" s="19" t="str">
        <f>'total Scrap'!F71</f>
        <v>JACKET SUB-ASSY, MAST</v>
      </c>
      <c r="G71" s="19">
        <f>'total Scrap'!G71</f>
        <v>1</v>
      </c>
      <c r="H71" s="7">
        <f>'total Scrap'!H71</f>
        <v>7.38</v>
      </c>
      <c r="I71" s="19">
        <f>'total Scrap'!I71</f>
        <v>13.72</v>
      </c>
      <c r="J71" s="7">
        <f>'total Scrap'!J71</f>
        <v>21.1</v>
      </c>
      <c r="K71" s="3" t="str">
        <f>'total Scrap'!K71</f>
        <v>ABIMÉ DÛ AU MONTAGE SUR CHAINE  586   225445</v>
      </c>
      <c r="L71" s="18">
        <f t="shared" si="2"/>
        <v>1</v>
      </c>
      <c r="M7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1" s="25"/>
      <c r="O71" s="26"/>
      <c r="P71" s="25">
        <f t="shared" si="3"/>
        <v>183</v>
      </c>
      <c r="Q71" s="6"/>
      <c r="R71" s="6"/>
      <c r="S71" s="6"/>
    </row>
    <row r="72" spans="1:19" ht="18.75" customHeight="1" x14ac:dyDescent="0.35">
      <c r="A72" s="23" t="str">
        <f>'total Scrap'!A72</f>
        <v>07/2020</v>
      </c>
      <c r="B72" s="9">
        <f>'total Scrap'!B72</f>
        <v>72999</v>
      </c>
      <c r="C72" s="19" t="str">
        <f>'total Scrap'!C72</f>
        <v>B. Metreau</v>
      </c>
      <c r="D72" s="19">
        <f>'total Scrap'!D72</f>
        <v>95963</v>
      </c>
      <c r="E72" s="11" t="str">
        <f>'total Scrap'!E72</f>
        <v>688052132071</v>
      </c>
      <c r="F72" s="19" t="str">
        <f>'total Scrap'!F72</f>
        <v>PULLEY SUB-ASSY, HOSE GUIDE</v>
      </c>
      <c r="G72" s="19">
        <f>'total Scrap'!G72</f>
        <v>1</v>
      </c>
      <c r="H72" s="7">
        <f>'total Scrap'!H72</f>
        <v>6.97</v>
      </c>
      <c r="I72" s="19">
        <f>'total Scrap'!I72</f>
        <v>13.72</v>
      </c>
      <c r="J72" s="7">
        <f>'total Scrap'!J72</f>
        <v>20.69</v>
      </c>
      <c r="K72" s="3" t="str">
        <f>'total Scrap'!K72</f>
        <v>POULIE CASSÉE (TOMBÉE)</v>
      </c>
      <c r="L72" s="18">
        <f t="shared" si="2"/>
        <v>1</v>
      </c>
      <c r="M7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2" s="25"/>
      <c r="O72" s="26"/>
      <c r="P72" s="25">
        <f t="shared" si="3"/>
        <v>183</v>
      </c>
      <c r="Q72" s="6"/>
      <c r="R72" s="6"/>
      <c r="S72" s="6"/>
    </row>
    <row r="73" spans="1:19" ht="18.75" customHeight="1" x14ac:dyDescent="0.35">
      <c r="A73" s="23" t="str">
        <f>'total Scrap'!A73</f>
        <v>07/2020</v>
      </c>
      <c r="B73" s="9">
        <f>'total Scrap'!B73</f>
        <v>73082</v>
      </c>
      <c r="C73" s="19" t="str">
        <f>'total Scrap'!C73</f>
        <v>C. Poli Marchetti</v>
      </c>
      <c r="D73" s="19">
        <f>'total Scrap'!D73</f>
        <v>96515</v>
      </c>
      <c r="E73" s="11" t="str">
        <f>'total Scrap'!E73</f>
        <v>96365F509871</v>
      </c>
      <c r="F73" s="19" t="str">
        <f>'total Scrap'!F73</f>
        <v>HOSE, HIGH PRESSURE</v>
      </c>
      <c r="G73" s="19">
        <f>'total Scrap'!G73</f>
        <v>1</v>
      </c>
      <c r="H73" s="7">
        <f>'total Scrap'!H73</f>
        <v>6.95</v>
      </c>
      <c r="I73" s="19">
        <f>'total Scrap'!I73</f>
        <v>13.72</v>
      </c>
      <c r="J73" s="7">
        <f>'total Scrap'!J73</f>
        <v>20.67</v>
      </c>
      <c r="K73" s="3" t="str">
        <f>'total Scrap'!K73</f>
        <v>FLEXIBLE ABIMÉ TRESSE MÉTALLIQUE APPARENTE</v>
      </c>
      <c r="L73" s="18" t="b">
        <f t="shared" si="2"/>
        <v>0</v>
      </c>
      <c r="M7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73" s="25"/>
      <c r="O73" s="26"/>
      <c r="P73" s="25">
        <f t="shared" si="3"/>
        <v>183</v>
      </c>
      <c r="Q73" s="6"/>
      <c r="R73" s="6"/>
      <c r="S73" s="6"/>
    </row>
    <row r="74" spans="1:19" ht="18.75" customHeight="1" x14ac:dyDescent="0.35">
      <c r="A74" s="23" t="str">
        <f>'total Scrap'!A74</f>
        <v>07/2020</v>
      </c>
      <c r="B74" s="9">
        <f>'total Scrap'!B74</f>
        <v>72999</v>
      </c>
      <c r="C74" s="19" t="str">
        <f>'total Scrap'!C74</f>
        <v>B. Metreau</v>
      </c>
      <c r="D74" s="19">
        <f>'total Scrap'!D74</f>
        <v>95622</v>
      </c>
      <c r="E74" s="11" t="str">
        <f>'total Scrap'!E74</f>
        <v>68131F225071</v>
      </c>
      <c r="F74" s="19" t="str">
        <f>'total Scrap'!F74</f>
        <v>HOSE, HIGH PRESSURE</v>
      </c>
      <c r="G74" s="19">
        <f>'total Scrap'!G74</f>
        <v>1</v>
      </c>
      <c r="H74" s="7">
        <f>'total Scrap'!H74</f>
        <v>4.3499999999999996</v>
      </c>
      <c r="I74" s="19">
        <f>'total Scrap'!I74</f>
        <v>13.72</v>
      </c>
      <c r="J74" s="7">
        <f>'total Scrap'!J74</f>
        <v>18.07</v>
      </c>
      <c r="K74" s="3" t="str">
        <f>'total Scrap'!K74</f>
        <v>FILETS HS PRIS DE TRAVERS</v>
      </c>
      <c r="L74" s="18">
        <f t="shared" si="2"/>
        <v>1</v>
      </c>
      <c r="M7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4" s="25"/>
      <c r="O74" s="26"/>
      <c r="P74" s="25">
        <f t="shared" si="3"/>
        <v>183</v>
      </c>
      <c r="Q74" s="6"/>
      <c r="R74" s="6"/>
      <c r="S74" s="6"/>
    </row>
    <row r="75" spans="1:19" ht="18.75" customHeight="1" x14ac:dyDescent="0.35">
      <c r="A75" s="23" t="str">
        <f>'total Scrap'!A75</f>
        <v>07/2020</v>
      </c>
      <c r="B75" s="9">
        <f>'total Scrap'!B75</f>
        <v>72139</v>
      </c>
      <c r="C75" s="19" t="str">
        <f>'total Scrap'!C75</f>
        <v>C. Pichon</v>
      </c>
      <c r="D75" s="19">
        <f>'total Scrap'!D75</f>
        <v>93606</v>
      </c>
      <c r="E75" s="11" t="str">
        <f>'total Scrap'!E75</f>
        <v>1A18134</v>
      </c>
      <c r="F75" s="19" t="str">
        <f>'total Scrap'!F75</f>
        <v>WIND-SCREEN WIPER ARM</v>
      </c>
      <c r="G75" s="19">
        <f>'total Scrap'!G75</f>
        <v>1</v>
      </c>
      <c r="H75" s="7">
        <f>'total Scrap'!H75</f>
        <v>4.2</v>
      </c>
      <c r="I75" s="19">
        <f>'total Scrap'!I75</f>
        <v>13.72</v>
      </c>
      <c r="J75" s="7">
        <f>'total Scrap'!J75</f>
        <v>17.920000000000002</v>
      </c>
      <c r="K75" s="3" t="str">
        <f>'total Scrap'!K75</f>
        <v>ESSUIE GLACE RAYÉ DANS LA BOITE DE STOCKAGE</v>
      </c>
      <c r="L75" s="18">
        <f t="shared" si="2"/>
        <v>1</v>
      </c>
      <c r="M7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5" s="25"/>
      <c r="O75" s="26"/>
      <c r="P75" s="25">
        <f t="shared" si="3"/>
        <v>183</v>
      </c>
      <c r="Q75" s="6"/>
      <c r="R75" s="6"/>
      <c r="S75" s="6"/>
    </row>
    <row r="76" spans="1:19" ht="18.75" customHeight="1" x14ac:dyDescent="0.35">
      <c r="A76" s="23" t="str">
        <f>'total Scrap'!A76</f>
        <v>07/2020</v>
      </c>
      <c r="B76" s="9">
        <f>'total Scrap'!B76</f>
        <v>73069</v>
      </c>
      <c r="C76" s="19" t="str">
        <f>'total Scrap'!C76</f>
        <v>T. Boudard</v>
      </c>
      <c r="D76" s="19">
        <f>'total Scrap'!D76</f>
        <v>96520</v>
      </c>
      <c r="E76" s="11" t="str">
        <f>'total Scrap'!E76</f>
        <v>452212660071</v>
      </c>
      <c r="F76" s="19" t="str">
        <f>'total Scrap'!F76</f>
        <v>SHAFT, STEERING</v>
      </c>
      <c r="G76" s="19">
        <f>'total Scrap'!G76</f>
        <v>1</v>
      </c>
      <c r="H76" s="7">
        <f>'total Scrap'!H76</f>
        <v>4.07</v>
      </c>
      <c r="I76" s="19">
        <f>'total Scrap'!I76</f>
        <v>13.72</v>
      </c>
      <c r="J76" s="7">
        <f>'total Scrap'!J76</f>
        <v>17.79</v>
      </c>
      <c r="K76" s="3" t="str">
        <f>'total Scrap'!K76</f>
        <v>ABIMÉ D</v>
      </c>
      <c r="L76" s="18">
        <f t="shared" si="2"/>
        <v>1</v>
      </c>
      <c r="M7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6" s="25"/>
      <c r="O76" s="26"/>
      <c r="P76" s="25">
        <f t="shared" si="3"/>
        <v>183</v>
      </c>
      <c r="Q76" s="6"/>
      <c r="R76" s="6"/>
      <c r="S76" s="6"/>
    </row>
    <row r="77" spans="1:19" ht="18.75" customHeight="1" x14ac:dyDescent="0.35">
      <c r="A77" s="23" t="str">
        <f>'total Scrap'!A77</f>
        <v>07/2020</v>
      </c>
      <c r="B77" s="9">
        <f>'total Scrap'!B77</f>
        <v>73082</v>
      </c>
      <c r="C77" s="19" t="str">
        <f>'total Scrap'!C77</f>
        <v>C. Poli Marchetti</v>
      </c>
      <c r="D77" s="19">
        <f>'total Scrap'!D77</f>
        <v>95964</v>
      </c>
      <c r="E77" s="11" t="str">
        <f>'total Scrap'!E77</f>
        <v>56051F326071</v>
      </c>
      <c r="F77" s="19" t="str">
        <f>'total Scrap'!F77</f>
        <v>WIRE, FR STAY</v>
      </c>
      <c r="G77" s="19">
        <f>'total Scrap'!G77</f>
        <v>1</v>
      </c>
      <c r="H77" s="7">
        <f>'total Scrap'!H77</f>
        <v>3.78</v>
      </c>
      <c r="I77" s="19">
        <f>'total Scrap'!I77</f>
        <v>13.72</v>
      </c>
      <c r="J77" s="7">
        <f>'total Scrap'!J77</f>
        <v>17.5</v>
      </c>
      <c r="K77" s="3" t="str">
        <f>'total Scrap'!K77</f>
        <v>PRISE FAISCEAU HS ARRIVÉ DANS CET ÉTAT AU POSTE</v>
      </c>
      <c r="L77" s="18">
        <f t="shared" si="2"/>
        <v>1</v>
      </c>
      <c r="M7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7" s="25"/>
      <c r="O77" s="26"/>
      <c r="P77" s="25">
        <f t="shared" si="3"/>
        <v>183</v>
      </c>
      <c r="Q77" s="6"/>
      <c r="R77" s="6"/>
      <c r="S77" s="6"/>
    </row>
    <row r="78" spans="1:19" ht="18.75" customHeight="1" x14ac:dyDescent="0.35">
      <c r="A78" s="23" t="str">
        <f>'total Scrap'!A78</f>
        <v>07/2020</v>
      </c>
      <c r="B78" s="9">
        <f>'total Scrap'!B78</f>
        <v>73082</v>
      </c>
      <c r="C78" s="19" t="str">
        <f>'total Scrap'!C78</f>
        <v>C. Poli Marchetti</v>
      </c>
      <c r="D78" s="19">
        <f>'total Scrap'!D78</f>
        <v>96528</v>
      </c>
      <c r="E78" s="11" t="str">
        <f>'total Scrap'!E78</f>
        <v>587202660071</v>
      </c>
      <c r="F78" s="19" t="str">
        <f>'total Scrap'!F78</f>
        <v>MIRROR ASSY, BACK</v>
      </c>
      <c r="G78" s="19">
        <f>'total Scrap'!G78</f>
        <v>1</v>
      </c>
      <c r="H78" s="7">
        <f>'total Scrap'!H78</f>
        <v>3.21</v>
      </c>
      <c r="I78" s="19">
        <f>'total Scrap'!I78</f>
        <v>13.72</v>
      </c>
      <c r="J78" s="7">
        <f>'total Scrap'!J78</f>
        <v>16.93</v>
      </c>
      <c r="K78" s="3" t="str">
        <f>'total Scrap'!K78</f>
        <v>FIXATION RÉTROVISEUR COUPÉ (PB INSER TOURNE DANS LE VIDE)</v>
      </c>
      <c r="L78" s="18">
        <f t="shared" si="2"/>
        <v>1</v>
      </c>
      <c r="M7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8" s="25"/>
      <c r="O78" s="26"/>
      <c r="P78" s="25">
        <f t="shared" si="3"/>
        <v>183</v>
      </c>
      <c r="Q78" s="6"/>
      <c r="R78" s="6"/>
      <c r="S78" s="6"/>
    </row>
    <row r="79" spans="1:19" ht="18.75" customHeight="1" x14ac:dyDescent="0.35">
      <c r="A79" s="23" t="str">
        <f>'total Scrap'!A79</f>
        <v>07/2020</v>
      </c>
      <c r="B79" s="9">
        <f>'total Scrap'!B79</f>
        <v>73082</v>
      </c>
      <c r="C79" s="19" t="str">
        <f>'total Scrap'!C79</f>
        <v>C. Poli Marchetti</v>
      </c>
      <c r="D79" s="19">
        <f>'total Scrap'!D79</f>
        <v>96519</v>
      </c>
      <c r="E79" s="11" t="str">
        <f>'total Scrap'!E79</f>
        <v>561051653171</v>
      </c>
      <c r="F79" s="19" t="str">
        <f>'total Scrap'!F79</f>
        <v>BRACKET SUB-ASSY, HARNESS W/GUARD</v>
      </c>
      <c r="G79" s="19">
        <f>'total Scrap'!G79</f>
        <v>1</v>
      </c>
      <c r="H79" s="7">
        <f>'total Scrap'!H79</f>
        <v>0.99</v>
      </c>
      <c r="I79" s="19">
        <f>'total Scrap'!I79</f>
        <v>13.72</v>
      </c>
      <c r="J79" s="7">
        <f>'total Scrap'!J79</f>
        <v>14.71</v>
      </c>
      <c r="K79" s="3" t="str">
        <f>'total Scrap'!K79</f>
        <v>SUPPORT DÉFORMÉ    573   225813</v>
      </c>
      <c r="L79" s="18">
        <f t="shared" si="2"/>
        <v>1</v>
      </c>
      <c r="M7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9" s="25"/>
      <c r="O79" s="26"/>
      <c r="P79" s="25">
        <f t="shared" si="3"/>
        <v>183</v>
      </c>
      <c r="Q79" s="6"/>
      <c r="R79" s="6"/>
      <c r="S79" s="6"/>
    </row>
    <row r="80" spans="1:19" ht="18.75" customHeight="1" x14ac:dyDescent="0.35">
      <c r="A80" s="23" t="str">
        <f>'total Scrap'!A80</f>
        <v>08/2020</v>
      </c>
      <c r="B80" s="9">
        <f>'total Scrap'!B80</f>
        <v>73082</v>
      </c>
      <c r="C80" s="19" t="str">
        <f>'total Scrap'!C80</f>
        <v>C. Poli Marchetti</v>
      </c>
      <c r="D80" s="19">
        <f>'total Scrap'!D80</f>
        <v>96458</v>
      </c>
      <c r="E80" s="11" t="str">
        <f>'total Scrap'!E80</f>
        <v>44140F302071</v>
      </c>
      <c r="F80" s="19" t="str">
        <f>'total Scrap'!F80</f>
        <v>PNEU SET 28X9-15IC40 14PR CONTI</v>
      </c>
      <c r="G80" s="19">
        <f>'total Scrap'!G80</f>
        <v>1</v>
      </c>
      <c r="H80" s="7">
        <f>'total Scrap'!H80</f>
        <v>122.07</v>
      </c>
      <c r="I80" s="19">
        <f>'total Scrap'!I80</f>
        <v>13.72</v>
      </c>
      <c r="J80" s="7">
        <f>'total Scrap'!J80</f>
        <v>135.79</v>
      </c>
      <c r="K80" s="3" t="str">
        <f>'total Scrap'!K80</f>
        <v>PNEU AV ABIMÉ</v>
      </c>
      <c r="L80" s="18">
        <f t="shared" si="2"/>
        <v>1</v>
      </c>
      <c r="M8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80" s="25"/>
      <c r="O80" s="26"/>
      <c r="P80" s="25">
        <f t="shared" si="3"/>
        <v>183</v>
      </c>
      <c r="Q80" s="6"/>
      <c r="R80" s="6"/>
      <c r="S80" s="6"/>
    </row>
    <row r="81" spans="1:19" ht="18.75" customHeight="1" x14ac:dyDescent="0.35">
      <c r="A81" s="23" t="str">
        <f>'total Scrap'!A81</f>
        <v>08/2020</v>
      </c>
      <c r="B81" s="9">
        <f>'total Scrap'!B81</f>
        <v>73069</v>
      </c>
      <c r="C81" s="19" t="str">
        <f>'total Scrap'!C81</f>
        <v>T. Boudard</v>
      </c>
      <c r="D81" s="19">
        <f>'total Scrap'!D81</f>
        <v>95781</v>
      </c>
      <c r="E81" s="11" t="str">
        <f>'total Scrap'!E81</f>
        <v>56210F219071</v>
      </c>
      <c r="F81" s="19" t="str">
        <f>'total Scrap'!F81</f>
        <v>WIRE, ENGINE</v>
      </c>
      <c r="G81" s="19">
        <f>'total Scrap'!G81</f>
        <v>1</v>
      </c>
      <c r="H81" s="7">
        <f>'total Scrap'!H81</f>
        <v>80.569999999999993</v>
      </c>
      <c r="I81" s="19">
        <f>'total Scrap'!I81</f>
        <v>13.72</v>
      </c>
      <c r="J81" s="7">
        <f>'total Scrap'!J81</f>
        <v>94.289999999999992</v>
      </c>
      <c r="K81" s="3" t="str">
        <f>'total Scrap'!K81</f>
        <v>COSSE HS</v>
      </c>
      <c r="L81" s="18" t="b">
        <f t="shared" si="2"/>
        <v>0</v>
      </c>
      <c r="M8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81" s="25"/>
      <c r="O81" s="26"/>
      <c r="P81" s="25">
        <f t="shared" si="3"/>
        <v>183</v>
      </c>
      <c r="Q81" s="6"/>
      <c r="R81" s="6"/>
      <c r="S81" s="6"/>
    </row>
    <row r="82" spans="1:19" ht="18.75" customHeight="1" x14ac:dyDescent="0.35">
      <c r="A82" s="23" t="str">
        <f>'total Scrap'!A82</f>
        <v>08/2020</v>
      </c>
      <c r="B82" s="9">
        <f>'total Scrap'!B82</f>
        <v>73069</v>
      </c>
      <c r="C82" s="19" t="str">
        <f>'total Scrap'!C82</f>
        <v>T. Boudard</v>
      </c>
      <c r="D82" s="19">
        <f>'total Scrap'!D82</f>
        <v>95782</v>
      </c>
      <c r="E82" s="11" t="str">
        <f>'total Scrap'!E82</f>
        <v>281003677071</v>
      </c>
      <c r="F82" s="19" t="str">
        <f>'total Scrap'!F82</f>
        <v>STARTER ASSY</v>
      </c>
      <c r="G82" s="19">
        <f>'total Scrap'!G82</f>
        <v>1</v>
      </c>
      <c r="H82" s="7">
        <f>'total Scrap'!H82</f>
        <v>50.19</v>
      </c>
      <c r="I82" s="19">
        <f>'total Scrap'!I82</f>
        <v>13.72</v>
      </c>
      <c r="J82" s="7">
        <f>'total Scrap'!J82</f>
        <v>63.91</v>
      </c>
      <c r="K82" s="3" t="str">
        <f>'total Scrap'!K82</f>
        <v>COSSE D'ALIMENTATION HS    946   226593</v>
      </c>
      <c r="L82" s="18" t="b">
        <f t="shared" si="2"/>
        <v>0</v>
      </c>
      <c r="M8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82" s="25"/>
      <c r="O82" s="26"/>
      <c r="P82" s="25">
        <f t="shared" si="3"/>
        <v>183</v>
      </c>
      <c r="Q82" s="6"/>
      <c r="R82" s="6"/>
      <c r="S82" s="6"/>
    </row>
    <row r="83" spans="1:19" ht="18.75" customHeight="1" x14ac:dyDescent="0.35">
      <c r="A83" s="23" t="str">
        <f>'total Scrap'!A83</f>
        <v>08/2020</v>
      </c>
      <c r="B83" s="9">
        <f>'total Scrap'!B83</f>
        <v>73082</v>
      </c>
      <c r="C83" s="19" t="str">
        <f>'total Scrap'!C83</f>
        <v>C. Poli Marchetti</v>
      </c>
      <c r="D83" s="19">
        <f>'total Scrap'!D83</f>
        <v>96533</v>
      </c>
      <c r="E83" s="11" t="str">
        <f>'total Scrap'!E83</f>
        <v>56310F229071</v>
      </c>
      <c r="F83" s="19" t="str">
        <f>'total Scrap'!F83</f>
        <v>WIRE SIDE LH</v>
      </c>
      <c r="G83" s="19">
        <f>'total Scrap'!G83</f>
        <v>1</v>
      </c>
      <c r="H83" s="7">
        <f>'total Scrap'!H83</f>
        <v>27.71</v>
      </c>
      <c r="I83" s="19">
        <f>'total Scrap'!I83</f>
        <v>13.72</v>
      </c>
      <c r="J83" s="7">
        <f>'total Scrap'!J83</f>
        <v>41.43</v>
      </c>
      <c r="K83" s="3" t="str">
        <f>'total Scrap'!K83</f>
        <v>PRISE HS</v>
      </c>
      <c r="L83" s="18">
        <f t="shared" si="2"/>
        <v>1</v>
      </c>
      <c r="M8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83" s="25"/>
      <c r="O83" s="26"/>
      <c r="P83" s="25">
        <f t="shared" si="3"/>
        <v>183</v>
      </c>
      <c r="Q83" s="6"/>
      <c r="R83" s="6"/>
      <c r="S83" s="6"/>
    </row>
    <row r="84" spans="1:19" ht="18.75" customHeight="1" x14ac:dyDescent="0.35">
      <c r="A84" s="23" t="str">
        <f>'total Scrap'!A84</f>
        <v>08/2020</v>
      </c>
      <c r="B84" s="9">
        <f>'total Scrap'!B84</f>
        <v>72999</v>
      </c>
      <c r="C84" s="19" t="str">
        <f>'total Scrap'!C84</f>
        <v>B. Metreau</v>
      </c>
      <c r="D84" s="19">
        <f>'total Scrap'!D84</f>
        <v>95298</v>
      </c>
      <c r="E84" s="11" t="str">
        <f>'total Scrap'!E84</f>
        <v>96363F322571</v>
      </c>
      <c r="F84" s="19" t="str">
        <f>'total Scrap'!F84</f>
        <v>HOSE, HIGH PRESSURE</v>
      </c>
      <c r="G84" s="19">
        <f>'total Scrap'!G84</f>
        <v>1</v>
      </c>
      <c r="H84" s="7">
        <f>'total Scrap'!H84</f>
        <v>8.1999999999999993</v>
      </c>
      <c r="I84" s="19">
        <f>'total Scrap'!I84</f>
        <v>13.72</v>
      </c>
      <c r="J84" s="7">
        <f>'total Scrap'!J84</f>
        <v>21.92</v>
      </c>
      <c r="K84" s="3" t="str">
        <f>'total Scrap'!K84</f>
        <v>ABIMÉ LORS DU MONTAGE</v>
      </c>
      <c r="L84" s="18">
        <f t="shared" si="2"/>
        <v>1</v>
      </c>
      <c r="M8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84" s="25"/>
      <c r="O84" s="26"/>
      <c r="P84" s="25">
        <f t="shared" si="3"/>
        <v>183</v>
      </c>
      <c r="Q84" s="6"/>
      <c r="R84" s="6"/>
      <c r="S84" s="6"/>
    </row>
    <row r="85" spans="1:19" ht="18.75" customHeight="1" x14ac:dyDescent="0.35">
      <c r="A85" s="23" t="str">
        <f>'total Scrap'!A85</f>
        <v>08/2020</v>
      </c>
      <c r="B85" s="9">
        <f>'total Scrap'!B85</f>
        <v>73082</v>
      </c>
      <c r="C85" s="19" t="str">
        <f>'total Scrap'!C85</f>
        <v>C. Poli Marchetti</v>
      </c>
      <c r="D85" s="19">
        <f>'total Scrap'!D85</f>
        <v>95636</v>
      </c>
      <c r="E85" s="11" t="str">
        <f>'total Scrap'!E85</f>
        <v>566532661371</v>
      </c>
      <c r="F85" s="19" t="str">
        <f>'total Scrap'!F85</f>
        <v>COVER, RR COMBI LAMP, LWR</v>
      </c>
      <c r="G85" s="19">
        <f>'total Scrap'!G85</f>
        <v>1</v>
      </c>
      <c r="H85" s="7">
        <f>'total Scrap'!H85</f>
        <v>4.1500000000000004</v>
      </c>
      <c r="I85" s="19">
        <f>'total Scrap'!I85</f>
        <v>13.72</v>
      </c>
      <c r="J85" s="7">
        <f>'total Scrap'!J85</f>
        <v>17.87</v>
      </c>
      <c r="K85" s="3" t="str">
        <f>'total Scrap'!K85</f>
        <v>CLIPS BANDEAU HS    18   227042</v>
      </c>
      <c r="L85" s="18" t="b">
        <f t="shared" si="2"/>
        <v>0</v>
      </c>
      <c r="M8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85" s="25"/>
      <c r="O85" s="26"/>
      <c r="P85" s="25">
        <f t="shared" si="3"/>
        <v>183</v>
      </c>
      <c r="Q85" s="6"/>
      <c r="R85" s="6"/>
      <c r="S85" s="6"/>
    </row>
    <row r="86" spans="1:19" ht="18.75" customHeight="1" x14ac:dyDescent="0.35">
      <c r="A86" s="23" t="str">
        <f>'total Scrap'!A86</f>
        <v>08/2020</v>
      </c>
      <c r="B86" s="9">
        <f>'total Scrap'!B86</f>
        <v>73082</v>
      </c>
      <c r="C86" s="19" t="str">
        <f>'total Scrap'!C86</f>
        <v>C. Poli Marchetti</v>
      </c>
      <c r="D86" s="19">
        <f>'total Scrap'!D86</f>
        <v>96536</v>
      </c>
      <c r="E86" s="11" t="str">
        <f>'total Scrap'!E86</f>
        <v>566532661371</v>
      </c>
      <c r="F86" s="19" t="str">
        <f>'total Scrap'!F86</f>
        <v>COVER, RR COMBI LAMP, LWR</v>
      </c>
      <c r="G86" s="19">
        <f>'total Scrap'!G86</f>
        <v>1</v>
      </c>
      <c r="H86" s="7">
        <f>'total Scrap'!H86</f>
        <v>4.1500000000000004</v>
      </c>
      <c r="I86" s="19">
        <f>'total Scrap'!I86</f>
        <v>13.72</v>
      </c>
      <c r="J86" s="7">
        <f>'total Scrap'!J86</f>
        <v>17.87</v>
      </c>
      <c r="K86" s="3" t="str">
        <f>'total Scrap'!K86</f>
        <v>CLIPS BANDEAU HS    49    227013</v>
      </c>
      <c r="L86" s="18" t="b">
        <f t="shared" si="2"/>
        <v>0</v>
      </c>
      <c r="M8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86" s="25"/>
      <c r="O86" s="26"/>
      <c r="P86" s="25">
        <f t="shared" si="3"/>
        <v>183</v>
      </c>
      <c r="Q86" s="6"/>
      <c r="R86" s="6"/>
      <c r="S86" s="6"/>
    </row>
    <row r="87" spans="1:19" ht="18.75" customHeight="1" x14ac:dyDescent="0.35">
      <c r="A87" s="23" t="str">
        <f>'total Scrap'!A87</f>
        <v>08/2020</v>
      </c>
      <c r="B87" s="9">
        <f>'total Scrap'!B87</f>
        <v>73082</v>
      </c>
      <c r="C87" s="19" t="str">
        <f>'total Scrap'!C87</f>
        <v>C. Poli Marchetti</v>
      </c>
      <c r="D87" s="19">
        <f>'total Scrap'!D87</f>
        <v>96535</v>
      </c>
      <c r="E87" s="11" t="str">
        <f>'total Scrap'!E87</f>
        <v>23342F231071</v>
      </c>
      <c r="F87" s="19" t="str">
        <f>'total Scrap'!F87</f>
        <v>SENSOR (KIT 17504-F2310-71)</v>
      </c>
      <c r="G87" s="19">
        <f>'total Scrap'!G87</f>
        <v>1</v>
      </c>
      <c r="H87" s="7">
        <f>'total Scrap'!H87</f>
        <v>0.01</v>
      </c>
      <c r="I87" s="19">
        <f>'total Scrap'!I87</f>
        <v>13.72</v>
      </c>
      <c r="J87" s="7">
        <f>'total Scrap'!J87</f>
        <v>13.73</v>
      </c>
      <c r="K87" s="3" t="str">
        <f>'total Scrap'!K87</f>
        <v>PIÈCE CASSÉE AU MONTAGE</v>
      </c>
      <c r="L87" s="18">
        <f t="shared" si="2"/>
        <v>1</v>
      </c>
      <c r="M8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87" s="25"/>
      <c r="O87" s="26"/>
      <c r="P87" s="25">
        <f t="shared" si="3"/>
        <v>183</v>
      </c>
      <c r="Q87" s="6"/>
      <c r="R87" s="6"/>
      <c r="S87" s="6"/>
    </row>
    <row r="88" spans="1:19" ht="18.75" customHeight="1" x14ac:dyDescent="0.35">
      <c r="A88" s="23" t="str">
        <f>'total Scrap'!A88</f>
        <v>09/2020</v>
      </c>
      <c r="B88" s="9">
        <f>'total Scrap'!B88</f>
        <v>72999</v>
      </c>
      <c r="C88" s="19" t="str">
        <f>'total Scrap'!C88</f>
        <v>B. Metreau</v>
      </c>
      <c r="D88" s="19">
        <f>'total Scrap'!D88</f>
        <v>95635</v>
      </c>
      <c r="E88" s="11" t="str">
        <f>'total Scrap'!E88</f>
        <v>56110F218071</v>
      </c>
      <c r="F88" s="19" t="str">
        <f>'total Scrap'!F88</f>
        <v>WIRE, BODY MAIN</v>
      </c>
      <c r="G88" s="19">
        <f>'total Scrap'!G88</f>
        <v>1</v>
      </c>
      <c r="H88" s="7">
        <f>'total Scrap'!H88</f>
        <v>167.68</v>
      </c>
      <c r="I88" s="19">
        <f>'total Scrap'!I88</f>
        <v>13.72</v>
      </c>
      <c r="J88" s="7">
        <f>'total Scrap'!J88</f>
        <v>181.4</v>
      </c>
      <c r="K88" s="3" t="str">
        <f>'total Scrap'!K88</f>
        <v>PRISE HS</v>
      </c>
      <c r="L88" s="18" t="b">
        <f t="shared" si="2"/>
        <v>0</v>
      </c>
      <c r="M8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88" s="25"/>
      <c r="O88" s="26"/>
      <c r="P88" s="25">
        <f t="shared" si="3"/>
        <v>183</v>
      </c>
      <c r="Q88" s="6"/>
      <c r="R88" s="6"/>
      <c r="S88" s="6"/>
    </row>
    <row r="89" spans="1:19" ht="18.75" customHeight="1" x14ac:dyDescent="0.35">
      <c r="A89" s="23" t="str">
        <f>'total Scrap'!A89</f>
        <v>09/2020</v>
      </c>
      <c r="B89" s="9">
        <f>'total Scrap'!B89</f>
        <v>72217</v>
      </c>
      <c r="C89" s="19" t="str">
        <f>'total Scrap'!C89</f>
        <v>D. Peigné</v>
      </c>
      <c r="D89" s="19">
        <f>'total Scrap'!D89</f>
        <v>95068</v>
      </c>
      <c r="E89" s="11" t="str">
        <f>'total Scrap'!E89</f>
        <v>25750FS2CK71</v>
      </c>
      <c r="F89" s="19" t="str">
        <f>'total Scrap'!F89</f>
        <v>DD12-24 168-RU IP 65, CONVERTER</v>
      </c>
      <c r="G89" s="19">
        <f>'total Scrap'!G89</f>
        <v>1</v>
      </c>
      <c r="H89" s="7">
        <f>'total Scrap'!H89</f>
        <v>153.04</v>
      </c>
      <c r="I89" s="19">
        <f>'total Scrap'!I89</f>
        <v>13.72</v>
      </c>
      <c r="J89" s="7">
        <f>'total Scrap'!J89</f>
        <v>166.76</v>
      </c>
      <c r="K89" s="3" t="str">
        <f>'total Scrap'!K89</f>
        <v>TRANSFO HS</v>
      </c>
      <c r="L89" s="18">
        <f t="shared" si="2"/>
        <v>1</v>
      </c>
      <c r="M8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89" s="25"/>
      <c r="O89" s="26"/>
      <c r="P89" s="25">
        <f t="shared" si="3"/>
        <v>183</v>
      </c>
      <c r="Q89" s="6"/>
      <c r="R89" s="6"/>
      <c r="S89" s="6"/>
    </row>
    <row r="90" spans="1:19" ht="18.75" customHeight="1" x14ac:dyDescent="0.35">
      <c r="A90" s="23" t="str">
        <f>'total Scrap'!A275</f>
        <v>02/2021</v>
      </c>
      <c r="B90" s="9">
        <f>'total Scrap'!B275</f>
        <v>72999</v>
      </c>
      <c r="C90" s="19" t="str">
        <f>'total Scrap'!C275</f>
        <v>B. Metreau</v>
      </c>
      <c r="D90" s="19">
        <f>'total Scrap'!D275</f>
        <v>97807</v>
      </c>
      <c r="E90" s="11" t="str">
        <f>'total Scrap'!E275</f>
        <v>163612660071</v>
      </c>
      <c r="F90" s="19" t="str">
        <f>'total Scrap'!F275</f>
        <v>FAN</v>
      </c>
      <c r="G90" s="19">
        <f>'total Scrap'!G275</f>
        <v>1</v>
      </c>
      <c r="H90" s="7">
        <f>'total Scrap'!H275</f>
        <v>16.41</v>
      </c>
      <c r="I90" s="19">
        <f>'total Scrap'!I275</f>
        <v>13.72</v>
      </c>
      <c r="J90" s="7">
        <f>'total Scrap'!J275</f>
        <v>30.130000000000003</v>
      </c>
      <c r="K90" s="3" t="str">
        <f>'total Scrap'!K275</f>
        <v>HÉLICE ABIMÉE EN POSITIONNANT LE CHASSIS SUR LE MOTEUR</v>
      </c>
      <c r="L90" s="18" t="b">
        <f t="shared" si="2"/>
        <v>0</v>
      </c>
      <c r="M9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90" s="25"/>
      <c r="O90" s="26"/>
      <c r="P90" s="25">
        <f t="shared" si="3"/>
        <v>183</v>
      </c>
      <c r="Q90" s="6"/>
      <c r="R90" s="6"/>
      <c r="S90" s="6"/>
    </row>
    <row r="91" spans="1:19" ht="18.75" customHeight="1" x14ac:dyDescent="0.35">
      <c r="A91" s="23" t="str">
        <f>'total Scrap'!A91</f>
        <v>09/2020</v>
      </c>
      <c r="B91" s="9">
        <f>'total Scrap'!B91</f>
        <v>73082</v>
      </c>
      <c r="C91" s="19" t="str">
        <f>'total Scrap'!C91</f>
        <v>C. Poli Marchetti</v>
      </c>
      <c r="D91" s="19">
        <f>'total Scrap'!D91</f>
        <v>96539</v>
      </c>
      <c r="E91" s="11" t="str">
        <f>'total Scrap'!E91</f>
        <v>235102661071</v>
      </c>
      <c r="F91" s="19" t="str">
        <f>'total Scrap'!F91</f>
        <v>REGULATOR ASSY, LPG</v>
      </c>
      <c r="G91" s="19">
        <f>'total Scrap'!G91</f>
        <v>1</v>
      </c>
      <c r="H91" s="7">
        <f>'total Scrap'!H91</f>
        <v>84.44</v>
      </c>
      <c r="I91" s="19">
        <f>'total Scrap'!I91</f>
        <v>13.72</v>
      </c>
      <c r="J91" s="7">
        <f>'total Scrap'!J91</f>
        <v>98.16</v>
      </c>
      <c r="K91" s="3" t="str">
        <f>'total Scrap'!K91</f>
        <v>PRISE HS</v>
      </c>
      <c r="L91" s="18">
        <f t="shared" si="2"/>
        <v>1</v>
      </c>
      <c r="M9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91" s="25"/>
      <c r="O91" s="26"/>
      <c r="P91" s="25">
        <f t="shared" si="3"/>
        <v>183</v>
      </c>
      <c r="Q91" s="6"/>
      <c r="R91" s="6"/>
      <c r="S91" s="6"/>
    </row>
    <row r="92" spans="1:19" ht="18.75" customHeight="1" x14ac:dyDescent="0.35">
      <c r="A92" s="23" t="str">
        <f>'total Scrap'!A92</f>
        <v>09/2020</v>
      </c>
      <c r="B92" s="9">
        <f>'total Scrap'!B92</f>
        <v>72999</v>
      </c>
      <c r="C92" s="19" t="str">
        <f>'total Scrap'!C92</f>
        <v>B. Metreau</v>
      </c>
      <c r="D92" s="19">
        <f>'total Scrap'!D92</f>
        <v>95413</v>
      </c>
      <c r="E92" s="11" t="str">
        <f>'total Scrap'!E92</f>
        <v>235102661171</v>
      </c>
      <c r="F92" s="19" t="str">
        <f>'total Scrap'!F92</f>
        <v>REGULATOR ASSY, LPG</v>
      </c>
      <c r="G92" s="19">
        <f>'total Scrap'!G92</f>
        <v>1</v>
      </c>
      <c r="H92" s="7">
        <f>'total Scrap'!H92</f>
        <v>78.38</v>
      </c>
      <c r="I92" s="19">
        <f>'total Scrap'!I92</f>
        <v>13.72</v>
      </c>
      <c r="J92" s="7">
        <f>'total Scrap'!J92</f>
        <v>92.1</v>
      </c>
      <c r="K92" s="3" t="str">
        <f>'total Scrap'!K92</f>
        <v>FILETAGE RACCORD ENDOMMAGÉ LORS DU MONTAGE</v>
      </c>
      <c r="L92" s="18" t="b">
        <f t="shared" si="2"/>
        <v>0</v>
      </c>
      <c r="M9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92" s="25"/>
      <c r="O92" s="26"/>
      <c r="P92" s="25">
        <f t="shared" si="3"/>
        <v>183</v>
      </c>
      <c r="Q92" s="6"/>
      <c r="R92" s="6"/>
      <c r="S92" s="6"/>
    </row>
    <row r="93" spans="1:19" ht="18.75" customHeight="1" x14ac:dyDescent="0.35">
      <c r="A93" s="23" t="str">
        <f>'total Scrap'!A93</f>
        <v>09/2020</v>
      </c>
      <c r="B93" s="9">
        <f>'total Scrap'!B93</f>
        <v>72999</v>
      </c>
      <c r="C93" s="19" t="str">
        <f>'total Scrap'!C93</f>
        <v>B. Metreau</v>
      </c>
      <c r="D93" s="19">
        <f>'total Scrap'!D93</f>
        <v>95556</v>
      </c>
      <c r="E93" s="11" t="str">
        <f>'total Scrap'!E93</f>
        <v>16420F318071</v>
      </c>
      <c r="F93" s="19" t="str">
        <f>'total Scrap'!F93</f>
        <v>RADIATOR ASSY</v>
      </c>
      <c r="G93" s="19">
        <f>'total Scrap'!G93</f>
        <v>1</v>
      </c>
      <c r="H93" s="7">
        <f>'total Scrap'!H93</f>
        <v>72.12</v>
      </c>
      <c r="I93" s="19">
        <f>'total Scrap'!I93</f>
        <v>13.72</v>
      </c>
      <c r="J93" s="7">
        <f>'total Scrap'!J93</f>
        <v>85.84</v>
      </c>
      <c r="K93" s="3" t="str">
        <f>'total Scrap'!K93</f>
        <v>ABIMÉ</v>
      </c>
      <c r="L93" s="18">
        <f t="shared" si="2"/>
        <v>1</v>
      </c>
      <c r="M9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93" s="25"/>
      <c r="O93" s="26"/>
      <c r="P93" s="25">
        <f t="shared" si="3"/>
        <v>183</v>
      </c>
      <c r="Q93" s="6"/>
      <c r="R93" s="6"/>
      <c r="S93" s="6"/>
    </row>
    <row r="94" spans="1:19" ht="18.75" customHeight="1" x14ac:dyDescent="0.35">
      <c r="A94" s="23" t="str">
        <f>'total Scrap'!A94</f>
        <v>09/2020</v>
      </c>
      <c r="B94" s="9">
        <f>'total Scrap'!B94</f>
        <v>73082</v>
      </c>
      <c r="C94" s="19" t="str">
        <f>'total Scrap'!C94</f>
        <v>C. Poli Marchetti</v>
      </c>
      <c r="D94" s="19">
        <f>'total Scrap'!D94</f>
        <v>95786</v>
      </c>
      <c r="E94" s="11" t="str">
        <f>'total Scrap'!E94</f>
        <v>2A28005</v>
      </c>
      <c r="F94" s="19" t="str">
        <f>'total Scrap'!F94</f>
        <v>COVER SUB-ASSY, HTR</v>
      </c>
      <c r="G94" s="19">
        <f>'total Scrap'!G94</f>
        <v>1</v>
      </c>
      <c r="H94" s="7">
        <f>'total Scrap'!H94</f>
        <v>51.48</v>
      </c>
      <c r="I94" s="19">
        <f>'total Scrap'!I94</f>
        <v>13.72</v>
      </c>
      <c r="J94" s="7">
        <f>'total Scrap'!J94</f>
        <v>65.2</v>
      </c>
      <c r="K94" s="3" t="str">
        <f>'total Scrap'!K94</f>
        <v>SUITE A L'ENCOLLAGE DU JOINT CARTER CHAUFFAGE LA COLLE A COULÉE A L'IN</v>
      </c>
      <c r="L94" s="18" t="b">
        <f t="shared" si="2"/>
        <v>0</v>
      </c>
      <c r="M9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94" s="25"/>
      <c r="O94" s="26"/>
      <c r="P94" s="25">
        <f t="shared" si="3"/>
        <v>183</v>
      </c>
      <c r="Q94" s="6"/>
      <c r="R94" s="6"/>
      <c r="S94" s="6"/>
    </row>
    <row r="95" spans="1:19" ht="18.75" customHeight="1" x14ac:dyDescent="0.35">
      <c r="A95" s="23" t="str">
        <f>'total Scrap'!A95</f>
        <v>09/2020</v>
      </c>
      <c r="B95" s="9">
        <f>'total Scrap'!B95</f>
        <v>72999</v>
      </c>
      <c r="C95" s="19" t="str">
        <f>'total Scrap'!C95</f>
        <v>B. Metreau</v>
      </c>
      <c r="D95" s="19">
        <f>'total Scrap'!D95</f>
        <v>95638</v>
      </c>
      <c r="E95" s="11" t="str">
        <f>'total Scrap'!E95</f>
        <v>56031F231071</v>
      </c>
      <c r="F95" s="19" t="str">
        <f>'total Scrap'!F95</f>
        <v>WIRE, SIDE LH</v>
      </c>
      <c r="G95" s="19">
        <f>'total Scrap'!G95</f>
        <v>1</v>
      </c>
      <c r="H95" s="7">
        <f>'total Scrap'!H95</f>
        <v>30.3</v>
      </c>
      <c r="I95" s="19">
        <f>'total Scrap'!I95</f>
        <v>13.72</v>
      </c>
      <c r="J95" s="7">
        <f>'total Scrap'!J95</f>
        <v>44.02</v>
      </c>
      <c r="K95" s="3" t="str">
        <f>'total Scrap'!K95</f>
        <v>PRISE HS</v>
      </c>
      <c r="L95" s="18" t="b">
        <f t="shared" si="2"/>
        <v>0</v>
      </c>
      <c r="M9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95" s="25"/>
      <c r="O95" s="26"/>
      <c r="P95" s="25">
        <f t="shared" si="3"/>
        <v>183</v>
      </c>
      <c r="Q95" s="6"/>
      <c r="R95" s="6"/>
      <c r="S95" s="6"/>
    </row>
    <row r="96" spans="1:19" ht="18.75" customHeight="1" x14ac:dyDescent="0.35">
      <c r="A96" s="23" t="str">
        <f>'total Scrap'!A96</f>
        <v>09/2020</v>
      </c>
      <c r="B96" s="9">
        <f>'total Scrap'!B96</f>
        <v>73082</v>
      </c>
      <c r="C96" s="19" t="str">
        <f>'total Scrap'!C96</f>
        <v>C. Poli Marchetti</v>
      </c>
      <c r="D96" s="19">
        <f>'total Scrap'!D96</f>
        <v>95660</v>
      </c>
      <c r="E96" s="11" t="str">
        <f>'total Scrap'!E96</f>
        <v>451101247271</v>
      </c>
      <c r="F96" s="19" t="str">
        <f>'total Scrap'!F96</f>
        <v>WHEEL ASSY, STEERING</v>
      </c>
      <c r="G96" s="19">
        <f>'total Scrap'!G96</f>
        <v>1</v>
      </c>
      <c r="H96" s="7">
        <f>'total Scrap'!H96</f>
        <v>12.61</v>
      </c>
      <c r="I96" s="19">
        <f>'total Scrap'!I96</f>
        <v>13.72</v>
      </c>
      <c r="J96" s="7">
        <f>'total Scrap'!J96</f>
        <v>26.33</v>
      </c>
      <c r="K96" s="3" t="str">
        <f>'total Scrap'!K96</f>
        <v>COUPS</v>
      </c>
      <c r="L96" s="18" t="b">
        <f t="shared" si="2"/>
        <v>0</v>
      </c>
      <c r="M9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96" s="25"/>
      <c r="O96" s="26"/>
      <c r="P96" s="25">
        <f t="shared" si="3"/>
        <v>183</v>
      </c>
      <c r="Q96" s="6"/>
      <c r="R96" s="6"/>
      <c r="S96" s="6"/>
    </row>
    <row r="97" spans="1:19" ht="18.75" customHeight="1" x14ac:dyDescent="0.35">
      <c r="A97" s="23" t="str">
        <f>'total Scrap'!A97</f>
        <v>09/2020</v>
      </c>
      <c r="B97" s="9">
        <f>'total Scrap'!B97</f>
        <v>73082</v>
      </c>
      <c r="C97" s="19" t="str">
        <f>'total Scrap'!C97</f>
        <v>C. Poli Marchetti</v>
      </c>
      <c r="D97" s="19">
        <f>'total Scrap'!D97</f>
        <v>95203</v>
      </c>
      <c r="E97" s="11" t="str">
        <f>'total Scrap'!E97</f>
        <v>96365F509871</v>
      </c>
      <c r="F97" s="19" t="str">
        <f>'total Scrap'!F97</f>
        <v>HOSE, HIGH PRESSURE</v>
      </c>
      <c r="G97" s="19">
        <f>'total Scrap'!G97</f>
        <v>1</v>
      </c>
      <c r="H97" s="7">
        <f>'total Scrap'!H97</f>
        <v>6.95</v>
      </c>
      <c r="I97" s="19">
        <f>'total Scrap'!I97</f>
        <v>13.72</v>
      </c>
      <c r="J97" s="7">
        <f>'total Scrap'!J97</f>
        <v>20.67</v>
      </c>
      <c r="K97" s="3" t="str">
        <f>'total Scrap'!K97</f>
        <v>FLEXIBLE ABIMÉ</v>
      </c>
      <c r="L97" s="18" t="b">
        <f t="shared" si="2"/>
        <v>0</v>
      </c>
      <c r="M9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97" s="25"/>
      <c r="O97" s="26"/>
      <c r="P97" s="25">
        <f t="shared" si="3"/>
        <v>183</v>
      </c>
      <c r="Q97" s="6"/>
      <c r="R97" s="6"/>
      <c r="S97" s="6"/>
    </row>
    <row r="98" spans="1:19" ht="18.75" customHeight="1" x14ac:dyDescent="0.35">
      <c r="A98" s="23" t="str">
        <f>'total Scrap'!A98</f>
        <v>09/2020</v>
      </c>
      <c r="B98" s="9">
        <f>'total Scrap'!B98</f>
        <v>73082</v>
      </c>
      <c r="C98" s="19" t="str">
        <f>'total Scrap'!C98</f>
        <v>C. Poli Marchetti</v>
      </c>
      <c r="D98" s="19">
        <f>'total Scrap'!D98</f>
        <v>95783</v>
      </c>
      <c r="E98" s="11" t="str">
        <f>'total Scrap'!E98</f>
        <v>566512664071</v>
      </c>
      <c r="F98" s="19" t="str">
        <f>'total Scrap'!F98</f>
        <v>COVER, LED RR COMBI LAMP</v>
      </c>
      <c r="G98" s="19">
        <f>'total Scrap'!G98</f>
        <v>1</v>
      </c>
      <c r="H98" s="7">
        <f>'total Scrap'!H98</f>
        <v>6.42</v>
      </c>
      <c r="I98" s="19">
        <f>'total Scrap'!I98</f>
        <v>13.72</v>
      </c>
      <c r="J98" s="7">
        <f>'total Scrap'!J98</f>
        <v>20.14</v>
      </c>
      <c r="K98" s="3" t="str">
        <f>'total Scrap'!K98</f>
        <v>RAYURES</v>
      </c>
      <c r="L98" s="18" t="b">
        <f t="shared" si="2"/>
        <v>0</v>
      </c>
      <c r="M9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98" s="25"/>
      <c r="O98" s="26"/>
      <c r="P98" s="25">
        <f t="shared" si="3"/>
        <v>183</v>
      </c>
      <c r="Q98" s="6"/>
      <c r="R98" s="6"/>
      <c r="S98" s="6"/>
    </row>
    <row r="99" spans="1:19" ht="18.75" customHeight="1" x14ac:dyDescent="0.35">
      <c r="A99" s="23" t="str">
        <f>'total Scrap'!A99</f>
        <v>09/2020</v>
      </c>
      <c r="B99" s="9">
        <f>'total Scrap'!B99</f>
        <v>73082</v>
      </c>
      <c r="C99" s="19" t="str">
        <f>'total Scrap'!C99</f>
        <v>C. Poli Marchetti</v>
      </c>
      <c r="D99" s="19">
        <f>'total Scrap'!D99</f>
        <v>95551</v>
      </c>
      <c r="E99" s="11" t="str">
        <f>'total Scrap'!E99</f>
        <v>518912675071</v>
      </c>
      <c r="F99" s="19" t="str">
        <f>'total Scrap'!F99</f>
        <v>COVER, RADIATOR</v>
      </c>
      <c r="G99" s="19">
        <f>'total Scrap'!G99</f>
        <v>1</v>
      </c>
      <c r="H99" s="7">
        <f>'total Scrap'!H99</f>
        <v>6.12</v>
      </c>
      <c r="I99" s="19">
        <f>'total Scrap'!I99</f>
        <v>13.72</v>
      </c>
      <c r="J99" s="7">
        <f>'total Scrap'!J99</f>
        <v>19.84</v>
      </c>
      <c r="K99" s="3" t="str">
        <f>'total Scrap'!K99</f>
        <v>ABIMÉ</v>
      </c>
      <c r="L99" s="18">
        <f t="shared" si="2"/>
        <v>1</v>
      </c>
      <c r="M9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99" s="25"/>
      <c r="O99" s="26"/>
      <c r="P99" s="25">
        <f t="shared" si="3"/>
        <v>183</v>
      </c>
      <c r="Q99" s="6"/>
      <c r="R99" s="6"/>
      <c r="S99" s="6"/>
    </row>
    <row r="100" spans="1:19" ht="18.75" customHeight="1" x14ac:dyDescent="0.35">
      <c r="A100" s="23" t="str">
        <f>'total Scrap'!A100</f>
        <v>10/2020</v>
      </c>
      <c r="B100" s="9">
        <f>'total Scrap'!B100</f>
        <v>72999</v>
      </c>
      <c r="C100" s="19" t="str">
        <f>'total Scrap'!C100</f>
        <v>B. Metreau</v>
      </c>
      <c r="D100" s="19">
        <f>'total Scrap'!D100</f>
        <v>96544</v>
      </c>
      <c r="E100" s="11" t="str">
        <f>'total Scrap'!E100</f>
        <v>23349F231071</v>
      </c>
      <c r="F100" s="19" t="str">
        <f>'total Scrap'!F100</f>
        <v>CONTROLLER (KIT 17110-F2310-71)</v>
      </c>
      <c r="G100" s="19">
        <f>'total Scrap'!G100</f>
        <v>1</v>
      </c>
      <c r="H100" s="7">
        <f>'total Scrap'!H100</f>
        <v>441.21</v>
      </c>
      <c r="I100" s="19">
        <f>'total Scrap'!I100</f>
        <v>13.72</v>
      </c>
      <c r="J100" s="7">
        <f>'total Scrap'!J100</f>
        <v>454.93</v>
      </c>
      <c r="K100" s="3" t="str">
        <f>'total Scrap'!K100</f>
        <v>CONTROLEUR HS A CAUSE D'UN FAISCEAU PINCÉ</v>
      </c>
      <c r="L100" s="18">
        <f t="shared" si="2"/>
        <v>1</v>
      </c>
      <c r="M10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00" s="25"/>
      <c r="O100" s="26"/>
      <c r="P100" s="25">
        <f t="shared" si="3"/>
        <v>183</v>
      </c>
      <c r="Q100" s="6"/>
      <c r="R100" s="6"/>
      <c r="S100" s="6"/>
    </row>
    <row r="101" spans="1:19" ht="18.75" customHeight="1" x14ac:dyDescent="0.35">
      <c r="A101" s="23" t="str">
        <f>'total Scrap'!A101</f>
        <v>10/2020</v>
      </c>
      <c r="B101" s="9">
        <f>'total Scrap'!B101</f>
        <v>73082</v>
      </c>
      <c r="C101" s="19" t="str">
        <f>'total Scrap'!C101</f>
        <v>C. Poli Marchetti</v>
      </c>
      <c r="D101" s="19">
        <f>'total Scrap'!D101</f>
        <v>95971</v>
      </c>
      <c r="E101" s="11" t="str">
        <f>'total Scrap'!E101</f>
        <v>18450UM020</v>
      </c>
      <c r="F101" s="19" t="str">
        <f>'total Scrap'!F101</f>
        <v>CONVERTER ASSY, MONOLITHI</v>
      </c>
      <c r="G101" s="19">
        <f>'total Scrap'!G101</f>
        <v>1</v>
      </c>
      <c r="H101" s="7">
        <f>'total Scrap'!H101</f>
        <v>345.77</v>
      </c>
      <c r="I101" s="19">
        <f>'total Scrap'!I101</f>
        <v>13.72</v>
      </c>
      <c r="J101" s="7">
        <f>'total Scrap'!J101</f>
        <v>359.49</v>
      </c>
      <c r="K101" s="3" t="str">
        <f>'total Scrap'!K101</f>
        <v>VIS CASSÉE</v>
      </c>
      <c r="L101" s="18" t="b">
        <f t="shared" si="2"/>
        <v>0</v>
      </c>
      <c r="M10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01" s="25"/>
      <c r="O101" s="26"/>
      <c r="P101" s="25">
        <f t="shared" si="3"/>
        <v>183</v>
      </c>
      <c r="Q101" s="6"/>
      <c r="R101" s="6"/>
      <c r="S101" s="6"/>
    </row>
    <row r="102" spans="1:19" ht="18.75" customHeight="1" x14ac:dyDescent="0.35">
      <c r="A102" s="23" t="str">
        <f>'total Scrap'!A102</f>
        <v>10/2020</v>
      </c>
      <c r="B102" s="9">
        <f>'total Scrap'!B102</f>
        <v>73082</v>
      </c>
      <c r="C102" s="19" t="str">
        <f>'total Scrap'!C102</f>
        <v>C. Poli Marchetti</v>
      </c>
      <c r="D102" s="19">
        <f>'total Scrap'!D102</f>
        <v>95727</v>
      </c>
      <c r="E102" s="11" t="str">
        <f>'total Scrap'!E102</f>
        <v>23702FP24271</v>
      </c>
      <c r="F102" s="19" t="str">
        <f>'total Scrap'!F102</f>
        <v>RESERVOIR 55L (ALL,BEL,UK)</v>
      </c>
      <c r="G102" s="19">
        <f>'total Scrap'!G102</f>
        <v>1</v>
      </c>
      <c r="H102" s="7">
        <f>'total Scrap'!H102</f>
        <v>305.37</v>
      </c>
      <c r="I102" s="19">
        <f>'total Scrap'!I102</f>
        <v>13.72</v>
      </c>
      <c r="J102" s="7">
        <f>'total Scrap'!J102</f>
        <v>319.09000000000003</v>
      </c>
      <c r="K102" s="3" t="str">
        <f>'total Scrap'!K102</f>
        <v>ABIMÉ LORS DE LA PRÉPA</v>
      </c>
      <c r="L102" s="18">
        <f t="shared" si="2"/>
        <v>1</v>
      </c>
      <c r="M10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02" s="25"/>
      <c r="O102" s="26"/>
      <c r="P102" s="25">
        <f t="shared" si="3"/>
        <v>183</v>
      </c>
      <c r="Q102" s="6"/>
      <c r="R102" s="6"/>
      <c r="S102" s="6"/>
    </row>
    <row r="103" spans="1:19" ht="18.75" customHeight="1" x14ac:dyDescent="0.35">
      <c r="A103" s="23" t="str">
        <f>'total Scrap'!A103</f>
        <v>10/2020</v>
      </c>
      <c r="B103" s="9">
        <f>'total Scrap'!B103</f>
        <v>73082</v>
      </c>
      <c r="C103" s="19" t="str">
        <f>'total Scrap'!C103</f>
        <v>C. Poli Marchetti</v>
      </c>
      <c r="D103" s="19">
        <f>'total Scrap'!D103</f>
        <v>95634</v>
      </c>
      <c r="E103" s="11" t="str">
        <f>'total Scrap'!E103</f>
        <v>56013F231071</v>
      </c>
      <c r="F103" s="19" t="str">
        <f>'total Scrap'!F103</f>
        <v>WIRE, BODY MAIN</v>
      </c>
      <c r="G103" s="19">
        <f>'total Scrap'!G103</f>
        <v>1</v>
      </c>
      <c r="H103" s="7">
        <f>'total Scrap'!H103</f>
        <v>286.17</v>
      </c>
      <c r="I103" s="19">
        <f>'total Scrap'!I103</f>
        <v>13.72</v>
      </c>
      <c r="J103" s="7">
        <f>'total Scrap'!J103</f>
        <v>299.89000000000004</v>
      </c>
      <c r="K103" s="3" t="str">
        <f>'total Scrap'!K103</f>
        <v>FILS COUPÉS</v>
      </c>
      <c r="L103" s="18">
        <f t="shared" si="2"/>
        <v>1</v>
      </c>
      <c r="M10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03" s="25"/>
      <c r="O103" s="26"/>
      <c r="P103" s="25">
        <f t="shared" si="3"/>
        <v>183</v>
      </c>
      <c r="Q103" s="6"/>
      <c r="R103" s="6"/>
      <c r="S103" s="6"/>
    </row>
    <row r="104" spans="1:19" ht="18.75" customHeight="1" x14ac:dyDescent="0.35">
      <c r="A104" s="23" t="str">
        <f>'total Scrap'!A104</f>
        <v>10/2020</v>
      </c>
      <c r="B104" s="9">
        <f>'total Scrap'!B104</f>
        <v>73082</v>
      </c>
      <c r="C104" s="19" t="str">
        <f>'total Scrap'!C104</f>
        <v>C. Poli Marchetti</v>
      </c>
      <c r="D104" s="19">
        <f>'total Scrap'!D104</f>
        <v>95719</v>
      </c>
      <c r="E104" s="11" t="str">
        <f>'total Scrap'!E104</f>
        <v>56011F231071</v>
      </c>
      <c r="F104" s="19" t="str">
        <f>'total Scrap'!F104</f>
        <v>WIRE, BODY MAIN</v>
      </c>
      <c r="G104" s="19">
        <f>'total Scrap'!G104</f>
        <v>1</v>
      </c>
      <c r="H104" s="7">
        <f>'total Scrap'!H104</f>
        <v>262.02999999999997</v>
      </c>
      <c r="I104" s="19">
        <f>'total Scrap'!I104</f>
        <v>13.72</v>
      </c>
      <c r="J104" s="7">
        <f>'total Scrap'!J104</f>
        <v>275.75</v>
      </c>
      <c r="K104" s="3" t="str">
        <f>'total Scrap'!K104</f>
        <v>FAISCEAU DÉFECTUEUX PAS D'ALIM POUR LE DEMARREUR</v>
      </c>
      <c r="L104" s="18" t="b">
        <f t="shared" si="2"/>
        <v>0</v>
      </c>
      <c r="M10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04" s="25"/>
      <c r="O104" s="26"/>
      <c r="P104" s="25">
        <f t="shared" si="3"/>
        <v>183</v>
      </c>
      <c r="Q104" s="6"/>
      <c r="R104" s="6"/>
      <c r="S104" s="6"/>
    </row>
    <row r="105" spans="1:19" ht="18.75" customHeight="1" x14ac:dyDescent="0.35">
      <c r="A105" s="23" t="str">
        <f>'total Scrap'!A105</f>
        <v>10/2020</v>
      </c>
      <c r="B105" s="9">
        <f>'total Scrap'!B105</f>
        <v>73082</v>
      </c>
      <c r="C105" s="19" t="str">
        <f>'total Scrap'!C105</f>
        <v>C. Poli Marchetti</v>
      </c>
      <c r="D105" s="19">
        <f>'total Scrap'!D105</f>
        <v>96915</v>
      </c>
      <c r="E105" s="11" t="str">
        <f>'total Scrap'!E105</f>
        <v>56315FSASD71</v>
      </c>
      <c r="F105" s="19" t="str">
        <f>'total Scrap'!F105</f>
        <v>WIRE,ROAD PACK STD (J3/P2/P5/P6)</v>
      </c>
      <c r="G105" s="19">
        <f>'total Scrap'!G105</f>
        <v>1</v>
      </c>
      <c r="H105" s="7">
        <f>'total Scrap'!H105</f>
        <v>210.56</v>
      </c>
      <c r="I105" s="19">
        <f>'total Scrap'!I105</f>
        <v>13.72</v>
      </c>
      <c r="J105" s="7">
        <f>'total Scrap'!J105</f>
        <v>224.28</v>
      </c>
      <c r="K105" s="3" t="str">
        <f>'total Scrap'!K105</f>
        <v>PRISE HS</v>
      </c>
      <c r="L105" s="18">
        <f t="shared" si="2"/>
        <v>1</v>
      </c>
      <c r="M10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05" s="25"/>
      <c r="O105" s="26"/>
      <c r="P105" s="25">
        <f t="shared" si="3"/>
        <v>183</v>
      </c>
      <c r="Q105" s="6"/>
      <c r="R105" s="6"/>
      <c r="S105" s="6"/>
    </row>
    <row r="106" spans="1:19" ht="18.75" customHeight="1" x14ac:dyDescent="0.35">
      <c r="A106" s="23" t="str">
        <f>'total Scrap'!A106</f>
        <v>10/2020</v>
      </c>
      <c r="B106" s="9">
        <f>'total Scrap'!B106</f>
        <v>73082</v>
      </c>
      <c r="C106" s="19" t="str">
        <f>'total Scrap'!C106</f>
        <v>C. Poli Marchetti</v>
      </c>
      <c r="D106" s="19">
        <f>'total Scrap'!D106</f>
        <v>95975</v>
      </c>
      <c r="E106" s="11" t="str">
        <f>'total Scrap'!E106</f>
        <v>175202662071</v>
      </c>
      <c r="F106" s="19" t="str">
        <f>'total Scrap'!F106</f>
        <v>MUFFLER ASSY, CATALYTIC</v>
      </c>
      <c r="G106" s="19">
        <f>'total Scrap'!G106</f>
        <v>1</v>
      </c>
      <c r="H106" s="7">
        <f>'total Scrap'!H106</f>
        <v>181.7</v>
      </c>
      <c r="I106" s="19">
        <f>'total Scrap'!I106</f>
        <v>13.72</v>
      </c>
      <c r="J106" s="7">
        <f>'total Scrap'!J106</f>
        <v>195.42</v>
      </c>
      <c r="K106" s="3" t="str">
        <f>'total Scrap'!K106</f>
        <v>COUPS À LA SORTIE DU SILENCIEUX</v>
      </c>
      <c r="L106" s="18">
        <f t="shared" si="2"/>
        <v>1</v>
      </c>
      <c r="M10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06" s="25"/>
      <c r="O106" s="26"/>
      <c r="P106" s="25">
        <f t="shared" si="3"/>
        <v>183</v>
      </c>
      <c r="Q106" s="6"/>
      <c r="R106" s="6"/>
      <c r="S106" s="6"/>
    </row>
    <row r="107" spans="1:19" ht="18.75" customHeight="1" x14ac:dyDescent="0.35">
      <c r="A107" s="23" t="str">
        <f>'total Scrap'!A107</f>
        <v>10/2020</v>
      </c>
      <c r="B107" s="9">
        <f>'total Scrap'!B107</f>
        <v>72007</v>
      </c>
      <c r="C107" s="19" t="str">
        <f>'total Scrap'!C107</f>
        <v>JP Dupas</v>
      </c>
      <c r="D107" s="19">
        <f>'total Scrap'!D107</f>
        <v>95071</v>
      </c>
      <c r="E107" s="11" t="str">
        <f>'total Scrap'!E107</f>
        <v>52212FS2LC71</v>
      </c>
      <c r="F107" s="19" t="str">
        <f>'total Scrap'!F107</f>
        <v>CARPET BOX AIR COOLER</v>
      </c>
      <c r="G107" s="19">
        <f>'total Scrap'!G107</f>
        <v>1</v>
      </c>
      <c r="H107" s="7">
        <f>'total Scrap'!H107</f>
        <v>138</v>
      </c>
      <c r="I107" s="19">
        <f>'total Scrap'!I107</f>
        <v>13.72</v>
      </c>
      <c r="J107" s="7">
        <f>'total Scrap'!J107</f>
        <v>151.72</v>
      </c>
      <c r="K107" s="3" t="str">
        <f>'total Scrap'!K107</f>
        <v>ABIMÉ EN COULISSANT LE SIÈGE</v>
      </c>
      <c r="L107" s="18" t="b">
        <f t="shared" si="2"/>
        <v>0</v>
      </c>
      <c r="M10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07" s="25"/>
      <c r="O107" s="26"/>
      <c r="P107" s="25">
        <f t="shared" si="3"/>
        <v>183</v>
      </c>
      <c r="Q107" s="6"/>
      <c r="R107" s="6"/>
      <c r="S107" s="6"/>
    </row>
    <row r="108" spans="1:19" ht="18.75" customHeight="1" x14ac:dyDescent="0.35">
      <c r="A108" s="23" t="str">
        <f>'total Scrap'!A108</f>
        <v>10/2020</v>
      </c>
      <c r="B108" s="9">
        <f>'total Scrap'!B108</f>
        <v>73082</v>
      </c>
      <c r="C108" s="19" t="str">
        <f>'total Scrap'!C108</f>
        <v>C. Poli Marchetti</v>
      </c>
      <c r="D108" s="19">
        <f>'total Scrap'!D108</f>
        <v>95721</v>
      </c>
      <c r="E108" s="11" t="str">
        <f>'total Scrap'!E108</f>
        <v>56210F225071</v>
      </c>
      <c r="F108" s="19" t="str">
        <f>'total Scrap'!F108</f>
        <v>WIRE, ENGINE</v>
      </c>
      <c r="G108" s="19">
        <f>'total Scrap'!G108</f>
        <v>1</v>
      </c>
      <c r="H108" s="7">
        <f>'total Scrap'!H108</f>
        <v>128.41999999999999</v>
      </c>
      <c r="I108" s="19">
        <f>'total Scrap'!I108</f>
        <v>13.72</v>
      </c>
      <c r="J108" s="7">
        <f>'total Scrap'!J108</f>
        <v>142.13999999999999</v>
      </c>
      <c r="K108" s="3" t="str">
        <f>'total Scrap'!K108</f>
        <v>PRISE HS</v>
      </c>
      <c r="L108" s="18" t="b">
        <f t="shared" si="2"/>
        <v>0</v>
      </c>
      <c r="M10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08" s="25"/>
      <c r="O108" s="26"/>
      <c r="P108" s="25">
        <f t="shared" si="3"/>
        <v>183</v>
      </c>
      <c r="Q108" s="6"/>
      <c r="R108" s="6"/>
      <c r="S108" s="6"/>
    </row>
    <row r="109" spans="1:19" ht="18.75" customHeight="1" x14ac:dyDescent="0.35">
      <c r="A109" s="23" t="str">
        <f>'total Scrap'!A109</f>
        <v>10/2020</v>
      </c>
      <c r="B109" s="9">
        <f>'total Scrap'!B109</f>
        <v>73082</v>
      </c>
      <c r="C109" s="19" t="str">
        <f>'total Scrap'!C109</f>
        <v>C. Poli Marchetti</v>
      </c>
      <c r="D109" s="19">
        <f>'total Scrap'!D109</f>
        <v>96541</v>
      </c>
      <c r="E109" s="11" t="str">
        <f>'total Scrap'!E109</f>
        <v>56210F225071</v>
      </c>
      <c r="F109" s="19" t="str">
        <f>'total Scrap'!F109</f>
        <v>WIRE, ENGINE</v>
      </c>
      <c r="G109" s="19">
        <f>'total Scrap'!G109</f>
        <v>1</v>
      </c>
      <c r="H109" s="7">
        <f>'total Scrap'!H109</f>
        <v>128.41999999999999</v>
      </c>
      <c r="I109" s="19">
        <f>'total Scrap'!I109</f>
        <v>13.72</v>
      </c>
      <c r="J109" s="7">
        <f>'total Scrap'!J109</f>
        <v>142.13999999999999</v>
      </c>
      <c r="K109" s="3" t="str">
        <f>'total Scrap'!K109</f>
        <v>PRISE HS ET FILS ÉTIRÉS</v>
      </c>
      <c r="L109" s="18" t="b">
        <f t="shared" si="2"/>
        <v>0</v>
      </c>
      <c r="M10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09" s="25"/>
      <c r="O109" s="26"/>
      <c r="P109" s="25">
        <f t="shared" si="3"/>
        <v>183</v>
      </c>
      <c r="Q109" s="6"/>
      <c r="R109" s="6"/>
      <c r="S109" s="6"/>
    </row>
    <row r="110" spans="1:19" ht="18.75" customHeight="1" x14ac:dyDescent="0.35">
      <c r="A110" s="23" t="str">
        <f>'total Scrap'!A110</f>
        <v>10/2020</v>
      </c>
      <c r="B110" s="9">
        <f>'total Scrap'!B110</f>
        <v>72999</v>
      </c>
      <c r="C110" s="19" t="str">
        <f>'total Scrap'!C110</f>
        <v>B. Metreau</v>
      </c>
      <c r="D110" s="19">
        <f>'total Scrap'!D110</f>
        <v>96545</v>
      </c>
      <c r="E110" s="11" t="str">
        <f>'total Scrap'!E110</f>
        <v>56231F231071</v>
      </c>
      <c r="F110" s="19" t="str">
        <f>'total Scrap'!F110</f>
        <v>WIRE (56233-F2310-71)</v>
      </c>
      <c r="G110" s="19">
        <f>'total Scrap'!G110</f>
        <v>1</v>
      </c>
      <c r="H110" s="7">
        <f>'total Scrap'!H110</f>
        <v>121</v>
      </c>
      <c r="I110" s="19">
        <f>'total Scrap'!I110</f>
        <v>13.72</v>
      </c>
      <c r="J110" s="7">
        <f>'total Scrap'!J110</f>
        <v>134.72</v>
      </c>
      <c r="K110" s="3" t="str">
        <f>'total Scrap'!K110</f>
        <v>FAISCEAU HS PINCÉ SOUS LE BAC À BATTERIE</v>
      </c>
      <c r="L110" s="18">
        <f t="shared" si="2"/>
        <v>1</v>
      </c>
      <c r="M11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10" s="25"/>
      <c r="O110" s="26"/>
      <c r="P110" s="25">
        <f t="shared" si="3"/>
        <v>183</v>
      </c>
      <c r="Q110" s="6"/>
      <c r="R110" s="6"/>
      <c r="S110" s="6"/>
    </row>
    <row r="111" spans="1:19" ht="18.75" customHeight="1" x14ac:dyDescent="0.35">
      <c r="A111" s="23" t="str">
        <f>'total Scrap'!A111</f>
        <v>10/2020</v>
      </c>
      <c r="B111" s="9">
        <f>'total Scrap'!B111</f>
        <v>72007</v>
      </c>
      <c r="C111" s="19" t="str">
        <f>'total Scrap'!C111</f>
        <v>JP Dupas</v>
      </c>
      <c r="D111" s="19">
        <f>'total Scrap'!D111</f>
        <v>96256</v>
      </c>
      <c r="E111" s="11" t="str">
        <f>'total Scrap'!E111</f>
        <v>65600FSL4C71</v>
      </c>
      <c r="F111" s="19" t="str">
        <f>'total Scrap'!F111</f>
        <v>066035 ACCU G3/4 0,7L 50 BARS</v>
      </c>
      <c r="G111" s="19">
        <f>'total Scrap'!G111</f>
        <v>3</v>
      </c>
      <c r="H111" s="7">
        <f>'total Scrap'!H111</f>
        <v>108.6</v>
      </c>
      <c r="I111" s="19">
        <f>'total Scrap'!I111</f>
        <v>13.72</v>
      </c>
      <c r="J111" s="7">
        <f>'total Scrap'!J111</f>
        <v>122.32</v>
      </c>
      <c r="K111" s="3" t="str">
        <f>'total Scrap'!K111</f>
        <v>FILETAGE OXYDÉ NON RESPECT DU FIFO</v>
      </c>
      <c r="L111" s="18">
        <f t="shared" si="2"/>
        <v>1</v>
      </c>
      <c r="M11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11" s="25"/>
      <c r="O111" s="26"/>
      <c r="P111" s="25">
        <f t="shared" si="3"/>
        <v>183</v>
      </c>
      <c r="Q111" s="6"/>
      <c r="R111" s="6"/>
      <c r="S111" s="6"/>
    </row>
    <row r="112" spans="1:19" ht="18.75" customHeight="1" x14ac:dyDescent="0.35">
      <c r="A112" s="23" t="str">
        <f>'total Scrap'!A112</f>
        <v>10/2020</v>
      </c>
      <c r="B112" s="9">
        <f>'total Scrap'!B112</f>
        <v>73069</v>
      </c>
      <c r="C112" s="19" t="str">
        <f>'total Scrap'!C112</f>
        <v>T. Boudard</v>
      </c>
      <c r="D112" s="19">
        <f>'total Scrap'!D112</f>
        <v>96803</v>
      </c>
      <c r="E112" s="11" t="str">
        <f>'total Scrap'!E112</f>
        <v>3A14055</v>
      </c>
      <c r="F112" s="19" t="str">
        <f>'total Scrap'!F112</f>
        <v>FLAP SUB-ASSY</v>
      </c>
      <c r="G112" s="19">
        <f>'total Scrap'!G112</f>
        <v>2</v>
      </c>
      <c r="H112" s="7">
        <f>'total Scrap'!H112</f>
        <v>105.32</v>
      </c>
      <c r="I112" s="19">
        <f>'total Scrap'!I112</f>
        <v>13.72</v>
      </c>
      <c r="J112" s="7">
        <f>'total Scrap'!J112</f>
        <v>119.03999999999999</v>
      </c>
      <c r="K112" s="3" t="str">
        <f>'total Scrap'!K112</f>
        <v>TRAPPE RAYÉE</v>
      </c>
      <c r="L112" s="18" t="b">
        <f t="shared" si="2"/>
        <v>0</v>
      </c>
      <c r="M11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12" s="25"/>
      <c r="O112" s="26"/>
      <c r="P112" s="25">
        <f t="shared" si="3"/>
        <v>183</v>
      </c>
      <c r="Q112" s="6"/>
      <c r="R112" s="6"/>
      <c r="S112" s="6"/>
    </row>
    <row r="113" spans="1:19" ht="18.75" customHeight="1" x14ac:dyDescent="0.35">
      <c r="A113" s="23" t="str">
        <f>'total Scrap'!A113</f>
        <v>10/2020</v>
      </c>
      <c r="B113" s="9">
        <f>'total Scrap'!B113</f>
        <v>72217</v>
      </c>
      <c r="C113" s="19" t="str">
        <f>'total Scrap'!C113</f>
        <v>D. Peigné</v>
      </c>
      <c r="D113" s="19">
        <f>'total Scrap'!D113</f>
        <v>96263</v>
      </c>
      <c r="E113" s="11" t="str">
        <f>'total Scrap'!E113</f>
        <v>55231F231071</v>
      </c>
      <c r="F113" s="19" t="str">
        <f>'total Scrap'!F113</f>
        <v>GLASS, ROOF</v>
      </c>
      <c r="G113" s="19">
        <f>'total Scrap'!G113</f>
        <v>1</v>
      </c>
      <c r="H113" s="7">
        <f>'total Scrap'!H113</f>
        <v>99.9</v>
      </c>
      <c r="I113" s="19">
        <f>'total Scrap'!I113</f>
        <v>13.72</v>
      </c>
      <c r="J113" s="7">
        <f>'total Scrap'!J113</f>
        <v>113.62</v>
      </c>
      <c r="K113" s="3" t="str">
        <f>'total Scrap'!K113</f>
        <v>VITRE HS EN MANIPULANT LA CAISSE A L'AIDE DU TRANSPALETTE</v>
      </c>
      <c r="L113" s="18" t="b">
        <f t="shared" si="2"/>
        <v>0</v>
      </c>
      <c r="M11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13" s="25"/>
      <c r="O113" s="26"/>
      <c r="P113" s="25">
        <f t="shared" si="3"/>
        <v>183</v>
      </c>
      <c r="Q113" s="6"/>
      <c r="R113" s="6"/>
      <c r="S113" s="6"/>
    </row>
    <row r="114" spans="1:19" ht="18.75" customHeight="1" x14ac:dyDescent="0.35">
      <c r="A114" s="23" t="str">
        <f>'total Scrap'!A276</f>
        <v>02/2021</v>
      </c>
      <c r="B114" s="9">
        <f>'total Scrap'!B276</f>
        <v>72999</v>
      </c>
      <c r="C114" s="19" t="str">
        <f>'total Scrap'!C276</f>
        <v>B. Metreau</v>
      </c>
      <c r="D114" s="19">
        <f>'total Scrap'!D276</f>
        <v>97810</v>
      </c>
      <c r="E114" s="11" t="str">
        <f>'total Scrap'!E276</f>
        <v>163612660071</v>
      </c>
      <c r="F114" s="19" t="str">
        <f>'total Scrap'!F276</f>
        <v>FAN</v>
      </c>
      <c r="G114" s="19">
        <f>'total Scrap'!G276</f>
        <v>1</v>
      </c>
      <c r="H114" s="7">
        <f>'total Scrap'!H276</f>
        <v>16.41</v>
      </c>
      <c r="I114" s="19">
        <f>'total Scrap'!I276</f>
        <v>13.72</v>
      </c>
      <c r="J114" s="7">
        <f>'total Scrap'!J276</f>
        <v>30.130000000000003</v>
      </c>
      <c r="K114" s="3" t="str">
        <f>'total Scrap'!K276</f>
        <v>HELICE ABIMÉE EN POSITIONNANT LE CHASSIS SUR LE MOTEUR</v>
      </c>
      <c r="L114" s="18" t="b">
        <f t="shared" si="2"/>
        <v>0</v>
      </c>
      <c r="M11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14" s="25"/>
      <c r="O114" s="26"/>
      <c r="P114" s="25">
        <f t="shared" si="3"/>
        <v>183</v>
      </c>
      <c r="Q114" s="6"/>
      <c r="R114" s="6"/>
      <c r="S114" s="6"/>
    </row>
    <row r="115" spans="1:19" ht="18.75" customHeight="1" x14ac:dyDescent="0.35">
      <c r="A115" s="23" t="str">
        <f>'total Scrap'!A115</f>
        <v>10/2020</v>
      </c>
      <c r="B115" s="9">
        <f>'total Scrap'!B115</f>
        <v>73082</v>
      </c>
      <c r="C115" s="19" t="str">
        <f>'total Scrap'!C115</f>
        <v>C. Poli Marchetti</v>
      </c>
      <c r="D115" s="19">
        <f>'total Scrap'!D115</f>
        <v>95175</v>
      </c>
      <c r="E115" s="11" t="str">
        <f>'total Scrap'!E115</f>
        <v>55240F218171</v>
      </c>
      <c r="F115" s="19" t="str">
        <f>'total Scrap'!F115</f>
        <v>WINDOW ASSY DOOR RH</v>
      </c>
      <c r="G115" s="19">
        <f>'total Scrap'!G115</f>
        <v>1</v>
      </c>
      <c r="H115" s="7">
        <f>'total Scrap'!H115</f>
        <v>92.69</v>
      </c>
      <c r="I115" s="19">
        <f>'total Scrap'!I115</f>
        <v>13.72</v>
      </c>
      <c r="J115" s="7">
        <f>'total Scrap'!J115</f>
        <v>106.41</v>
      </c>
      <c r="K115" s="3" t="str">
        <f>'total Scrap'!K115</f>
        <v>ABIMÉE AU NIVEAU DE L'ENCADREMENT</v>
      </c>
      <c r="L115" s="18">
        <f t="shared" si="2"/>
        <v>1</v>
      </c>
      <c r="M11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15" s="25"/>
      <c r="O115" s="26"/>
      <c r="P115" s="25">
        <f t="shared" si="3"/>
        <v>183</v>
      </c>
      <c r="Q115" s="6"/>
      <c r="R115" s="6"/>
      <c r="S115" s="6"/>
    </row>
    <row r="116" spans="1:19" ht="18.75" customHeight="1" x14ac:dyDescent="0.35">
      <c r="A116" s="23" t="str">
        <f>'total Scrap'!A116</f>
        <v>10/2020</v>
      </c>
      <c r="B116" s="9">
        <f>'total Scrap'!B116</f>
        <v>72999</v>
      </c>
      <c r="C116" s="19" t="str">
        <f>'total Scrap'!C116</f>
        <v>B. Metreau</v>
      </c>
      <c r="D116" s="19">
        <f>'total Scrap'!D116</f>
        <v>95419</v>
      </c>
      <c r="E116" s="11" t="str">
        <f>'total Scrap'!E116</f>
        <v>571602660471</v>
      </c>
      <c r="F116" s="19" t="str">
        <f>'total Scrap'!F116</f>
        <v>DISPLAY ASSY, MULTI-FUNCTION</v>
      </c>
      <c r="G116" s="19">
        <f>'total Scrap'!G116</f>
        <v>1</v>
      </c>
      <c r="H116" s="7">
        <f>'total Scrap'!H116</f>
        <v>89.81</v>
      </c>
      <c r="I116" s="19">
        <f>'total Scrap'!I116</f>
        <v>13.72</v>
      </c>
      <c r="J116" s="7">
        <f>'total Scrap'!J116</f>
        <v>103.53</v>
      </c>
      <c r="K116" s="3" t="str">
        <f>'total Scrap'!K116</f>
        <v>ÉCRAN CASSÉ</v>
      </c>
      <c r="L116" s="18" t="b">
        <f t="shared" si="2"/>
        <v>0</v>
      </c>
      <c r="M11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16" s="25"/>
      <c r="O116" s="26"/>
      <c r="P116" s="25">
        <f t="shared" si="3"/>
        <v>183</v>
      </c>
      <c r="Q116" s="6"/>
      <c r="R116" s="6"/>
      <c r="S116" s="6"/>
    </row>
    <row r="117" spans="1:19" ht="18.75" customHeight="1" x14ac:dyDescent="0.35">
      <c r="A117" s="23" t="str">
        <f>'total Scrap'!A117</f>
        <v>10/2020</v>
      </c>
      <c r="B117" s="9">
        <f>'total Scrap'!B117</f>
        <v>73082</v>
      </c>
      <c r="C117" s="19" t="str">
        <f>'total Scrap'!C117</f>
        <v>C. Poli Marchetti</v>
      </c>
      <c r="D117" s="19">
        <f>'total Scrap'!D117</f>
        <v>95650</v>
      </c>
      <c r="E117" s="11" t="str">
        <f>'total Scrap'!E117</f>
        <v>571602660471</v>
      </c>
      <c r="F117" s="19" t="str">
        <f>'total Scrap'!F117</f>
        <v>DISPLAY ASSY, MULTI-FUNCTION</v>
      </c>
      <c r="G117" s="19">
        <f>'total Scrap'!G117</f>
        <v>1</v>
      </c>
      <c r="H117" s="7">
        <f>'total Scrap'!H117</f>
        <v>89.81</v>
      </c>
      <c r="I117" s="19">
        <f>'total Scrap'!I117</f>
        <v>13.72</v>
      </c>
      <c r="J117" s="7">
        <f>'total Scrap'!J117</f>
        <v>103.53</v>
      </c>
      <c r="K117" s="3" t="str">
        <f>'total Scrap'!K117</f>
        <v>RAYÉ</v>
      </c>
      <c r="L117" s="18" t="b">
        <f t="shared" si="2"/>
        <v>0</v>
      </c>
      <c r="M11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17" s="25"/>
      <c r="O117" s="26"/>
      <c r="P117" s="25">
        <f t="shared" si="3"/>
        <v>183</v>
      </c>
      <c r="Q117" s="6"/>
      <c r="R117" s="6"/>
      <c r="S117" s="6"/>
    </row>
    <row r="118" spans="1:19" ht="18.75" customHeight="1" x14ac:dyDescent="0.35">
      <c r="A118" s="23" t="str">
        <f>'total Scrap'!A118</f>
        <v>10/2020</v>
      </c>
      <c r="B118" s="9">
        <f>'total Scrap'!B118</f>
        <v>73082</v>
      </c>
      <c r="C118" s="19" t="str">
        <f>'total Scrap'!C118</f>
        <v>C. Poli Marchetti</v>
      </c>
      <c r="D118" s="19">
        <f>'total Scrap'!D118</f>
        <v>95640</v>
      </c>
      <c r="E118" s="11" t="str">
        <f>'total Scrap'!E118</f>
        <v>56210F219071</v>
      </c>
      <c r="F118" s="19" t="str">
        <f>'total Scrap'!F118</f>
        <v>WIRE, ENGINE</v>
      </c>
      <c r="G118" s="19">
        <f>'total Scrap'!G118</f>
        <v>1</v>
      </c>
      <c r="H118" s="7">
        <f>'total Scrap'!H118</f>
        <v>80.569999999999993</v>
      </c>
      <c r="I118" s="19">
        <f>'total Scrap'!I118</f>
        <v>13.72</v>
      </c>
      <c r="J118" s="7">
        <f>'total Scrap'!J118</f>
        <v>94.289999999999992</v>
      </c>
      <c r="K118" s="3" t="str">
        <f>'total Scrap'!K118</f>
        <v>PRISE HS</v>
      </c>
      <c r="L118" s="18" t="b">
        <f t="shared" si="2"/>
        <v>0</v>
      </c>
      <c r="M11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18" s="25"/>
      <c r="O118" s="26"/>
      <c r="P118" s="25">
        <f t="shared" si="3"/>
        <v>183</v>
      </c>
      <c r="Q118" s="6"/>
      <c r="R118" s="6"/>
      <c r="S118" s="6"/>
    </row>
    <row r="119" spans="1:19" ht="18.75" customHeight="1" x14ac:dyDescent="0.35">
      <c r="A119" s="23" t="str">
        <f>'total Scrap'!A119</f>
        <v>10/2020</v>
      </c>
      <c r="B119" s="9">
        <f>'total Scrap'!B119</f>
        <v>72999</v>
      </c>
      <c r="C119" s="19" t="str">
        <f>'total Scrap'!C119</f>
        <v>B. Metreau</v>
      </c>
      <c r="D119" s="19">
        <f>'total Scrap'!D119</f>
        <v>96540</v>
      </c>
      <c r="E119" s="11" t="str">
        <f>'total Scrap'!E119</f>
        <v>56210F219071</v>
      </c>
      <c r="F119" s="19" t="str">
        <f>'total Scrap'!F119</f>
        <v>WIRE, ENGINE</v>
      </c>
      <c r="G119" s="19">
        <f>'total Scrap'!G119</f>
        <v>1</v>
      </c>
      <c r="H119" s="7">
        <f>'total Scrap'!H119</f>
        <v>80.569999999999993</v>
      </c>
      <c r="I119" s="19">
        <f>'total Scrap'!I119</f>
        <v>13.72</v>
      </c>
      <c r="J119" s="7">
        <f>'total Scrap'!J119</f>
        <v>94.289999999999992</v>
      </c>
      <c r="K119" s="3" t="str">
        <f>'total Scrap'!K119</f>
        <v>COUPÉ</v>
      </c>
      <c r="L119" s="18" t="b">
        <f t="shared" si="2"/>
        <v>0</v>
      </c>
      <c r="M11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19" s="25"/>
      <c r="O119" s="26"/>
      <c r="P119" s="25">
        <f t="shared" si="3"/>
        <v>183</v>
      </c>
      <c r="Q119" s="6"/>
      <c r="R119" s="6"/>
      <c r="S119" s="6"/>
    </row>
    <row r="120" spans="1:19" ht="18.75" customHeight="1" x14ac:dyDescent="0.35">
      <c r="A120" s="23" t="str">
        <f>'total Scrap'!A120</f>
        <v>10/2020</v>
      </c>
      <c r="B120" s="9">
        <f>'total Scrap'!B120</f>
        <v>72139</v>
      </c>
      <c r="C120" s="19" t="str">
        <f>'total Scrap'!C120</f>
        <v>C. Pichon</v>
      </c>
      <c r="D120" s="19">
        <f>'total Scrap'!D120</f>
        <v>95163</v>
      </c>
      <c r="E120" s="11" t="str">
        <f>'total Scrap'!E120</f>
        <v>16420F218071</v>
      </c>
      <c r="F120" s="19" t="str">
        <f>'total Scrap'!F120</f>
        <v>RADIATOR ASSY</v>
      </c>
      <c r="G120" s="19">
        <f>'total Scrap'!G120</f>
        <v>1</v>
      </c>
      <c r="H120" s="7">
        <f>'total Scrap'!H120</f>
        <v>70.91</v>
      </c>
      <c r="I120" s="19">
        <f>'total Scrap'!I120</f>
        <v>13.72</v>
      </c>
      <c r="J120" s="7">
        <f>'total Scrap'!J120</f>
        <v>84.63</v>
      </c>
      <c r="K120" s="3" t="str">
        <f>'total Scrap'!K120</f>
        <v>RADIATEUR ABIMÉ LORS DU TRANSFERT DE LA CHARETTE PRÉPA À LA CHARETTE T</v>
      </c>
      <c r="L120" s="18">
        <f t="shared" si="2"/>
        <v>1</v>
      </c>
      <c r="M12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20" s="25"/>
      <c r="O120" s="26"/>
      <c r="P120" s="25">
        <f t="shared" si="3"/>
        <v>183</v>
      </c>
      <c r="Q120" s="6"/>
      <c r="R120" s="6"/>
      <c r="S120" s="6"/>
    </row>
    <row r="121" spans="1:19" ht="18.75" customHeight="1" x14ac:dyDescent="0.35">
      <c r="A121" s="23" t="str">
        <f>'total Scrap'!A277</f>
        <v>02/2021</v>
      </c>
      <c r="B121" s="9">
        <f>'total Scrap'!B277</f>
        <v>72999</v>
      </c>
      <c r="C121" s="19" t="str">
        <f>'total Scrap'!C277</f>
        <v>B. Metreau</v>
      </c>
      <c r="D121" s="19">
        <f>'total Scrap'!D277</f>
        <v>97805</v>
      </c>
      <c r="E121" s="11" t="str">
        <f>'total Scrap'!E277</f>
        <v>163612660071</v>
      </c>
      <c r="F121" s="19" t="str">
        <f>'total Scrap'!F277</f>
        <v>FAN</v>
      </c>
      <c r="G121" s="19">
        <f>'total Scrap'!G277</f>
        <v>1</v>
      </c>
      <c r="H121" s="7">
        <f>'total Scrap'!H277</f>
        <v>16.41</v>
      </c>
      <c r="I121" s="19">
        <f>'total Scrap'!I277</f>
        <v>13.72</v>
      </c>
      <c r="J121" s="7">
        <f>'total Scrap'!J277</f>
        <v>30.130000000000003</v>
      </c>
      <c r="K121" s="3" t="str">
        <f>'total Scrap'!K277</f>
        <v>COUPS SUR LE VENTILATEUR EN METTANT LE CHASSIS SUR LE MOTEUR</v>
      </c>
      <c r="L121" s="18" t="b">
        <f t="shared" si="2"/>
        <v>0</v>
      </c>
      <c r="M12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21" s="25"/>
      <c r="O121" s="26"/>
      <c r="P121" s="25">
        <f t="shared" si="3"/>
        <v>183</v>
      </c>
      <c r="Q121" s="6"/>
      <c r="R121" s="6"/>
      <c r="S121" s="6"/>
    </row>
    <row r="122" spans="1:19" ht="18.75" customHeight="1" x14ac:dyDescent="0.35">
      <c r="A122" s="23" t="str">
        <f>'total Scrap'!A122</f>
        <v>10/2020</v>
      </c>
      <c r="B122" s="9">
        <f>'total Scrap'!B122</f>
        <v>73082</v>
      </c>
      <c r="C122" s="19" t="str">
        <f>'total Scrap'!C122</f>
        <v>C. Poli Marchetti</v>
      </c>
      <c r="D122" s="19">
        <f>'total Scrap'!D122</f>
        <v>95555</v>
      </c>
      <c r="E122" s="11" t="str">
        <f>'total Scrap'!E122</f>
        <v>58510F318271</v>
      </c>
      <c r="F122" s="19" t="str">
        <f>'total Scrap'!F122</f>
        <v>MOTOR ASSY, WIPER</v>
      </c>
      <c r="G122" s="19">
        <f>'total Scrap'!G122</f>
        <v>1</v>
      </c>
      <c r="H122" s="7">
        <f>'total Scrap'!H122</f>
        <v>61.47</v>
      </c>
      <c r="I122" s="19">
        <f>'total Scrap'!I122</f>
        <v>13.72</v>
      </c>
      <c r="J122" s="7">
        <f>'total Scrap'!J122</f>
        <v>75.19</v>
      </c>
      <c r="K122" s="3" t="str">
        <f>'total Scrap'!K122</f>
        <v>FILS ARRACHÉS SUR LA PLATINE</v>
      </c>
      <c r="L122" s="18">
        <f t="shared" si="2"/>
        <v>1</v>
      </c>
      <c r="M12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22" s="25"/>
      <c r="O122" s="26"/>
      <c r="P122" s="25">
        <f t="shared" si="3"/>
        <v>183</v>
      </c>
      <c r="Q122" s="6"/>
      <c r="R122" s="6"/>
      <c r="S122" s="6"/>
    </row>
    <row r="123" spans="1:19" ht="18.75" customHeight="1" x14ac:dyDescent="0.35">
      <c r="A123" s="23" t="str">
        <f>'total Scrap'!A123</f>
        <v>10/2020</v>
      </c>
      <c r="B123" s="9">
        <f>'total Scrap'!B123</f>
        <v>73082</v>
      </c>
      <c r="C123" s="19" t="str">
        <f>'total Scrap'!C123</f>
        <v>C. Poli Marchetti</v>
      </c>
      <c r="D123" s="19">
        <f>'total Scrap'!D123</f>
        <v>96805</v>
      </c>
      <c r="E123" s="11" t="str">
        <f>'total Scrap'!E123</f>
        <v>2A28005</v>
      </c>
      <c r="F123" s="19" t="str">
        <f>'total Scrap'!F123</f>
        <v>COVER SUB-ASSY, HTR</v>
      </c>
      <c r="G123" s="19">
        <f>'total Scrap'!G123</f>
        <v>1</v>
      </c>
      <c r="H123" s="7">
        <f>'total Scrap'!H123</f>
        <v>51.48</v>
      </c>
      <c r="I123" s="19">
        <f>'total Scrap'!I123</f>
        <v>13.72</v>
      </c>
      <c r="J123" s="7">
        <f>'total Scrap'!J123</f>
        <v>65.2</v>
      </c>
      <c r="K123" s="3" t="str">
        <f>'total Scrap'!K123</f>
        <v>PIÈCE RAYÉE LORS DU MONTAGE</v>
      </c>
      <c r="L123" s="18" t="b">
        <f t="shared" si="2"/>
        <v>0</v>
      </c>
      <c r="M12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23" s="25"/>
      <c r="O123" s="26"/>
      <c r="P123" s="25">
        <f t="shared" si="3"/>
        <v>183</v>
      </c>
      <c r="Q123" s="6"/>
      <c r="R123" s="6"/>
      <c r="S123" s="6"/>
    </row>
    <row r="124" spans="1:19" ht="18.75" customHeight="1" x14ac:dyDescent="0.35">
      <c r="A124" s="23" t="str">
        <f>'total Scrap'!A124</f>
        <v>10/2020</v>
      </c>
      <c r="B124" s="9">
        <f>'total Scrap'!B124</f>
        <v>72139</v>
      </c>
      <c r="C124" s="19" t="str">
        <f>'total Scrap'!C124</f>
        <v>C. Pichon</v>
      </c>
      <c r="D124" s="19">
        <f>'total Scrap'!D124</f>
        <v>95417</v>
      </c>
      <c r="E124" s="11" t="str">
        <f>'total Scrap'!E124</f>
        <v>565903676071</v>
      </c>
      <c r="F124" s="19" t="str">
        <f>'total Scrap'!F124</f>
        <v>LAMP ASSY, HEAD</v>
      </c>
      <c r="G124" s="19">
        <f>'total Scrap'!G124</f>
        <v>1</v>
      </c>
      <c r="H124" s="7">
        <f>'total Scrap'!H124</f>
        <v>43.72</v>
      </c>
      <c r="I124" s="19">
        <f>'total Scrap'!I124</f>
        <v>13.72</v>
      </c>
      <c r="J124" s="7">
        <f>'total Scrap'!J124</f>
        <v>57.44</v>
      </c>
      <c r="K124" s="3" t="str">
        <f>'total Scrap'!K124</f>
        <v>FEU CASSÉ LORS DE LA PRÉPA LOGISTIQUE</v>
      </c>
      <c r="L124" s="18" t="b">
        <f t="shared" si="2"/>
        <v>0</v>
      </c>
      <c r="M12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24" s="25"/>
      <c r="O124" s="26"/>
      <c r="P124" s="25">
        <f t="shared" si="3"/>
        <v>183</v>
      </c>
      <c r="Q124" s="6"/>
      <c r="R124" s="6"/>
      <c r="S124" s="6"/>
    </row>
    <row r="125" spans="1:19" ht="18.75" customHeight="1" x14ac:dyDescent="0.35">
      <c r="A125" s="23" t="str">
        <f>'total Scrap'!A125</f>
        <v>10/2020</v>
      </c>
      <c r="B125" s="9">
        <f>'total Scrap'!B125</f>
        <v>73082</v>
      </c>
      <c r="C125" s="19" t="str">
        <f>'total Scrap'!C125</f>
        <v>C. Poli Marchetti</v>
      </c>
      <c r="D125" s="19">
        <f>'total Scrap'!D125</f>
        <v>95418</v>
      </c>
      <c r="E125" s="11" t="str">
        <f>'total Scrap'!E125</f>
        <v>565903676071</v>
      </c>
      <c r="F125" s="19" t="str">
        <f>'total Scrap'!F125</f>
        <v>LAMP ASSY, HEAD</v>
      </c>
      <c r="G125" s="19">
        <f>'total Scrap'!G125</f>
        <v>1</v>
      </c>
      <c r="H125" s="7">
        <f>'total Scrap'!H125</f>
        <v>43.72</v>
      </c>
      <c r="I125" s="19">
        <f>'total Scrap'!I125</f>
        <v>13.72</v>
      </c>
      <c r="J125" s="7">
        <f>'total Scrap'!J125</f>
        <v>57.44</v>
      </c>
      <c r="K125" s="3" t="str">
        <f>'total Scrap'!K125</f>
        <v>VIS CASSÉE À L'INTERIEUR DU FEU A LED</v>
      </c>
      <c r="L125" s="18" t="b">
        <f t="shared" si="2"/>
        <v>0</v>
      </c>
      <c r="M12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25" s="25"/>
      <c r="O125" s="26"/>
      <c r="P125" s="25">
        <f t="shared" si="3"/>
        <v>183</v>
      </c>
      <c r="Q125" s="6"/>
      <c r="R125" s="6"/>
      <c r="S125" s="6"/>
    </row>
    <row r="126" spans="1:19" ht="18.75" customHeight="1" x14ac:dyDescent="0.35">
      <c r="A126" s="23" t="str">
        <f>'total Scrap'!A126</f>
        <v>10/2020</v>
      </c>
      <c r="B126" s="9">
        <f>'total Scrap'!B126</f>
        <v>73082</v>
      </c>
      <c r="C126" s="19" t="str">
        <f>'total Scrap'!C126</f>
        <v>C. Poli Marchetti</v>
      </c>
      <c r="D126" s="19">
        <f>'total Scrap'!D126</f>
        <v>95415</v>
      </c>
      <c r="E126" s="11" t="str">
        <f>'total Scrap'!E126</f>
        <v>56310F226071</v>
      </c>
      <c r="F126" s="19" t="str">
        <f>'total Scrap'!F126</f>
        <v>WIRE SIDE LH</v>
      </c>
      <c r="G126" s="19">
        <f>'total Scrap'!G126</f>
        <v>1</v>
      </c>
      <c r="H126" s="7">
        <f>'total Scrap'!H126</f>
        <v>41.58</v>
      </c>
      <c r="I126" s="19">
        <f>'total Scrap'!I126</f>
        <v>13.72</v>
      </c>
      <c r="J126" s="7">
        <f>'total Scrap'!J126</f>
        <v>55.3</v>
      </c>
      <c r="K126" s="3" t="str">
        <f>'total Scrap'!K126</f>
        <v>PRISE BOITIER DE JONCTION CASSÉE</v>
      </c>
      <c r="L126" s="18">
        <f t="shared" si="2"/>
        <v>1</v>
      </c>
      <c r="M12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26" s="25"/>
      <c r="O126" s="26"/>
      <c r="P126" s="25">
        <f t="shared" si="3"/>
        <v>183</v>
      </c>
      <c r="Q126" s="6"/>
      <c r="R126" s="6"/>
      <c r="S126" s="6"/>
    </row>
    <row r="127" spans="1:19" ht="18.75" customHeight="1" x14ac:dyDescent="0.35">
      <c r="A127" s="23" t="str">
        <f>'total Scrap'!A127</f>
        <v>10/2020</v>
      </c>
      <c r="B127" s="9">
        <f>'total Scrap'!B127</f>
        <v>72007</v>
      </c>
      <c r="C127" s="19" t="str">
        <f>'total Scrap'!C127</f>
        <v>JP Dupas</v>
      </c>
      <c r="D127" s="19">
        <f>'total Scrap'!D127</f>
        <v>95066</v>
      </c>
      <c r="E127" s="11" t="str">
        <f>'total Scrap'!E127</f>
        <v>56210F220071</v>
      </c>
      <c r="F127" s="19" t="str">
        <f>'total Scrap'!F127</f>
        <v>WIRE, ENGINE</v>
      </c>
      <c r="G127" s="19">
        <f>'total Scrap'!G127</f>
        <v>1</v>
      </c>
      <c r="H127" s="7">
        <f>'total Scrap'!H127</f>
        <v>35.5</v>
      </c>
      <c r="I127" s="19">
        <f>'total Scrap'!I127</f>
        <v>13.72</v>
      </c>
      <c r="J127" s="7">
        <f>'total Scrap'!J127</f>
        <v>49.22</v>
      </c>
      <c r="K127" s="3" t="str">
        <f>'total Scrap'!K127</f>
        <v>SUPPORT FUSIBLE CASSÉ</v>
      </c>
      <c r="L127" s="18" t="b">
        <f t="shared" si="2"/>
        <v>0</v>
      </c>
      <c r="M12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27" s="25"/>
      <c r="O127" s="26"/>
      <c r="P127" s="25">
        <f t="shared" si="3"/>
        <v>183</v>
      </c>
      <c r="Q127" s="6"/>
      <c r="R127" s="6"/>
      <c r="S127" s="6"/>
    </row>
    <row r="128" spans="1:19" ht="18.75" customHeight="1" x14ac:dyDescent="0.35">
      <c r="A128" s="23" t="str">
        <f>'total Scrap'!A328</f>
        <v>03/2021</v>
      </c>
      <c r="B128" s="9">
        <f>'total Scrap'!B328</f>
        <v>72999</v>
      </c>
      <c r="C128" s="19" t="str">
        <f>'total Scrap'!C328</f>
        <v>B. Metreau</v>
      </c>
      <c r="D128" s="19">
        <f>'total Scrap'!D328</f>
        <v>97814</v>
      </c>
      <c r="E128" s="11" t="str">
        <f>'total Scrap'!E328</f>
        <v>163612660071</v>
      </c>
      <c r="F128" s="19" t="str">
        <f>'total Scrap'!F328</f>
        <v>FAN</v>
      </c>
      <c r="G128" s="19">
        <f>'total Scrap'!G328</f>
        <v>1</v>
      </c>
      <c r="H128" s="7">
        <f>'total Scrap'!H328</f>
        <v>16.41</v>
      </c>
      <c r="I128" s="19">
        <f>'total Scrap'!I328</f>
        <v>13.72</v>
      </c>
      <c r="J128" s="7">
        <f>'total Scrap'!J328</f>
        <v>30.130000000000003</v>
      </c>
      <c r="K128" s="3" t="str">
        <f>'total Scrap'!K328</f>
        <v>HELICE HS EN ASSEMBLANT LE CHASSIS SUR LE MOTEUR</v>
      </c>
      <c r="L128" s="18" t="b">
        <f t="shared" si="2"/>
        <v>0</v>
      </c>
      <c r="M12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28" s="25"/>
      <c r="O128" s="26"/>
      <c r="P128" s="25">
        <f t="shared" si="3"/>
        <v>183</v>
      </c>
      <c r="Q128" s="6"/>
      <c r="R128" s="6"/>
      <c r="S128" s="6"/>
    </row>
    <row r="129" spans="1:19" ht="18.75" customHeight="1" x14ac:dyDescent="0.35">
      <c r="A129" s="23" t="str">
        <f>'total Scrap'!A129</f>
        <v>10/2020</v>
      </c>
      <c r="B129" s="9">
        <f>'total Scrap'!B129</f>
        <v>73082</v>
      </c>
      <c r="C129" s="19" t="str">
        <f>'total Scrap'!C129</f>
        <v>C. Poli Marchetti</v>
      </c>
      <c r="D129" s="19">
        <f>'total Scrap'!D129</f>
        <v>95974</v>
      </c>
      <c r="E129" s="11" t="str">
        <f>'total Scrap'!E129</f>
        <v>233002665071</v>
      </c>
      <c r="F129" s="19" t="str">
        <f>'total Scrap'!F129</f>
        <v>FILTER ASSY, FUEL</v>
      </c>
      <c r="G129" s="19">
        <f>'total Scrap'!G129</f>
        <v>1</v>
      </c>
      <c r="H129" s="7">
        <f>'total Scrap'!H129</f>
        <v>31.22</v>
      </c>
      <c r="I129" s="19">
        <f>'total Scrap'!I129</f>
        <v>13.72</v>
      </c>
      <c r="J129" s="7">
        <f>'total Scrap'!J129</f>
        <v>44.94</v>
      </c>
      <c r="K129" s="3" t="str">
        <f>'total Scrap'!K129</f>
        <v>TOMBÉ DONC PRISE HS</v>
      </c>
      <c r="L129" s="18" t="b">
        <f t="shared" si="2"/>
        <v>0</v>
      </c>
      <c r="M12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29" s="25"/>
      <c r="O129" s="26"/>
      <c r="P129" s="25">
        <f t="shared" si="3"/>
        <v>183</v>
      </c>
      <c r="Q129" s="6"/>
      <c r="R129" s="6"/>
      <c r="S129" s="6"/>
    </row>
    <row r="130" spans="1:19" ht="18.75" customHeight="1" x14ac:dyDescent="0.35">
      <c r="A130" s="23" t="str">
        <f>'total Scrap'!A130</f>
        <v>10/2020</v>
      </c>
      <c r="B130" s="9">
        <f>'total Scrap'!B130</f>
        <v>72999</v>
      </c>
      <c r="C130" s="19" t="str">
        <f>'total Scrap'!C130</f>
        <v>B. Metreau</v>
      </c>
      <c r="D130" s="19">
        <f>'total Scrap'!D130</f>
        <v>96702</v>
      </c>
      <c r="E130" s="11" t="str">
        <f>'total Scrap'!E130</f>
        <v>56031F232071</v>
      </c>
      <c r="F130" s="19" t="str">
        <f>'total Scrap'!F130</f>
        <v>WIRE, SIDE LH</v>
      </c>
      <c r="G130" s="19">
        <f>'total Scrap'!G130</f>
        <v>1</v>
      </c>
      <c r="H130" s="7">
        <f>'total Scrap'!H130</f>
        <v>31.19</v>
      </c>
      <c r="I130" s="19">
        <f>'total Scrap'!I130</f>
        <v>13.72</v>
      </c>
      <c r="J130" s="7">
        <f>'total Scrap'!J130</f>
        <v>44.910000000000004</v>
      </c>
      <c r="K130" s="3" t="str">
        <f>'total Scrap'!K130</f>
        <v>PINCÉ HS</v>
      </c>
      <c r="L130" s="18" t="b">
        <f t="shared" ref="L130:L193" si="4">IF(COUNTIFS($E$2:$E$437,E130)=1,1)</f>
        <v>0</v>
      </c>
      <c r="M13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30" s="25"/>
      <c r="O130" s="26"/>
      <c r="P130" s="25">
        <f t="shared" si="3"/>
        <v>183</v>
      </c>
      <c r="Q130" s="6"/>
      <c r="R130" s="6"/>
      <c r="S130" s="6"/>
    </row>
    <row r="131" spans="1:19" ht="18.75" customHeight="1" x14ac:dyDescent="0.35">
      <c r="A131" s="23" t="str">
        <f>'total Scrap'!A131</f>
        <v>10/2020</v>
      </c>
      <c r="B131" s="9">
        <f>'total Scrap'!B131</f>
        <v>73082</v>
      </c>
      <c r="C131" s="19" t="str">
        <f>'total Scrap'!C131</f>
        <v>C. Poli Marchetti</v>
      </c>
      <c r="D131" s="19">
        <f>'total Scrap'!D131</f>
        <v>96546</v>
      </c>
      <c r="E131" s="11" t="str">
        <f>'total Scrap'!E131</f>
        <v>53226F231071</v>
      </c>
      <c r="F131" s="19" t="str">
        <f>'total Scrap'!F131</f>
        <v>PANEL, INSTRUMENT, RH</v>
      </c>
      <c r="G131" s="19">
        <f>'total Scrap'!G131</f>
        <v>1</v>
      </c>
      <c r="H131" s="7">
        <f>'total Scrap'!H131</f>
        <v>21.5</v>
      </c>
      <c r="I131" s="19">
        <f>'total Scrap'!I131</f>
        <v>13.72</v>
      </c>
      <c r="J131" s="7">
        <f>'total Scrap'!J131</f>
        <v>35.22</v>
      </c>
      <c r="K131" s="3" t="str">
        <f>'total Scrap'!K131</f>
        <v>FIXATION CARTER HS</v>
      </c>
      <c r="L131" s="18">
        <f t="shared" si="4"/>
        <v>1</v>
      </c>
      <c r="M13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31" s="25"/>
      <c r="O131" s="26"/>
      <c r="P131" s="25">
        <f t="shared" si="3"/>
        <v>183</v>
      </c>
      <c r="Q131" s="6"/>
      <c r="R131" s="6"/>
      <c r="S131" s="6"/>
    </row>
    <row r="132" spans="1:19" ht="18.75" customHeight="1" x14ac:dyDescent="0.35">
      <c r="A132" s="23" t="str">
        <f>'total Scrap'!A132</f>
        <v>10/2020</v>
      </c>
      <c r="B132" s="9">
        <f>'total Scrap'!B132</f>
        <v>72062</v>
      </c>
      <c r="C132" s="19" t="str">
        <f>'total Scrap'!C132</f>
        <v>P. Sauvaget</v>
      </c>
      <c r="D132" s="19">
        <f>'total Scrap'!D132</f>
        <v>95421</v>
      </c>
      <c r="E132" s="11" t="str">
        <f>'total Scrap'!E132</f>
        <v>56580FPD2171</v>
      </c>
      <c r="F132" s="19" t="str">
        <f>'total Scrap'!F132</f>
        <v>LAMP ASSY, BEACON</v>
      </c>
      <c r="G132" s="19">
        <f>'total Scrap'!G132</f>
        <v>1</v>
      </c>
      <c r="H132" s="7">
        <f>'total Scrap'!H132</f>
        <v>19.7</v>
      </c>
      <c r="I132" s="19">
        <f>'total Scrap'!I132</f>
        <v>13.72</v>
      </c>
      <c r="J132" s="7">
        <f>'total Scrap'!J132</f>
        <v>33.42</v>
      </c>
      <c r="K132" s="3" t="str">
        <f>'total Scrap'!K132</f>
        <v>GIRAPHARE HS LORS DU CHARGEMENT DANS LE CAMION</v>
      </c>
      <c r="L132" s="18">
        <f t="shared" si="4"/>
        <v>1</v>
      </c>
      <c r="M13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32" s="25"/>
      <c r="O132" s="26"/>
      <c r="P132" s="25">
        <f t="shared" ref="P132:P195" si="5">N132+6*30+3</f>
        <v>183</v>
      </c>
      <c r="Q132" s="6"/>
      <c r="R132" s="6"/>
      <c r="S132" s="6"/>
    </row>
    <row r="133" spans="1:19" ht="18.75" customHeight="1" x14ac:dyDescent="0.35">
      <c r="A133" s="23" t="str">
        <f>'total Scrap'!A133</f>
        <v>10/2020</v>
      </c>
      <c r="B133" s="9">
        <f>'total Scrap'!B133</f>
        <v>73082</v>
      </c>
      <c r="C133" s="19" t="str">
        <f>'total Scrap'!C133</f>
        <v>C. Poli Marchetti</v>
      </c>
      <c r="D133" s="19">
        <f>'total Scrap'!D133</f>
        <v>96923</v>
      </c>
      <c r="E133" s="11" t="str">
        <f>'total Scrap'!E133</f>
        <v>55227F218271</v>
      </c>
      <c r="F133" s="19" t="str">
        <f>'total Scrap'!F133</f>
        <v>GLASS,RR</v>
      </c>
      <c r="G133" s="19">
        <f>'total Scrap'!G133</f>
        <v>1</v>
      </c>
      <c r="H133" s="7">
        <f>'total Scrap'!H133</f>
        <v>19.399999999999999</v>
      </c>
      <c r="I133" s="19">
        <f>'total Scrap'!I133</f>
        <v>13.72</v>
      </c>
      <c r="J133" s="7">
        <f>'total Scrap'!J133</f>
        <v>33.119999999999997</v>
      </c>
      <c r="K133" s="3" t="str">
        <f>'total Scrap'!K133</f>
        <v>FISSURE DU HAYON</v>
      </c>
      <c r="L133" s="18" t="b">
        <f t="shared" si="4"/>
        <v>0</v>
      </c>
      <c r="M13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33" s="25"/>
      <c r="O133" s="26"/>
      <c r="P133" s="25">
        <f t="shared" si="5"/>
        <v>183</v>
      </c>
      <c r="Q133" s="6"/>
      <c r="R133" s="6"/>
      <c r="S133" s="6"/>
    </row>
    <row r="134" spans="1:19" ht="18.75" customHeight="1" x14ac:dyDescent="0.35">
      <c r="A134" s="23" t="str">
        <f>'total Scrap'!A134</f>
        <v>10/2020</v>
      </c>
      <c r="B134" s="9">
        <f>'total Scrap'!B134</f>
        <v>73082</v>
      </c>
      <c r="C134" s="19" t="str">
        <f>'total Scrap'!C134</f>
        <v>C. Poli Marchetti</v>
      </c>
      <c r="D134" s="19">
        <f>'total Scrap'!D134</f>
        <v>96701</v>
      </c>
      <c r="E134" s="11" t="str">
        <f>'total Scrap'!E134</f>
        <v>53211F331071</v>
      </c>
      <c r="F134" s="19" t="str">
        <f>'total Scrap'!F134</f>
        <v>PANEL, INSTRUMENT, RH</v>
      </c>
      <c r="G134" s="19">
        <f>'total Scrap'!G134</f>
        <v>1</v>
      </c>
      <c r="H134" s="7">
        <f>'total Scrap'!H134</f>
        <v>19.39</v>
      </c>
      <c r="I134" s="19">
        <f>'total Scrap'!I134</f>
        <v>13.72</v>
      </c>
      <c r="J134" s="7">
        <f>'total Scrap'!J134</f>
        <v>33.11</v>
      </c>
      <c r="K134" s="3" t="str">
        <f>'total Scrap'!K134</f>
        <v>FIXATION CARTER HS</v>
      </c>
      <c r="L134" s="18">
        <f t="shared" si="4"/>
        <v>1</v>
      </c>
      <c r="M13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34" s="25"/>
      <c r="O134" s="26"/>
      <c r="P134" s="25">
        <f t="shared" si="5"/>
        <v>183</v>
      </c>
      <c r="Q134" s="6"/>
      <c r="R134" s="6"/>
      <c r="S134" s="6"/>
    </row>
    <row r="135" spans="1:19" ht="18.75" customHeight="1" x14ac:dyDescent="0.35">
      <c r="A135" s="23" t="str">
        <f>'total Scrap'!A135</f>
        <v>10/2020</v>
      </c>
      <c r="B135" s="9">
        <f>'total Scrap'!B135</f>
        <v>73082</v>
      </c>
      <c r="C135" s="19" t="str">
        <f>'total Scrap'!C135</f>
        <v>C. Poli Marchetti</v>
      </c>
      <c r="D135" s="19">
        <f>'total Scrap'!D135</f>
        <v>95973</v>
      </c>
      <c r="E135" s="11" t="str">
        <f>'total Scrap'!E135</f>
        <v>56052F227071</v>
      </c>
      <c r="F135" s="19" t="str">
        <f>'total Scrap'!F135</f>
        <v>WIRE RR UPR MAIN</v>
      </c>
      <c r="G135" s="19">
        <f>'total Scrap'!G135</f>
        <v>1</v>
      </c>
      <c r="H135" s="7">
        <f>'total Scrap'!H135</f>
        <v>19.29</v>
      </c>
      <c r="I135" s="19">
        <f>'total Scrap'!I135</f>
        <v>13.72</v>
      </c>
      <c r="J135" s="7">
        <f>'total Scrap'!J135</f>
        <v>33.01</v>
      </c>
      <c r="K135" s="3" t="str">
        <f>'total Scrap'!K135</f>
        <v>FAISCEAU COINCÉ AU NIVEAU DU CHASSIS 2 PRISES HS</v>
      </c>
      <c r="L135" s="18" t="b">
        <f t="shared" si="4"/>
        <v>0</v>
      </c>
      <c r="M13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35" s="25"/>
      <c r="O135" s="26"/>
      <c r="P135" s="25">
        <f t="shared" si="5"/>
        <v>183</v>
      </c>
      <c r="Q135" s="6"/>
      <c r="R135" s="6"/>
      <c r="S135" s="6"/>
    </row>
    <row r="136" spans="1:19" ht="18.75" customHeight="1" x14ac:dyDescent="0.35">
      <c r="A136" s="23" t="str">
        <f>'total Scrap'!A136</f>
        <v>10/2020</v>
      </c>
      <c r="B136" s="9">
        <f>'total Scrap'!B136</f>
        <v>73082</v>
      </c>
      <c r="C136" s="19" t="str">
        <f>'total Scrap'!C136</f>
        <v>C. Poli Marchetti</v>
      </c>
      <c r="D136" s="19">
        <f>'total Scrap'!D136</f>
        <v>96706</v>
      </c>
      <c r="E136" s="11" t="str">
        <f>'total Scrap'!E136</f>
        <v>56052F227071</v>
      </c>
      <c r="F136" s="19" t="str">
        <f>'total Scrap'!F136</f>
        <v>WIRE RR UPR MAIN</v>
      </c>
      <c r="G136" s="19">
        <f>'total Scrap'!G136</f>
        <v>1</v>
      </c>
      <c r="H136" s="7">
        <f>'total Scrap'!H136</f>
        <v>19.29</v>
      </c>
      <c r="I136" s="19">
        <f>'total Scrap'!I136</f>
        <v>13.72</v>
      </c>
      <c r="J136" s="7">
        <f>'total Scrap'!J136</f>
        <v>33.01</v>
      </c>
      <c r="K136" s="3" t="str">
        <f>'total Scrap'!K136</f>
        <v>CONNECTEUR HS</v>
      </c>
      <c r="L136" s="18" t="b">
        <f t="shared" si="4"/>
        <v>0</v>
      </c>
      <c r="M13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36" s="25"/>
      <c r="O136" s="26"/>
      <c r="P136" s="25">
        <f t="shared" si="5"/>
        <v>183</v>
      </c>
      <c r="Q136" s="6"/>
      <c r="R136" s="6"/>
      <c r="S136" s="6"/>
    </row>
    <row r="137" spans="1:19" ht="18.75" customHeight="1" x14ac:dyDescent="0.35">
      <c r="A137" s="23" t="str">
        <f>'total Scrap'!A137</f>
        <v>10/2020</v>
      </c>
      <c r="B137" s="9">
        <f>'total Scrap'!B137</f>
        <v>72139</v>
      </c>
      <c r="C137" s="19" t="str">
        <f>'total Scrap'!C137</f>
        <v>C. Pichon</v>
      </c>
      <c r="D137" s="19">
        <f>'total Scrap'!D137</f>
        <v>95424</v>
      </c>
      <c r="E137" s="11" t="str">
        <f>'total Scrap'!E137</f>
        <v>56570F210071</v>
      </c>
      <c r="F137" s="19" t="str">
        <f>'total Scrap'!F137</f>
        <v>FEU A ECLAT 89990901</v>
      </c>
      <c r="G137" s="19">
        <f>'total Scrap'!G137</f>
        <v>1</v>
      </c>
      <c r="H137" s="7">
        <f>'total Scrap'!H137</f>
        <v>18.95</v>
      </c>
      <c r="I137" s="19">
        <f>'total Scrap'!I137</f>
        <v>13.72</v>
      </c>
      <c r="J137" s="7">
        <f>'total Scrap'!J137</f>
        <v>32.67</v>
      </c>
      <c r="K137" s="3" t="str">
        <f>'total Scrap'!K137</f>
        <v>CASSÉ LORS DE LA PRÉPARATION</v>
      </c>
      <c r="L137" s="18" t="b">
        <f t="shared" si="4"/>
        <v>0</v>
      </c>
      <c r="M13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37" s="25"/>
      <c r="O137" s="26"/>
      <c r="P137" s="25">
        <f t="shared" si="5"/>
        <v>183</v>
      </c>
      <c r="Q137" s="6"/>
      <c r="R137" s="6"/>
      <c r="S137" s="6"/>
    </row>
    <row r="138" spans="1:19" ht="18.75" customHeight="1" x14ac:dyDescent="0.35">
      <c r="A138" s="23" t="str">
        <f>'total Scrap'!A138</f>
        <v>10/2020</v>
      </c>
      <c r="B138" s="9">
        <f>'total Scrap'!B138</f>
        <v>73082</v>
      </c>
      <c r="C138" s="19" t="str">
        <f>'total Scrap'!C138</f>
        <v>C. Poli Marchetti</v>
      </c>
      <c r="D138" s="19">
        <f>'total Scrap'!D138</f>
        <v>95728</v>
      </c>
      <c r="E138" s="11" t="str">
        <f>'total Scrap'!E138</f>
        <v>17106F225071</v>
      </c>
      <c r="F138" s="19" t="str">
        <f>'total Scrap'!F138</f>
        <v>COVER SUB ASSY,DPF</v>
      </c>
      <c r="G138" s="19">
        <f>'total Scrap'!G138</f>
        <v>1</v>
      </c>
      <c r="H138" s="7">
        <f>'total Scrap'!H138</f>
        <v>16.27</v>
      </c>
      <c r="I138" s="19">
        <f>'total Scrap'!I138</f>
        <v>13.72</v>
      </c>
      <c r="J138" s="7">
        <f>'total Scrap'!J138</f>
        <v>29.990000000000002</v>
      </c>
      <c r="K138" s="3" t="str">
        <f>'total Scrap'!K138</f>
        <v>VIS SUPPORT GRILLE BLOQUÉE</v>
      </c>
      <c r="L138" s="18" t="b">
        <f t="shared" si="4"/>
        <v>0</v>
      </c>
      <c r="M13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38" s="25"/>
      <c r="O138" s="26"/>
      <c r="P138" s="25">
        <f t="shared" si="5"/>
        <v>183</v>
      </c>
      <c r="Q138" s="6"/>
      <c r="R138" s="6"/>
      <c r="S138" s="6"/>
    </row>
    <row r="139" spans="1:19" ht="18.75" customHeight="1" x14ac:dyDescent="0.35">
      <c r="A139" s="23" t="str">
        <f>'total Scrap'!A139</f>
        <v>10/2020</v>
      </c>
      <c r="B139" s="9">
        <f>'total Scrap'!B139</f>
        <v>72999</v>
      </c>
      <c r="C139" s="19" t="str">
        <f>'total Scrap'!C139</f>
        <v>B. Metreau</v>
      </c>
      <c r="D139" s="19">
        <f>'total Scrap'!D139</f>
        <v>95642</v>
      </c>
      <c r="E139" s="11" t="str">
        <f>'total Scrap'!E139</f>
        <v>56052F226071</v>
      </c>
      <c r="F139" s="19" t="str">
        <f>'total Scrap'!F139</f>
        <v>WIRE RR UPR MAIN</v>
      </c>
      <c r="G139" s="19">
        <f>'total Scrap'!G139</f>
        <v>1</v>
      </c>
      <c r="H139" s="7">
        <f>'total Scrap'!H139</f>
        <v>16.04</v>
      </c>
      <c r="I139" s="19">
        <f>'total Scrap'!I139</f>
        <v>13.72</v>
      </c>
      <c r="J139" s="7">
        <f>'total Scrap'!J139</f>
        <v>29.759999999999998</v>
      </c>
      <c r="K139" s="3" t="str">
        <f>'total Scrap'!K139</f>
        <v>FILS COUPÉS AU MONTAGE</v>
      </c>
      <c r="L139" s="18">
        <f t="shared" si="4"/>
        <v>1</v>
      </c>
      <c r="M13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39" s="25"/>
      <c r="O139" s="26"/>
      <c r="P139" s="25">
        <f t="shared" si="5"/>
        <v>183</v>
      </c>
      <c r="Q139" s="6"/>
      <c r="R139" s="6"/>
      <c r="S139" s="6"/>
    </row>
    <row r="140" spans="1:19" ht="18.75" customHeight="1" x14ac:dyDescent="0.35">
      <c r="A140" s="23" t="str">
        <f>'total Scrap'!A140</f>
        <v>10/2020</v>
      </c>
      <c r="B140" s="9">
        <f>'total Scrap'!B140</f>
        <v>73082</v>
      </c>
      <c r="C140" s="19" t="str">
        <f>'total Scrap'!C140</f>
        <v>C. Poli Marchetti</v>
      </c>
      <c r="D140" s="19">
        <f>'total Scrap'!D140</f>
        <v>96707</v>
      </c>
      <c r="E140" s="11" t="str">
        <f>'total Scrap'!E140</f>
        <v>53220F219071</v>
      </c>
      <c r="F140" s="19" t="str">
        <f>'total Scrap'!F140</f>
        <v>PANEL ASSY,INSTRUMENT,LH</v>
      </c>
      <c r="G140" s="19">
        <f>'total Scrap'!G140</f>
        <v>1</v>
      </c>
      <c r="H140" s="7">
        <f>'total Scrap'!H140</f>
        <v>15.896599999999999</v>
      </c>
      <c r="I140" s="19">
        <f>'total Scrap'!I140</f>
        <v>13.72</v>
      </c>
      <c r="J140" s="7">
        <f>'total Scrap'!J140</f>
        <v>29.616599999999998</v>
      </c>
      <c r="K140" s="3" t="str">
        <f>'total Scrap'!K140</f>
        <v>RAYÉ</v>
      </c>
      <c r="L140" s="18" t="b">
        <f t="shared" si="4"/>
        <v>0</v>
      </c>
      <c r="M14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40" s="25"/>
      <c r="O140" s="26"/>
      <c r="P140" s="25">
        <f t="shared" si="5"/>
        <v>183</v>
      </c>
      <c r="Q140" s="6"/>
      <c r="R140" s="6"/>
      <c r="S140" s="6"/>
    </row>
    <row r="141" spans="1:19" ht="18.75" customHeight="1" x14ac:dyDescent="0.35">
      <c r="A141" s="23" t="str">
        <f>'total Scrap'!A141</f>
        <v>10/2020</v>
      </c>
      <c r="B141" s="9">
        <f>'total Scrap'!B141</f>
        <v>73082</v>
      </c>
      <c r="C141" s="19" t="str">
        <f>'total Scrap'!C141</f>
        <v>C. Poli Marchetti</v>
      </c>
      <c r="D141" s="19">
        <f>'total Scrap'!D141</f>
        <v>96704</v>
      </c>
      <c r="E141" s="11" t="str">
        <f>'total Scrap'!E141</f>
        <v>68805F226071</v>
      </c>
      <c r="F141" s="19" t="str">
        <f>'total Scrap'!F141</f>
        <v>PIPE SUB-ASSY,A45 MID</v>
      </c>
      <c r="G141" s="19">
        <f>'total Scrap'!G141</f>
        <v>1</v>
      </c>
      <c r="H141" s="7">
        <f>'total Scrap'!H141</f>
        <v>14.75</v>
      </c>
      <c r="I141" s="19">
        <f>'total Scrap'!I141</f>
        <v>13.72</v>
      </c>
      <c r="J141" s="7">
        <f>'total Scrap'!J141</f>
        <v>28.47</v>
      </c>
      <c r="K141" s="3" t="str">
        <f>'total Scrap'!K141</f>
        <v>FILETAGE HS</v>
      </c>
      <c r="L141" s="18" t="b">
        <f t="shared" si="4"/>
        <v>0</v>
      </c>
      <c r="M14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41" s="25"/>
      <c r="O141" s="26"/>
      <c r="P141" s="25">
        <f t="shared" si="5"/>
        <v>183</v>
      </c>
      <c r="Q141" s="6"/>
      <c r="R141" s="6"/>
      <c r="S141" s="6"/>
    </row>
    <row r="142" spans="1:19" ht="18.75" customHeight="1" x14ac:dyDescent="0.35">
      <c r="A142" s="23" t="str">
        <f>'total Scrap'!A142</f>
        <v>10/2020</v>
      </c>
      <c r="B142" s="9">
        <f>'total Scrap'!B142</f>
        <v>73082</v>
      </c>
      <c r="C142" s="19" t="str">
        <f>'total Scrap'!C142</f>
        <v>C. Poli Marchetti</v>
      </c>
      <c r="D142" s="19">
        <f>'total Scrap'!D142</f>
        <v>96703</v>
      </c>
      <c r="E142" s="11" t="str">
        <f>'total Scrap'!E142</f>
        <v>451101247371</v>
      </c>
      <c r="F142" s="19" t="str">
        <f>'total Scrap'!F142</f>
        <v>WHEEL ASSY, STEERING</v>
      </c>
      <c r="G142" s="19">
        <f>'total Scrap'!G142</f>
        <v>1</v>
      </c>
      <c r="H142" s="7">
        <f>'total Scrap'!H142</f>
        <v>12.52</v>
      </c>
      <c r="I142" s="19">
        <f>'total Scrap'!I142</f>
        <v>13.72</v>
      </c>
      <c r="J142" s="7">
        <f>'total Scrap'!J142</f>
        <v>26.240000000000002</v>
      </c>
      <c r="K142" s="3" t="str">
        <f>'total Scrap'!K142</f>
        <v>COUPS</v>
      </c>
      <c r="L142" s="18" t="b">
        <f t="shared" si="4"/>
        <v>0</v>
      </c>
      <c r="M14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42" s="25"/>
      <c r="O142" s="26"/>
      <c r="P142" s="25">
        <f t="shared" si="5"/>
        <v>183</v>
      </c>
      <c r="Q142" s="6"/>
      <c r="R142" s="6"/>
      <c r="S142" s="6"/>
    </row>
    <row r="143" spans="1:19" ht="18.75" customHeight="1" x14ac:dyDescent="0.35">
      <c r="A143" s="23" t="str">
        <f>'total Scrap'!A143</f>
        <v>10/2020</v>
      </c>
      <c r="B143" s="9">
        <f>'total Scrap'!B143</f>
        <v>73082</v>
      </c>
      <c r="C143" s="19" t="str">
        <f>'total Scrap'!C143</f>
        <v>C. Poli Marchetti</v>
      </c>
      <c r="D143" s="19">
        <f>'total Scrap'!D143</f>
        <v>96710</v>
      </c>
      <c r="E143" s="11" t="str">
        <f>'total Scrap'!E143</f>
        <v>56014F118071</v>
      </c>
      <c r="F143" s="19" t="str">
        <f>'total Scrap'!F143</f>
        <v>WIRE SIDE RH</v>
      </c>
      <c r="G143" s="19">
        <f>'total Scrap'!G143</f>
        <v>1</v>
      </c>
      <c r="H143" s="7">
        <f>'total Scrap'!H143</f>
        <v>12.06</v>
      </c>
      <c r="I143" s="19">
        <f>'total Scrap'!I143</f>
        <v>13.72</v>
      </c>
      <c r="J143" s="7">
        <f>'total Scrap'!J143</f>
        <v>25.78</v>
      </c>
      <c r="K143" s="3" t="str">
        <f>'total Scrap'!K143</f>
        <v>COSSES NE TIENNENT PLUS DANS LES LOGEMENTS</v>
      </c>
      <c r="L143" s="18">
        <f t="shared" si="4"/>
        <v>1</v>
      </c>
      <c r="M14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43" s="25"/>
      <c r="O143" s="26"/>
      <c r="P143" s="25">
        <f t="shared" si="5"/>
        <v>183</v>
      </c>
      <c r="Q143" s="6"/>
      <c r="R143" s="6"/>
      <c r="S143" s="6"/>
    </row>
    <row r="144" spans="1:19" ht="18.75" customHeight="1" x14ac:dyDescent="0.35">
      <c r="A144" s="23" t="str">
        <f>'total Scrap'!A144</f>
        <v>10/2020</v>
      </c>
      <c r="B144" s="9">
        <f>'total Scrap'!B144</f>
        <v>73069</v>
      </c>
      <c r="C144" s="19" t="str">
        <f>'total Scrap'!C144</f>
        <v>T. Boudard</v>
      </c>
      <c r="D144" s="19">
        <f>'total Scrap'!D144</f>
        <v>95796</v>
      </c>
      <c r="E144" s="11" t="str">
        <f>'total Scrap'!E144</f>
        <v>58770F218071</v>
      </c>
      <c r="F144" s="19" t="str">
        <f>'total Scrap'!F144</f>
        <v>MIRROR ASSY, PANORAMIC</v>
      </c>
      <c r="G144" s="19">
        <f>'total Scrap'!G144</f>
        <v>1</v>
      </c>
      <c r="H144" s="7">
        <f>'total Scrap'!H144</f>
        <v>11.95</v>
      </c>
      <c r="I144" s="19">
        <f>'total Scrap'!I144</f>
        <v>13.72</v>
      </c>
      <c r="J144" s="7">
        <f>'total Scrap'!J144</f>
        <v>25.67</v>
      </c>
      <c r="K144" s="3" t="str">
        <f>'total Scrap'!K144</f>
        <v>ÉCROU TOURNE DANS SON LOGEMENT</v>
      </c>
      <c r="L144" s="18" t="b">
        <f t="shared" si="4"/>
        <v>0</v>
      </c>
      <c r="M14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44" s="25"/>
      <c r="O144" s="26"/>
      <c r="P144" s="25">
        <f t="shared" si="5"/>
        <v>183</v>
      </c>
      <c r="Q144" s="6"/>
      <c r="R144" s="6"/>
      <c r="S144" s="6"/>
    </row>
    <row r="145" spans="1:19" ht="18.75" customHeight="1" x14ac:dyDescent="0.35">
      <c r="A145" s="23" t="str">
        <f>'total Scrap'!A145</f>
        <v>10/2020</v>
      </c>
      <c r="B145" s="9">
        <f>'total Scrap'!B145</f>
        <v>73082</v>
      </c>
      <c r="C145" s="19" t="str">
        <f>'total Scrap'!C145</f>
        <v>C. Poli Marchetti</v>
      </c>
      <c r="D145" s="19">
        <f>'total Scrap'!D145</f>
        <v>95658</v>
      </c>
      <c r="E145" s="11" t="str">
        <f>'total Scrap'!E145</f>
        <v>58770F218071</v>
      </c>
      <c r="F145" s="19" t="str">
        <f>'total Scrap'!F145</f>
        <v>MIRROR ASSY, PANORAMIC</v>
      </c>
      <c r="G145" s="19">
        <f>'total Scrap'!G145</f>
        <v>1</v>
      </c>
      <c r="H145" s="7">
        <f>'total Scrap'!H145</f>
        <v>11.95</v>
      </c>
      <c r="I145" s="19">
        <f>'total Scrap'!I145</f>
        <v>13.72</v>
      </c>
      <c r="J145" s="7">
        <f>'total Scrap'!J145</f>
        <v>25.67</v>
      </c>
      <c r="K145" s="3" t="str">
        <f>'total Scrap'!K145</f>
        <v>RÉTRO CASSÉ</v>
      </c>
      <c r="L145" s="18" t="b">
        <f t="shared" si="4"/>
        <v>0</v>
      </c>
      <c r="M14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45" s="25"/>
      <c r="O145" s="26"/>
      <c r="P145" s="25">
        <f t="shared" si="5"/>
        <v>183</v>
      </c>
      <c r="Q145" s="6"/>
      <c r="R145" s="6"/>
      <c r="S145" s="6"/>
    </row>
    <row r="146" spans="1:19" ht="18.75" customHeight="1" x14ac:dyDescent="0.35">
      <c r="A146" s="23" t="str">
        <f>'total Scrap'!A146</f>
        <v>10/2020</v>
      </c>
      <c r="B146" s="9">
        <f>'total Scrap'!B146</f>
        <v>73069</v>
      </c>
      <c r="C146" s="19" t="str">
        <f>'total Scrap'!C146</f>
        <v>T. Boudard</v>
      </c>
      <c r="D146" s="19">
        <f>'total Scrap'!D146</f>
        <v>95790</v>
      </c>
      <c r="E146" s="11" t="str">
        <f>'total Scrap'!E146</f>
        <v>58770F218071</v>
      </c>
      <c r="F146" s="19" t="str">
        <f>'total Scrap'!F146</f>
        <v>MIRROR ASSY, PANORAMIC</v>
      </c>
      <c r="G146" s="19">
        <f>'total Scrap'!G146</f>
        <v>1</v>
      </c>
      <c r="H146" s="7">
        <f>'total Scrap'!H146</f>
        <v>11.95</v>
      </c>
      <c r="I146" s="19">
        <f>'total Scrap'!I146</f>
        <v>13.72</v>
      </c>
      <c r="J146" s="7">
        <f>'total Scrap'!J146</f>
        <v>25.67</v>
      </c>
      <c r="K146" s="3" t="str">
        <f>'total Scrap'!K146</f>
        <v>L'ÉCROU NE TIENT PLUS DANS SON LOGEMENT</v>
      </c>
      <c r="L146" s="18" t="b">
        <f t="shared" si="4"/>
        <v>0</v>
      </c>
      <c r="M14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46" s="25"/>
      <c r="O146" s="26"/>
      <c r="P146" s="25">
        <f t="shared" si="5"/>
        <v>183</v>
      </c>
      <c r="Q146" s="6"/>
      <c r="R146" s="6"/>
      <c r="S146" s="6"/>
    </row>
    <row r="147" spans="1:19" ht="18.75" customHeight="1" x14ac:dyDescent="0.35">
      <c r="A147" s="23" t="str">
        <f>'total Scrap'!A147</f>
        <v>10/2020</v>
      </c>
      <c r="B147" s="9">
        <f>'total Scrap'!B147</f>
        <v>73082</v>
      </c>
      <c r="C147" s="19" t="str">
        <f>'total Scrap'!C147</f>
        <v>C. Poli Marchetti</v>
      </c>
      <c r="D147" s="19">
        <f>'total Scrap'!D147</f>
        <v>95643</v>
      </c>
      <c r="E147" s="11" t="str">
        <f>'total Scrap'!E147</f>
        <v>175072660271</v>
      </c>
      <c r="F147" s="19" t="str">
        <f>'total Scrap'!F147</f>
        <v>PIPE SUB-ASSY, TAIL</v>
      </c>
      <c r="G147" s="19">
        <f>'total Scrap'!G147</f>
        <v>1</v>
      </c>
      <c r="H147" s="7">
        <f>'total Scrap'!H147</f>
        <v>11.36</v>
      </c>
      <c r="I147" s="19">
        <f>'total Scrap'!I147</f>
        <v>13.72</v>
      </c>
      <c r="J147" s="7">
        <f>'total Scrap'!J147</f>
        <v>25.08</v>
      </c>
      <c r="K147" s="3" t="str">
        <f>'total Scrap'!K147</f>
        <v>SORTIE D'ÉCHAPPEMENT DÉFORMÉE AU MONTAGE</v>
      </c>
      <c r="L147" s="18">
        <f t="shared" si="4"/>
        <v>1</v>
      </c>
      <c r="M14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47" s="25"/>
      <c r="O147" s="26"/>
      <c r="P147" s="25">
        <f t="shared" si="5"/>
        <v>183</v>
      </c>
      <c r="Q147" s="6"/>
      <c r="R147" s="6"/>
      <c r="S147" s="6"/>
    </row>
    <row r="148" spans="1:19" ht="18.75" customHeight="1" x14ac:dyDescent="0.35">
      <c r="A148" s="23" t="str">
        <f>'total Scrap'!A148</f>
        <v>10/2020</v>
      </c>
      <c r="B148" s="9">
        <f>'total Scrap'!B148</f>
        <v>73069</v>
      </c>
      <c r="C148" s="19" t="str">
        <f>'total Scrap'!C148</f>
        <v>T. Boudard</v>
      </c>
      <c r="D148" s="19">
        <f>'total Scrap'!D148</f>
        <v>95795</v>
      </c>
      <c r="E148" s="11" t="str">
        <f>'total Scrap'!E148</f>
        <v>2A14398G3</v>
      </c>
      <c r="F148" s="19" t="str">
        <f>'total Scrap'!F148</f>
        <v>BRACKET ASSY, STEP, RH</v>
      </c>
      <c r="G148" s="19">
        <f>'total Scrap'!G148</f>
        <v>1</v>
      </c>
      <c r="H148" s="7">
        <f>'total Scrap'!H148</f>
        <v>10.59</v>
      </c>
      <c r="I148" s="19">
        <f>'total Scrap'!I148</f>
        <v>13.72</v>
      </c>
      <c r="J148" s="7">
        <f>'total Scrap'!J148</f>
        <v>24.310000000000002</v>
      </c>
      <c r="K148" s="3" t="str">
        <f>'total Scrap'!K148</f>
        <v>GOUJON CASSÉ EN SERRANT</v>
      </c>
      <c r="L148" s="18" t="b">
        <f t="shared" si="4"/>
        <v>0</v>
      </c>
      <c r="M14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48" s="25"/>
      <c r="O148" s="26"/>
      <c r="P148" s="25">
        <f t="shared" si="5"/>
        <v>183</v>
      </c>
      <c r="Q148" s="6"/>
      <c r="R148" s="6"/>
      <c r="S148" s="6"/>
    </row>
    <row r="149" spans="1:19" ht="18.75" customHeight="1" x14ac:dyDescent="0.35">
      <c r="A149" s="23" t="str">
        <f>'total Scrap'!A149</f>
        <v>10/2020</v>
      </c>
      <c r="B149" s="9">
        <f>'total Scrap'!B149</f>
        <v>73069</v>
      </c>
      <c r="C149" s="19" t="str">
        <f>'total Scrap'!C149</f>
        <v>T. Boudard</v>
      </c>
      <c r="D149" s="19">
        <f>'total Scrap'!D149</f>
        <v>95797</v>
      </c>
      <c r="E149" s="11" t="str">
        <f>'total Scrap'!E149</f>
        <v>2A14497G3</v>
      </c>
      <c r="F149" s="19" t="str">
        <f>'total Scrap'!F149</f>
        <v>BRACKET ASSY, STEP, LH</v>
      </c>
      <c r="G149" s="19">
        <f>'total Scrap'!G149</f>
        <v>1</v>
      </c>
      <c r="H149" s="7">
        <f>'total Scrap'!H149</f>
        <v>10.59</v>
      </c>
      <c r="I149" s="19">
        <f>'total Scrap'!I149</f>
        <v>13.72</v>
      </c>
      <c r="J149" s="7">
        <f>'total Scrap'!J149</f>
        <v>24.310000000000002</v>
      </c>
      <c r="K149" s="3" t="str">
        <f>'total Scrap'!K149</f>
        <v>GOUJON CASSÉ AU SERRAGE</v>
      </c>
      <c r="L149" s="18" t="b">
        <f t="shared" si="4"/>
        <v>0</v>
      </c>
      <c r="M14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49" s="25"/>
      <c r="O149" s="26"/>
      <c r="P149" s="25">
        <f t="shared" si="5"/>
        <v>183</v>
      </c>
      <c r="Q149" s="6"/>
      <c r="R149" s="6"/>
      <c r="S149" s="6"/>
    </row>
    <row r="150" spans="1:19" ht="18.75" customHeight="1" x14ac:dyDescent="0.35">
      <c r="A150" s="23" t="str">
        <f>'total Scrap'!A150</f>
        <v>10/2020</v>
      </c>
      <c r="B150" s="9">
        <f>'total Scrap'!B150</f>
        <v>73082</v>
      </c>
      <c r="C150" s="19" t="str">
        <f>'total Scrap'!C150</f>
        <v>C. Poli Marchetti</v>
      </c>
      <c r="D150" s="19">
        <f>'total Scrap'!D150</f>
        <v>95644</v>
      </c>
      <c r="E150" s="11" t="str">
        <f>'total Scrap'!E150</f>
        <v>521823675171</v>
      </c>
      <c r="F150" s="19" t="str">
        <f>'total Scrap'!F150</f>
        <v>SILENCER, LH</v>
      </c>
      <c r="G150" s="19">
        <f>'total Scrap'!G150</f>
        <v>1</v>
      </c>
      <c r="H150" s="7">
        <f>'total Scrap'!H150</f>
        <v>9.3800000000000008</v>
      </c>
      <c r="I150" s="19">
        <f>'total Scrap'!I150</f>
        <v>13.72</v>
      </c>
      <c r="J150" s="7">
        <f>'total Scrap'!J150</f>
        <v>23.1</v>
      </c>
      <c r="K150" s="3" t="str">
        <f>'total Scrap'!K150</f>
        <v>ABIMÉ   552   226918</v>
      </c>
      <c r="L150" s="18" t="b">
        <f t="shared" si="4"/>
        <v>0</v>
      </c>
      <c r="M15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50" s="25"/>
      <c r="O150" s="26"/>
      <c r="P150" s="25">
        <f t="shared" si="5"/>
        <v>183</v>
      </c>
      <c r="Q150" s="6"/>
      <c r="R150" s="6"/>
      <c r="S150" s="6"/>
    </row>
    <row r="151" spans="1:19" ht="18.75" customHeight="1" x14ac:dyDescent="0.35">
      <c r="A151" s="23" t="str">
        <f>'total Scrap'!A151</f>
        <v>10/2020</v>
      </c>
      <c r="B151" s="9">
        <f>'total Scrap'!B151</f>
        <v>73069</v>
      </c>
      <c r="C151" s="19" t="str">
        <f>'total Scrap'!C151</f>
        <v>T. Boudard</v>
      </c>
      <c r="D151" s="19">
        <f>'total Scrap'!D151</f>
        <v>95789</v>
      </c>
      <c r="E151" s="11" t="str">
        <f>'total Scrap'!E151</f>
        <v>3A14124G3</v>
      </c>
      <c r="F151" s="19" t="str">
        <f>'total Scrap'!F151</f>
        <v>HINGE ASSY</v>
      </c>
      <c r="G151" s="19">
        <f>'total Scrap'!G151</f>
        <v>1</v>
      </c>
      <c r="H151" s="7">
        <f>'total Scrap'!H151</f>
        <v>8.93</v>
      </c>
      <c r="I151" s="19">
        <f>'total Scrap'!I151</f>
        <v>13.72</v>
      </c>
      <c r="J151" s="7">
        <f>'total Scrap'!J151</f>
        <v>22.65</v>
      </c>
      <c r="K151" s="3" t="str">
        <f>'total Scrap'!K151</f>
        <v>PEINTURE ABIMÉE</v>
      </c>
      <c r="L151" s="18">
        <f t="shared" si="4"/>
        <v>1</v>
      </c>
      <c r="M15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51" s="25"/>
      <c r="O151" s="26"/>
      <c r="P151" s="25">
        <f t="shared" si="5"/>
        <v>183</v>
      </c>
      <c r="Q151" s="6"/>
      <c r="R151" s="6"/>
      <c r="S151" s="6"/>
    </row>
    <row r="152" spans="1:19" ht="18.75" customHeight="1" x14ac:dyDescent="0.35">
      <c r="A152" s="23" t="str">
        <f>'total Scrap'!A152</f>
        <v>10/2020</v>
      </c>
      <c r="B152" s="9">
        <f>'total Scrap'!B152</f>
        <v>73082</v>
      </c>
      <c r="C152" s="19" t="str">
        <f>'total Scrap'!C152</f>
        <v>C. Poli Marchetti</v>
      </c>
      <c r="D152" s="19">
        <f>'total Scrap'!D152</f>
        <v>95645</v>
      </c>
      <c r="E152" s="11" t="str">
        <f>'total Scrap'!E152</f>
        <v>52240F218071</v>
      </c>
      <c r="F152" s="19" t="str">
        <f>'total Scrap'!F152</f>
        <v>DAMPER ASSY, HOOD 2449YH</v>
      </c>
      <c r="G152" s="19">
        <f>'total Scrap'!G152</f>
        <v>1</v>
      </c>
      <c r="H152" s="7">
        <f>'total Scrap'!H152</f>
        <v>8.07</v>
      </c>
      <c r="I152" s="19">
        <f>'total Scrap'!I152</f>
        <v>13.72</v>
      </c>
      <c r="J152" s="7">
        <f>'total Scrap'!J152</f>
        <v>21.79</v>
      </c>
      <c r="K152" s="3" t="str">
        <f>'total Scrap'!K152</f>
        <v>BLOCAGE ROTULE HS</v>
      </c>
      <c r="L152" s="18">
        <f t="shared" si="4"/>
        <v>1</v>
      </c>
      <c r="M15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52" s="25"/>
      <c r="O152" s="26"/>
      <c r="P152" s="25">
        <f t="shared" si="5"/>
        <v>183</v>
      </c>
      <c r="Q152" s="6"/>
      <c r="R152" s="6"/>
      <c r="S152" s="6"/>
    </row>
    <row r="153" spans="1:19" ht="18.75" customHeight="1" x14ac:dyDescent="0.35">
      <c r="A153" s="23" t="str">
        <f>'total Scrap'!A153</f>
        <v>10/2020</v>
      </c>
      <c r="B153" s="9">
        <f>'total Scrap'!B153</f>
        <v>72999</v>
      </c>
      <c r="C153" s="19" t="str">
        <f>'total Scrap'!C153</f>
        <v>B. Metreau</v>
      </c>
      <c r="D153" s="19">
        <f>'total Scrap'!D153</f>
        <v>95171</v>
      </c>
      <c r="E153" s="11" t="str">
        <f>'total Scrap'!E153</f>
        <v>167151663071</v>
      </c>
      <c r="F153" s="19" t="str">
        <f>'total Scrap'!F153</f>
        <v>SHROUD, FAN</v>
      </c>
      <c r="G153" s="19">
        <f>'total Scrap'!G153</f>
        <v>1</v>
      </c>
      <c r="H153" s="7">
        <f>'total Scrap'!H153</f>
        <v>7.41</v>
      </c>
      <c r="I153" s="19">
        <f>'total Scrap'!I153</f>
        <v>13.72</v>
      </c>
      <c r="J153" s="7">
        <f>'total Scrap'!J153</f>
        <v>21.130000000000003</v>
      </c>
      <c r="K153" s="3" t="str">
        <f>'total Scrap'!K153</f>
        <v>TENTATIVE DE RÉPARATION SUITE AU SOUCIS DE MONTAGE</v>
      </c>
      <c r="L153" s="18">
        <f t="shared" si="4"/>
        <v>1</v>
      </c>
      <c r="M15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53" s="25"/>
      <c r="O153" s="26"/>
      <c r="P153" s="25">
        <f t="shared" si="5"/>
        <v>183</v>
      </c>
      <c r="Q153" s="6"/>
      <c r="R153" s="6"/>
      <c r="S153" s="6"/>
    </row>
    <row r="154" spans="1:19" ht="18.75" customHeight="1" x14ac:dyDescent="0.35">
      <c r="A154" s="23" t="str">
        <f>'total Scrap'!A154</f>
        <v>10/2020</v>
      </c>
      <c r="B154" s="9">
        <f>'total Scrap'!B154</f>
        <v>73082</v>
      </c>
      <c r="C154" s="19" t="str">
        <f>'total Scrap'!C154</f>
        <v>C. Poli Marchetti</v>
      </c>
      <c r="D154" s="19">
        <f>'total Scrap'!D154</f>
        <v>95648</v>
      </c>
      <c r="E154" s="11" t="str">
        <f>'total Scrap'!E154</f>
        <v>96365F509471</v>
      </c>
      <c r="F154" s="19" t="str">
        <f>'total Scrap'!F154</f>
        <v>HOSE, HIGH PRESSURE</v>
      </c>
      <c r="G154" s="19">
        <f>'total Scrap'!G154</f>
        <v>1</v>
      </c>
      <c r="H154" s="7">
        <f>'total Scrap'!H154</f>
        <v>7.14</v>
      </c>
      <c r="I154" s="19">
        <f>'total Scrap'!I154</f>
        <v>13.72</v>
      </c>
      <c r="J154" s="7">
        <f>'total Scrap'!J154</f>
        <v>20.86</v>
      </c>
      <c r="K154" s="3" t="str">
        <f>'total Scrap'!K154</f>
        <v>FLEXIBLE ABIMÉ</v>
      </c>
      <c r="L154" s="18" t="b">
        <f t="shared" si="4"/>
        <v>0</v>
      </c>
      <c r="M15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54" s="25"/>
      <c r="O154" s="26"/>
      <c r="P154" s="25">
        <f t="shared" si="5"/>
        <v>183</v>
      </c>
      <c r="Q154" s="6"/>
      <c r="R154" s="6"/>
      <c r="S154" s="6"/>
    </row>
    <row r="155" spans="1:19" ht="18.75" customHeight="1" x14ac:dyDescent="0.35">
      <c r="A155" s="23" t="str">
        <f>'total Scrap'!A155</f>
        <v>10/2020</v>
      </c>
      <c r="B155" s="9">
        <f>'total Scrap'!B155</f>
        <v>72999</v>
      </c>
      <c r="C155" s="19" t="str">
        <f>'total Scrap'!C155</f>
        <v>B. Metreau</v>
      </c>
      <c r="D155" s="19">
        <f>'total Scrap'!D155</f>
        <v>95972</v>
      </c>
      <c r="E155" s="11" t="str">
        <f>'total Scrap'!E155</f>
        <v>96365F509471</v>
      </c>
      <c r="F155" s="19" t="str">
        <f>'total Scrap'!F155</f>
        <v>HOSE, HIGH PRESSURE</v>
      </c>
      <c r="G155" s="19">
        <f>'total Scrap'!G155</f>
        <v>1</v>
      </c>
      <c r="H155" s="7">
        <f>'total Scrap'!H155</f>
        <v>7.14</v>
      </c>
      <c r="I155" s="19">
        <f>'total Scrap'!I155</f>
        <v>13.72</v>
      </c>
      <c r="J155" s="7">
        <f>'total Scrap'!J155</f>
        <v>20.86</v>
      </c>
      <c r="K155" s="3" t="str">
        <f>'total Scrap'!K155</f>
        <v>FLEXIBLE ABIMÉ EN DESCENDANT LE CHASSIS SUR LE MOTEUR</v>
      </c>
      <c r="L155" s="18" t="b">
        <f t="shared" si="4"/>
        <v>0</v>
      </c>
      <c r="M15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55" s="25"/>
      <c r="O155" s="26"/>
      <c r="P155" s="25">
        <f t="shared" si="5"/>
        <v>183</v>
      </c>
      <c r="Q155" s="6"/>
      <c r="R155" s="6"/>
      <c r="S155" s="6"/>
    </row>
    <row r="156" spans="1:19" ht="18.75" customHeight="1" x14ac:dyDescent="0.35">
      <c r="A156" s="23" t="str">
        <f>'total Scrap'!A156</f>
        <v>10/2020</v>
      </c>
      <c r="B156" s="9">
        <f>'total Scrap'!B156</f>
        <v>73082</v>
      </c>
      <c r="C156" s="19" t="str">
        <f>'total Scrap'!C156</f>
        <v>C. Poli Marchetti</v>
      </c>
      <c r="D156" s="19">
        <f>'total Scrap'!D156</f>
        <v>95798</v>
      </c>
      <c r="E156" s="11" t="str">
        <f>'total Scrap'!E156</f>
        <v>58723F318271</v>
      </c>
      <c r="F156" s="19" t="str">
        <f>'total Scrap'!F156</f>
        <v>ANTENNA, RADIO</v>
      </c>
      <c r="G156" s="19">
        <f>'total Scrap'!G156</f>
        <v>1</v>
      </c>
      <c r="H156" s="7">
        <f>'total Scrap'!H156</f>
        <v>6.3</v>
      </c>
      <c r="I156" s="19">
        <f>'total Scrap'!I156</f>
        <v>13.72</v>
      </c>
      <c r="J156" s="7">
        <f>'total Scrap'!J156</f>
        <v>20.02</v>
      </c>
      <c r="K156" s="3" t="str">
        <f>'total Scrap'!K156</f>
        <v>FIL PINCÉ NE CAPTE PAS LES STATIONS</v>
      </c>
      <c r="L156" s="18">
        <f t="shared" si="4"/>
        <v>1</v>
      </c>
      <c r="M15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56" s="25"/>
      <c r="O156" s="26"/>
      <c r="P156" s="25">
        <f t="shared" si="5"/>
        <v>183</v>
      </c>
      <c r="Q156" s="6"/>
      <c r="R156" s="6"/>
      <c r="S156" s="6"/>
    </row>
    <row r="157" spans="1:19" ht="18.75" customHeight="1" x14ac:dyDescent="0.35">
      <c r="A157" s="23" t="str">
        <f>'total Scrap'!A157</f>
        <v>10/2020</v>
      </c>
      <c r="B157" s="9">
        <f>'total Scrap'!B157</f>
        <v>73082</v>
      </c>
      <c r="C157" s="19" t="str">
        <f>'total Scrap'!C157</f>
        <v>C. Poli Marchetti</v>
      </c>
      <c r="D157" s="19">
        <f>'total Scrap'!D157</f>
        <v>95423</v>
      </c>
      <c r="E157" s="11" t="str">
        <f>'total Scrap'!E157</f>
        <v>566512663071</v>
      </c>
      <c r="F157" s="19" t="str">
        <f>'total Scrap'!F157</f>
        <v>COVER, LED RR COMBI LAMP</v>
      </c>
      <c r="G157" s="19">
        <f>'total Scrap'!G157</f>
        <v>1</v>
      </c>
      <c r="H157" s="7">
        <f>'total Scrap'!H157</f>
        <v>6.06</v>
      </c>
      <c r="I157" s="19">
        <f>'total Scrap'!I157</f>
        <v>13.72</v>
      </c>
      <c r="J157" s="7">
        <f>'total Scrap'!J157</f>
        <v>19.78</v>
      </c>
      <c r="K157" s="3" t="str">
        <f>'total Scrap'!K157</f>
        <v>RAYÉ</v>
      </c>
      <c r="L157" s="18" t="b">
        <f t="shared" si="4"/>
        <v>0</v>
      </c>
      <c r="M15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57" s="25"/>
      <c r="O157" s="26"/>
      <c r="P157" s="25">
        <f t="shared" si="5"/>
        <v>183</v>
      </c>
      <c r="Q157" s="6"/>
      <c r="R157" s="6"/>
      <c r="S157" s="6"/>
    </row>
    <row r="158" spans="1:19" ht="18.75" customHeight="1" x14ac:dyDescent="0.35">
      <c r="A158" s="23" t="str">
        <f>'total Scrap'!A158</f>
        <v>10/2020</v>
      </c>
      <c r="B158" s="9">
        <f>'total Scrap'!B158</f>
        <v>73082</v>
      </c>
      <c r="C158" s="19" t="str">
        <f>'total Scrap'!C158</f>
        <v>C. Poli Marchetti</v>
      </c>
      <c r="D158" s="19">
        <f>'total Scrap'!D158</f>
        <v>96709</v>
      </c>
      <c r="E158" s="11" t="str">
        <f>'total Scrap'!E158</f>
        <v>56042F318071</v>
      </c>
      <c r="F158" s="19" t="str">
        <f>'total Scrap'!F158</f>
        <v>WIRE WIPER SUB</v>
      </c>
      <c r="G158" s="19">
        <f>'total Scrap'!G158</f>
        <v>1</v>
      </c>
      <c r="H158" s="7">
        <f>'total Scrap'!H158</f>
        <v>4.3</v>
      </c>
      <c r="I158" s="19">
        <f>'total Scrap'!I158</f>
        <v>13.72</v>
      </c>
      <c r="J158" s="7">
        <f>'total Scrap'!J158</f>
        <v>18.02</v>
      </c>
      <c r="K158" s="3" t="str">
        <f>'total Scrap'!K158</f>
        <v>PINCÉ SOUS TB GAUCHE</v>
      </c>
      <c r="L158" s="18" t="b">
        <f t="shared" si="4"/>
        <v>0</v>
      </c>
      <c r="M15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58" s="25"/>
      <c r="O158" s="26"/>
      <c r="P158" s="25">
        <f t="shared" si="5"/>
        <v>183</v>
      </c>
      <c r="Q158" s="6"/>
      <c r="R158" s="6"/>
      <c r="S158" s="6"/>
    </row>
    <row r="159" spans="1:19" ht="18.75" customHeight="1" x14ac:dyDescent="0.35">
      <c r="A159" s="23" t="str">
        <f>'total Scrap'!A159</f>
        <v>10/2020</v>
      </c>
      <c r="B159" s="9">
        <f>'total Scrap'!B159</f>
        <v>73082</v>
      </c>
      <c r="C159" s="19" t="str">
        <f>'total Scrap'!C159</f>
        <v>C. Poli Marchetti</v>
      </c>
      <c r="D159" s="19">
        <f>'total Scrap'!D159</f>
        <v>96712</v>
      </c>
      <c r="E159" s="11" t="str">
        <f>'total Scrap'!E159</f>
        <v>56042F318071</v>
      </c>
      <c r="F159" s="19" t="str">
        <f>'total Scrap'!F159</f>
        <v>WIRE WIPER SUB</v>
      </c>
      <c r="G159" s="19">
        <f>'total Scrap'!G159</f>
        <v>1</v>
      </c>
      <c r="H159" s="7">
        <f>'total Scrap'!H159</f>
        <v>4.3</v>
      </c>
      <c r="I159" s="19">
        <f>'total Scrap'!I159</f>
        <v>13.72</v>
      </c>
      <c r="J159" s="7">
        <f>'total Scrap'!J159</f>
        <v>18.02</v>
      </c>
      <c r="K159" s="3" t="str">
        <f>'total Scrap'!K159</f>
        <v>FAISCEAU ABIMÉ PINCÉ ENTRE LA TOLE DE FAÇADE ET TB</v>
      </c>
      <c r="L159" s="18" t="b">
        <f t="shared" si="4"/>
        <v>0</v>
      </c>
      <c r="M15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59" s="25"/>
      <c r="O159" s="26"/>
      <c r="P159" s="25">
        <f t="shared" si="5"/>
        <v>183</v>
      </c>
      <c r="Q159" s="6"/>
      <c r="R159" s="6"/>
      <c r="S159" s="6"/>
    </row>
    <row r="160" spans="1:19" ht="18.75" customHeight="1" x14ac:dyDescent="0.35">
      <c r="A160" s="23" t="str">
        <f>'total Scrap'!A160</f>
        <v>10/2020</v>
      </c>
      <c r="B160" s="9">
        <f>'total Scrap'!B160</f>
        <v>73082</v>
      </c>
      <c r="C160" s="19" t="str">
        <f>'total Scrap'!C160</f>
        <v>C. Poli Marchetti</v>
      </c>
      <c r="D160" s="19">
        <f>'total Scrap'!D160</f>
        <v>96705</v>
      </c>
      <c r="E160" s="11" t="str">
        <f>'total Scrap'!E160</f>
        <v>68147F218071</v>
      </c>
      <c r="F160" s="19" t="str">
        <f>'total Scrap'!F160</f>
        <v>HOSE, TILT</v>
      </c>
      <c r="G160" s="19">
        <f>'total Scrap'!G160</f>
        <v>1</v>
      </c>
      <c r="H160" s="7">
        <f>'total Scrap'!H160</f>
        <v>3.31</v>
      </c>
      <c r="I160" s="19">
        <f>'total Scrap'!I160</f>
        <v>13.72</v>
      </c>
      <c r="J160" s="7">
        <f>'total Scrap'!J160</f>
        <v>17.03</v>
      </c>
      <c r="K160" s="3" t="str">
        <f>'total Scrap'!K160</f>
        <v>ABIMÉ</v>
      </c>
      <c r="L160" s="18">
        <f t="shared" si="4"/>
        <v>1</v>
      </c>
      <c r="M16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60" s="25"/>
      <c r="O160" s="26"/>
      <c r="P160" s="25">
        <f t="shared" si="5"/>
        <v>183</v>
      </c>
      <c r="Q160" s="6"/>
      <c r="R160" s="6"/>
      <c r="S160" s="6"/>
    </row>
    <row r="161" spans="1:19" ht="18.75" customHeight="1" x14ac:dyDescent="0.35">
      <c r="A161" s="23" t="str">
        <f>'total Scrap'!A161</f>
        <v>10/2020</v>
      </c>
      <c r="B161" s="9">
        <f>'total Scrap'!B161</f>
        <v>73082</v>
      </c>
      <c r="C161" s="19" t="str">
        <f>'total Scrap'!C161</f>
        <v>C. Poli Marchetti</v>
      </c>
      <c r="D161" s="19">
        <f>'total Scrap'!D161</f>
        <v>95724</v>
      </c>
      <c r="E161" s="11" t="str">
        <f>'total Scrap'!E161</f>
        <v>566532660371</v>
      </c>
      <c r="F161" s="19" t="str">
        <f>'total Scrap'!F161</f>
        <v>COVER, RR COMBI LAMP, LWR</v>
      </c>
      <c r="G161" s="19">
        <f>'total Scrap'!G161</f>
        <v>1</v>
      </c>
      <c r="H161" s="7">
        <f>'total Scrap'!H161</f>
        <v>3.15</v>
      </c>
      <c r="I161" s="19">
        <f>'total Scrap'!I161</f>
        <v>13.72</v>
      </c>
      <c r="J161" s="7">
        <f>'total Scrap'!J161</f>
        <v>16.87</v>
      </c>
      <c r="K161" s="3" t="str">
        <f>'total Scrap'!K161</f>
        <v>RAYÉ</v>
      </c>
      <c r="L161" s="18" t="b">
        <f t="shared" si="4"/>
        <v>0</v>
      </c>
      <c r="M16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61" s="25"/>
      <c r="O161" s="26"/>
      <c r="P161" s="25">
        <f t="shared" si="5"/>
        <v>183</v>
      </c>
      <c r="Q161" s="6"/>
      <c r="R161" s="6"/>
      <c r="S161" s="6"/>
    </row>
    <row r="162" spans="1:19" ht="18.75" customHeight="1" x14ac:dyDescent="0.35">
      <c r="A162" s="23" t="str">
        <f>'total Scrap'!A162</f>
        <v>10/2020</v>
      </c>
      <c r="B162" s="9">
        <f>'total Scrap'!B162</f>
        <v>73082</v>
      </c>
      <c r="C162" s="19" t="str">
        <f>'total Scrap'!C162</f>
        <v>C. Poli Marchetti</v>
      </c>
      <c r="D162" s="19">
        <f>'total Scrap'!D162</f>
        <v>96542</v>
      </c>
      <c r="E162" s="11" t="str">
        <f>'total Scrap'!E162</f>
        <v>678811132171</v>
      </c>
      <c r="F162" s="19" t="str">
        <f>'total Scrap'!F162</f>
        <v>COVER, MINI LEVER</v>
      </c>
      <c r="G162" s="19">
        <f>'total Scrap'!G162</f>
        <v>1</v>
      </c>
      <c r="H162" s="7">
        <f>'total Scrap'!H162</f>
        <v>2.48</v>
      </c>
      <c r="I162" s="19">
        <f>'total Scrap'!I162</f>
        <v>13.72</v>
      </c>
      <c r="J162" s="7">
        <f>'total Scrap'!J162</f>
        <v>16.2</v>
      </c>
      <c r="K162" s="3" t="str">
        <f>'total Scrap'!K162</f>
        <v>ABIMÉ TOMBÉ LORS DE LA LIVRAISON</v>
      </c>
      <c r="L162" s="18">
        <f t="shared" si="4"/>
        <v>1</v>
      </c>
      <c r="M16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62" s="25"/>
      <c r="O162" s="26"/>
      <c r="P162" s="25">
        <f t="shared" si="5"/>
        <v>183</v>
      </c>
      <c r="Q162" s="6"/>
      <c r="R162" s="6"/>
      <c r="S162" s="6"/>
    </row>
    <row r="163" spans="1:19" ht="18.75" customHeight="1" x14ac:dyDescent="0.35">
      <c r="A163" s="23" t="str">
        <f>'total Scrap'!A163</f>
        <v>10/2020</v>
      </c>
      <c r="B163" s="9">
        <f>'total Scrap'!B163</f>
        <v>73082</v>
      </c>
      <c r="C163" s="19" t="str">
        <f>'total Scrap'!C163</f>
        <v>C. Poli Marchetti</v>
      </c>
      <c r="D163" s="19">
        <f>'total Scrap'!D163</f>
        <v>95723</v>
      </c>
      <c r="E163" s="11" t="str">
        <f>'total Scrap'!E163</f>
        <v>566512660071</v>
      </c>
      <c r="F163" s="19" t="str">
        <f>'total Scrap'!F163</f>
        <v>COVER, RR COMBI LAMP, CTR</v>
      </c>
      <c r="G163" s="19">
        <f>'total Scrap'!G163</f>
        <v>1</v>
      </c>
      <c r="H163" s="7">
        <f>'total Scrap'!H163</f>
        <v>2.0299999999999998</v>
      </c>
      <c r="I163" s="19">
        <f>'total Scrap'!I163</f>
        <v>13.72</v>
      </c>
      <c r="J163" s="7">
        <f>'total Scrap'!J163</f>
        <v>15.75</v>
      </c>
      <c r="K163" s="3" t="str">
        <f>'total Scrap'!K163</f>
        <v>RAYÉ</v>
      </c>
      <c r="L163" s="18">
        <f t="shared" si="4"/>
        <v>1</v>
      </c>
      <c r="M16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63" s="25"/>
      <c r="O163" s="26"/>
      <c r="P163" s="25">
        <f t="shared" si="5"/>
        <v>183</v>
      </c>
      <c r="Q163" s="6"/>
      <c r="R163" s="6"/>
      <c r="S163" s="6"/>
    </row>
    <row r="164" spans="1:19" ht="18.75" customHeight="1" x14ac:dyDescent="0.35">
      <c r="A164" s="23" t="str">
        <f>'total Scrap'!A164</f>
        <v>10/2020</v>
      </c>
      <c r="B164" s="9">
        <f>'total Scrap'!B164</f>
        <v>73082</v>
      </c>
      <c r="C164" s="19" t="str">
        <f>'total Scrap'!C164</f>
        <v>C. Poli Marchetti</v>
      </c>
      <c r="D164" s="19">
        <f>'total Scrap'!D164</f>
        <v>95722</v>
      </c>
      <c r="E164" s="11" t="str">
        <f>'total Scrap'!E164</f>
        <v>537462665171</v>
      </c>
      <c r="F164" s="19" t="str">
        <f>'total Scrap'!F164</f>
        <v>COVER</v>
      </c>
      <c r="G164" s="19">
        <f>'total Scrap'!G164</f>
        <v>1</v>
      </c>
      <c r="H164" s="7">
        <f>'total Scrap'!H164</f>
        <v>1.95</v>
      </c>
      <c r="I164" s="19">
        <f>'total Scrap'!I164</f>
        <v>13.72</v>
      </c>
      <c r="J164" s="7">
        <f>'total Scrap'!J164</f>
        <v>15.67</v>
      </c>
      <c r="K164" s="3" t="str">
        <f>'total Scrap'!K164</f>
        <v>RAYÉ</v>
      </c>
      <c r="L164" s="18">
        <f t="shared" si="4"/>
        <v>1</v>
      </c>
      <c r="M16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64" s="25"/>
      <c r="O164" s="26"/>
      <c r="P164" s="25">
        <f t="shared" si="5"/>
        <v>183</v>
      </c>
      <c r="Q164" s="6"/>
      <c r="R164" s="6"/>
      <c r="S164" s="6"/>
    </row>
    <row r="165" spans="1:19" ht="18.75" customHeight="1" x14ac:dyDescent="0.35">
      <c r="A165" s="23" t="str">
        <f>'total Scrap'!A165</f>
        <v>11/2020</v>
      </c>
      <c r="B165" s="9">
        <f>'total Scrap'!B165</f>
        <v>72479</v>
      </c>
      <c r="C165" s="19" t="str">
        <f>'total Scrap'!C165</f>
        <v>A. Albert</v>
      </c>
      <c r="D165" s="19">
        <f>'total Scrap'!D165</f>
        <v>97558</v>
      </c>
      <c r="E165" s="11" t="str">
        <f>'total Scrap'!E165</f>
        <v>90407F210771</v>
      </c>
      <c r="F165" s="19" t="str">
        <f>'total Scrap'!F165</f>
        <v>FITTING, 30 DEG</v>
      </c>
      <c r="G165" s="19">
        <f>'total Scrap'!G165</f>
        <v>250</v>
      </c>
      <c r="H165" s="7">
        <f>'total Scrap'!H165</f>
        <v>862.5</v>
      </c>
      <c r="I165" s="19">
        <f>'total Scrap'!I165</f>
        <v>13.72</v>
      </c>
      <c r="J165" s="7">
        <f>'total Scrap'!J165</f>
        <v>876.22</v>
      </c>
      <c r="K165" s="3" t="str">
        <f>'total Scrap'!K165</f>
        <v>RACCORDS OUBLIÉS DANS LA PALETTE À L'EXTERIEUR PIÈCES OXYDÉES</v>
      </c>
      <c r="L165" s="18">
        <f t="shared" si="4"/>
        <v>1</v>
      </c>
      <c r="M16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65" s="25"/>
      <c r="O165" s="26"/>
      <c r="P165" s="25">
        <f t="shared" si="5"/>
        <v>183</v>
      </c>
      <c r="Q165" s="6"/>
      <c r="R165" s="6"/>
      <c r="S165" s="6"/>
    </row>
    <row r="166" spans="1:19" ht="18.75" customHeight="1" x14ac:dyDescent="0.35">
      <c r="A166" s="23" t="str">
        <f>'total Scrap'!A166</f>
        <v>11/2020</v>
      </c>
      <c r="B166" s="9">
        <f>'total Scrap'!B166</f>
        <v>73082</v>
      </c>
      <c r="C166" s="19" t="str">
        <f>'total Scrap'!C166</f>
        <v>C. Poli Marchetti</v>
      </c>
      <c r="D166" s="19">
        <f>'total Scrap'!D166</f>
        <v>95661</v>
      </c>
      <c r="E166" s="11" t="str">
        <f>'total Scrap'!E166</f>
        <v>38330F231271</v>
      </c>
      <c r="F166" s="19" t="str">
        <f>'total Scrap'!F166</f>
        <v>MOTOR ASSY, 2/3 T HST WITH BRAKE</v>
      </c>
      <c r="G166" s="19">
        <f>'total Scrap'!G166</f>
        <v>1</v>
      </c>
      <c r="H166" s="7">
        <f>'total Scrap'!H166</f>
        <v>480.7</v>
      </c>
      <c r="I166" s="19">
        <f>'total Scrap'!I166</f>
        <v>13.72</v>
      </c>
      <c r="J166" s="7">
        <f>'total Scrap'!J166</f>
        <v>494.42</v>
      </c>
      <c r="K166" s="3" t="str">
        <f>'total Scrap'!K166</f>
        <v>FUITE SUITE AU MAUVAIS MONTAGE SUR DU PONT</v>
      </c>
      <c r="L166" s="18">
        <f t="shared" si="4"/>
        <v>1</v>
      </c>
      <c r="M16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66" s="25"/>
      <c r="O166" s="26"/>
      <c r="P166" s="25">
        <f t="shared" si="5"/>
        <v>183</v>
      </c>
      <c r="Q166" s="6"/>
      <c r="R166" s="6"/>
      <c r="S166" s="6"/>
    </row>
    <row r="167" spans="1:19" ht="18.75" customHeight="1" x14ac:dyDescent="0.35">
      <c r="A167" s="23" t="str">
        <f>'total Scrap'!A167</f>
        <v>11/2020</v>
      </c>
      <c r="B167" s="9">
        <f>'total Scrap'!B167</f>
        <v>73082</v>
      </c>
      <c r="C167" s="19" t="str">
        <f>'total Scrap'!C167</f>
        <v>C. Poli Marchetti</v>
      </c>
      <c r="D167" s="19">
        <f>'total Scrap'!D167</f>
        <v>96924</v>
      </c>
      <c r="E167" s="11" t="str">
        <f>'total Scrap'!E167</f>
        <v>18450UM020</v>
      </c>
      <c r="F167" s="19" t="str">
        <f>'total Scrap'!F167</f>
        <v>CONVERTER ASSY, MONOLITHI</v>
      </c>
      <c r="G167" s="19">
        <f>'total Scrap'!G167</f>
        <v>1</v>
      </c>
      <c r="H167" s="7">
        <f>'total Scrap'!H167</f>
        <v>345.77</v>
      </c>
      <c r="I167" s="19">
        <f>'total Scrap'!I167</f>
        <v>13.72</v>
      </c>
      <c r="J167" s="7">
        <f>'total Scrap'!J167</f>
        <v>359.49</v>
      </c>
      <c r="K167" s="3" t="str">
        <f>'total Scrap'!K167</f>
        <v>VIS BLOQUÉES SUR DPF SUITE A L ESSAIDE LA NOUVELLE MACHINE</v>
      </c>
      <c r="L167" s="18" t="b">
        <f t="shared" si="4"/>
        <v>0</v>
      </c>
      <c r="M16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67" s="25"/>
      <c r="O167" s="26"/>
      <c r="P167" s="25">
        <f t="shared" si="5"/>
        <v>183</v>
      </c>
      <c r="Q167" s="6"/>
      <c r="R167" s="6"/>
      <c r="S167" s="6"/>
    </row>
    <row r="168" spans="1:19" ht="18.75" customHeight="1" x14ac:dyDescent="0.35">
      <c r="A168" s="23" t="str">
        <f>'total Scrap'!A168</f>
        <v>11/2020</v>
      </c>
      <c r="B168" s="9">
        <f>'total Scrap'!B168</f>
        <v>73082</v>
      </c>
      <c r="C168" s="19" t="str">
        <f>'total Scrap'!C168</f>
        <v>C. Poli Marchetti</v>
      </c>
      <c r="D168" s="19">
        <f>'total Scrap'!D168</f>
        <v>95985</v>
      </c>
      <c r="E168" s="11" t="str">
        <f>'total Scrap'!E168</f>
        <v>17460UM010</v>
      </c>
      <c r="F168" s="19" t="str">
        <f>'total Scrap'!F168</f>
        <v>CONVERTER ASSY,CATALYTIC W/PIPE</v>
      </c>
      <c r="G168" s="19">
        <f>'total Scrap'!G168</f>
        <v>1</v>
      </c>
      <c r="H168" s="7">
        <f>'total Scrap'!H168</f>
        <v>181.61</v>
      </c>
      <c r="I168" s="19">
        <f>'total Scrap'!I168</f>
        <v>13.72</v>
      </c>
      <c r="J168" s="7">
        <f>'total Scrap'!J168</f>
        <v>195.33</v>
      </c>
      <c r="K168" s="3" t="str">
        <f>'total Scrap'!K168</f>
        <v>TIGE FILETÉE HS</v>
      </c>
      <c r="L168" s="18">
        <f t="shared" si="4"/>
        <v>1</v>
      </c>
      <c r="M16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68" s="25"/>
      <c r="O168" s="26"/>
      <c r="P168" s="25">
        <f t="shared" si="5"/>
        <v>183</v>
      </c>
      <c r="Q168" s="6"/>
      <c r="R168" s="6"/>
      <c r="S168" s="6"/>
    </row>
    <row r="169" spans="1:19" ht="18.75" customHeight="1" x14ac:dyDescent="0.35">
      <c r="A169" s="23" t="str">
        <f>'total Scrap'!A169</f>
        <v>11/2020</v>
      </c>
      <c r="B169" s="9">
        <f>'total Scrap'!B169</f>
        <v>73082</v>
      </c>
      <c r="C169" s="19" t="str">
        <f>'total Scrap'!C169</f>
        <v>C. Poli Marchetti</v>
      </c>
      <c r="D169" s="19">
        <f>'total Scrap'!D169</f>
        <v>96717</v>
      </c>
      <c r="E169" s="11" t="str">
        <f>'total Scrap'!E169</f>
        <v>89661UM090</v>
      </c>
      <c r="F169" s="19" t="str">
        <f>'total Scrap'!F169</f>
        <v>COMPUTER, ENGINE CONTROL</v>
      </c>
      <c r="G169" s="19">
        <f>'total Scrap'!G169</f>
        <v>1</v>
      </c>
      <c r="H169" s="7">
        <f>'total Scrap'!H169</f>
        <v>161.78</v>
      </c>
      <c r="I169" s="19">
        <f>'total Scrap'!I169</f>
        <v>13.72</v>
      </c>
      <c r="J169" s="7">
        <f>'total Scrap'!J169</f>
        <v>175.5</v>
      </c>
      <c r="K169" s="3" t="str">
        <f>'total Scrap'!K169</f>
        <v>PLASTIQUE AU NIVEAU DE LA PRISE CASSÉ</v>
      </c>
      <c r="L169" s="18" t="b">
        <f t="shared" si="4"/>
        <v>0</v>
      </c>
      <c r="M16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69" s="25"/>
      <c r="O169" s="26"/>
      <c r="P169" s="25">
        <f t="shared" si="5"/>
        <v>183</v>
      </c>
      <c r="Q169" s="6"/>
      <c r="R169" s="6"/>
      <c r="S169" s="6"/>
    </row>
    <row r="170" spans="1:19" ht="18.75" customHeight="1" x14ac:dyDescent="0.35">
      <c r="A170" s="23" t="str">
        <f>'total Scrap'!A48</f>
        <v>07/2020</v>
      </c>
      <c r="B170" s="9">
        <f>'total Scrap'!B48</f>
        <v>72007</v>
      </c>
      <c r="C170" s="19" t="str">
        <f>'total Scrap'!C48</f>
        <v>JP Dupas</v>
      </c>
      <c r="D170" s="19">
        <f>'total Scrap'!D48</f>
        <v>95767</v>
      </c>
      <c r="E170" s="11" t="str">
        <f>'total Scrap'!E48</f>
        <v>55213F218171</v>
      </c>
      <c r="F170" s="19" t="str">
        <f>'total Scrap'!F48</f>
        <v>GLASS,FR</v>
      </c>
      <c r="G170" s="19">
        <f>'total Scrap'!G48</f>
        <v>1</v>
      </c>
      <c r="H170" s="7">
        <f>'total Scrap'!H48</f>
        <v>32.65</v>
      </c>
      <c r="I170" s="19">
        <f>'total Scrap'!I48</f>
        <v>13.72</v>
      </c>
      <c r="J170" s="7">
        <f>'total Scrap'!J48</f>
        <v>46.37</v>
      </c>
      <c r="K170" s="3" t="str">
        <f>'total Scrap'!K48</f>
        <v>PARE BRISE ABIMÉ PAR DES GRAINS DE SOUDURE LORS DE L'INTERVENTION AFF</v>
      </c>
      <c r="L170" s="18" t="b">
        <f t="shared" si="4"/>
        <v>0</v>
      </c>
      <c r="M17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0" s="25"/>
      <c r="O170" s="26"/>
      <c r="P170" s="25">
        <f t="shared" si="5"/>
        <v>183</v>
      </c>
      <c r="Q170" s="6"/>
      <c r="R170" s="6"/>
      <c r="S170" s="6"/>
    </row>
    <row r="171" spans="1:19" ht="18.75" customHeight="1" x14ac:dyDescent="0.35">
      <c r="A171" s="23" t="str">
        <f>'total Scrap'!A171</f>
        <v>11/2020</v>
      </c>
      <c r="B171" s="9">
        <f>'total Scrap'!B171</f>
        <v>73082</v>
      </c>
      <c r="C171" s="19" t="str">
        <f>'total Scrap'!C171</f>
        <v>C. Poli Marchetti</v>
      </c>
      <c r="D171" s="19">
        <f>'total Scrap'!D171</f>
        <v>95744</v>
      </c>
      <c r="E171" s="11" t="str">
        <f>'total Scrap'!E171</f>
        <v>56210F118071</v>
      </c>
      <c r="F171" s="19" t="str">
        <f>'total Scrap'!F171</f>
        <v>WIRE, ENGINE</v>
      </c>
      <c r="G171" s="19">
        <f>'total Scrap'!G171</f>
        <v>1</v>
      </c>
      <c r="H171" s="7">
        <f>'total Scrap'!H171</f>
        <v>87.93</v>
      </c>
      <c r="I171" s="19">
        <f>'total Scrap'!I171</f>
        <v>13.72</v>
      </c>
      <c r="J171" s="7">
        <f>'total Scrap'!J171</f>
        <v>101.65</v>
      </c>
      <c r="K171" s="3" t="str">
        <f>'total Scrap'!K171</f>
        <v>PRISE ET CLIPS HS</v>
      </c>
      <c r="L171" s="18" t="b">
        <f t="shared" si="4"/>
        <v>0</v>
      </c>
      <c r="M17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1" s="25"/>
      <c r="O171" s="26"/>
      <c r="P171" s="25">
        <f t="shared" si="5"/>
        <v>183</v>
      </c>
      <c r="Q171" s="6"/>
      <c r="R171" s="6"/>
      <c r="S171" s="6"/>
    </row>
    <row r="172" spans="1:19" ht="18.75" customHeight="1" x14ac:dyDescent="0.35">
      <c r="A172" s="23" t="str">
        <f>'total Scrap'!A172</f>
        <v>11/2020</v>
      </c>
      <c r="B172" s="9">
        <f>'total Scrap'!B172</f>
        <v>72999</v>
      </c>
      <c r="C172" s="19" t="str">
        <f>'total Scrap'!C172</f>
        <v>B. Metreau</v>
      </c>
      <c r="D172" s="19">
        <f>'total Scrap'!D172</f>
        <v>95991</v>
      </c>
      <c r="E172" s="11" t="str">
        <f>'total Scrap'!E172</f>
        <v>8987125010</v>
      </c>
      <c r="F172" s="19" t="str">
        <f>'total Scrap'!F172</f>
        <v>CONTROLLER ASSY, FUEL INJECTION</v>
      </c>
      <c r="G172" s="19">
        <f>'total Scrap'!G172</f>
        <v>1</v>
      </c>
      <c r="H172" s="7">
        <f>'total Scrap'!H172</f>
        <v>87.45</v>
      </c>
      <c r="I172" s="19">
        <f>'total Scrap'!I172</f>
        <v>13.72</v>
      </c>
      <c r="J172" s="7">
        <f>'total Scrap'!J172</f>
        <v>101.17</v>
      </c>
      <c r="K172" s="3" t="str">
        <f>'total Scrap'!K172</f>
        <v>FIXATION CASSÉE</v>
      </c>
      <c r="L172" s="18" t="b">
        <f t="shared" si="4"/>
        <v>0</v>
      </c>
      <c r="M17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2" s="25"/>
      <c r="O172" s="26"/>
      <c r="P172" s="25">
        <f t="shared" si="5"/>
        <v>183</v>
      </c>
      <c r="Q172" s="6"/>
      <c r="R172" s="6"/>
      <c r="S172" s="6"/>
    </row>
    <row r="173" spans="1:19" ht="18.75" customHeight="1" x14ac:dyDescent="0.35">
      <c r="A173" s="23" t="str">
        <f>'total Scrap'!A49</f>
        <v>07/2020</v>
      </c>
      <c r="B173" s="9">
        <f>'total Scrap'!B49</f>
        <v>73069</v>
      </c>
      <c r="C173" s="19" t="str">
        <f>'total Scrap'!C49</f>
        <v>T. Boudard</v>
      </c>
      <c r="D173" s="19">
        <f>'total Scrap'!D49</f>
        <v>95770</v>
      </c>
      <c r="E173" s="11" t="str">
        <f>'total Scrap'!E49</f>
        <v>55213F218171</v>
      </c>
      <c r="F173" s="19" t="str">
        <f>'total Scrap'!F49</f>
        <v>GLASS,FR</v>
      </c>
      <c r="G173" s="19">
        <f>'total Scrap'!G49</f>
        <v>1</v>
      </c>
      <c r="H173" s="7">
        <f>'total Scrap'!H49</f>
        <v>32.65</v>
      </c>
      <c r="I173" s="19">
        <f>'total Scrap'!I49</f>
        <v>13.72</v>
      </c>
      <c r="J173" s="7">
        <f>'total Scrap'!J49</f>
        <v>46.37</v>
      </c>
      <c r="K173" s="3" t="str">
        <f>'total Scrap'!K49</f>
        <v>RAYÉ</v>
      </c>
      <c r="L173" s="18" t="b">
        <f t="shared" si="4"/>
        <v>0</v>
      </c>
      <c r="M17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3" s="25"/>
      <c r="O173" s="26"/>
      <c r="P173" s="25">
        <f t="shared" si="5"/>
        <v>183</v>
      </c>
      <c r="Q173" s="6"/>
      <c r="R173" s="6"/>
      <c r="S173" s="6"/>
    </row>
    <row r="174" spans="1:19" ht="18.75" customHeight="1" x14ac:dyDescent="0.35">
      <c r="A174" s="23" t="str">
        <f>'total Scrap'!A174</f>
        <v>11/2020</v>
      </c>
      <c r="B174" s="9">
        <f>'total Scrap'!B174</f>
        <v>73082</v>
      </c>
      <c r="C174" s="19" t="str">
        <f>'total Scrap'!C174</f>
        <v>C. Poli Marchetti</v>
      </c>
      <c r="D174" s="19">
        <f>'total Scrap'!D174</f>
        <v>95738</v>
      </c>
      <c r="E174" s="11" t="str">
        <f>'total Scrap'!E174</f>
        <v>27060UB070</v>
      </c>
      <c r="F174" s="19" t="str">
        <f>'total Scrap'!F174</f>
        <v>ALTERNATOR ASSY, W/REGULATOR</v>
      </c>
      <c r="G174" s="19">
        <f>'total Scrap'!G174</f>
        <v>1</v>
      </c>
      <c r="H174" s="7">
        <f>'total Scrap'!H174</f>
        <v>65.819999999999993</v>
      </c>
      <c r="I174" s="19">
        <f>'total Scrap'!I174</f>
        <v>13.72</v>
      </c>
      <c r="J174" s="7">
        <f>'total Scrap'!J174</f>
        <v>79.539999999999992</v>
      </c>
      <c r="K174" s="3" t="str">
        <f>'total Scrap'!K174</f>
        <v>PRISE MOULÉE HS</v>
      </c>
      <c r="L174" s="18" t="b">
        <f t="shared" si="4"/>
        <v>0</v>
      </c>
      <c r="M17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4" s="25"/>
      <c r="O174" s="26"/>
      <c r="P174" s="25">
        <f t="shared" si="5"/>
        <v>183</v>
      </c>
      <c r="Q174" s="6"/>
      <c r="R174" s="6"/>
      <c r="S174" s="6"/>
    </row>
    <row r="175" spans="1:19" ht="18.75" customHeight="1" x14ac:dyDescent="0.35">
      <c r="A175" s="23" t="str">
        <f>'total Scrap'!A175</f>
        <v>11/2020</v>
      </c>
      <c r="B175" s="9">
        <f>'total Scrap'!B175</f>
        <v>72999</v>
      </c>
      <c r="C175" s="19" t="str">
        <f>'total Scrap'!C175</f>
        <v>B. Metreau</v>
      </c>
      <c r="D175" s="19">
        <f>'total Scrap'!D175</f>
        <v>95984</v>
      </c>
      <c r="E175" s="11" t="str">
        <f>'total Scrap'!E175</f>
        <v>56044FPA2271</v>
      </c>
      <c r="F175" s="19" t="str">
        <f>'total Scrap'!F175</f>
        <v>WIRE, MAIN, I-SITE</v>
      </c>
      <c r="G175" s="19">
        <f>'total Scrap'!G175</f>
        <v>1</v>
      </c>
      <c r="H175" s="7">
        <f>'total Scrap'!H175</f>
        <v>40.950000000000003</v>
      </c>
      <c r="I175" s="19">
        <f>'total Scrap'!I175</f>
        <v>13.72</v>
      </c>
      <c r="J175" s="7">
        <f>'total Scrap'!J175</f>
        <v>54.67</v>
      </c>
      <c r="K175" s="3" t="str">
        <f>'total Scrap'!K175</f>
        <v>CONNECTEUR J19 HS</v>
      </c>
      <c r="L175" s="18" t="b">
        <f t="shared" si="4"/>
        <v>0</v>
      </c>
      <c r="M17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5" s="25"/>
      <c r="O175" s="26"/>
      <c r="P175" s="25">
        <f t="shared" si="5"/>
        <v>183</v>
      </c>
      <c r="Q175" s="6"/>
      <c r="R175" s="6"/>
      <c r="S175" s="6"/>
    </row>
    <row r="176" spans="1:19" ht="18.75" customHeight="1" x14ac:dyDescent="0.35">
      <c r="A176" s="23" t="str">
        <f>'total Scrap'!A176</f>
        <v>11/2020</v>
      </c>
      <c r="B176" s="9">
        <f>'total Scrap'!B176</f>
        <v>72217</v>
      </c>
      <c r="C176" s="19" t="str">
        <f>'total Scrap'!C176</f>
        <v>D. Peigné</v>
      </c>
      <c r="D176" s="19">
        <f>'total Scrap'!D176</f>
        <v>96316</v>
      </c>
      <c r="E176" s="11" t="str">
        <f>'total Scrap'!E176</f>
        <v>566302661071</v>
      </c>
      <c r="F176" s="19" t="str">
        <f>'total Scrap'!F176</f>
        <v>LAMP ASSY, COMBINATION RR, LED</v>
      </c>
      <c r="G176" s="19">
        <f>'total Scrap'!G176</f>
        <v>1</v>
      </c>
      <c r="H176" s="7">
        <f>'total Scrap'!H176</f>
        <v>37.340000000000003</v>
      </c>
      <c r="I176" s="19">
        <f>'total Scrap'!I176</f>
        <v>13.72</v>
      </c>
      <c r="J176" s="7">
        <f>'total Scrap'!J176</f>
        <v>51.06</v>
      </c>
      <c r="K176" s="3" t="str">
        <f>'total Scrap'!K176</f>
        <v>VIS HS SUR RAMPE DE FEUX IMPOSSIBLE A EXTRAIRE</v>
      </c>
      <c r="L176" s="18" t="b">
        <f t="shared" si="4"/>
        <v>0</v>
      </c>
      <c r="M17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6" s="25"/>
      <c r="O176" s="26"/>
      <c r="P176" s="25">
        <f t="shared" si="5"/>
        <v>183</v>
      </c>
      <c r="Q176" s="6"/>
      <c r="R176" s="6"/>
      <c r="S176" s="6"/>
    </row>
    <row r="177" spans="1:19" ht="18.75" customHeight="1" x14ac:dyDescent="0.35">
      <c r="A177" s="23" t="str">
        <f>'total Scrap'!A177</f>
        <v>11/2020</v>
      </c>
      <c r="B177" s="9">
        <f>'total Scrap'!B177</f>
        <v>72999</v>
      </c>
      <c r="C177" s="19" t="str">
        <f>'total Scrap'!C177</f>
        <v>B. Metreau</v>
      </c>
      <c r="D177" s="19">
        <f>'total Scrap'!D177</f>
        <v>95981</v>
      </c>
      <c r="E177" s="11" t="str">
        <f>'total Scrap'!E177</f>
        <v>233002665071</v>
      </c>
      <c r="F177" s="19" t="str">
        <f>'total Scrap'!F177</f>
        <v>FILTER ASSY, FUEL</v>
      </c>
      <c r="G177" s="19">
        <f>'total Scrap'!G177</f>
        <v>1</v>
      </c>
      <c r="H177" s="7">
        <f>'total Scrap'!H177</f>
        <v>31.22</v>
      </c>
      <c r="I177" s="19">
        <f>'total Scrap'!I177</f>
        <v>13.72</v>
      </c>
      <c r="J177" s="7">
        <f>'total Scrap'!J177</f>
        <v>44.94</v>
      </c>
      <c r="K177" s="3" t="str">
        <f>'total Scrap'!K177</f>
        <v>PRISE CASSÉE     481</v>
      </c>
      <c r="L177" s="18" t="b">
        <f t="shared" si="4"/>
        <v>0</v>
      </c>
      <c r="M17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7" s="25"/>
      <c r="O177" s="26"/>
      <c r="P177" s="25">
        <f t="shared" si="5"/>
        <v>183</v>
      </c>
      <c r="Q177" s="6"/>
      <c r="R177" s="6"/>
      <c r="S177" s="6"/>
    </row>
    <row r="178" spans="1:19" ht="18.75" customHeight="1" x14ac:dyDescent="0.35">
      <c r="A178" s="23" t="str">
        <f>'total Scrap'!A178</f>
        <v>11/2020</v>
      </c>
      <c r="B178" s="9">
        <f>'total Scrap'!B178</f>
        <v>73082</v>
      </c>
      <c r="C178" s="19" t="str">
        <f>'total Scrap'!C178</f>
        <v>C. Poli Marchetti</v>
      </c>
      <c r="D178" s="19">
        <f>'total Scrap'!D178</f>
        <v>95743</v>
      </c>
      <c r="E178" s="11" t="str">
        <f>'total Scrap'!E178</f>
        <v>38746F231171</v>
      </c>
      <c r="F178" s="19" t="str">
        <f>'total Scrap'!F178</f>
        <v>VALVE</v>
      </c>
      <c r="G178" s="19">
        <f>'total Scrap'!G178</f>
        <v>1</v>
      </c>
      <c r="H178" s="7">
        <f>'total Scrap'!H178</f>
        <v>30.91</v>
      </c>
      <c r="I178" s="19">
        <f>'total Scrap'!I178</f>
        <v>13.72</v>
      </c>
      <c r="J178" s="7">
        <f>'total Scrap'!J178</f>
        <v>44.63</v>
      </c>
      <c r="K178" s="3" t="str">
        <f>'total Scrap'!K178</f>
        <v>FILETAGE HS</v>
      </c>
      <c r="L178" s="18">
        <f t="shared" si="4"/>
        <v>1</v>
      </c>
      <c r="M17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78" s="25"/>
      <c r="O178" s="26"/>
      <c r="P178" s="25">
        <f t="shared" si="5"/>
        <v>183</v>
      </c>
      <c r="Q178" s="6"/>
      <c r="R178" s="6"/>
      <c r="S178" s="6"/>
    </row>
    <row r="179" spans="1:19" ht="18.75" customHeight="1" x14ac:dyDescent="0.35">
      <c r="A179" s="23" t="str">
        <f>'total Scrap'!A179</f>
        <v>11/2020</v>
      </c>
      <c r="B179" s="9">
        <f>'total Scrap'!B179</f>
        <v>72217</v>
      </c>
      <c r="C179" s="19" t="str">
        <f>'total Scrap'!C179</f>
        <v>D. Peigné</v>
      </c>
      <c r="D179" s="19">
        <f>'total Scrap'!D179</f>
        <v>96208</v>
      </c>
      <c r="E179" s="11" t="str">
        <f>'total Scrap'!E179</f>
        <v>53233FPA2171</v>
      </c>
      <c r="F179" s="19" t="str">
        <f>'total Scrap'!F179</f>
        <v>PANEL, INSTRUMENT, RH</v>
      </c>
      <c r="G179" s="19">
        <f>'total Scrap'!G179</f>
        <v>1</v>
      </c>
      <c r="H179" s="7">
        <f>'total Scrap'!H179</f>
        <v>17.149999999999999</v>
      </c>
      <c r="I179" s="19">
        <f>'total Scrap'!I179</f>
        <v>13.72</v>
      </c>
      <c r="J179" s="7">
        <f>'total Scrap'!J179</f>
        <v>30.869999999999997</v>
      </c>
      <c r="K179" s="3" t="str">
        <f>'total Scrap'!K179</f>
        <v>RAYÉ EN LE DÉMONTANT</v>
      </c>
      <c r="L179" s="18">
        <f t="shared" si="4"/>
        <v>1</v>
      </c>
      <c r="M17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79" s="25"/>
      <c r="O179" s="26"/>
      <c r="P179" s="25">
        <f t="shared" si="5"/>
        <v>183</v>
      </c>
      <c r="Q179" s="6"/>
      <c r="R179" s="6"/>
      <c r="S179" s="6"/>
    </row>
    <row r="180" spans="1:19" ht="18.75" customHeight="1" x14ac:dyDescent="0.35">
      <c r="A180" s="23" t="str">
        <f>'total Scrap'!A90</f>
        <v>09/2020</v>
      </c>
      <c r="B180" s="9">
        <f>'total Scrap'!B90</f>
        <v>72139</v>
      </c>
      <c r="C180" s="19" t="str">
        <f>'total Scrap'!C90</f>
        <v>C. Pichon</v>
      </c>
      <c r="D180" s="19">
        <f>'total Scrap'!D90</f>
        <v>95160</v>
      </c>
      <c r="E180" s="11" t="str">
        <f>'total Scrap'!E90</f>
        <v>55213F218171</v>
      </c>
      <c r="F180" s="19" t="str">
        <f>'total Scrap'!F90</f>
        <v>GLASS,FR</v>
      </c>
      <c r="G180" s="19">
        <f>'total Scrap'!G90</f>
        <v>3</v>
      </c>
      <c r="H180" s="7">
        <f>'total Scrap'!H90</f>
        <v>97.95</v>
      </c>
      <c r="I180" s="19">
        <f>'total Scrap'!I90</f>
        <v>13.72</v>
      </c>
      <c r="J180" s="7">
        <f>'total Scrap'!J90</f>
        <v>111.67</v>
      </c>
      <c r="K180" s="3" t="str">
        <f>'total Scrap'!K90</f>
        <v>RAYURES</v>
      </c>
      <c r="L180" s="18" t="b">
        <f t="shared" si="4"/>
        <v>0</v>
      </c>
      <c r="M18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80" s="25"/>
      <c r="O180" s="26"/>
      <c r="P180" s="25">
        <f t="shared" si="5"/>
        <v>183</v>
      </c>
      <c r="Q180" s="6"/>
      <c r="R180" s="6"/>
      <c r="S180" s="6"/>
    </row>
    <row r="181" spans="1:19" ht="18.75" customHeight="1" x14ac:dyDescent="0.35">
      <c r="A181" s="23" t="str">
        <f>'total Scrap'!A181</f>
        <v>11/2020</v>
      </c>
      <c r="B181" s="9">
        <f>'total Scrap'!B181</f>
        <v>73082</v>
      </c>
      <c r="C181" s="19" t="str">
        <f>'total Scrap'!C181</f>
        <v>C. Poli Marchetti</v>
      </c>
      <c r="D181" s="19">
        <f>'total Scrap'!D181</f>
        <v>95733</v>
      </c>
      <c r="E181" s="11" t="str">
        <f>'total Scrap'!E181</f>
        <v>38711F331171</v>
      </c>
      <c r="F181" s="19" t="str">
        <f>'total Scrap'!F181</f>
        <v>PIPE</v>
      </c>
      <c r="G181" s="19">
        <f>'total Scrap'!G181</f>
        <v>1</v>
      </c>
      <c r="H181" s="7">
        <f>'total Scrap'!H181</f>
        <v>16.39</v>
      </c>
      <c r="I181" s="19">
        <f>'total Scrap'!I181</f>
        <v>13.72</v>
      </c>
      <c r="J181" s="7">
        <f>'total Scrap'!J181</f>
        <v>30.11</v>
      </c>
      <c r="K181" s="3" t="str">
        <f>'total Scrap'!K181</f>
        <v>FILETS FLEXIBLE COTÉ DISTRIBUTEUR HS</v>
      </c>
      <c r="L181" s="18" t="b">
        <f t="shared" si="4"/>
        <v>0</v>
      </c>
      <c r="M18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81" s="25"/>
      <c r="O181" s="26"/>
      <c r="P181" s="25">
        <f t="shared" si="5"/>
        <v>183</v>
      </c>
      <c r="Q181" s="6"/>
      <c r="R181" s="6"/>
      <c r="S181" s="6"/>
    </row>
    <row r="182" spans="1:19" ht="18.75" customHeight="1" x14ac:dyDescent="0.35">
      <c r="A182" s="23" t="str">
        <f>'total Scrap'!A182</f>
        <v>11/2020</v>
      </c>
      <c r="B182" s="9">
        <f>'total Scrap'!B182</f>
        <v>73082</v>
      </c>
      <c r="C182" s="19" t="str">
        <f>'total Scrap'!C182</f>
        <v>C. Poli Marchetti</v>
      </c>
      <c r="D182" s="19">
        <f>'total Scrap'!D182</f>
        <v>95431</v>
      </c>
      <c r="E182" s="11" t="str">
        <f>'total Scrap'!E182</f>
        <v>53402F218171</v>
      </c>
      <c r="F182" s="19" t="str">
        <f>'total Scrap'!F182</f>
        <v>TOE-BOARD SUB-ASSY, RR</v>
      </c>
      <c r="G182" s="19">
        <f>'total Scrap'!G182</f>
        <v>1</v>
      </c>
      <c r="H182" s="7">
        <f>'total Scrap'!H182</f>
        <v>14.342000000000001</v>
      </c>
      <c r="I182" s="19">
        <f>'total Scrap'!I182</f>
        <v>13.72</v>
      </c>
      <c r="J182" s="7">
        <f>'total Scrap'!J182</f>
        <v>28.062000000000001</v>
      </c>
      <c r="K182" s="3" t="str">
        <f>'total Scrap'!K182</f>
        <v>TORDU (COUPS DE FOURCHES)</v>
      </c>
      <c r="L182" s="18" t="b">
        <f t="shared" si="4"/>
        <v>0</v>
      </c>
      <c r="M18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82" s="25"/>
      <c r="O182" s="26"/>
      <c r="P182" s="25">
        <f t="shared" si="5"/>
        <v>183</v>
      </c>
      <c r="Q182" s="6"/>
      <c r="R182" s="6"/>
      <c r="S182" s="6"/>
    </row>
    <row r="183" spans="1:19" ht="18.75" customHeight="1" x14ac:dyDescent="0.35">
      <c r="A183" s="23" t="str">
        <f>'total Scrap'!A183</f>
        <v>11/2020</v>
      </c>
      <c r="B183" s="9">
        <f>'total Scrap'!B183</f>
        <v>73082</v>
      </c>
      <c r="C183" s="19" t="str">
        <f>'total Scrap'!C183</f>
        <v>C. Poli Marchetti</v>
      </c>
      <c r="D183" s="19">
        <f>'total Scrap'!D183</f>
        <v>96153</v>
      </c>
      <c r="E183" s="11" t="str">
        <f>'total Scrap'!E183</f>
        <v>53402F218171</v>
      </c>
      <c r="F183" s="19" t="str">
        <f>'total Scrap'!F183</f>
        <v>TOE-BOARD SUB-ASSY, RR</v>
      </c>
      <c r="G183" s="19">
        <f>'total Scrap'!G183</f>
        <v>1</v>
      </c>
      <c r="H183" s="7">
        <f>'total Scrap'!H183</f>
        <v>14.342000000000001</v>
      </c>
      <c r="I183" s="19">
        <f>'total Scrap'!I183</f>
        <v>13.72</v>
      </c>
      <c r="J183" s="7">
        <f>'total Scrap'!J183</f>
        <v>28.062000000000001</v>
      </c>
      <c r="K183" s="3" t="str">
        <f>'total Scrap'!K183</f>
        <v>PLANCHER ABIMÉ ET DÉFORMÉ</v>
      </c>
      <c r="L183" s="18" t="b">
        <f t="shared" si="4"/>
        <v>0</v>
      </c>
      <c r="M18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83" s="25"/>
      <c r="O183" s="26"/>
      <c r="P183" s="25">
        <f t="shared" si="5"/>
        <v>183</v>
      </c>
      <c r="Q183" s="6"/>
      <c r="R183" s="6"/>
      <c r="S183" s="6"/>
    </row>
    <row r="184" spans="1:19" ht="18.75" customHeight="1" x14ac:dyDescent="0.35">
      <c r="A184" s="23" t="str">
        <f>'total Scrap'!A184</f>
        <v>11/2020</v>
      </c>
      <c r="B184" s="9">
        <f>'total Scrap'!B184</f>
        <v>73082</v>
      </c>
      <c r="C184" s="19" t="str">
        <f>'total Scrap'!C184</f>
        <v>C. Poli Marchetti</v>
      </c>
      <c r="D184" s="19">
        <f>'total Scrap'!D184</f>
        <v>95427</v>
      </c>
      <c r="E184" s="11" t="str">
        <f>'total Scrap'!E184</f>
        <v>17103F218071</v>
      </c>
      <c r="F184" s="19" t="str">
        <f>'total Scrap'!F184</f>
        <v>GUARD SUB ASSY, MUFFLER</v>
      </c>
      <c r="G184" s="19">
        <f>'total Scrap'!G184</f>
        <v>1</v>
      </c>
      <c r="H184" s="7">
        <f>'total Scrap'!H184</f>
        <v>14.04</v>
      </c>
      <c r="I184" s="19">
        <f>'total Scrap'!I184</f>
        <v>13.72</v>
      </c>
      <c r="J184" s="7">
        <f>'total Scrap'!J184</f>
        <v>27.759999999999998</v>
      </c>
      <c r="K184" s="3" t="str">
        <f>'total Scrap'!K184</f>
        <v>GILLE DESSOUDÉE (COUPS)</v>
      </c>
      <c r="L184" s="18">
        <f t="shared" si="4"/>
        <v>1</v>
      </c>
      <c r="M18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84" s="25"/>
      <c r="O184" s="26"/>
      <c r="P184" s="25">
        <f t="shared" si="5"/>
        <v>183</v>
      </c>
      <c r="Q184" s="6"/>
      <c r="R184" s="6"/>
      <c r="S184" s="6"/>
    </row>
    <row r="185" spans="1:19" ht="18.75" customHeight="1" x14ac:dyDescent="0.35">
      <c r="A185" s="23" t="str">
        <f>'total Scrap'!A185</f>
        <v>11/2020</v>
      </c>
      <c r="B185" s="9">
        <f>'total Scrap'!B185</f>
        <v>73082</v>
      </c>
      <c r="C185" s="19" t="str">
        <f>'total Scrap'!C185</f>
        <v>C. Poli Marchetti</v>
      </c>
      <c r="D185" s="19">
        <f>'total Scrap'!D185</f>
        <v>96713</v>
      </c>
      <c r="E185" s="11" t="str">
        <f>'total Scrap'!E185</f>
        <v>53220F218071</v>
      </c>
      <c r="F185" s="19" t="str">
        <f>'total Scrap'!F185</f>
        <v>PANEL ASSY, INSTRUMENT, LH</v>
      </c>
      <c r="G185" s="19">
        <f>'total Scrap'!G185</f>
        <v>1</v>
      </c>
      <c r="H185" s="7">
        <f>'total Scrap'!H185</f>
        <v>13.511699999999999</v>
      </c>
      <c r="I185" s="19">
        <f>'total Scrap'!I185</f>
        <v>13.72</v>
      </c>
      <c r="J185" s="7">
        <f>'total Scrap'!J185</f>
        <v>27.2317</v>
      </c>
      <c r="K185" s="3" t="str">
        <f>'total Scrap'!K185</f>
        <v>RAYURES</v>
      </c>
      <c r="L185" s="18">
        <f t="shared" si="4"/>
        <v>1</v>
      </c>
      <c r="M18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85" s="25"/>
      <c r="O185" s="26"/>
      <c r="P185" s="25">
        <f t="shared" si="5"/>
        <v>183</v>
      </c>
      <c r="Q185" s="6"/>
      <c r="R185" s="6"/>
      <c r="S185" s="6"/>
    </row>
    <row r="186" spans="1:19" ht="18.75" customHeight="1" x14ac:dyDescent="0.35">
      <c r="A186" s="23" t="str">
        <f>'total Scrap'!A186</f>
        <v>11/2020</v>
      </c>
      <c r="B186" s="9">
        <f>'total Scrap'!B186</f>
        <v>73069</v>
      </c>
      <c r="C186" s="19" t="str">
        <f>'total Scrap'!C186</f>
        <v>T. Boudard</v>
      </c>
      <c r="D186" s="19">
        <f>'total Scrap'!D186</f>
        <v>96652</v>
      </c>
      <c r="E186" s="11" t="str">
        <f>'total Scrap'!E186</f>
        <v>58508F318071</v>
      </c>
      <c r="F186" s="19" t="str">
        <f>'total Scrap'!F186</f>
        <v>BAC, WASHER</v>
      </c>
      <c r="G186" s="19">
        <f>'total Scrap'!G186</f>
        <v>1</v>
      </c>
      <c r="H186" s="7">
        <f>'total Scrap'!H186</f>
        <v>13.21</v>
      </c>
      <c r="I186" s="19">
        <f>'total Scrap'!I186</f>
        <v>13.72</v>
      </c>
      <c r="J186" s="7">
        <f>'total Scrap'!J186</f>
        <v>26.93</v>
      </c>
      <c r="K186" s="3" t="str">
        <f>'total Scrap'!K186</f>
        <v>SORTIE PRODUIT LAVE-GLACE CASSÉE</v>
      </c>
      <c r="L186" s="18">
        <f t="shared" si="4"/>
        <v>1</v>
      </c>
      <c r="M18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86" s="25"/>
      <c r="O186" s="26"/>
      <c r="P186" s="25">
        <f t="shared" si="5"/>
        <v>183</v>
      </c>
      <c r="Q186" s="6"/>
      <c r="R186" s="6"/>
      <c r="S186" s="6"/>
    </row>
    <row r="187" spans="1:19" ht="18.75" customHeight="1" x14ac:dyDescent="0.35">
      <c r="A187" s="23" t="str">
        <f>'total Scrap'!A187</f>
        <v>11/2020</v>
      </c>
      <c r="B187" s="9">
        <f>'total Scrap'!B187</f>
        <v>72479</v>
      </c>
      <c r="C187" s="19" t="str">
        <f>'total Scrap'!C187</f>
        <v>A. Albert</v>
      </c>
      <c r="D187" s="19">
        <f>'total Scrap'!D187</f>
        <v>95191</v>
      </c>
      <c r="E187" s="11" t="str">
        <f>'total Scrap'!E187</f>
        <v>167202665171</v>
      </c>
      <c r="F187" s="19" t="str">
        <f>'total Scrap'!F187</f>
        <v>SHROUD ASSY, FAN</v>
      </c>
      <c r="G187" s="19">
        <f>'total Scrap'!G187</f>
        <v>1</v>
      </c>
      <c r="H187" s="7">
        <f>'total Scrap'!H187</f>
        <v>12.56</v>
      </c>
      <c r="I187" s="19">
        <f>'total Scrap'!I187</f>
        <v>13.72</v>
      </c>
      <c r="J187" s="7">
        <f>'total Scrap'!J187</f>
        <v>26.28</v>
      </c>
      <c r="K187" s="3" t="str">
        <f>'total Scrap'!K187</f>
        <v>L'ÉCROU A CASSÉ SON LOGEMENT LORS DU SERRAGE</v>
      </c>
      <c r="L187" s="18" t="b">
        <f t="shared" si="4"/>
        <v>0</v>
      </c>
      <c r="M18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87" s="25"/>
      <c r="O187" s="26"/>
      <c r="P187" s="25">
        <f t="shared" si="5"/>
        <v>183</v>
      </c>
      <c r="Q187" s="6"/>
      <c r="R187" s="6"/>
      <c r="S187" s="6"/>
    </row>
    <row r="188" spans="1:19" ht="18.75" customHeight="1" x14ac:dyDescent="0.35">
      <c r="A188" s="23" t="str">
        <f>'total Scrap'!A188</f>
        <v>11/2020</v>
      </c>
      <c r="B188" s="9">
        <f>'total Scrap'!B188</f>
        <v>72999</v>
      </c>
      <c r="C188" s="19" t="str">
        <f>'total Scrap'!C188</f>
        <v>B. Metreau</v>
      </c>
      <c r="D188" s="19">
        <f>'total Scrap'!D188</f>
        <v>96716</v>
      </c>
      <c r="E188" s="11" t="str">
        <f>'total Scrap'!E188</f>
        <v>678202664171</v>
      </c>
      <c r="F188" s="19" t="str">
        <f>'total Scrap'!F188</f>
        <v>LEVER ASSY, TILT, W/SWITCH &amp; KNOB</v>
      </c>
      <c r="G188" s="19">
        <f>'total Scrap'!G188</f>
        <v>1</v>
      </c>
      <c r="H188" s="7">
        <f>'total Scrap'!H188</f>
        <v>12.15</v>
      </c>
      <c r="I188" s="19">
        <f>'total Scrap'!I188</f>
        <v>13.72</v>
      </c>
      <c r="J188" s="7">
        <f>'total Scrap'!J188</f>
        <v>25.87</v>
      </c>
      <c r="K188" s="3" t="str">
        <f>'total Scrap'!K188</f>
        <v>COUPS</v>
      </c>
      <c r="L188" s="18">
        <f t="shared" si="4"/>
        <v>1</v>
      </c>
      <c r="M18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88" s="25"/>
      <c r="O188" s="26"/>
      <c r="P188" s="25">
        <f t="shared" si="5"/>
        <v>183</v>
      </c>
      <c r="Q188" s="6"/>
      <c r="R188" s="6"/>
      <c r="S188" s="6"/>
    </row>
    <row r="189" spans="1:19" ht="18.75" customHeight="1" x14ac:dyDescent="0.35">
      <c r="A189" s="23" t="str">
        <f>'total Scrap'!A189</f>
        <v>11/2020</v>
      </c>
      <c r="B189" s="9">
        <f>'total Scrap'!B189</f>
        <v>73082</v>
      </c>
      <c r="C189" s="19" t="str">
        <f>'total Scrap'!C189</f>
        <v>C. Poli Marchetti</v>
      </c>
      <c r="D189" s="19">
        <f>'total Scrap'!D189</f>
        <v>95746</v>
      </c>
      <c r="E189" s="11" t="str">
        <f>'total Scrap'!E189</f>
        <v>53401F218171</v>
      </c>
      <c r="F189" s="19" t="str">
        <f>'total Scrap'!F189</f>
        <v>TOE-BOARD SUB-ASSY, FR</v>
      </c>
      <c r="G189" s="19">
        <f>'total Scrap'!G189</f>
        <v>1</v>
      </c>
      <c r="H189" s="7">
        <f>'total Scrap'!H189</f>
        <v>10.53</v>
      </c>
      <c r="I189" s="19">
        <f>'total Scrap'!I189</f>
        <v>13.72</v>
      </c>
      <c r="J189" s="7">
        <f>'total Scrap'!J189</f>
        <v>24.25</v>
      </c>
      <c r="K189" s="3" t="str">
        <f>'total Scrap'!K189</f>
        <v>TORDU</v>
      </c>
      <c r="L189" s="18" t="b">
        <f t="shared" si="4"/>
        <v>0</v>
      </c>
      <c r="M18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89" s="25"/>
      <c r="O189" s="26"/>
      <c r="P189" s="25">
        <f t="shared" si="5"/>
        <v>183</v>
      </c>
      <c r="Q189" s="6"/>
      <c r="R189" s="6"/>
      <c r="S189" s="6"/>
    </row>
    <row r="190" spans="1:19" ht="18.75" customHeight="1" x14ac:dyDescent="0.35">
      <c r="A190" s="23" t="str">
        <f>'total Scrap'!A190</f>
        <v>11/2020</v>
      </c>
      <c r="B190" s="9">
        <f>'total Scrap'!B190</f>
        <v>72999</v>
      </c>
      <c r="C190" s="19" t="str">
        <f>'total Scrap'!C190</f>
        <v>B. Metreau</v>
      </c>
      <c r="D190" s="19">
        <f>'total Scrap'!D190</f>
        <v>95990</v>
      </c>
      <c r="E190" s="11" t="str">
        <f>'total Scrap'!E190</f>
        <v>178022665071</v>
      </c>
      <c r="F190" s="19" t="str">
        <f>'total Scrap'!F190</f>
        <v>PIPE SUB-ASSY, AIR CLEANER</v>
      </c>
      <c r="G190" s="19">
        <f>'total Scrap'!G190</f>
        <v>1</v>
      </c>
      <c r="H190" s="7">
        <f>'total Scrap'!H190</f>
        <v>9.81</v>
      </c>
      <c r="I190" s="19">
        <f>'total Scrap'!I190</f>
        <v>13.72</v>
      </c>
      <c r="J190" s="7">
        <f>'total Scrap'!J190</f>
        <v>23.53</v>
      </c>
      <c r="K190" s="3" t="str">
        <f>'total Scrap'!K190</f>
        <v>FILETAGE CAPEUR HS</v>
      </c>
      <c r="L190" s="18" t="b">
        <f t="shared" si="4"/>
        <v>0</v>
      </c>
      <c r="M19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90" s="25"/>
      <c r="O190" s="26"/>
      <c r="P190" s="25">
        <f t="shared" si="5"/>
        <v>183</v>
      </c>
      <c r="Q190" s="6"/>
      <c r="R190" s="6"/>
      <c r="S190" s="6"/>
    </row>
    <row r="191" spans="1:19" ht="18.75" customHeight="1" x14ac:dyDescent="0.35">
      <c r="A191" s="23" t="str">
        <f>'total Scrap'!A191</f>
        <v>11/2020</v>
      </c>
      <c r="B191" s="9">
        <f>'total Scrap'!B191</f>
        <v>73082</v>
      </c>
      <c r="C191" s="19" t="str">
        <f>'total Scrap'!C191</f>
        <v>C. Poli Marchetti</v>
      </c>
      <c r="D191" s="19">
        <f>'total Scrap'!D191</f>
        <v>95742</v>
      </c>
      <c r="E191" s="11" t="str">
        <f>'total Scrap'!E191</f>
        <v>566302660171</v>
      </c>
      <c r="F191" s="19" t="str">
        <f>'total Scrap'!F191</f>
        <v>LAMP ASSY, COMBINATION RR, RH</v>
      </c>
      <c r="G191" s="19">
        <f>'total Scrap'!G191</f>
        <v>1</v>
      </c>
      <c r="H191" s="7">
        <f>'total Scrap'!H191</f>
        <v>9.4600000000000009</v>
      </c>
      <c r="I191" s="19">
        <f>'total Scrap'!I191</f>
        <v>13.72</v>
      </c>
      <c r="J191" s="7">
        <f>'total Scrap'!J191</f>
        <v>23.18</v>
      </c>
      <c r="K191" s="3" t="str">
        <f>'total Scrap'!K191</f>
        <v>RAYÉ</v>
      </c>
      <c r="L191" s="18">
        <f t="shared" si="4"/>
        <v>1</v>
      </c>
      <c r="M19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91" s="25"/>
      <c r="O191" s="26"/>
      <c r="P191" s="25">
        <f t="shared" si="5"/>
        <v>183</v>
      </c>
      <c r="Q191" s="6"/>
      <c r="R191" s="6"/>
      <c r="S191" s="6"/>
    </row>
    <row r="192" spans="1:19" ht="18.75" customHeight="1" x14ac:dyDescent="0.35">
      <c r="A192" s="23" t="str">
        <f>'total Scrap'!A192</f>
        <v>11/2020</v>
      </c>
      <c r="B192" s="9">
        <f>'total Scrap'!B192</f>
        <v>72999</v>
      </c>
      <c r="C192" s="19" t="str">
        <f>'total Scrap'!C192</f>
        <v>B. Metreau</v>
      </c>
      <c r="D192" s="19">
        <f>'total Scrap'!D192</f>
        <v>95980</v>
      </c>
      <c r="E192" s="11" t="str">
        <f>'total Scrap'!E192</f>
        <v>45672F331071</v>
      </c>
      <c r="F192" s="19" t="str">
        <f>'total Scrap'!F192</f>
        <v>HOSE, PS CYLINDER, NO.2</v>
      </c>
      <c r="G192" s="19">
        <f>'total Scrap'!G192</f>
        <v>1</v>
      </c>
      <c r="H192" s="7">
        <f>'total Scrap'!H192</f>
        <v>7.77</v>
      </c>
      <c r="I192" s="19">
        <f>'total Scrap'!I192</f>
        <v>13.72</v>
      </c>
      <c r="J192" s="7">
        <f>'total Scrap'!J192</f>
        <v>21.490000000000002</v>
      </c>
      <c r="K192" s="3" t="str">
        <f>'total Scrap'!K192</f>
        <v>FLEXIBLE ÉCRASÉ A CAUSE DU CHASSIS</v>
      </c>
      <c r="L192" s="18">
        <f t="shared" si="4"/>
        <v>1</v>
      </c>
      <c r="M19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92" s="25"/>
      <c r="O192" s="26"/>
      <c r="P192" s="25">
        <f t="shared" si="5"/>
        <v>183</v>
      </c>
      <c r="Q192" s="6"/>
      <c r="R192" s="6"/>
      <c r="S192" s="6"/>
    </row>
    <row r="193" spans="1:19" ht="18.75" customHeight="1" x14ac:dyDescent="0.35">
      <c r="A193" s="23" t="str">
        <f>'total Scrap'!A193</f>
        <v>11/2020</v>
      </c>
      <c r="B193" s="9">
        <f>'total Scrap'!B193</f>
        <v>73082</v>
      </c>
      <c r="C193" s="19" t="str">
        <f>'total Scrap'!C193</f>
        <v>C. Poli Marchetti</v>
      </c>
      <c r="D193" s="19">
        <f>'total Scrap'!D193</f>
        <v>96654</v>
      </c>
      <c r="E193" s="11" t="str">
        <f>'total Scrap'!E193</f>
        <v>1A28085</v>
      </c>
      <c r="F193" s="19" t="str">
        <f>'total Scrap'!F193</f>
        <v>ACOUSTIC INSULATION, RH</v>
      </c>
      <c r="G193" s="19">
        <f>'total Scrap'!G193</f>
        <v>1</v>
      </c>
      <c r="H193" s="7">
        <f>'total Scrap'!H193</f>
        <v>7.56</v>
      </c>
      <c r="I193" s="19">
        <f>'total Scrap'!I193</f>
        <v>13.72</v>
      </c>
      <c r="J193" s="7">
        <f>'total Scrap'!J193</f>
        <v>21.28</v>
      </c>
      <c r="K193" s="3" t="str">
        <f>'total Scrap'!K193</f>
        <v>MARQUE SUR LA MOUSSE COUPS DE CRAYON?</v>
      </c>
      <c r="L193" s="18">
        <f t="shared" si="4"/>
        <v>1</v>
      </c>
      <c r="M19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93" s="25"/>
      <c r="O193" s="26"/>
      <c r="P193" s="25">
        <f t="shared" si="5"/>
        <v>183</v>
      </c>
      <c r="Q193" s="6"/>
      <c r="R193" s="6"/>
      <c r="S193" s="6"/>
    </row>
    <row r="194" spans="1:19" ht="18.75" customHeight="1" x14ac:dyDescent="0.35">
      <c r="A194" s="23" t="str">
        <f>'total Scrap'!A194</f>
        <v>11/2020</v>
      </c>
      <c r="B194" s="9">
        <f>'total Scrap'!B194</f>
        <v>72479</v>
      </c>
      <c r="C194" s="19" t="str">
        <f>'total Scrap'!C194</f>
        <v>A. Albert</v>
      </c>
      <c r="D194" s="19">
        <f>'total Scrap'!D194</f>
        <v>95428</v>
      </c>
      <c r="E194" s="11" t="str">
        <f>'total Scrap'!E194</f>
        <v>566512664071</v>
      </c>
      <c r="F194" s="19" t="str">
        <f>'total Scrap'!F194</f>
        <v>COVER, LED RR COMBI LAMP</v>
      </c>
      <c r="G194" s="19">
        <f>'total Scrap'!G194</f>
        <v>1</v>
      </c>
      <c r="H194" s="7">
        <f>'total Scrap'!H194</f>
        <v>6.42</v>
      </c>
      <c r="I194" s="19">
        <f>'total Scrap'!I194</f>
        <v>13.72</v>
      </c>
      <c r="J194" s="7">
        <f>'total Scrap'!J194</f>
        <v>20.14</v>
      </c>
      <c r="K194" s="3" t="str">
        <f>'total Scrap'!K194</f>
        <v>RAYURES</v>
      </c>
      <c r="L194" s="18" t="b">
        <f t="shared" ref="L194:L257" si="6">IF(COUNTIFS($E$2:$E$437,E194)=1,1)</f>
        <v>0</v>
      </c>
      <c r="M19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94" s="25"/>
      <c r="O194" s="26"/>
      <c r="P194" s="25">
        <f t="shared" si="5"/>
        <v>183</v>
      </c>
      <c r="Q194" s="6"/>
      <c r="R194" s="6"/>
      <c r="S194" s="6"/>
    </row>
    <row r="195" spans="1:19" ht="18.75" customHeight="1" x14ac:dyDescent="0.35">
      <c r="A195" s="23" t="str">
        <f>'total Scrap'!A195</f>
        <v>11/2020</v>
      </c>
      <c r="B195" s="9">
        <f>'total Scrap'!B195</f>
        <v>72479</v>
      </c>
      <c r="C195" s="19" t="str">
        <f>'total Scrap'!C195</f>
        <v>A. Albert</v>
      </c>
      <c r="D195" s="19">
        <f>'total Scrap'!D195</f>
        <v>95430</v>
      </c>
      <c r="E195" s="11" t="str">
        <f>'total Scrap'!E195</f>
        <v>566512663071</v>
      </c>
      <c r="F195" s="19" t="str">
        <f>'total Scrap'!F195</f>
        <v>COVER, LED RR COMBI LAMP</v>
      </c>
      <c r="G195" s="19">
        <f>'total Scrap'!G195</f>
        <v>1</v>
      </c>
      <c r="H195" s="7">
        <f>'total Scrap'!H195</f>
        <v>6.06</v>
      </c>
      <c r="I195" s="19">
        <f>'total Scrap'!I195</f>
        <v>13.72</v>
      </c>
      <c r="J195" s="7">
        <f>'total Scrap'!J195</f>
        <v>19.78</v>
      </c>
      <c r="K195" s="3" t="str">
        <f>'total Scrap'!K195</f>
        <v>RAYURES</v>
      </c>
      <c r="L195" s="18" t="b">
        <f t="shared" si="6"/>
        <v>0</v>
      </c>
      <c r="M19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95" s="25"/>
      <c r="O195" s="26"/>
      <c r="P195" s="25">
        <f t="shared" si="5"/>
        <v>183</v>
      </c>
      <c r="Q195" s="6"/>
      <c r="R195" s="6"/>
      <c r="S195" s="6"/>
    </row>
    <row r="196" spans="1:19" ht="18.75" customHeight="1" x14ac:dyDescent="0.35">
      <c r="A196" s="23" t="str">
        <f>'total Scrap'!A196</f>
        <v>11/2020</v>
      </c>
      <c r="B196" s="9">
        <f>'total Scrap'!B196</f>
        <v>73082</v>
      </c>
      <c r="C196" s="19" t="str">
        <f>'total Scrap'!C196</f>
        <v>C. Poli Marchetti</v>
      </c>
      <c r="D196" s="19">
        <f>'total Scrap'!D196</f>
        <v>95739</v>
      </c>
      <c r="E196" s="11" t="str">
        <f>'total Scrap'!E196</f>
        <v>56051F225071</v>
      </c>
      <c r="F196" s="19" t="str">
        <f>'total Scrap'!F196</f>
        <v>WIRE, FR STAY</v>
      </c>
      <c r="G196" s="19">
        <f>'total Scrap'!G196</f>
        <v>1</v>
      </c>
      <c r="H196" s="7">
        <f>'total Scrap'!H196</f>
        <v>4.22</v>
      </c>
      <c r="I196" s="19">
        <f>'total Scrap'!I196</f>
        <v>13.72</v>
      </c>
      <c r="J196" s="7">
        <f>'total Scrap'!J196</f>
        <v>17.940000000000001</v>
      </c>
      <c r="K196" s="3" t="str">
        <f>'total Scrap'!K196</f>
        <v>FAISCEAU COUPÉ</v>
      </c>
      <c r="L196" s="18" t="b">
        <f t="shared" si="6"/>
        <v>0</v>
      </c>
      <c r="M19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96" s="25"/>
      <c r="O196" s="26"/>
      <c r="P196" s="25">
        <f t="shared" ref="P196:P259" si="7">N196+6*30+3</f>
        <v>183</v>
      </c>
      <c r="Q196" s="6"/>
      <c r="R196" s="6"/>
      <c r="S196" s="6"/>
    </row>
    <row r="197" spans="1:19" ht="18.75" customHeight="1" x14ac:dyDescent="0.35">
      <c r="A197" s="23" t="str">
        <f>'total Scrap'!A197</f>
        <v>11/2020</v>
      </c>
      <c r="B197" s="9">
        <f>'total Scrap'!B197</f>
        <v>72999</v>
      </c>
      <c r="C197" s="19" t="str">
        <f>'total Scrap'!C197</f>
        <v>B. Metreau</v>
      </c>
      <c r="D197" s="19">
        <f>'total Scrap'!D197</f>
        <v>95982</v>
      </c>
      <c r="E197" s="11" t="str">
        <f>'total Scrap'!E197</f>
        <v>288013665071</v>
      </c>
      <c r="F197" s="19" t="str">
        <f>'total Scrap'!F197</f>
        <v>PLATE SUB-ASSY, BATTERY SET</v>
      </c>
      <c r="G197" s="19">
        <f>'total Scrap'!G197</f>
        <v>1</v>
      </c>
      <c r="H197" s="7">
        <f>'total Scrap'!H197</f>
        <v>4.1900000000000004</v>
      </c>
      <c r="I197" s="19">
        <f>'total Scrap'!I197</f>
        <v>13.72</v>
      </c>
      <c r="J197" s="7">
        <f>'total Scrap'!J197</f>
        <v>17.91</v>
      </c>
      <c r="K197" s="3" t="str">
        <f>'total Scrap'!K197</f>
        <v>TIGE FILETÉE HS</v>
      </c>
      <c r="L197" s="18">
        <f t="shared" si="6"/>
        <v>1</v>
      </c>
      <c r="M19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97" s="25"/>
      <c r="O197" s="26"/>
      <c r="P197" s="25">
        <f t="shared" si="7"/>
        <v>183</v>
      </c>
      <c r="Q197" s="6"/>
      <c r="R197" s="6"/>
      <c r="S197" s="6"/>
    </row>
    <row r="198" spans="1:19" ht="18.75" customHeight="1" x14ac:dyDescent="0.35">
      <c r="A198" s="23" t="str">
        <f>'total Scrap'!A198</f>
        <v>11/2020</v>
      </c>
      <c r="B198" s="9">
        <f>'total Scrap'!B198</f>
        <v>72999</v>
      </c>
      <c r="C198" s="19" t="str">
        <f>'total Scrap'!C198</f>
        <v>B. Metreau</v>
      </c>
      <c r="D198" s="19">
        <f>'total Scrap'!D198</f>
        <v>95988</v>
      </c>
      <c r="E198" s="11" t="str">
        <f>'total Scrap'!E198</f>
        <v>238062665071</v>
      </c>
      <c r="F198" s="19" t="str">
        <f>'total Scrap'!F198</f>
        <v>PIPE SUB-ASSY, FUEL</v>
      </c>
      <c r="G198" s="19">
        <f>'total Scrap'!G198</f>
        <v>1</v>
      </c>
      <c r="H198" s="7">
        <f>'total Scrap'!H198</f>
        <v>4.17</v>
      </c>
      <c r="I198" s="19">
        <f>'total Scrap'!I198</f>
        <v>13.72</v>
      </c>
      <c r="J198" s="7">
        <f>'total Scrap'!J198</f>
        <v>17.89</v>
      </c>
      <c r="K198" s="3" t="str">
        <f>'total Scrap'!K198</f>
        <v>TUYAUTERIE DÉFORMÉE LORS DU MONTAGE DU RENIFLARD</v>
      </c>
      <c r="L198" s="18" t="b">
        <f t="shared" si="6"/>
        <v>0</v>
      </c>
      <c r="M19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98" s="25"/>
      <c r="O198" s="26"/>
      <c r="P198" s="25">
        <f t="shared" si="7"/>
        <v>183</v>
      </c>
      <c r="Q198" s="6"/>
      <c r="R198" s="6"/>
      <c r="S198" s="6"/>
    </row>
    <row r="199" spans="1:19" ht="18.75" customHeight="1" x14ac:dyDescent="0.35">
      <c r="A199" s="23" t="str">
        <f>'total Scrap'!A199</f>
        <v>11/2020</v>
      </c>
      <c r="B199" s="9">
        <f>'total Scrap'!B199</f>
        <v>73082</v>
      </c>
      <c r="C199" s="19" t="str">
        <f>'total Scrap'!C199</f>
        <v>C. Poli Marchetti</v>
      </c>
      <c r="D199" s="19">
        <f>'total Scrap'!D199</f>
        <v>96711</v>
      </c>
      <c r="E199" s="11" t="str">
        <f>'total Scrap'!E199</f>
        <v>532801370071</v>
      </c>
      <c r="F199" s="19" t="str">
        <f>'total Scrap'!F199</f>
        <v>BOARD ASSY, PAPER</v>
      </c>
      <c r="G199" s="19">
        <f>'total Scrap'!G199</f>
        <v>1</v>
      </c>
      <c r="H199" s="7">
        <f>'total Scrap'!H199</f>
        <v>4.16</v>
      </c>
      <c r="I199" s="19">
        <f>'total Scrap'!I199</f>
        <v>13.72</v>
      </c>
      <c r="J199" s="7">
        <f>'total Scrap'!J199</f>
        <v>17.880000000000003</v>
      </c>
      <c r="K199" s="3" t="str">
        <f>'total Scrap'!K199</f>
        <v>RAYURES</v>
      </c>
      <c r="L199" s="18" t="b">
        <f t="shared" si="6"/>
        <v>0</v>
      </c>
      <c r="M19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99" s="25"/>
      <c r="O199" s="26"/>
      <c r="P199" s="25">
        <f t="shared" si="7"/>
        <v>183</v>
      </c>
      <c r="Q199" s="6"/>
      <c r="R199" s="6"/>
      <c r="S199" s="6"/>
    </row>
    <row r="200" spans="1:19" ht="18.75" customHeight="1" x14ac:dyDescent="0.35">
      <c r="A200" s="23" t="str">
        <f>'total Scrap'!A200</f>
        <v>11/2020</v>
      </c>
      <c r="B200" s="9">
        <f>'total Scrap'!B200</f>
        <v>72999</v>
      </c>
      <c r="C200" s="19" t="str">
        <f>'total Scrap'!C200</f>
        <v>B. Metreau</v>
      </c>
      <c r="D200" s="19">
        <f>'total Scrap'!D200</f>
        <v>95662</v>
      </c>
      <c r="E200" s="11" t="str">
        <f>'total Scrap'!E200</f>
        <v>440701074171</v>
      </c>
      <c r="F200" s="19" t="str">
        <f>'total Scrap'!F200</f>
        <v>WH.AS,5.00-8 IC40 8PR</v>
      </c>
      <c r="G200" s="19">
        <f>'total Scrap'!G200</f>
        <v>1</v>
      </c>
      <c r="H200" s="7">
        <f>'total Scrap'!H200</f>
        <v>3.68</v>
      </c>
      <c r="I200" s="19">
        <f>'total Scrap'!I200</f>
        <v>13.72</v>
      </c>
      <c r="J200" s="7">
        <f>'total Scrap'!J200</f>
        <v>17.400000000000002</v>
      </c>
      <c r="K200" s="3" t="str">
        <f>'total Scrap'!K200</f>
        <v>ROUE MONTÉE A L ENVERS VALVE HS</v>
      </c>
      <c r="L200" s="18" t="b">
        <f t="shared" si="6"/>
        <v>0</v>
      </c>
      <c r="M20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00" s="25"/>
      <c r="O200" s="26"/>
      <c r="P200" s="25">
        <f t="shared" si="7"/>
        <v>183</v>
      </c>
      <c r="Q200" s="6"/>
      <c r="R200" s="6"/>
      <c r="S200" s="6"/>
    </row>
    <row r="201" spans="1:19" ht="18.75" customHeight="1" x14ac:dyDescent="0.35">
      <c r="A201" s="23" t="str">
        <f>'total Scrap'!A201</f>
        <v>11/2020</v>
      </c>
      <c r="B201" s="9">
        <f>'total Scrap'!B201</f>
        <v>72999</v>
      </c>
      <c r="C201" s="19" t="str">
        <f>'total Scrap'!C201</f>
        <v>B. Metreau</v>
      </c>
      <c r="D201" s="19">
        <f>'total Scrap'!D201</f>
        <v>96318</v>
      </c>
      <c r="E201" s="11" t="str">
        <f>'total Scrap'!E201</f>
        <v>440701074171</v>
      </c>
      <c r="F201" s="19" t="str">
        <f>'total Scrap'!F201</f>
        <v>WH.AS,5.00-8 IC40 8PR</v>
      </c>
      <c r="G201" s="19">
        <f>'total Scrap'!G201</f>
        <v>1</v>
      </c>
      <c r="H201" s="7">
        <f>'total Scrap'!H201</f>
        <v>3.68</v>
      </c>
      <c r="I201" s="19">
        <f>'total Scrap'!I201</f>
        <v>13.72</v>
      </c>
      <c r="J201" s="7">
        <f>'total Scrap'!J201</f>
        <v>17.400000000000002</v>
      </c>
      <c r="K201" s="3" t="str">
        <f>'total Scrap'!K201</f>
        <v>ROUE MONTÉE A L'ENVERS HS</v>
      </c>
      <c r="L201" s="18" t="b">
        <f t="shared" si="6"/>
        <v>0</v>
      </c>
      <c r="M20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01" s="25"/>
      <c r="O201" s="26"/>
      <c r="P201" s="25">
        <f t="shared" si="7"/>
        <v>183</v>
      </c>
      <c r="Q201" s="6"/>
      <c r="R201" s="6"/>
      <c r="S201" s="6"/>
    </row>
    <row r="202" spans="1:19" ht="18.75" customHeight="1" x14ac:dyDescent="0.35">
      <c r="A202" s="23" t="str">
        <f>'total Scrap'!A202</f>
        <v>11/2020</v>
      </c>
      <c r="B202" s="9">
        <f>'total Scrap'!B202</f>
        <v>72999</v>
      </c>
      <c r="C202" s="19" t="str">
        <f>'total Scrap'!C202</f>
        <v>B. Metreau</v>
      </c>
      <c r="D202" s="19">
        <f>'total Scrap'!D202</f>
        <v>95987</v>
      </c>
      <c r="E202" s="11" t="str">
        <f>'total Scrap'!E202</f>
        <v>563063665071</v>
      </c>
      <c r="F202" s="19" t="str">
        <f>'total Scrap'!F202</f>
        <v>BRACKET SUB-ASSY, ECU BOX RELAY</v>
      </c>
      <c r="G202" s="19">
        <f>'total Scrap'!G202</f>
        <v>1</v>
      </c>
      <c r="H202" s="7">
        <f>'total Scrap'!H202</f>
        <v>3.31</v>
      </c>
      <c r="I202" s="19">
        <f>'total Scrap'!I202</f>
        <v>13.72</v>
      </c>
      <c r="J202" s="7">
        <f>'total Scrap'!J202</f>
        <v>17.03</v>
      </c>
      <c r="K202" s="3" t="str">
        <f>'total Scrap'!K202</f>
        <v>FILETAGE SUPPORT RELAIS HS</v>
      </c>
      <c r="L202" s="18">
        <f t="shared" si="6"/>
        <v>1</v>
      </c>
      <c r="M20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02" s="25"/>
      <c r="O202" s="26"/>
      <c r="P202" s="25">
        <f t="shared" si="7"/>
        <v>183</v>
      </c>
      <c r="Q202" s="6"/>
      <c r="R202" s="6"/>
      <c r="S202" s="6"/>
    </row>
    <row r="203" spans="1:19" ht="18.75" customHeight="1" x14ac:dyDescent="0.35">
      <c r="A203" s="23" t="str">
        <f>'total Scrap'!A203</f>
        <v>11/2020</v>
      </c>
      <c r="B203" s="9">
        <f>'total Scrap'!B203</f>
        <v>72999</v>
      </c>
      <c r="C203" s="19" t="str">
        <f>'total Scrap'!C203</f>
        <v>B. Metreau</v>
      </c>
      <c r="D203" s="19">
        <f>'total Scrap'!D203</f>
        <v>95978</v>
      </c>
      <c r="E203" s="11" t="str">
        <f>'total Scrap'!E203</f>
        <v>56606F218171</v>
      </c>
      <c r="F203" s="19" t="str">
        <f>'total Scrap'!F203</f>
        <v>BRACKET SUB-ASSY, BEACON LAMP</v>
      </c>
      <c r="G203" s="19">
        <f>'total Scrap'!G203</f>
        <v>1</v>
      </c>
      <c r="H203" s="7">
        <f>'total Scrap'!H203</f>
        <v>2.06</v>
      </c>
      <c r="I203" s="19">
        <f>'total Scrap'!I203</f>
        <v>13.72</v>
      </c>
      <c r="J203" s="7">
        <f>'total Scrap'!J203</f>
        <v>15.780000000000001</v>
      </c>
      <c r="K203" s="3" t="str">
        <f>'total Scrap'!K203</f>
        <v>VIS PRISE DE TRAVERS HS MEME APRÈS REPRISE</v>
      </c>
      <c r="L203" s="18">
        <f t="shared" si="6"/>
        <v>1</v>
      </c>
      <c r="M20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03" s="25"/>
      <c r="O203" s="26"/>
      <c r="P203" s="25">
        <f t="shared" si="7"/>
        <v>183</v>
      </c>
      <c r="Q203" s="6"/>
      <c r="R203" s="6"/>
      <c r="S203" s="6"/>
    </row>
    <row r="204" spans="1:19" ht="18.75" customHeight="1" x14ac:dyDescent="0.35">
      <c r="A204" s="23" t="str">
        <f>'total Scrap'!A204</f>
        <v>12/2020</v>
      </c>
      <c r="B204" s="9">
        <f>'total Scrap'!B204</f>
        <v>73082</v>
      </c>
      <c r="C204" s="19" t="str">
        <f>'total Scrap'!C204</f>
        <v>C. Poli Marchetti</v>
      </c>
      <c r="D204" s="19">
        <f>'total Scrap'!D204</f>
        <v>95433</v>
      </c>
      <c r="E204" s="11" t="str">
        <f>'total Scrap'!E204</f>
        <v>56316FSYN971</v>
      </c>
      <c r="F204" s="19" t="str">
        <f>'total Scrap'!F204</f>
        <v>W. MAIN (CN EN KB)</v>
      </c>
      <c r="G204" s="19">
        <f>'total Scrap'!G204</f>
        <v>1</v>
      </c>
      <c r="H204" s="7">
        <f>'total Scrap'!H204</f>
        <v>148.69</v>
      </c>
      <c r="I204" s="19">
        <f>'total Scrap'!I204</f>
        <v>13.72</v>
      </c>
      <c r="J204" s="7">
        <f>'total Scrap'!J204</f>
        <v>162.41</v>
      </c>
      <c r="K204" s="3" t="str">
        <f>'total Scrap'!K204</f>
        <v>PRISE FAISCEAU HS</v>
      </c>
      <c r="L204" s="18">
        <f t="shared" si="6"/>
        <v>1</v>
      </c>
      <c r="M20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04" s="25"/>
      <c r="O204" s="26"/>
      <c r="P204" s="25">
        <f t="shared" si="7"/>
        <v>183</v>
      </c>
      <c r="Q204" s="6"/>
      <c r="R204" s="6"/>
      <c r="S204" s="6"/>
    </row>
    <row r="205" spans="1:19" ht="18.75" customHeight="1" x14ac:dyDescent="0.35">
      <c r="A205" s="23" t="str">
        <f>'total Scrap'!A205</f>
        <v>12/2020</v>
      </c>
      <c r="B205" s="9">
        <f>'total Scrap'!B205</f>
        <v>73069</v>
      </c>
      <c r="C205" s="19" t="str">
        <f>'total Scrap'!C205</f>
        <v>T. Boudard</v>
      </c>
      <c r="D205" s="19">
        <f>'total Scrap'!D205</f>
        <v>96229</v>
      </c>
      <c r="E205" s="11" t="str">
        <f>'total Scrap'!E205</f>
        <v>56210F225071</v>
      </c>
      <c r="F205" s="19" t="str">
        <f>'total Scrap'!F205</f>
        <v>WIRE, ENGINE</v>
      </c>
      <c r="G205" s="19">
        <f>'total Scrap'!G205</f>
        <v>1</v>
      </c>
      <c r="H205" s="7">
        <f>'total Scrap'!H205</f>
        <v>127.96</v>
      </c>
      <c r="I205" s="19">
        <f>'total Scrap'!I205</f>
        <v>13.72</v>
      </c>
      <c r="J205" s="7">
        <f>'total Scrap'!J205</f>
        <v>141.68</v>
      </c>
      <c r="K205" s="3" t="str">
        <f>'total Scrap'!K205</f>
        <v>PRISE ARRACHÉE AINSI QUE LE FIL</v>
      </c>
      <c r="L205" s="18" t="b">
        <f t="shared" si="6"/>
        <v>0</v>
      </c>
      <c r="M20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05" s="25"/>
      <c r="O205" s="26"/>
      <c r="P205" s="25">
        <f t="shared" si="7"/>
        <v>183</v>
      </c>
      <c r="Q205" s="6"/>
      <c r="R205" s="6"/>
      <c r="S205" s="6"/>
    </row>
    <row r="206" spans="1:19" ht="18.75" customHeight="1" x14ac:dyDescent="0.35">
      <c r="A206" s="23" t="str">
        <f>'total Scrap'!A206</f>
        <v>12/2020</v>
      </c>
      <c r="B206" s="9">
        <f>'total Scrap'!B206</f>
        <v>73082</v>
      </c>
      <c r="C206" s="19" t="str">
        <f>'total Scrap'!C206</f>
        <v>C. Poli Marchetti</v>
      </c>
      <c r="D206" s="19">
        <f>'total Scrap'!D206</f>
        <v>97501</v>
      </c>
      <c r="E206" s="11" t="str">
        <f>'total Scrap'!E206</f>
        <v>56210F225071</v>
      </c>
      <c r="F206" s="19" t="str">
        <f>'total Scrap'!F206</f>
        <v>WIRE, ENGINE</v>
      </c>
      <c r="G206" s="19">
        <f>'total Scrap'!G206</f>
        <v>1</v>
      </c>
      <c r="H206" s="7">
        <f>'total Scrap'!H206</f>
        <v>127.96</v>
      </c>
      <c r="I206" s="19">
        <f>'total Scrap'!I206</f>
        <v>13.72</v>
      </c>
      <c r="J206" s="7">
        <f>'total Scrap'!J206</f>
        <v>141.68</v>
      </c>
      <c r="K206" s="3" t="str">
        <f>'total Scrap'!K206</f>
        <v>MQ CLIPS BOITIER DE JONCTION RECUPERÉ POUR METTRE SUR UN AUTRE</v>
      </c>
      <c r="L206" s="18" t="b">
        <f t="shared" si="6"/>
        <v>0</v>
      </c>
      <c r="M20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06" s="25"/>
      <c r="O206" s="26"/>
      <c r="P206" s="25">
        <f t="shared" si="7"/>
        <v>183</v>
      </c>
      <c r="Q206" s="6"/>
      <c r="R206" s="6"/>
      <c r="S206" s="6"/>
    </row>
    <row r="207" spans="1:19" ht="18.75" customHeight="1" x14ac:dyDescent="0.35">
      <c r="A207" s="23" t="str">
        <f>'total Scrap'!A207</f>
        <v>12/2020</v>
      </c>
      <c r="B207" s="9">
        <f>'total Scrap'!B207</f>
        <v>72999</v>
      </c>
      <c r="C207" s="19" t="str">
        <f>'total Scrap'!C207</f>
        <v>B. Metreau</v>
      </c>
      <c r="D207" s="19">
        <f>'total Scrap'!D207</f>
        <v>95989</v>
      </c>
      <c r="E207" s="11" t="str">
        <f>'total Scrap'!E207</f>
        <v>236202660171</v>
      </c>
      <c r="F207" s="19" t="str">
        <f>'total Scrap'!F207</f>
        <v>VALVE ASSY, SOLENOID W/FILTER</v>
      </c>
      <c r="G207" s="19">
        <f>'total Scrap'!G207</f>
        <v>2</v>
      </c>
      <c r="H207" s="7">
        <f>'total Scrap'!H207</f>
        <v>95.52</v>
      </c>
      <c r="I207" s="19">
        <f>'total Scrap'!I207</f>
        <v>13.72</v>
      </c>
      <c r="J207" s="7">
        <f>'total Scrap'!J207</f>
        <v>109.24</v>
      </c>
      <c r="K207" s="3" t="str">
        <f>'total Scrap'!K207</f>
        <v>FILETAGE HS     830</v>
      </c>
      <c r="L207" s="18">
        <f t="shared" si="6"/>
        <v>1</v>
      </c>
      <c r="M20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07" s="25"/>
      <c r="O207" s="26"/>
      <c r="P207" s="25">
        <f t="shared" si="7"/>
        <v>183</v>
      </c>
      <c r="Q207" s="6"/>
      <c r="R207" s="6"/>
      <c r="S207" s="6"/>
    </row>
    <row r="208" spans="1:19" ht="18.75" customHeight="1" x14ac:dyDescent="0.35">
      <c r="A208" s="23" t="str">
        <f>'total Scrap'!A208</f>
        <v>12/2020</v>
      </c>
      <c r="B208" s="9">
        <f>'total Scrap'!B208</f>
        <v>73082</v>
      </c>
      <c r="C208" s="19" t="str">
        <f>'total Scrap'!C208</f>
        <v>C. Poli Marchetti</v>
      </c>
      <c r="D208" s="19">
        <f>'total Scrap'!D208</f>
        <v>97503</v>
      </c>
      <c r="E208" s="11" t="str">
        <f>'total Scrap'!E208</f>
        <v>56210F118071</v>
      </c>
      <c r="F208" s="19" t="str">
        <f>'total Scrap'!F208</f>
        <v>WIRE, ENGINE</v>
      </c>
      <c r="G208" s="19">
        <f>'total Scrap'!G208</f>
        <v>1</v>
      </c>
      <c r="H208" s="7">
        <f>'total Scrap'!H208</f>
        <v>87.93</v>
      </c>
      <c r="I208" s="19">
        <f>'total Scrap'!I208</f>
        <v>13.72</v>
      </c>
      <c r="J208" s="7">
        <f>'total Scrap'!J208</f>
        <v>101.65</v>
      </c>
      <c r="K208" s="3" t="str">
        <f>'total Scrap'!K208</f>
        <v>PRISE HS</v>
      </c>
      <c r="L208" s="18" t="b">
        <f t="shared" si="6"/>
        <v>0</v>
      </c>
      <c r="M20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08" s="25"/>
      <c r="O208" s="26"/>
      <c r="P208" s="25">
        <f t="shared" si="7"/>
        <v>183</v>
      </c>
      <c r="Q208" s="6"/>
      <c r="R208" s="6"/>
      <c r="S208" s="6"/>
    </row>
    <row r="209" spans="1:19" ht="18.75" customHeight="1" x14ac:dyDescent="0.35">
      <c r="A209" s="23" t="str">
        <f>'total Scrap'!A128</f>
        <v>10/2020</v>
      </c>
      <c r="B209" s="9">
        <f>'total Scrap'!B128</f>
        <v>73069</v>
      </c>
      <c r="C209" s="19" t="str">
        <f>'total Scrap'!C128</f>
        <v>T. Boudard</v>
      </c>
      <c r="D209" s="19">
        <f>'total Scrap'!D128</f>
        <v>95794</v>
      </c>
      <c r="E209" s="11" t="str">
        <f>'total Scrap'!E128</f>
        <v>55213F218171</v>
      </c>
      <c r="F209" s="19" t="str">
        <f>'total Scrap'!F128</f>
        <v>GLASS,FR</v>
      </c>
      <c r="G209" s="19">
        <f>'total Scrap'!G128</f>
        <v>1</v>
      </c>
      <c r="H209" s="7">
        <f>'total Scrap'!H128</f>
        <v>32.65</v>
      </c>
      <c r="I209" s="19">
        <f>'total Scrap'!I128</f>
        <v>13.72</v>
      </c>
      <c r="J209" s="7">
        <f>'total Scrap'!J128</f>
        <v>46.37</v>
      </c>
      <c r="K209" s="3" t="str">
        <f>'total Scrap'!K128</f>
        <v>RAYÉ</v>
      </c>
      <c r="L209" s="18" t="b">
        <f t="shared" si="6"/>
        <v>0</v>
      </c>
      <c r="M20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09" s="25"/>
      <c r="O209" s="26"/>
      <c r="P209" s="25">
        <f t="shared" si="7"/>
        <v>183</v>
      </c>
      <c r="Q209" s="6"/>
      <c r="R209" s="6"/>
      <c r="S209" s="6"/>
    </row>
    <row r="210" spans="1:19" ht="18.75" customHeight="1" x14ac:dyDescent="0.35">
      <c r="A210" s="23" t="str">
        <f>'total Scrap'!A210</f>
        <v>12/2020</v>
      </c>
      <c r="B210" s="9">
        <f>'total Scrap'!B210</f>
        <v>73082</v>
      </c>
      <c r="C210" s="19" t="str">
        <f>'total Scrap'!C210</f>
        <v>C. Poli Marchetti</v>
      </c>
      <c r="D210" s="19">
        <f>'total Scrap'!D210</f>
        <v>96604</v>
      </c>
      <c r="E210" s="11" t="str">
        <f>'total Scrap'!E210</f>
        <v>571102662171</v>
      </c>
      <c r="F210" s="19" t="str">
        <f>'total Scrap'!F210</f>
        <v>METER ASSY, COMBINATION</v>
      </c>
      <c r="G210" s="19">
        <f>'total Scrap'!G210</f>
        <v>1</v>
      </c>
      <c r="H210" s="7">
        <f>'total Scrap'!H210</f>
        <v>33.03</v>
      </c>
      <c r="I210" s="19">
        <f>'total Scrap'!I210</f>
        <v>13.72</v>
      </c>
      <c r="J210" s="7">
        <f>'total Scrap'!J210</f>
        <v>46.75</v>
      </c>
      <c r="K210" s="3" t="str">
        <f>'total Scrap'!K210</f>
        <v>DISPLAY RAYÉ</v>
      </c>
      <c r="L210" s="18">
        <f t="shared" si="6"/>
        <v>1</v>
      </c>
      <c r="M21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10" s="25"/>
      <c r="O210" s="26"/>
      <c r="P210" s="25">
        <f t="shared" si="7"/>
        <v>183</v>
      </c>
      <c r="Q210" s="6"/>
      <c r="R210" s="6"/>
      <c r="S210" s="6"/>
    </row>
    <row r="211" spans="1:19" ht="18.75" customHeight="1" x14ac:dyDescent="0.35">
      <c r="A211" s="23" t="str">
        <f>'total Scrap'!A211</f>
        <v>12/2020</v>
      </c>
      <c r="B211" s="9">
        <f>'total Scrap'!B211</f>
        <v>73069</v>
      </c>
      <c r="C211" s="19" t="str">
        <f>'total Scrap'!C211</f>
        <v>T. Boudard</v>
      </c>
      <c r="D211" s="19">
        <f>'total Scrap'!D211</f>
        <v>96655</v>
      </c>
      <c r="E211" s="11" t="str">
        <f>'total Scrap'!E211</f>
        <v>55213F218171</v>
      </c>
      <c r="F211" s="19" t="str">
        <f>'total Scrap'!F211</f>
        <v>GLASS,FR</v>
      </c>
      <c r="G211" s="19">
        <f>'total Scrap'!G211</f>
        <v>1</v>
      </c>
      <c r="H211" s="7">
        <f>'total Scrap'!H211</f>
        <v>32.65</v>
      </c>
      <c r="I211" s="19">
        <f>'total Scrap'!I211</f>
        <v>13.72</v>
      </c>
      <c r="J211" s="7">
        <f>'total Scrap'!J211</f>
        <v>46.37</v>
      </c>
      <c r="K211" s="3" t="str">
        <f>'total Scrap'!K211</f>
        <v>RAYURE</v>
      </c>
      <c r="L211" s="18" t="b">
        <f t="shared" si="6"/>
        <v>0</v>
      </c>
      <c r="M21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11" s="25"/>
      <c r="O211" s="26"/>
      <c r="P211" s="25">
        <f t="shared" si="7"/>
        <v>183</v>
      </c>
      <c r="Q211" s="6"/>
      <c r="R211" s="6"/>
      <c r="S211" s="6"/>
    </row>
    <row r="212" spans="1:19" ht="18.75" customHeight="1" x14ac:dyDescent="0.35">
      <c r="A212" s="23" t="str">
        <f>'total Scrap'!A212</f>
        <v>12/2020</v>
      </c>
      <c r="B212" s="9">
        <f>'total Scrap'!B212</f>
        <v>72479</v>
      </c>
      <c r="C212" s="19" t="str">
        <f>'total Scrap'!C212</f>
        <v>A. Albert</v>
      </c>
      <c r="D212" s="19">
        <f>'total Scrap'!D212</f>
        <v>95211</v>
      </c>
      <c r="E212" s="11" t="str">
        <f>'total Scrap'!E212</f>
        <v>111203660171</v>
      </c>
      <c r="F212" s="19" t="str">
        <f>'total Scrap'!F212</f>
        <v>ENGINE ASSY LESS ALTERNATOR 4Y</v>
      </c>
      <c r="G212" s="19">
        <f>'total Scrap'!G212</f>
        <v>1</v>
      </c>
      <c r="H212" s="7">
        <f>'total Scrap'!H212</f>
        <v>32.43</v>
      </c>
      <c r="I212" s="19">
        <f>'total Scrap'!I212</f>
        <v>13.72</v>
      </c>
      <c r="J212" s="7">
        <f>'total Scrap'!J212</f>
        <v>46.15</v>
      </c>
      <c r="K212" s="3" t="str">
        <f>'total Scrap'!K212</f>
        <v>INJECTEUR CASSÉ CDE AU PART CENTER 107949</v>
      </c>
      <c r="L212" s="18" t="b">
        <f t="shared" si="6"/>
        <v>0</v>
      </c>
      <c r="M21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12" s="25"/>
      <c r="O212" s="26"/>
      <c r="P212" s="25">
        <f t="shared" si="7"/>
        <v>183</v>
      </c>
      <c r="Q212" s="6"/>
      <c r="R212" s="6"/>
      <c r="S212" s="6"/>
    </row>
    <row r="213" spans="1:19" ht="18.75" customHeight="1" x14ac:dyDescent="0.35">
      <c r="A213" s="23" t="str">
        <f>'total Scrap'!A213</f>
        <v>12/2020</v>
      </c>
      <c r="B213" s="9">
        <f>'total Scrap'!B213</f>
        <v>72479</v>
      </c>
      <c r="C213" s="19" t="str">
        <f>'total Scrap'!C213</f>
        <v>A. Albert</v>
      </c>
      <c r="D213" s="19">
        <f>'total Scrap'!D213</f>
        <v>95194</v>
      </c>
      <c r="E213" s="11" t="str">
        <f>'total Scrap'!E213</f>
        <v>266022660271</v>
      </c>
      <c r="F213" s="19" t="str">
        <f>'total Scrap'!F213</f>
        <v>LINK SUB-ASSY, ACCEL</v>
      </c>
      <c r="G213" s="19">
        <f>'total Scrap'!G213</f>
        <v>3</v>
      </c>
      <c r="H213" s="7">
        <f>'total Scrap'!H213</f>
        <v>26.16</v>
      </c>
      <c r="I213" s="19">
        <f>'total Scrap'!I213</f>
        <v>13.72</v>
      </c>
      <c r="J213" s="7">
        <f>'total Scrap'!J213</f>
        <v>39.880000000000003</v>
      </c>
      <c r="K213" s="3" t="str">
        <f>'total Scrap'!K213</f>
        <v>PIÈCES TOMBÉES ET CASSÉES</v>
      </c>
      <c r="L213" s="18">
        <f t="shared" si="6"/>
        <v>1</v>
      </c>
      <c r="M21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13" s="25"/>
      <c r="O213" s="26"/>
      <c r="P213" s="25">
        <f t="shared" si="7"/>
        <v>183</v>
      </c>
      <c r="Q213" s="6"/>
      <c r="R213" s="6"/>
      <c r="S213" s="6"/>
    </row>
    <row r="214" spans="1:19" ht="18.75" customHeight="1" x14ac:dyDescent="0.35">
      <c r="A214" s="23" t="str">
        <f>'total Scrap'!A214</f>
        <v>12/2020</v>
      </c>
      <c r="B214" s="9">
        <f>'total Scrap'!B214</f>
        <v>72479</v>
      </c>
      <c r="C214" s="19" t="str">
        <f>'total Scrap'!C214</f>
        <v>A. Albert</v>
      </c>
      <c r="D214" s="19">
        <f>'total Scrap'!D214</f>
        <v>96154</v>
      </c>
      <c r="E214" s="11" t="str">
        <f>'total Scrap'!E214</f>
        <v>111802665071</v>
      </c>
      <c r="F214" s="19" t="str">
        <f>'total Scrap'!F214</f>
        <v>ENGINE ASSY 1ZS</v>
      </c>
      <c r="G214" s="19">
        <f>'total Scrap'!G214</f>
        <v>1</v>
      </c>
      <c r="H214" s="7">
        <f>'total Scrap'!H214</f>
        <v>21.77</v>
      </c>
      <c r="I214" s="19">
        <f>'total Scrap'!I214</f>
        <v>13.72</v>
      </c>
      <c r="J214" s="7">
        <f>'total Scrap'!J214</f>
        <v>35.49</v>
      </c>
      <c r="K214" s="3" t="str">
        <f>'total Scrap'!K214</f>
        <v>PRISE CAPTEUR HS</v>
      </c>
      <c r="L214" s="18">
        <f t="shared" si="6"/>
        <v>1</v>
      </c>
      <c r="M21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14" s="25"/>
      <c r="O214" s="26"/>
      <c r="P214" s="25">
        <f t="shared" si="7"/>
        <v>183</v>
      </c>
      <c r="Q214" s="6"/>
      <c r="R214" s="6"/>
      <c r="S214" s="6"/>
    </row>
    <row r="215" spans="1:19" ht="18.75" customHeight="1" x14ac:dyDescent="0.35">
      <c r="A215" s="23" t="str">
        <f>'total Scrap'!A114</f>
        <v>10/2020</v>
      </c>
      <c r="B215" s="9">
        <f>'total Scrap'!B114</f>
        <v>73082</v>
      </c>
      <c r="C215" s="19" t="str">
        <f>'total Scrap'!C114</f>
        <v>C. Poli Marchetti</v>
      </c>
      <c r="D215" s="19">
        <f>'total Scrap'!D114</f>
        <v>95970</v>
      </c>
      <c r="E215" s="11" t="str">
        <f>'total Scrap'!E114</f>
        <v>565302660071</v>
      </c>
      <c r="F215" s="19" t="str">
        <f>'total Scrap'!F114</f>
        <v>LAMP ASSY, COMBINATION HEAD, LED</v>
      </c>
      <c r="G215" s="19">
        <f>'total Scrap'!G114</f>
        <v>1</v>
      </c>
      <c r="H215" s="7">
        <f>'total Scrap'!H114</f>
        <v>97.19</v>
      </c>
      <c r="I215" s="19">
        <f>'total Scrap'!I114</f>
        <v>13.72</v>
      </c>
      <c r="J215" s="7">
        <f>'total Scrap'!J114</f>
        <v>110.91</v>
      </c>
      <c r="K215" s="3" t="str">
        <f>'total Scrap'!K114</f>
        <v>PHARE CASSÉ LORS DU SERRAGE    401   227370</v>
      </c>
      <c r="L215" s="18" t="b">
        <f t="shared" si="6"/>
        <v>0</v>
      </c>
      <c r="M21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15" s="25"/>
      <c r="O215" s="26"/>
      <c r="P215" s="25">
        <f t="shared" si="7"/>
        <v>183</v>
      </c>
      <c r="Q215" s="6"/>
      <c r="R215" s="6"/>
      <c r="S215" s="6"/>
    </row>
    <row r="216" spans="1:19" ht="18.75" customHeight="1" x14ac:dyDescent="0.35">
      <c r="A216" s="23" t="str">
        <f>'total Scrap'!A216</f>
        <v>12/2020</v>
      </c>
      <c r="B216" s="9">
        <f>'total Scrap'!B216</f>
        <v>73082</v>
      </c>
      <c r="C216" s="19" t="str">
        <f>'total Scrap'!C216</f>
        <v>C. Poli Marchetti</v>
      </c>
      <c r="D216" s="19">
        <f>'total Scrap'!D216</f>
        <v>96724</v>
      </c>
      <c r="E216" s="11" t="str">
        <f>'total Scrap'!E216</f>
        <v>68804F226071</v>
      </c>
      <c r="F216" s="19" t="str">
        <f>'total Scrap'!F216</f>
        <v>PIPE SUB-ASSY,A41 MID</v>
      </c>
      <c r="G216" s="19">
        <f>'total Scrap'!G216</f>
        <v>1</v>
      </c>
      <c r="H216" s="7">
        <f>'total Scrap'!H216</f>
        <v>14.63</v>
      </c>
      <c r="I216" s="19">
        <f>'total Scrap'!I216</f>
        <v>13.72</v>
      </c>
      <c r="J216" s="7">
        <f>'total Scrap'!J216</f>
        <v>28.35</v>
      </c>
      <c r="K216" s="3" t="str">
        <f>'total Scrap'!K216</f>
        <v>FILETAGE ABIMÉ</v>
      </c>
      <c r="L216" s="18" t="b">
        <f t="shared" si="6"/>
        <v>0</v>
      </c>
      <c r="M21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16" s="25"/>
      <c r="O216" s="26"/>
      <c r="P216" s="25">
        <f t="shared" si="7"/>
        <v>183</v>
      </c>
      <c r="Q216" s="6"/>
      <c r="R216" s="6"/>
      <c r="S216" s="6"/>
    </row>
    <row r="217" spans="1:19" ht="18.75" customHeight="1" x14ac:dyDescent="0.35">
      <c r="A217" s="23" t="str">
        <f>'total Scrap'!A217</f>
        <v>12/2020</v>
      </c>
      <c r="B217" s="9">
        <f>'total Scrap'!B217</f>
        <v>73082</v>
      </c>
      <c r="C217" s="19" t="str">
        <f>'total Scrap'!C217</f>
        <v>C. Poli Marchetti</v>
      </c>
      <c r="D217" s="19">
        <f>'total Scrap'!D217</f>
        <v>96180</v>
      </c>
      <c r="E217" s="11" t="str">
        <f>'total Scrap'!E217</f>
        <v>53402F218171</v>
      </c>
      <c r="F217" s="19" t="str">
        <f>'total Scrap'!F217</f>
        <v>TOE-BOARD SUB-ASSY, RR</v>
      </c>
      <c r="G217" s="19">
        <f>'total Scrap'!G217</f>
        <v>1</v>
      </c>
      <c r="H217" s="7">
        <f>'total Scrap'!H217</f>
        <v>14.342000000000001</v>
      </c>
      <c r="I217" s="19">
        <f>'total Scrap'!I217</f>
        <v>13.72</v>
      </c>
      <c r="J217" s="7">
        <f>'total Scrap'!J217</f>
        <v>28.062000000000001</v>
      </c>
      <c r="K217" s="3" t="str">
        <f>'total Scrap'!K217</f>
        <v>PLANCHER TORDU COUPS DE FOURCHE?</v>
      </c>
      <c r="L217" s="18" t="b">
        <f t="shared" si="6"/>
        <v>0</v>
      </c>
      <c r="M21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17" s="25"/>
      <c r="O217" s="26"/>
      <c r="P217" s="25">
        <f t="shared" si="7"/>
        <v>183</v>
      </c>
      <c r="Q217" s="6"/>
      <c r="R217" s="6"/>
      <c r="S217" s="6"/>
    </row>
    <row r="218" spans="1:19" ht="18.75" customHeight="1" x14ac:dyDescent="0.35">
      <c r="A218" s="23" t="str">
        <f>'total Scrap'!A218</f>
        <v>12/2020</v>
      </c>
      <c r="B218" s="9">
        <f>'total Scrap'!B218</f>
        <v>73082</v>
      </c>
      <c r="C218" s="19" t="str">
        <f>'total Scrap'!C218</f>
        <v>C. Poli Marchetti</v>
      </c>
      <c r="D218" s="19">
        <f>'total Scrap'!D218</f>
        <v>92451</v>
      </c>
      <c r="E218" s="11" t="str">
        <f>'total Scrap'!E218</f>
        <v>53724F222071</v>
      </c>
      <c r="F218" s="19" t="str">
        <f>'total Scrap'!F218</f>
        <v>DOCUMENT BOX 142259</v>
      </c>
      <c r="G218" s="19">
        <f>'total Scrap'!G218</f>
        <v>1</v>
      </c>
      <c r="H218" s="7">
        <f>'total Scrap'!H218</f>
        <v>11</v>
      </c>
      <c r="I218" s="19">
        <f>'total Scrap'!I218</f>
        <v>13.72</v>
      </c>
      <c r="J218" s="7">
        <f>'total Scrap'!J218</f>
        <v>24.72</v>
      </c>
      <c r="K218" s="3" t="str">
        <f>'total Scrap'!K218</f>
        <v>ABIMÉE</v>
      </c>
      <c r="L218" s="18" t="b">
        <f t="shared" si="6"/>
        <v>0</v>
      </c>
      <c r="M21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18" s="25"/>
      <c r="O218" s="26"/>
      <c r="P218" s="25">
        <f t="shared" si="7"/>
        <v>183</v>
      </c>
      <c r="Q218" s="6"/>
      <c r="R218" s="6"/>
      <c r="S218" s="6"/>
    </row>
    <row r="219" spans="1:19" ht="18.75" customHeight="1" x14ac:dyDescent="0.35">
      <c r="A219" s="23" t="str">
        <f>'total Scrap'!A219</f>
        <v>12/2020</v>
      </c>
      <c r="B219" s="9">
        <f>'total Scrap'!B219</f>
        <v>73082</v>
      </c>
      <c r="C219" s="19" t="str">
        <f>'total Scrap'!C219</f>
        <v>C. Poli Marchetti</v>
      </c>
      <c r="D219" s="19">
        <f>'total Scrap'!D219</f>
        <v>96727</v>
      </c>
      <c r="E219" s="11" t="str">
        <f>'total Scrap'!E219</f>
        <v>53724F222071</v>
      </c>
      <c r="F219" s="19" t="str">
        <f>'total Scrap'!F219</f>
        <v>DOCUMENT BOX 142259</v>
      </c>
      <c r="G219" s="19">
        <f>'total Scrap'!G219</f>
        <v>1</v>
      </c>
      <c r="H219" s="7">
        <f>'total Scrap'!H219</f>
        <v>11</v>
      </c>
      <c r="I219" s="19">
        <f>'total Scrap'!I219</f>
        <v>13.72</v>
      </c>
      <c r="J219" s="7">
        <f>'total Scrap'!J219</f>
        <v>24.72</v>
      </c>
      <c r="K219" s="3" t="str">
        <f>'total Scrap'!K219</f>
        <v>ABIMÉ</v>
      </c>
      <c r="L219" s="18" t="b">
        <f t="shared" si="6"/>
        <v>0</v>
      </c>
      <c r="M21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19" s="25"/>
      <c r="O219" s="26"/>
      <c r="P219" s="25">
        <f t="shared" si="7"/>
        <v>183</v>
      </c>
      <c r="Q219" s="6"/>
      <c r="R219" s="6"/>
      <c r="S219" s="6"/>
    </row>
    <row r="220" spans="1:19" ht="18.75" customHeight="1" x14ac:dyDescent="0.35">
      <c r="A220" s="23" t="str">
        <f>'total Scrap'!A220</f>
        <v>12/2020</v>
      </c>
      <c r="B220" s="9">
        <f>'total Scrap'!B220</f>
        <v>73082</v>
      </c>
      <c r="C220" s="19" t="str">
        <f>'total Scrap'!C220</f>
        <v>C. Poli Marchetti</v>
      </c>
      <c r="D220" s="19">
        <f>'total Scrap'!D220</f>
        <v>96728</v>
      </c>
      <c r="E220" s="11" t="str">
        <f>'total Scrap'!E220</f>
        <v>532212665071</v>
      </c>
      <c r="F220" s="19" t="str">
        <f>'total Scrap'!F220</f>
        <v>PANEL INSTRUMENT, RH, STD CAB</v>
      </c>
      <c r="G220" s="19">
        <f>'total Scrap'!G220</f>
        <v>1</v>
      </c>
      <c r="H220" s="7">
        <f>'total Scrap'!H220</f>
        <v>10.36</v>
      </c>
      <c r="I220" s="19">
        <f>'total Scrap'!I220</f>
        <v>13.72</v>
      </c>
      <c r="J220" s="7">
        <f>'total Scrap'!J220</f>
        <v>24.08</v>
      </c>
      <c r="K220" s="3" t="str">
        <f>'total Scrap'!K220</f>
        <v>PATTE CASSÉE LORS DE L'AJUSTEMENT</v>
      </c>
      <c r="L220" s="18" t="b">
        <f t="shared" si="6"/>
        <v>0</v>
      </c>
      <c r="M22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20" s="25"/>
      <c r="O220" s="26"/>
      <c r="P220" s="25">
        <f t="shared" si="7"/>
        <v>183</v>
      </c>
      <c r="Q220" s="6"/>
      <c r="R220" s="6"/>
      <c r="S220" s="6"/>
    </row>
    <row r="221" spans="1:19" ht="18.75" customHeight="1" x14ac:dyDescent="0.35">
      <c r="A221" s="23" t="str">
        <f>'total Scrap'!A221</f>
        <v>12/2020</v>
      </c>
      <c r="B221" s="9">
        <f>'total Scrap'!B221</f>
        <v>72999</v>
      </c>
      <c r="C221" s="19" t="str">
        <f>'total Scrap'!C221</f>
        <v>B. Metreau</v>
      </c>
      <c r="D221" s="19">
        <f>'total Scrap'!D221</f>
        <v>96211</v>
      </c>
      <c r="E221" s="11" t="str">
        <f>'total Scrap'!E221</f>
        <v>96363F330071</v>
      </c>
      <c r="F221" s="19" t="str">
        <f>'total Scrap'!F221</f>
        <v>HOSE, HIGH PRESSURE</v>
      </c>
      <c r="G221" s="19">
        <f>'total Scrap'!G221</f>
        <v>1</v>
      </c>
      <c r="H221" s="7">
        <f>'total Scrap'!H221</f>
        <v>10.08</v>
      </c>
      <c r="I221" s="19">
        <f>'total Scrap'!I221</f>
        <v>13.72</v>
      </c>
      <c r="J221" s="7">
        <f>'total Scrap'!J221</f>
        <v>23.8</v>
      </c>
      <c r="K221" s="3" t="str">
        <f>'total Scrap'!K221</f>
        <v>FLEXIBLE PRIS DE TRAVERS</v>
      </c>
      <c r="L221" s="18">
        <f t="shared" si="6"/>
        <v>1</v>
      </c>
      <c r="M22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21" s="25"/>
      <c r="O221" s="26"/>
      <c r="P221" s="25">
        <f t="shared" si="7"/>
        <v>183</v>
      </c>
      <c r="Q221" s="6"/>
      <c r="R221" s="6"/>
      <c r="S221" s="6"/>
    </row>
    <row r="222" spans="1:19" ht="18.75" customHeight="1" x14ac:dyDescent="0.35">
      <c r="A222" s="23" t="str">
        <f>'total Scrap'!A222</f>
        <v>12/2020</v>
      </c>
      <c r="B222" s="9">
        <f>'total Scrap'!B222</f>
        <v>72999</v>
      </c>
      <c r="C222" s="19" t="str">
        <f>'total Scrap'!C222</f>
        <v>B. Metreau</v>
      </c>
      <c r="D222" s="19">
        <f>'total Scrap'!D222</f>
        <v>92454</v>
      </c>
      <c r="E222" s="11" t="str">
        <f>'total Scrap'!E222</f>
        <v>68161F225071</v>
      </c>
      <c r="F222" s="19" t="str">
        <f>'total Scrap'!F222</f>
        <v>HOSE, HIGH PRESSURE</v>
      </c>
      <c r="G222" s="19">
        <f>'total Scrap'!G222</f>
        <v>1</v>
      </c>
      <c r="H222" s="7">
        <f>'total Scrap'!H222</f>
        <v>9.4700000000000006</v>
      </c>
      <c r="I222" s="19">
        <f>'total Scrap'!I222</f>
        <v>13.72</v>
      </c>
      <c r="J222" s="7">
        <f>'total Scrap'!J222</f>
        <v>23.19</v>
      </c>
      <c r="K222" s="3" t="str">
        <f>'total Scrap'!K222</f>
        <v>FILETAGE DU FLEXIBLE HS AU MONTAGE</v>
      </c>
      <c r="L222" s="18">
        <f t="shared" si="6"/>
        <v>1</v>
      </c>
      <c r="M22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22" s="25"/>
      <c r="O222" s="26"/>
      <c r="P222" s="25">
        <f t="shared" si="7"/>
        <v>183</v>
      </c>
      <c r="Q222" s="6"/>
      <c r="R222" s="6"/>
      <c r="S222" s="6"/>
    </row>
    <row r="223" spans="1:19" ht="18.75" customHeight="1" x14ac:dyDescent="0.35">
      <c r="A223" s="23" t="str">
        <f>'total Scrap'!A223</f>
        <v>12/2020</v>
      </c>
      <c r="B223" s="9">
        <f>'total Scrap'!B223</f>
        <v>73082</v>
      </c>
      <c r="C223" s="19" t="str">
        <f>'total Scrap'!C223</f>
        <v>C. Poli Marchetti</v>
      </c>
      <c r="D223" s="19">
        <f>'total Scrap'!D223</f>
        <v>96722</v>
      </c>
      <c r="E223" s="11" t="str">
        <f>'total Scrap'!E223</f>
        <v>96365F509471</v>
      </c>
      <c r="F223" s="19" t="str">
        <f>'total Scrap'!F223</f>
        <v>HOSE, HIGH PRESSURE</v>
      </c>
      <c r="G223" s="19">
        <f>'total Scrap'!G223</f>
        <v>1</v>
      </c>
      <c r="H223" s="7">
        <f>'total Scrap'!H223</f>
        <v>7.45</v>
      </c>
      <c r="I223" s="19">
        <f>'total Scrap'!I223</f>
        <v>13.72</v>
      </c>
      <c r="J223" s="7">
        <f>'total Scrap'!J223</f>
        <v>21.17</v>
      </c>
      <c r="K223" s="3" t="str">
        <f>'total Scrap'!K223</f>
        <v>ABIMÉ</v>
      </c>
      <c r="L223" s="18" t="b">
        <f t="shared" si="6"/>
        <v>0</v>
      </c>
      <c r="M22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23" s="25"/>
      <c r="O223" s="26"/>
      <c r="P223" s="25">
        <f t="shared" si="7"/>
        <v>183</v>
      </c>
      <c r="Q223" s="6"/>
      <c r="R223" s="6"/>
      <c r="S223" s="6"/>
    </row>
    <row r="224" spans="1:19" ht="18.75" customHeight="1" x14ac:dyDescent="0.35">
      <c r="A224" s="23" t="str">
        <f>'total Scrap'!A224</f>
        <v>12/2020</v>
      </c>
      <c r="B224" s="9">
        <f>'total Scrap'!B224</f>
        <v>73082</v>
      </c>
      <c r="C224" s="19" t="str">
        <f>'total Scrap'!C224</f>
        <v>C. Poli Marchetti</v>
      </c>
      <c r="D224" s="19">
        <f>'total Scrap'!D224</f>
        <v>95432</v>
      </c>
      <c r="E224" s="11" t="str">
        <f>'total Scrap'!E224</f>
        <v>566512664071</v>
      </c>
      <c r="F224" s="19" t="str">
        <f>'total Scrap'!F224</f>
        <v>COVER, LED RR COMBI LAMP</v>
      </c>
      <c r="G224" s="19">
        <f>'total Scrap'!G224</f>
        <v>1</v>
      </c>
      <c r="H224" s="7">
        <f>'total Scrap'!H224</f>
        <v>6.42</v>
      </c>
      <c r="I224" s="19">
        <f>'total Scrap'!I224</f>
        <v>13.72</v>
      </c>
      <c r="J224" s="7">
        <f>'total Scrap'!J224</f>
        <v>20.14</v>
      </c>
      <c r="K224" s="3" t="str">
        <f>'total Scrap'!K224</f>
        <v>RAMPE RAYÉE</v>
      </c>
      <c r="L224" s="18" t="b">
        <f t="shared" si="6"/>
        <v>0</v>
      </c>
      <c r="M22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24" s="25"/>
      <c r="O224" s="26"/>
      <c r="P224" s="25">
        <f t="shared" si="7"/>
        <v>183</v>
      </c>
      <c r="Q224" s="6"/>
      <c r="R224" s="6"/>
      <c r="S224" s="6"/>
    </row>
    <row r="225" spans="1:19" ht="18.75" customHeight="1" x14ac:dyDescent="0.35">
      <c r="A225" s="23" t="str">
        <f>'total Scrap'!A225</f>
        <v>12/2020</v>
      </c>
      <c r="B225" s="9">
        <f>'total Scrap'!B225</f>
        <v>73082</v>
      </c>
      <c r="C225" s="19" t="str">
        <f>'total Scrap'!C225</f>
        <v>C. Poli Marchetti</v>
      </c>
      <c r="D225" s="19">
        <f>'total Scrap'!D225</f>
        <v>96723</v>
      </c>
      <c r="E225" s="11" t="str">
        <f>'total Scrap'!E225</f>
        <v>471102665171</v>
      </c>
      <c r="F225" s="19" t="str">
        <f>'total Scrap'!F225</f>
        <v>WIRE ASSY, INCHING</v>
      </c>
      <c r="G225" s="19">
        <f>'total Scrap'!G225</f>
        <v>1</v>
      </c>
      <c r="H225" s="7">
        <f>'total Scrap'!H225</f>
        <v>3.21</v>
      </c>
      <c r="I225" s="19">
        <f>'total Scrap'!I225</f>
        <v>13.72</v>
      </c>
      <c r="J225" s="7">
        <f>'total Scrap'!J225</f>
        <v>16.93</v>
      </c>
      <c r="K225" s="3" t="str">
        <f>'total Scrap'!K225</f>
        <v>CABLE ABIMÉ</v>
      </c>
      <c r="L225" s="18">
        <f t="shared" si="6"/>
        <v>1</v>
      </c>
      <c r="M22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25" s="25"/>
      <c r="O225" s="26"/>
      <c r="P225" s="25">
        <f t="shared" si="7"/>
        <v>183</v>
      </c>
      <c r="Q225" s="6"/>
      <c r="R225" s="6"/>
      <c r="S225" s="6"/>
    </row>
    <row r="226" spans="1:19" ht="18.75" customHeight="1" x14ac:dyDescent="0.35">
      <c r="A226" s="23" t="str">
        <f>'total Scrap'!A226</f>
        <v>12/2020</v>
      </c>
      <c r="B226" s="9">
        <f>'total Scrap'!B226</f>
        <v>73082</v>
      </c>
      <c r="C226" s="19" t="str">
        <f>'total Scrap'!C226</f>
        <v>C. Poli Marchetti</v>
      </c>
      <c r="D226" s="19">
        <f>'total Scrap'!D226</f>
        <v>96725</v>
      </c>
      <c r="E226" s="11" t="str">
        <f>'total Scrap'!E226</f>
        <v>56015F219371</v>
      </c>
      <c r="F226" s="19" t="str">
        <f>'total Scrap'!F226</f>
        <v>WIRE, T/C HEAT GAUGE</v>
      </c>
      <c r="G226" s="19">
        <f>'total Scrap'!G226</f>
        <v>1</v>
      </c>
      <c r="H226" s="7">
        <f>'total Scrap'!H226</f>
        <v>2.72</v>
      </c>
      <c r="I226" s="19">
        <f>'total Scrap'!I226</f>
        <v>13.72</v>
      </c>
      <c r="J226" s="7">
        <f>'total Scrap'!J226</f>
        <v>16.440000000000001</v>
      </c>
      <c r="K226" s="3" t="str">
        <f>'total Scrap'!K226</f>
        <v>ABIMÉ</v>
      </c>
      <c r="L226" s="18">
        <f t="shared" si="6"/>
        <v>1</v>
      </c>
      <c r="M22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26" s="25"/>
      <c r="O226" s="26"/>
      <c r="P226" s="25">
        <f t="shared" si="7"/>
        <v>183</v>
      </c>
      <c r="Q226" s="6"/>
      <c r="R226" s="6"/>
      <c r="S226" s="6"/>
    </row>
    <row r="227" spans="1:19" ht="18.75" customHeight="1" x14ac:dyDescent="0.35">
      <c r="A227" s="23" t="str">
        <f>'total Scrap'!A227</f>
        <v>12/2020</v>
      </c>
      <c r="B227" s="9">
        <f>'total Scrap'!B227</f>
        <v>72479</v>
      </c>
      <c r="C227" s="19" t="str">
        <f>'total Scrap'!C227</f>
        <v>A. Albert</v>
      </c>
      <c r="D227" s="19">
        <f>'total Scrap'!D227</f>
        <v>95434</v>
      </c>
      <c r="E227" s="11" t="str">
        <f>'total Scrap'!E227</f>
        <v>574302660071</v>
      </c>
      <c r="F227" s="19" t="str">
        <f>'total Scrap'!F227</f>
        <v>FLASHER ASSY, TURN SIGNAL</v>
      </c>
      <c r="G227" s="19">
        <f>'total Scrap'!G227</f>
        <v>1</v>
      </c>
      <c r="H227" s="7">
        <f>'total Scrap'!H227</f>
        <v>2.54</v>
      </c>
      <c r="I227" s="19">
        <f>'total Scrap'!I227</f>
        <v>13.72</v>
      </c>
      <c r="J227" s="7">
        <f>'total Scrap'!J227</f>
        <v>16.260000000000002</v>
      </c>
      <c r="K227" s="3" t="str">
        <f>'total Scrap'!K227</f>
        <v>FEU CASSÉ TOMBÉ DE LA CHARRETTE LORS DE LA PRÉPARATION</v>
      </c>
      <c r="L227" s="18">
        <f t="shared" si="6"/>
        <v>1</v>
      </c>
      <c r="M22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27" s="25"/>
      <c r="O227" s="26"/>
      <c r="P227" s="25">
        <f t="shared" si="7"/>
        <v>183</v>
      </c>
      <c r="Q227" s="6"/>
      <c r="R227" s="6"/>
      <c r="S227" s="6"/>
    </row>
    <row r="228" spans="1:19" ht="18.75" customHeight="1" x14ac:dyDescent="0.35">
      <c r="A228" s="23" t="str">
        <f>'total Scrap'!A228</f>
        <v>12/2020</v>
      </c>
      <c r="B228" s="9">
        <f>'total Scrap'!B228</f>
        <v>73082</v>
      </c>
      <c r="C228" s="19" t="str">
        <f>'total Scrap'!C228</f>
        <v>C. Poli Marchetti</v>
      </c>
      <c r="D228" s="19">
        <f>'total Scrap'!D228</f>
        <v>96726</v>
      </c>
      <c r="E228" s="11" t="str">
        <f>'total Scrap'!E228</f>
        <v>56058F320071</v>
      </c>
      <c r="F228" s="19" t="str">
        <f>'total Scrap'!F228</f>
        <v>WIRE, FR STAY SUB NO.1</v>
      </c>
      <c r="G228" s="19">
        <f>'total Scrap'!G228</f>
        <v>1</v>
      </c>
      <c r="H228" s="7">
        <f>'total Scrap'!H228</f>
        <v>2.5099999999999998</v>
      </c>
      <c r="I228" s="19">
        <f>'total Scrap'!I228</f>
        <v>13.72</v>
      </c>
      <c r="J228" s="7">
        <f>'total Scrap'!J228</f>
        <v>16.23</v>
      </c>
      <c r="K228" s="3" t="str">
        <f>'total Scrap'!K228</f>
        <v>COUPÉ</v>
      </c>
      <c r="L228" s="18">
        <f t="shared" si="6"/>
        <v>1</v>
      </c>
      <c r="M22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28" s="25"/>
      <c r="O228" s="26"/>
      <c r="P228" s="25">
        <f t="shared" si="7"/>
        <v>183</v>
      </c>
      <c r="Q228" s="6"/>
      <c r="R228" s="6"/>
      <c r="S228" s="6"/>
    </row>
    <row r="229" spans="1:19" ht="18.75" customHeight="1" x14ac:dyDescent="0.35">
      <c r="A229" s="23" t="str">
        <f>'total Scrap'!A229</f>
        <v>01/2021</v>
      </c>
      <c r="B229" s="9">
        <f>'total Scrap'!B229</f>
        <v>73082</v>
      </c>
      <c r="C229" s="19" t="str">
        <f>'total Scrap'!C229</f>
        <v>C. Poli Marchetti</v>
      </c>
      <c r="D229" s="19">
        <f>'total Scrap'!D229</f>
        <v>95731</v>
      </c>
      <c r="E229" s="11" t="str">
        <f>'total Scrap'!E229</f>
        <v>56011F231071</v>
      </c>
      <c r="F229" s="19" t="str">
        <f>'total Scrap'!F229</f>
        <v>WIRE, BODY MAIN</v>
      </c>
      <c r="G229" s="19">
        <f>'total Scrap'!G229</f>
        <v>1</v>
      </c>
      <c r="H229" s="7">
        <f>'total Scrap'!H229</f>
        <v>262.02999999999997</v>
      </c>
      <c r="I229" s="19">
        <f>'total Scrap'!I229</f>
        <v>13.72</v>
      </c>
      <c r="J229" s="7">
        <f>'total Scrap'!J229</f>
        <v>275.75</v>
      </c>
      <c r="K229" s="3" t="str">
        <f>'total Scrap'!K229</f>
        <v>PRISE HS</v>
      </c>
      <c r="L229" s="18" t="b">
        <f t="shared" si="6"/>
        <v>0</v>
      </c>
      <c r="M22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29" s="25"/>
      <c r="O229" s="26"/>
      <c r="P229" s="25">
        <f t="shared" si="7"/>
        <v>183</v>
      </c>
      <c r="Q229" s="6"/>
      <c r="R229" s="6"/>
      <c r="S229" s="6"/>
    </row>
    <row r="230" spans="1:19" ht="18.75" customHeight="1" x14ac:dyDescent="0.35">
      <c r="A230" s="23" t="str">
        <f>'total Scrap'!A230</f>
        <v>01/2021</v>
      </c>
      <c r="B230" s="9">
        <f>'total Scrap'!B230</f>
        <v>72999</v>
      </c>
      <c r="C230" s="19" t="str">
        <f>'total Scrap'!C230</f>
        <v>B. Metreau</v>
      </c>
      <c r="D230" s="19">
        <f>'total Scrap'!D230</f>
        <v>96613</v>
      </c>
      <c r="E230" s="11" t="str">
        <f>'total Scrap'!E230</f>
        <v>56110F220071</v>
      </c>
      <c r="F230" s="19" t="str">
        <f>'total Scrap'!F230</f>
        <v>WIRE, BODY MAIN</v>
      </c>
      <c r="G230" s="19">
        <f>'total Scrap'!G230</f>
        <v>1</v>
      </c>
      <c r="H230" s="7">
        <f>'total Scrap'!H230</f>
        <v>182.51</v>
      </c>
      <c r="I230" s="19">
        <f>'total Scrap'!I230</f>
        <v>13.72</v>
      </c>
      <c r="J230" s="7">
        <f>'total Scrap'!J230</f>
        <v>196.23</v>
      </c>
      <c r="K230" s="3" t="str">
        <f>'total Scrap'!K230</f>
        <v>PRISE DIAGNOSTIC HS</v>
      </c>
      <c r="L230" s="18">
        <f t="shared" si="6"/>
        <v>1</v>
      </c>
      <c r="M23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30" s="25"/>
      <c r="O230" s="26"/>
      <c r="P230" s="25">
        <f t="shared" si="7"/>
        <v>183</v>
      </c>
      <c r="Q230" s="6"/>
      <c r="R230" s="6"/>
      <c r="S230" s="6"/>
    </row>
    <row r="231" spans="1:19" ht="18.75" customHeight="1" x14ac:dyDescent="0.35">
      <c r="A231" s="23" t="str">
        <f>'total Scrap'!A231</f>
        <v>01/2021</v>
      </c>
      <c r="B231" s="9">
        <f>'total Scrap'!B231</f>
        <v>73082</v>
      </c>
      <c r="C231" s="19" t="str">
        <f>'total Scrap'!C231</f>
        <v>C. Poli Marchetti</v>
      </c>
      <c r="D231" s="19">
        <f>'total Scrap'!D231</f>
        <v>95558</v>
      </c>
      <c r="E231" s="11" t="str">
        <f>'total Scrap'!E231</f>
        <v>56190F220071</v>
      </c>
      <c r="F231" s="19" t="str">
        <f>'total Scrap'!F231</f>
        <v>WIRE, BODY MAIN</v>
      </c>
      <c r="G231" s="19">
        <f>'total Scrap'!G231</f>
        <v>1</v>
      </c>
      <c r="H231" s="7">
        <f>'total Scrap'!H231</f>
        <v>170.26</v>
      </c>
      <c r="I231" s="19">
        <f>'total Scrap'!I231</f>
        <v>13.72</v>
      </c>
      <c r="J231" s="7">
        <f>'total Scrap'!J231</f>
        <v>183.98</v>
      </c>
      <c r="K231" s="3" t="str">
        <f>'total Scrap'!K231</f>
        <v>PRISE HS</v>
      </c>
      <c r="L231" s="18" t="b">
        <f t="shared" si="6"/>
        <v>0</v>
      </c>
      <c r="M23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1" s="25"/>
      <c r="O231" s="26"/>
      <c r="P231" s="25">
        <f t="shared" si="7"/>
        <v>183</v>
      </c>
      <c r="Q231" s="6"/>
      <c r="R231" s="6"/>
      <c r="S231" s="6"/>
    </row>
    <row r="232" spans="1:19" ht="18.75" customHeight="1" x14ac:dyDescent="0.35">
      <c r="A232" s="23" t="str">
        <f>'total Scrap'!A232</f>
        <v>01/2021</v>
      </c>
      <c r="B232" s="9">
        <f>'total Scrap'!B232</f>
        <v>73082</v>
      </c>
      <c r="C232" s="19" t="str">
        <f>'total Scrap'!C232</f>
        <v>C. Poli Marchetti</v>
      </c>
      <c r="D232" s="19">
        <f>'total Scrap'!D232</f>
        <v>96611</v>
      </c>
      <c r="E232" s="11" t="str">
        <f>'total Scrap'!E232</f>
        <v>56110F218071</v>
      </c>
      <c r="F232" s="19" t="str">
        <f>'total Scrap'!F232</f>
        <v>WIRE, BODY MAIN</v>
      </c>
      <c r="G232" s="19">
        <f>'total Scrap'!G232</f>
        <v>1</v>
      </c>
      <c r="H232" s="7">
        <f>'total Scrap'!H232</f>
        <v>167.68</v>
      </c>
      <c r="I232" s="19">
        <f>'total Scrap'!I232</f>
        <v>13.72</v>
      </c>
      <c r="J232" s="7">
        <f>'total Scrap'!J232</f>
        <v>181.4</v>
      </c>
      <c r="K232" s="3" t="str">
        <f>'total Scrap'!K232</f>
        <v>PRISE DIAGNOSTIC HS</v>
      </c>
      <c r="L232" s="18" t="b">
        <f t="shared" si="6"/>
        <v>0</v>
      </c>
      <c r="M23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2" s="25"/>
      <c r="O232" s="26"/>
      <c r="P232" s="25">
        <f t="shared" si="7"/>
        <v>183</v>
      </c>
      <c r="Q232" s="6"/>
      <c r="R232" s="6"/>
      <c r="S232" s="6"/>
    </row>
    <row r="233" spans="1:19" ht="18.75" customHeight="1" x14ac:dyDescent="0.35">
      <c r="A233" s="23" t="str">
        <f>'total Scrap'!A233</f>
        <v>01/2021</v>
      </c>
      <c r="B233" s="9">
        <f>'total Scrap'!B233</f>
        <v>73082</v>
      </c>
      <c r="C233" s="19" t="str">
        <f>'total Scrap'!C233</f>
        <v>C. Poli Marchetti</v>
      </c>
      <c r="D233" s="19">
        <f>'total Scrap'!D233</f>
        <v>97508</v>
      </c>
      <c r="E233" s="11" t="str">
        <f>'total Scrap'!E233</f>
        <v>89661UM090</v>
      </c>
      <c r="F233" s="19" t="str">
        <f>'total Scrap'!F233</f>
        <v>COMPUTER, ENGINE CONTROL</v>
      </c>
      <c r="G233" s="19">
        <f>'total Scrap'!G233</f>
        <v>1</v>
      </c>
      <c r="H233" s="7">
        <f>'total Scrap'!H233</f>
        <v>161.78</v>
      </c>
      <c r="I233" s="19">
        <f>'total Scrap'!I233</f>
        <v>13.72</v>
      </c>
      <c r="J233" s="7">
        <f>'total Scrap'!J233</f>
        <v>175.5</v>
      </c>
      <c r="K233" s="3" t="str">
        <f>'total Scrap'!K233</f>
        <v>PIN COUPÉE EN MÉCA EN ESSAYANT DE LA DÉPLIER</v>
      </c>
      <c r="L233" s="18" t="b">
        <f t="shared" si="6"/>
        <v>0</v>
      </c>
      <c r="M23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3" s="25"/>
      <c r="O233" s="26"/>
      <c r="P233" s="25">
        <f t="shared" si="7"/>
        <v>183</v>
      </c>
      <c r="Q233" s="6"/>
      <c r="R233" s="6"/>
      <c r="S233" s="6"/>
    </row>
    <row r="234" spans="1:19" ht="18.75" customHeight="1" x14ac:dyDescent="0.35">
      <c r="A234" s="23" t="str">
        <f>'total Scrap'!A234</f>
        <v>01/2021</v>
      </c>
      <c r="B234" s="9">
        <f>'total Scrap'!B234</f>
        <v>72479</v>
      </c>
      <c r="C234" s="19" t="str">
        <f>'total Scrap'!C234</f>
        <v>A. Albert</v>
      </c>
      <c r="D234" s="19">
        <f>'total Scrap'!D234</f>
        <v>95445</v>
      </c>
      <c r="E234" s="11" t="str">
        <f>'total Scrap'!E234</f>
        <v>565302660071</v>
      </c>
      <c r="F234" s="19" t="str">
        <f>'total Scrap'!F234</f>
        <v>LAMP ASSY, COMBINATION HEAD, LED</v>
      </c>
      <c r="G234" s="19">
        <f>'total Scrap'!G234</f>
        <v>1</v>
      </c>
      <c r="H234" s="7">
        <f>'total Scrap'!H234</f>
        <v>97.19</v>
      </c>
      <c r="I234" s="19">
        <f>'total Scrap'!I234</f>
        <v>13.72</v>
      </c>
      <c r="J234" s="7">
        <f>'total Scrap'!J234</f>
        <v>110.91</v>
      </c>
      <c r="K234" s="3" t="str">
        <f>'total Scrap'!K234</f>
        <v>PIÈCE TOMBÉE LORS DE LA PRÉPA CHARRETTE (CASSÉE)</v>
      </c>
      <c r="L234" s="18" t="b">
        <f t="shared" si="6"/>
        <v>0</v>
      </c>
      <c r="M23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4" s="25"/>
      <c r="O234" s="26"/>
      <c r="P234" s="25">
        <f t="shared" si="7"/>
        <v>183</v>
      </c>
      <c r="Q234" s="6"/>
      <c r="R234" s="6"/>
      <c r="S234" s="6"/>
    </row>
    <row r="235" spans="1:19" ht="18.75" customHeight="1" x14ac:dyDescent="0.35">
      <c r="A235" s="23" t="str">
        <f>'total Scrap'!A235</f>
        <v>01/2021</v>
      </c>
      <c r="B235" s="9">
        <f>'total Scrap'!B235</f>
        <v>72479</v>
      </c>
      <c r="C235" s="19" t="str">
        <f>'total Scrap'!C235</f>
        <v>A. Albert</v>
      </c>
      <c r="D235" s="19">
        <f>'total Scrap'!D235</f>
        <v>95440</v>
      </c>
      <c r="E235" s="11" t="str">
        <f>'total Scrap'!E235</f>
        <v>565302660071</v>
      </c>
      <c r="F235" s="19" t="str">
        <f>'total Scrap'!F235</f>
        <v>LAMP ASSY, COMBINATION HEAD, LED</v>
      </c>
      <c r="G235" s="19">
        <f>'total Scrap'!G235</f>
        <v>1</v>
      </c>
      <c r="H235" s="7">
        <f>'total Scrap'!H235</f>
        <v>97.19</v>
      </c>
      <c r="I235" s="19">
        <f>'total Scrap'!I235</f>
        <v>13.72</v>
      </c>
      <c r="J235" s="7">
        <f>'total Scrap'!J235</f>
        <v>110.91</v>
      </c>
      <c r="K235" s="3" t="str">
        <f>'total Scrap'!K235</f>
        <v>PRISE CASSÉE</v>
      </c>
      <c r="L235" s="18" t="b">
        <f t="shared" si="6"/>
        <v>0</v>
      </c>
      <c r="M23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5" s="25"/>
      <c r="O235" s="26"/>
      <c r="P235" s="25">
        <f t="shared" si="7"/>
        <v>183</v>
      </c>
      <c r="Q235" s="6"/>
      <c r="R235" s="6"/>
      <c r="S235" s="6"/>
    </row>
    <row r="236" spans="1:19" ht="18.75" customHeight="1" x14ac:dyDescent="0.35">
      <c r="A236" s="23" t="str">
        <f>'total Scrap'!A236</f>
        <v>01/2021</v>
      </c>
      <c r="B236" s="9">
        <f>'total Scrap'!B236</f>
        <v>73082</v>
      </c>
      <c r="C236" s="19" t="str">
        <f>'total Scrap'!C236</f>
        <v>C. Poli Marchetti</v>
      </c>
      <c r="D236" s="19">
        <f>'total Scrap'!D236</f>
        <v>97006</v>
      </c>
      <c r="E236" s="11" t="str">
        <f>'total Scrap'!E236</f>
        <v>56210F118071</v>
      </c>
      <c r="F236" s="19" t="str">
        <f>'total Scrap'!F236</f>
        <v>WIRE, ENGINE</v>
      </c>
      <c r="G236" s="19">
        <f>'total Scrap'!G236</f>
        <v>1</v>
      </c>
      <c r="H236" s="7">
        <f>'total Scrap'!H236</f>
        <v>87.93</v>
      </c>
      <c r="I236" s="19">
        <f>'total Scrap'!I236</f>
        <v>13.72</v>
      </c>
      <c r="J236" s="7">
        <f>'total Scrap'!J236</f>
        <v>101.65</v>
      </c>
      <c r="K236" s="3" t="str">
        <f>'total Scrap'!K236</f>
        <v>PRISE ARRACHÉE</v>
      </c>
      <c r="L236" s="18" t="b">
        <f t="shared" si="6"/>
        <v>0</v>
      </c>
      <c r="M23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6" s="25"/>
      <c r="O236" s="26"/>
      <c r="P236" s="25">
        <f t="shared" si="7"/>
        <v>183</v>
      </c>
      <c r="Q236" s="6"/>
      <c r="R236" s="6"/>
      <c r="S236" s="6"/>
    </row>
    <row r="237" spans="1:19" ht="18.649999999999999" customHeight="1" x14ac:dyDescent="0.35">
      <c r="A237" s="23" t="str">
        <f>'total Scrap'!A237</f>
        <v>01/2021</v>
      </c>
      <c r="B237" s="9">
        <f>'total Scrap'!B237</f>
        <v>72999</v>
      </c>
      <c r="C237" s="19" t="str">
        <f>'total Scrap'!C237</f>
        <v>B. Metreau</v>
      </c>
      <c r="D237" s="19">
        <f>'total Scrap'!D237</f>
        <v>97505</v>
      </c>
      <c r="E237" s="11" t="str">
        <f>'total Scrap'!E237</f>
        <v>56210F219071</v>
      </c>
      <c r="F237" s="19" t="str">
        <f>'total Scrap'!F237</f>
        <v>WIRE, ENGINE</v>
      </c>
      <c r="G237" s="19">
        <f>'total Scrap'!G237</f>
        <v>1</v>
      </c>
      <c r="H237" s="7">
        <f>'total Scrap'!H237</f>
        <v>80.31</v>
      </c>
      <c r="I237" s="19">
        <f>'total Scrap'!I237</f>
        <v>13.72</v>
      </c>
      <c r="J237" s="7">
        <f>'total Scrap'!J237</f>
        <v>94.03</v>
      </c>
      <c r="K237" s="3" t="str">
        <f>'total Scrap'!K237</f>
        <v>PRISE CASSÉE SUR CHAINE</v>
      </c>
      <c r="L237" s="18" t="b">
        <f t="shared" si="6"/>
        <v>0</v>
      </c>
      <c r="M23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7" s="25"/>
      <c r="O237" s="26"/>
      <c r="P237" s="25">
        <f t="shared" si="7"/>
        <v>183</v>
      </c>
      <c r="Q237" s="6"/>
      <c r="R237" s="6"/>
      <c r="S237" s="6"/>
    </row>
    <row r="238" spans="1:19" ht="18.75" customHeight="1" x14ac:dyDescent="0.35">
      <c r="A238" s="23" t="str">
        <f>'total Scrap'!A238</f>
        <v>01/2021</v>
      </c>
      <c r="B238" s="9">
        <f>'total Scrap'!B238</f>
        <v>73082</v>
      </c>
      <c r="C238" s="19" t="str">
        <f>'total Scrap'!C238</f>
        <v>C. Poli Marchetti</v>
      </c>
      <c r="D238" s="19">
        <f>'total Scrap'!D238</f>
        <v>95444</v>
      </c>
      <c r="E238" s="11" t="str">
        <f>'total Scrap'!E238</f>
        <v>571501662171</v>
      </c>
      <c r="F238" s="19" t="str">
        <f>'total Scrap'!F238</f>
        <v>DISPLAY ASSY, MULTI-FUNCTION</v>
      </c>
      <c r="G238" s="19">
        <f>'total Scrap'!G238</f>
        <v>1</v>
      </c>
      <c r="H238" s="7">
        <f>'total Scrap'!H238</f>
        <v>78.150000000000006</v>
      </c>
      <c r="I238" s="19">
        <f>'total Scrap'!I238</f>
        <v>13.72</v>
      </c>
      <c r="J238" s="7">
        <f>'total Scrap'!J238</f>
        <v>91.87</v>
      </c>
      <c r="K238" s="3" t="str">
        <f>'total Scrap'!K238</f>
        <v>PIÈCE RÉINTÉGRÉE PAR LA MÉCA ET RAYÉE</v>
      </c>
      <c r="L238" s="18">
        <f t="shared" si="6"/>
        <v>1</v>
      </c>
      <c r="M23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38" s="25"/>
      <c r="O238" s="26"/>
      <c r="P238" s="25">
        <f t="shared" si="7"/>
        <v>183</v>
      </c>
      <c r="Q238" s="6"/>
      <c r="R238" s="6"/>
      <c r="S238" s="6"/>
    </row>
    <row r="239" spans="1:19" ht="18.75" customHeight="1" x14ac:dyDescent="0.35">
      <c r="A239" s="23" t="str">
        <f>'total Scrap'!A239</f>
        <v>01/2021</v>
      </c>
      <c r="B239" s="9">
        <f>'total Scrap'!B239</f>
        <v>73082</v>
      </c>
      <c r="C239" s="19" t="str">
        <f>'total Scrap'!C239</f>
        <v>C. Poli Marchetti</v>
      </c>
      <c r="D239" s="19">
        <f>'total Scrap'!D239</f>
        <v>97509</v>
      </c>
      <c r="E239" s="11" t="str">
        <f>'total Scrap'!E239</f>
        <v>461502661271</v>
      </c>
      <c r="F239" s="19" t="str">
        <f>'total Scrap'!F239</f>
        <v>PEDAL ASSY, PARKING BRAKE</v>
      </c>
      <c r="G239" s="19">
        <f>'total Scrap'!G239</f>
        <v>1</v>
      </c>
      <c r="H239" s="7">
        <f>'total Scrap'!H239</f>
        <v>47.5</v>
      </c>
      <c r="I239" s="19">
        <f>'total Scrap'!I239</f>
        <v>13.72</v>
      </c>
      <c r="J239" s="7">
        <f>'total Scrap'!J239</f>
        <v>61.22</v>
      </c>
      <c r="K239" s="3" t="str">
        <f>'total Scrap'!K239</f>
        <v>CABLE RÉGLAGE TORDU ET TIRANT DE CABLE HS    926    229615</v>
      </c>
      <c r="L239" s="18" t="b">
        <f t="shared" si="6"/>
        <v>0</v>
      </c>
      <c r="M23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9" s="25"/>
      <c r="O239" s="26"/>
      <c r="P239" s="25">
        <f t="shared" si="7"/>
        <v>183</v>
      </c>
      <c r="Q239" s="6"/>
      <c r="R239" s="6"/>
      <c r="S239" s="6"/>
    </row>
    <row r="240" spans="1:19" ht="18.75" customHeight="1" x14ac:dyDescent="0.35">
      <c r="A240" s="23" t="str">
        <f>'total Scrap'!A240</f>
        <v>01/2021</v>
      </c>
      <c r="B240" s="9">
        <f>'total Scrap'!B240</f>
        <v>73082</v>
      </c>
      <c r="C240" s="19" t="str">
        <f>'total Scrap'!C240</f>
        <v>C. Poli Marchetti</v>
      </c>
      <c r="D240" s="19">
        <f>'total Scrap'!D240</f>
        <v>96662</v>
      </c>
      <c r="E240" s="11" t="str">
        <f>'total Scrap'!E240</f>
        <v>585111662071</v>
      </c>
      <c r="F240" s="19" t="str">
        <f>'total Scrap'!F240</f>
        <v>RELAY ASSY</v>
      </c>
      <c r="G240" s="19">
        <f>'total Scrap'!G240</f>
        <v>34</v>
      </c>
      <c r="H240" s="7">
        <f>'total Scrap'!H240</f>
        <v>45.9</v>
      </c>
      <c r="I240" s="19">
        <f>'total Scrap'!I240</f>
        <v>13.72</v>
      </c>
      <c r="J240" s="7">
        <f>'total Scrap'!J240</f>
        <v>59.62</v>
      </c>
      <c r="K240" s="3" t="str">
        <f>'total Scrap'!K240</f>
        <v>EAU DANS LA BOITE SMALL</v>
      </c>
      <c r="L240" s="18">
        <f t="shared" si="6"/>
        <v>1</v>
      </c>
      <c r="M24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40" s="25"/>
      <c r="O240" s="26"/>
      <c r="P240" s="25">
        <f t="shared" si="7"/>
        <v>183</v>
      </c>
      <c r="Q240" s="6"/>
      <c r="R240" s="6"/>
      <c r="S240" s="6"/>
    </row>
    <row r="241" spans="1:19" ht="18.75" customHeight="1" x14ac:dyDescent="0.35">
      <c r="A241" s="23" t="str">
        <f>'total Scrap'!A241</f>
        <v>01/2021</v>
      </c>
      <c r="B241" s="9">
        <f>'total Scrap'!B241</f>
        <v>72479</v>
      </c>
      <c r="C241" s="19" t="str">
        <f>'total Scrap'!C241</f>
        <v>A. Albert</v>
      </c>
      <c r="D241" s="19">
        <f>'total Scrap'!D241</f>
        <v>95441</v>
      </c>
      <c r="E241" s="11" t="str">
        <f>'total Scrap'!E241</f>
        <v>565903676071</v>
      </c>
      <c r="F241" s="19" t="str">
        <f>'total Scrap'!F241</f>
        <v>LAMP ASSY, HEAD</v>
      </c>
      <c r="G241" s="19">
        <f>'total Scrap'!G241</f>
        <v>1</v>
      </c>
      <c r="H241" s="7">
        <f>'total Scrap'!H241</f>
        <v>43.72</v>
      </c>
      <c r="I241" s="19">
        <f>'total Scrap'!I241</f>
        <v>13.72</v>
      </c>
      <c r="J241" s="7">
        <f>'total Scrap'!J241</f>
        <v>57.44</v>
      </c>
      <c r="K241" s="3" t="str">
        <f>'total Scrap'!K241</f>
        <v>CASSÉ LORS DE LA PRÉPARATION CHARRETTE</v>
      </c>
      <c r="L241" s="18" t="b">
        <f t="shared" si="6"/>
        <v>0</v>
      </c>
      <c r="M24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41" s="25"/>
      <c r="O241" s="26"/>
      <c r="P241" s="25">
        <f t="shared" si="7"/>
        <v>183</v>
      </c>
      <c r="Q241" s="6"/>
      <c r="R241" s="6"/>
      <c r="S241" s="6"/>
    </row>
    <row r="242" spans="1:19" ht="18.75" customHeight="1" x14ac:dyDescent="0.35">
      <c r="A242" s="23" t="str">
        <f>'total Scrap'!A242</f>
        <v>01/2021</v>
      </c>
      <c r="B242" s="9">
        <f>'total Scrap'!B242</f>
        <v>73082</v>
      </c>
      <c r="C242" s="19" t="str">
        <f>'total Scrap'!C242</f>
        <v>C. Poli Marchetti</v>
      </c>
      <c r="D242" s="19">
        <f>'total Scrap'!D242</f>
        <v>97507</v>
      </c>
      <c r="E242" s="11" t="str">
        <f>'total Scrap'!E242</f>
        <v>56044FPA2271</v>
      </c>
      <c r="F242" s="19" t="str">
        <f>'total Scrap'!F242</f>
        <v>WIRE, MAIN, I-SITE</v>
      </c>
      <c r="G242" s="19">
        <f>'total Scrap'!G242</f>
        <v>1</v>
      </c>
      <c r="H242" s="7">
        <f>'total Scrap'!H242</f>
        <v>40.950000000000003</v>
      </c>
      <c r="I242" s="19">
        <f>'total Scrap'!I242</f>
        <v>13.72</v>
      </c>
      <c r="J242" s="7">
        <f>'total Scrap'!J242</f>
        <v>54.67</v>
      </c>
      <c r="K242" s="3" t="str">
        <f>'total Scrap'!K242</f>
        <v>NE PASSE PAS AU CVI (RIEN AU PC) FILS COUPÉS</v>
      </c>
      <c r="L242" s="18" t="b">
        <f t="shared" si="6"/>
        <v>0</v>
      </c>
      <c r="M24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42" s="25"/>
      <c r="O242" s="26"/>
      <c r="P242" s="25">
        <f t="shared" si="7"/>
        <v>183</v>
      </c>
      <c r="Q242" s="6"/>
      <c r="R242" s="6"/>
      <c r="S242" s="6"/>
    </row>
    <row r="243" spans="1:19" ht="18.75" customHeight="1" x14ac:dyDescent="0.35">
      <c r="A243" s="23" t="str">
        <f>'total Scrap'!A243</f>
        <v>01/2021</v>
      </c>
      <c r="B243" s="9">
        <f>'total Scrap'!B243</f>
        <v>72999</v>
      </c>
      <c r="C243" s="19" t="str">
        <f>'total Scrap'!C243</f>
        <v>B. Metreau</v>
      </c>
      <c r="D243" s="19">
        <f>'total Scrap'!D243</f>
        <v>96242</v>
      </c>
      <c r="E243" s="11" t="str">
        <f>'total Scrap'!E243</f>
        <v>111203660171</v>
      </c>
      <c r="F243" s="19" t="str">
        <f>'total Scrap'!F243</f>
        <v>ENGINE ASSY LESS ALTERNATOR 4Y</v>
      </c>
      <c r="G243" s="19">
        <f>'total Scrap'!G243</f>
        <v>1</v>
      </c>
      <c r="H243" s="7">
        <f>'total Scrap'!H243</f>
        <v>32.43</v>
      </c>
      <c r="I243" s="19">
        <f>'total Scrap'!I243</f>
        <v>13.72</v>
      </c>
      <c r="J243" s="7">
        <f>'total Scrap'!J243</f>
        <v>46.15</v>
      </c>
      <c r="K243" s="14" t="str">
        <f>'total Scrap'!K243</f>
        <v>INJECTEUR REF 23260-76001-71 ABIMÉ LORS DU MONTAGE DU MOTEUR SUR LE CHASSIS</v>
      </c>
      <c r="L243" s="18" t="b">
        <f t="shared" si="6"/>
        <v>0</v>
      </c>
      <c r="M24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43" s="25"/>
      <c r="O243" s="26"/>
      <c r="P243" s="25">
        <f t="shared" si="7"/>
        <v>183</v>
      </c>
      <c r="Q243" s="6"/>
      <c r="R243" s="6"/>
      <c r="S243" s="6"/>
    </row>
    <row r="244" spans="1:19" ht="18.75" customHeight="1" x14ac:dyDescent="0.35">
      <c r="A244" s="23" t="str">
        <f>'total Scrap'!A244</f>
        <v>01/2021</v>
      </c>
      <c r="B244" s="9">
        <f>'total Scrap'!B244</f>
        <v>72999</v>
      </c>
      <c r="C244" s="19" t="str">
        <f>'total Scrap'!C244</f>
        <v>B. Metreau</v>
      </c>
      <c r="D244" s="19">
        <f>'total Scrap'!D244</f>
        <v>96610</v>
      </c>
      <c r="E244" s="11" t="str">
        <f>'total Scrap'!E244</f>
        <v>56031FPD2271</v>
      </c>
      <c r="F244" s="19" t="str">
        <f>'total Scrap'!F244</f>
        <v>WIRE, INTERFACE</v>
      </c>
      <c r="G244" s="19">
        <f>'total Scrap'!G244</f>
        <v>1</v>
      </c>
      <c r="H244" s="7">
        <f>'total Scrap'!H244</f>
        <v>32.369999999999997</v>
      </c>
      <c r="I244" s="19">
        <f>'total Scrap'!I244</f>
        <v>13.72</v>
      </c>
      <c r="J244" s="7">
        <f>'total Scrap'!J244</f>
        <v>46.089999999999996</v>
      </c>
      <c r="K244" s="3" t="str">
        <f>'total Scrap'!K244</f>
        <v>PRISE HS PINCÉE PAR LE CAPOT MOTEUR</v>
      </c>
      <c r="L244" s="18" t="b">
        <f t="shared" si="6"/>
        <v>0</v>
      </c>
      <c r="M24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44" s="25"/>
      <c r="O244" s="26"/>
      <c r="P244" s="25">
        <f t="shared" si="7"/>
        <v>183</v>
      </c>
      <c r="Q244" s="6"/>
      <c r="R244" s="6"/>
      <c r="S244" s="6"/>
    </row>
    <row r="245" spans="1:19" ht="18.75" customHeight="1" x14ac:dyDescent="0.35">
      <c r="A245" s="23" t="str">
        <f>'total Scrap'!A245</f>
        <v>01/2021</v>
      </c>
      <c r="B245" s="9">
        <f>'total Scrap'!B245</f>
        <v>72999</v>
      </c>
      <c r="C245" s="19" t="str">
        <f>'total Scrap'!C245</f>
        <v>B. Metreau</v>
      </c>
      <c r="D245" s="19">
        <f>'total Scrap'!D245</f>
        <v>96737</v>
      </c>
      <c r="E245" s="11" t="str">
        <f>'total Scrap'!E245</f>
        <v>56031F232071</v>
      </c>
      <c r="F245" s="19" t="str">
        <f>'total Scrap'!F245</f>
        <v>WIRE, SIDE LH</v>
      </c>
      <c r="G245" s="19">
        <f>'total Scrap'!G245</f>
        <v>1</v>
      </c>
      <c r="H245" s="7">
        <f>'total Scrap'!H245</f>
        <v>31</v>
      </c>
      <c r="I245" s="19">
        <f>'total Scrap'!I245</f>
        <v>13.72</v>
      </c>
      <c r="J245" s="7">
        <f>'total Scrap'!J245</f>
        <v>44.72</v>
      </c>
      <c r="K245" s="3" t="str">
        <f>'total Scrap'!K245</f>
        <v>PRISE HS</v>
      </c>
      <c r="L245" s="18" t="b">
        <f t="shared" si="6"/>
        <v>0</v>
      </c>
      <c r="M24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45" s="25"/>
      <c r="O245" s="26"/>
      <c r="P245" s="25">
        <f t="shared" si="7"/>
        <v>183</v>
      </c>
      <c r="Q245" s="6"/>
      <c r="R245" s="6"/>
      <c r="S245" s="6"/>
    </row>
    <row r="246" spans="1:19" ht="18.75" customHeight="1" x14ac:dyDescent="0.35">
      <c r="A246" s="23" t="str">
        <f>'total Scrap'!A246</f>
        <v>01/2021</v>
      </c>
      <c r="B246" s="9">
        <f>'total Scrap'!B246</f>
        <v>72479</v>
      </c>
      <c r="C246" s="19" t="str">
        <f>'total Scrap'!C246</f>
        <v>A. Albert</v>
      </c>
      <c r="D246" s="19">
        <f>'total Scrap'!D246</f>
        <v>95443</v>
      </c>
      <c r="E246" s="11" t="str">
        <f>'total Scrap'!E246</f>
        <v>177402665071</v>
      </c>
      <c r="F246" s="19" t="str">
        <f>'total Scrap'!F246</f>
        <v>CLEANER ASSY, AIR W/ELEMENT</v>
      </c>
      <c r="G246" s="19">
        <f>'total Scrap'!G246</f>
        <v>1</v>
      </c>
      <c r="H246" s="7">
        <f>'total Scrap'!H246</f>
        <v>22.8</v>
      </c>
      <c r="I246" s="19">
        <f>'total Scrap'!I246</f>
        <v>13.72</v>
      </c>
      <c r="J246" s="7">
        <f>'total Scrap'!J246</f>
        <v>36.520000000000003</v>
      </c>
      <c r="K246" s="3" t="str">
        <f>'total Scrap'!K246</f>
        <v>FILTRE A AIR TOMBÉ DE LA CHARRETTE LORS DE LA LIVRAISON SUR CHAINE</v>
      </c>
      <c r="L246" s="18">
        <f t="shared" si="6"/>
        <v>1</v>
      </c>
      <c r="M24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46" s="25"/>
      <c r="O246" s="26"/>
      <c r="P246" s="25">
        <f t="shared" si="7"/>
        <v>183</v>
      </c>
      <c r="Q246" s="6"/>
      <c r="R246" s="6"/>
      <c r="S246" s="6"/>
    </row>
    <row r="247" spans="1:19" ht="18.75" customHeight="1" x14ac:dyDescent="0.35">
      <c r="A247" s="23" t="str">
        <f>'total Scrap'!A247</f>
        <v>01/2021</v>
      </c>
      <c r="B247" s="9">
        <f>'total Scrap'!B247</f>
        <v>72999</v>
      </c>
      <c r="C247" s="19" t="str">
        <f>'total Scrap'!C247</f>
        <v>B. Metreau</v>
      </c>
      <c r="D247" s="19">
        <f>'total Scrap'!D247</f>
        <v>96609</v>
      </c>
      <c r="E247" s="11" t="str">
        <f>'total Scrap'!E247</f>
        <v>56530FPD2071</v>
      </c>
      <c r="F247" s="19" t="str">
        <f>'total Scrap'!F247</f>
        <v>WIRE, RR</v>
      </c>
      <c r="G247" s="19">
        <f>'total Scrap'!G247</f>
        <v>1</v>
      </c>
      <c r="H247" s="7">
        <f>'total Scrap'!H247</f>
        <v>21.23</v>
      </c>
      <c r="I247" s="19">
        <f>'total Scrap'!I247</f>
        <v>13.72</v>
      </c>
      <c r="J247" s="7">
        <f>'total Scrap'!J247</f>
        <v>34.950000000000003</v>
      </c>
      <c r="K247" s="3" t="str">
        <f>'total Scrap'!K247</f>
        <v>PRISE HS PINCÉE PAR LE CAPOT MOTEUR</v>
      </c>
      <c r="L247" s="18">
        <f t="shared" si="6"/>
        <v>1</v>
      </c>
      <c r="M24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47" s="25"/>
      <c r="O247" s="26"/>
      <c r="P247" s="25">
        <f t="shared" si="7"/>
        <v>183</v>
      </c>
      <c r="Q247" s="6"/>
      <c r="R247" s="6"/>
      <c r="S247" s="6"/>
    </row>
    <row r="248" spans="1:19" ht="18.75" customHeight="1" x14ac:dyDescent="0.35">
      <c r="A248" s="23" t="str">
        <f>'total Scrap'!A248</f>
        <v>01/2021</v>
      </c>
      <c r="B248" s="9">
        <f>'total Scrap'!B248</f>
        <v>73082</v>
      </c>
      <c r="C248" s="19" t="str">
        <f>'total Scrap'!C248</f>
        <v>C. Poli Marchetti</v>
      </c>
      <c r="D248" s="19">
        <f>'total Scrap'!D248</f>
        <v>96734</v>
      </c>
      <c r="E248" s="11" t="str">
        <f>'total Scrap'!E248</f>
        <v>56052F227071</v>
      </c>
      <c r="F248" s="19" t="str">
        <f>'total Scrap'!F248</f>
        <v>WIRE RR UPR MAIN</v>
      </c>
      <c r="G248" s="19">
        <f>'total Scrap'!G248</f>
        <v>1</v>
      </c>
      <c r="H248" s="7">
        <f>'total Scrap'!H248</f>
        <v>19.29</v>
      </c>
      <c r="I248" s="19">
        <f>'total Scrap'!I248</f>
        <v>13.72</v>
      </c>
      <c r="J248" s="7">
        <f>'total Scrap'!J248</f>
        <v>33.01</v>
      </c>
      <c r="K248" s="3" t="str">
        <f>'total Scrap'!K248</f>
        <v>PRISE HS</v>
      </c>
      <c r="L248" s="18" t="b">
        <f t="shared" si="6"/>
        <v>0</v>
      </c>
      <c r="M24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48" s="25"/>
      <c r="O248" s="26"/>
      <c r="P248" s="25">
        <f t="shared" si="7"/>
        <v>183</v>
      </c>
      <c r="Q248" s="6"/>
      <c r="R248" s="6"/>
      <c r="S248" s="6"/>
    </row>
    <row r="249" spans="1:19" ht="18.75" customHeight="1" x14ac:dyDescent="0.35">
      <c r="A249" s="23" t="str">
        <f>'total Scrap'!A249</f>
        <v>01/2021</v>
      </c>
      <c r="B249" s="9">
        <f>'total Scrap'!B249</f>
        <v>73082</v>
      </c>
      <c r="C249" s="19" t="str">
        <f>'total Scrap'!C249</f>
        <v>C. Poli Marchetti</v>
      </c>
      <c r="D249" s="19">
        <f>'total Scrap'!D249</f>
        <v>96741</v>
      </c>
      <c r="E249" s="11" t="str">
        <f>'total Scrap'!E249</f>
        <v>56570F210071</v>
      </c>
      <c r="F249" s="19" t="str">
        <f>'total Scrap'!F249</f>
        <v>FEU A ECLAT 89990901</v>
      </c>
      <c r="G249" s="19">
        <f>'total Scrap'!G249</f>
        <v>1</v>
      </c>
      <c r="H249" s="7">
        <f>'total Scrap'!H249</f>
        <v>18.95</v>
      </c>
      <c r="I249" s="19">
        <f>'total Scrap'!I249</f>
        <v>13.72</v>
      </c>
      <c r="J249" s="7">
        <f>'total Scrap'!J249</f>
        <v>32.67</v>
      </c>
      <c r="K249" s="3" t="str">
        <f>'total Scrap'!K249</f>
        <v>FAISCEAU ÉCRASÉ PAR LA RAMPE DE FEUX</v>
      </c>
      <c r="L249" s="18" t="b">
        <f t="shared" si="6"/>
        <v>0</v>
      </c>
      <c r="M24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49" s="25"/>
      <c r="O249" s="26"/>
      <c r="P249" s="25">
        <f t="shared" si="7"/>
        <v>183</v>
      </c>
      <c r="Q249" s="6"/>
      <c r="R249" s="6"/>
      <c r="S249" s="6"/>
    </row>
    <row r="250" spans="1:19" ht="18.75" customHeight="1" x14ac:dyDescent="0.35">
      <c r="A250" s="23" t="str">
        <f>'total Scrap'!A250</f>
        <v>01/2021</v>
      </c>
      <c r="B250" s="9">
        <f>'total Scrap'!B250</f>
        <v>72479</v>
      </c>
      <c r="C250" s="19" t="str">
        <f>'total Scrap'!C250</f>
        <v>A. Albert</v>
      </c>
      <c r="D250" s="19">
        <f>'total Scrap'!D250</f>
        <v>95438</v>
      </c>
      <c r="E250" s="11" t="str">
        <f>'total Scrap'!E250</f>
        <v>56570F210071</v>
      </c>
      <c r="F250" s="19" t="str">
        <f>'total Scrap'!F250</f>
        <v>FEU A ECLAT 89990901</v>
      </c>
      <c r="G250" s="19">
        <f>'total Scrap'!G250</f>
        <v>1</v>
      </c>
      <c r="H250" s="7">
        <f>'total Scrap'!H250</f>
        <v>18.95</v>
      </c>
      <c r="I250" s="19">
        <f>'total Scrap'!I250</f>
        <v>13.72</v>
      </c>
      <c r="J250" s="7">
        <f>'total Scrap'!J250</f>
        <v>32.67</v>
      </c>
      <c r="K250" s="3" t="str">
        <f>'total Scrap'!K250</f>
        <v>CASSÉ LORS DU MONTAGE</v>
      </c>
      <c r="L250" s="18" t="b">
        <f t="shared" si="6"/>
        <v>0</v>
      </c>
      <c r="M25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50" s="25"/>
      <c r="O250" s="26"/>
      <c r="P250" s="25">
        <f t="shared" si="7"/>
        <v>183</v>
      </c>
      <c r="Q250" s="6"/>
      <c r="R250" s="6"/>
      <c r="S250" s="6"/>
    </row>
    <row r="251" spans="1:19" ht="18.75" customHeight="1" x14ac:dyDescent="0.35">
      <c r="A251" s="23" t="str">
        <f>'total Scrap'!A251</f>
        <v>01/2021</v>
      </c>
      <c r="B251" s="9">
        <f>'total Scrap'!B251</f>
        <v>73082</v>
      </c>
      <c r="C251" s="19" t="str">
        <f>'total Scrap'!C251</f>
        <v>C. Poli Marchetti</v>
      </c>
      <c r="D251" s="19">
        <f>'total Scrap'!D251</f>
        <v>97512</v>
      </c>
      <c r="E251" s="11" t="str">
        <f>'total Scrap'!E251</f>
        <v>57510F231071</v>
      </c>
      <c r="F251" s="19" t="str">
        <f>'total Scrap'!F251</f>
        <v>SWITCH ASSY PKB</v>
      </c>
      <c r="G251" s="19">
        <f>'total Scrap'!G251</f>
        <v>1</v>
      </c>
      <c r="H251" s="7">
        <f>'total Scrap'!H251</f>
        <v>17.5</v>
      </c>
      <c r="I251" s="19">
        <f>'total Scrap'!I251</f>
        <v>13.72</v>
      </c>
      <c r="J251" s="7">
        <f>'total Scrap'!J251</f>
        <v>31.22</v>
      </c>
      <c r="K251" s="3" t="str">
        <f>'total Scrap'!K251</f>
        <v>FAISCEAU HS</v>
      </c>
      <c r="L251" s="18">
        <f t="shared" si="6"/>
        <v>1</v>
      </c>
      <c r="M25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51" s="25"/>
      <c r="O251" s="26"/>
      <c r="P251" s="25">
        <f t="shared" si="7"/>
        <v>183</v>
      </c>
      <c r="Q251" s="6"/>
      <c r="R251" s="6"/>
      <c r="S251" s="6"/>
    </row>
    <row r="252" spans="1:19" ht="18.75" customHeight="1" x14ac:dyDescent="0.35">
      <c r="A252" s="23" t="str">
        <f>'total Scrap'!A252</f>
        <v>01/2021</v>
      </c>
      <c r="B252" s="9">
        <f>'total Scrap'!B252</f>
        <v>72999</v>
      </c>
      <c r="C252" s="19" t="str">
        <f>'total Scrap'!C252</f>
        <v>B. Metreau</v>
      </c>
      <c r="D252" s="19">
        <f>'total Scrap'!D252</f>
        <v>96013</v>
      </c>
      <c r="E252" s="11" t="str">
        <f>'total Scrap'!E252</f>
        <v>17106F225071</v>
      </c>
      <c r="F252" s="19" t="str">
        <f>'total Scrap'!F252</f>
        <v>COVER SUB ASSY,DPF</v>
      </c>
      <c r="G252" s="19">
        <f>'total Scrap'!G252</f>
        <v>1</v>
      </c>
      <c r="H252" s="7">
        <f>'total Scrap'!H252</f>
        <v>16.27</v>
      </c>
      <c r="I252" s="19">
        <f>'total Scrap'!I252</f>
        <v>13.72</v>
      </c>
      <c r="J252" s="7">
        <f>'total Scrap'!J252</f>
        <v>29.990000000000002</v>
      </c>
      <c r="K252" s="3" t="str">
        <f>'total Scrap'!K252</f>
        <v>VIS BLOQUÉE PRISE DE TRAVERS</v>
      </c>
      <c r="L252" s="18" t="b">
        <f t="shared" si="6"/>
        <v>0</v>
      </c>
      <c r="M25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52" s="25"/>
      <c r="O252" s="26"/>
      <c r="P252" s="25">
        <f t="shared" si="7"/>
        <v>183</v>
      </c>
      <c r="Q252" s="6"/>
      <c r="R252" s="6"/>
      <c r="S252" s="6"/>
    </row>
    <row r="253" spans="1:19" ht="18.75" customHeight="1" x14ac:dyDescent="0.35">
      <c r="A253" s="23" t="str">
        <f>'total Scrap'!A253</f>
        <v>01/2021</v>
      </c>
      <c r="B253" s="9">
        <f>'total Scrap'!B253</f>
        <v>73082</v>
      </c>
      <c r="C253" s="19" t="str">
        <f>'total Scrap'!C253</f>
        <v>C. Poli Marchetti</v>
      </c>
      <c r="D253" s="19">
        <f>'total Scrap'!D253</f>
        <v>95213</v>
      </c>
      <c r="E253" s="11" t="str">
        <f>'total Scrap'!E253</f>
        <v>68804F226071</v>
      </c>
      <c r="F253" s="19" t="str">
        <f>'total Scrap'!F253</f>
        <v>PIPE SUB-ASSY,A41 MID</v>
      </c>
      <c r="G253" s="19">
        <f>'total Scrap'!G253</f>
        <v>1</v>
      </c>
      <c r="H253" s="7">
        <f>'total Scrap'!H253</f>
        <v>14.63</v>
      </c>
      <c r="I253" s="19">
        <f>'total Scrap'!I253</f>
        <v>13.72</v>
      </c>
      <c r="J253" s="7">
        <f>'total Scrap'!J253</f>
        <v>28.35</v>
      </c>
      <c r="K253" s="3" t="str">
        <f>'total Scrap'!K253</f>
        <v>FILETAGE ABIMÉ</v>
      </c>
      <c r="L253" s="18" t="b">
        <f t="shared" si="6"/>
        <v>0</v>
      </c>
      <c r="M25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53" s="25"/>
      <c r="O253" s="26"/>
      <c r="P253" s="25">
        <f t="shared" si="7"/>
        <v>183</v>
      </c>
      <c r="Q253" s="6"/>
      <c r="R253" s="6"/>
      <c r="S253" s="6"/>
    </row>
    <row r="254" spans="1:19" ht="18.75" customHeight="1" x14ac:dyDescent="0.35">
      <c r="A254" s="23" t="str">
        <f>'total Scrap'!A254</f>
        <v>01/2021</v>
      </c>
      <c r="B254" s="9">
        <f>'total Scrap'!B254</f>
        <v>73069</v>
      </c>
      <c r="C254" s="19" t="str">
        <f>'total Scrap'!C254</f>
        <v>T. Boudard</v>
      </c>
      <c r="D254" s="19">
        <f>'total Scrap'!D254</f>
        <v>96663</v>
      </c>
      <c r="E254" s="11" t="str">
        <f>'total Scrap'!E254</f>
        <v>55537F318471</v>
      </c>
      <c r="F254" s="19" t="str">
        <f>'total Scrap'!F254</f>
        <v>COVER, INNER, DOOR, RH, UPR</v>
      </c>
      <c r="G254" s="19">
        <f>'total Scrap'!G254</f>
        <v>1</v>
      </c>
      <c r="H254" s="7">
        <f>'total Scrap'!H254</f>
        <v>13.45</v>
      </c>
      <c r="I254" s="19">
        <f>'total Scrap'!I254</f>
        <v>13.72</v>
      </c>
      <c r="J254" s="7">
        <f>'total Scrap'!J254</f>
        <v>27.17</v>
      </c>
      <c r="K254" s="3" t="str">
        <f>'total Scrap'!K254</f>
        <v>RAYÉ LORS DU MONTAGE</v>
      </c>
      <c r="L254" s="18" t="b">
        <f t="shared" si="6"/>
        <v>0</v>
      </c>
      <c r="M25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54" s="25"/>
      <c r="O254" s="26"/>
      <c r="P254" s="25">
        <f t="shared" si="7"/>
        <v>183</v>
      </c>
      <c r="Q254" s="6"/>
      <c r="R254" s="6"/>
      <c r="S254" s="6"/>
    </row>
    <row r="255" spans="1:19" ht="18.75" customHeight="1" x14ac:dyDescent="0.35">
      <c r="A255" s="23" t="str">
        <f>'total Scrap'!A255</f>
        <v>01/2021</v>
      </c>
      <c r="B255" s="9">
        <f>'total Scrap'!B255</f>
        <v>72479</v>
      </c>
      <c r="C255" s="19" t="str">
        <f>'total Scrap'!C255</f>
        <v>A. Albert</v>
      </c>
      <c r="D255" s="19">
        <f>'total Scrap'!D255</f>
        <v>95442</v>
      </c>
      <c r="E255" s="11" t="str">
        <f>'total Scrap'!E255</f>
        <v>53401F218171</v>
      </c>
      <c r="F255" s="19" t="str">
        <f>'total Scrap'!F255</f>
        <v>TOE-BOARD SUB-ASSY, FR</v>
      </c>
      <c r="G255" s="19">
        <f>'total Scrap'!G255</f>
        <v>1</v>
      </c>
      <c r="H255" s="7">
        <f>'total Scrap'!H255</f>
        <v>10.47</v>
      </c>
      <c r="I255" s="19">
        <f>'total Scrap'!I255</f>
        <v>13.72</v>
      </c>
      <c r="J255" s="7">
        <f>'total Scrap'!J255</f>
        <v>24.19</v>
      </c>
      <c r="K255" s="3" t="str">
        <f>'total Scrap'!K255</f>
        <v>COUPS DE FOURCHE PIÈCE TORDUE</v>
      </c>
      <c r="L255" s="18" t="b">
        <f t="shared" si="6"/>
        <v>0</v>
      </c>
      <c r="M25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55" s="25"/>
      <c r="O255" s="26"/>
      <c r="P255" s="25">
        <f t="shared" si="7"/>
        <v>183</v>
      </c>
      <c r="Q255" s="6"/>
      <c r="R255" s="6"/>
      <c r="S255" s="6"/>
    </row>
    <row r="256" spans="1:19" ht="18.75" customHeight="1" x14ac:dyDescent="0.35">
      <c r="A256" s="23" t="str">
        <f>'total Scrap'!A256</f>
        <v>01/2021</v>
      </c>
      <c r="B256" s="9">
        <f>'total Scrap'!B256</f>
        <v>73069</v>
      </c>
      <c r="C256" s="19" t="str">
        <f>'total Scrap'!C256</f>
        <v>T. Boudard</v>
      </c>
      <c r="D256" s="19">
        <f>'total Scrap'!D256</f>
        <v>96664</v>
      </c>
      <c r="E256" s="11" t="str">
        <f>'total Scrap'!E256</f>
        <v>55538F318271</v>
      </c>
      <c r="F256" s="19" t="str">
        <f>'total Scrap'!F256</f>
        <v>COVER, INNER, DOOR, RH, LWR</v>
      </c>
      <c r="G256" s="19">
        <f>'total Scrap'!G256</f>
        <v>1</v>
      </c>
      <c r="H256" s="7">
        <f>'total Scrap'!H256</f>
        <v>9.9600000000000009</v>
      </c>
      <c r="I256" s="19">
        <f>'total Scrap'!I256</f>
        <v>13.72</v>
      </c>
      <c r="J256" s="7">
        <f>'total Scrap'!J256</f>
        <v>23.68</v>
      </c>
      <c r="K256" s="3" t="str">
        <f>'total Scrap'!K256</f>
        <v>RAYÉ LORS DU MONTAGE</v>
      </c>
      <c r="L256" s="18">
        <f t="shared" si="6"/>
        <v>1</v>
      </c>
      <c r="M25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56" s="25"/>
      <c r="O256" s="26"/>
      <c r="P256" s="25">
        <f t="shared" si="7"/>
        <v>183</v>
      </c>
      <c r="Q256" s="6"/>
      <c r="R256" s="6"/>
      <c r="S256" s="6"/>
    </row>
    <row r="257" spans="1:19" ht="18.75" customHeight="1" x14ac:dyDescent="0.35">
      <c r="A257" s="23" t="str">
        <f>'total Scrap'!A257</f>
        <v>01/2021</v>
      </c>
      <c r="B257" s="9">
        <f>'total Scrap'!B257</f>
        <v>72999</v>
      </c>
      <c r="C257" s="19" t="str">
        <f>'total Scrap'!C257</f>
        <v>B. Metreau</v>
      </c>
      <c r="D257" s="19">
        <f>'total Scrap'!D257</f>
        <v>96608</v>
      </c>
      <c r="E257" s="11" t="str">
        <f>'total Scrap'!E257</f>
        <v>38758F231171</v>
      </c>
      <c r="F257" s="19" t="str">
        <f>'total Scrap'!F257</f>
        <v>HOSE</v>
      </c>
      <c r="G257" s="19">
        <f>'total Scrap'!G257</f>
        <v>1</v>
      </c>
      <c r="H257" s="7">
        <f>'total Scrap'!H257</f>
        <v>7.27</v>
      </c>
      <c r="I257" s="19">
        <f>'total Scrap'!I257</f>
        <v>13.72</v>
      </c>
      <c r="J257" s="7">
        <f>'total Scrap'!J257</f>
        <v>20.990000000000002</v>
      </c>
      <c r="K257" s="3" t="str">
        <f>'total Scrap'!K257</f>
        <v>FLEXIBLE ABIMÉ SUR CHAINE</v>
      </c>
      <c r="L257" s="18">
        <f t="shared" si="6"/>
        <v>1</v>
      </c>
      <c r="M25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57" s="25"/>
      <c r="O257" s="26"/>
      <c r="P257" s="25">
        <f t="shared" si="7"/>
        <v>183</v>
      </c>
      <c r="Q257" s="6"/>
      <c r="R257" s="6"/>
      <c r="S257" s="6"/>
    </row>
    <row r="258" spans="1:19" ht="18.75" customHeight="1" x14ac:dyDescent="0.35">
      <c r="A258" s="23" t="str">
        <f>'total Scrap'!A258</f>
        <v>01/2021</v>
      </c>
      <c r="B258" s="9">
        <f>'total Scrap'!B258</f>
        <v>73082</v>
      </c>
      <c r="C258" s="19" t="str">
        <f>'total Scrap'!C258</f>
        <v>C. Poli Marchetti</v>
      </c>
      <c r="D258" s="19">
        <f>'total Scrap'!D258</f>
        <v>96732</v>
      </c>
      <c r="E258" s="11" t="str">
        <f>'total Scrap'!E258</f>
        <v>53212F218071</v>
      </c>
      <c r="F258" s="19" t="str">
        <f>'total Scrap'!F258</f>
        <v>PANEL, INSTRUMENT, RH</v>
      </c>
      <c r="G258" s="19">
        <f>'total Scrap'!G258</f>
        <v>1</v>
      </c>
      <c r="H258" s="7">
        <f>'total Scrap'!H258</f>
        <v>5.8746</v>
      </c>
      <c r="I258" s="19">
        <f>'total Scrap'!I258</f>
        <v>13.72</v>
      </c>
      <c r="J258" s="7">
        <f>'total Scrap'!J258</f>
        <v>19.5946</v>
      </c>
      <c r="K258" s="3" t="str">
        <f>'total Scrap'!K258</f>
        <v>RAYÉ</v>
      </c>
      <c r="L258" s="18">
        <f t="shared" ref="L258:L321" si="8">IF(COUNTIFS($E$2:$E$437,E258)=1,1)</f>
        <v>1</v>
      </c>
      <c r="M25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58" s="25"/>
      <c r="O258" s="26"/>
      <c r="P258" s="25">
        <f t="shared" si="7"/>
        <v>183</v>
      </c>
      <c r="Q258" s="6"/>
      <c r="R258" s="6"/>
      <c r="S258" s="6"/>
    </row>
    <row r="259" spans="1:19" ht="18.75" customHeight="1" x14ac:dyDescent="0.35">
      <c r="A259" s="23" t="str">
        <f>'total Scrap'!A259</f>
        <v>01/2021</v>
      </c>
      <c r="B259" s="9">
        <f>'total Scrap'!B259</f>
        <v>73082</v>
      </c>
      <c r="C259" s="19" t="str">
        <f>'total Scrap'!C259</f>
        <v>C. Poli Marchetti</v>
      </c>
      <c r="D259" s="19">
        <f>'total Scrap'!D259</f>
        <v>95214</v>
      </c>
      <c r="E259" s="11" t="str">
        <f>'total Scrap'!E259</f>
        <v>68132F225071</v>
      </c>
      <c r="F259" s="19" t="str">
        <f>'total Scrap'!F259</f>
        <v>HOSE, HIGH PRESSURE</v>
      </c>
      <c r="G259" s="19">
        <f>'total Scrap'!G259</f>
        <v>1</v>
      </c>
      <c r="H259" s="7">
        <f>'total Scrap'!H259</f>
        <v>4.42</v>
      </c>
      <c r="I259" s="19">
        <f>'total Scrap'!I259</f>
        <v>13.72</v>
      </c>
      <c r="J259" s="7">
        <f>'total Scrap'!J259</f>
        <v>18.14</v>
      </c>
      <c r="K259" s="3" t="str">
        <f>'total Scrap'!K259</f>
        <v>FILETAGE ABIMÉ</v>
      </c>
      <c r="L259" s="18">
        <f t="shared" si="8"/>
        <v>1</v>
      </c>
      <c r="M25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59" s="25"/>
      <c r="O259" s="26"/>
      <c r="P259" s="25">
        <f t="shared" si="7"/>
        <v>183</v>
      </c>
      <c r="Q259" s="6"/>
      <c r="R259" s="6"/>
      <c r="S259" s="6"/>
    </row>
    <row r="260" spans="1:19" ht="18.75" customHeight="1" x14ac:dyDescent="0.35">
      <c r="A260" s="23" t="str">
        <f>'total Scrap'!A260</f>
        <v>01/2021</v>
      </c>
      <c r="B260" s="9">
        <f>'total Scrap'!B260</f>
        <v>73069</v>
      </c>
      <c r="C260" s="19" t="str">
        <f>'total Scrap'!C260</f>
        <v>T. Boudard</v>
      </c>
      <c r="D260" s="19">
        <f>'total Scrap'!D260</f>
        <v>95750</v>
      </c>
      <c r="E260" s="11" t="str">
        <f>'total Scrap'!E260</f>
        <v>56042F318071</v>
      </c>
      <c r="F260" s="19" t="str">
        <f>'total Scrap'!F260</f>
        <v>WIRE WIPER SUB</v>
      </c>
      <c r="G260" s="19">
        <f>'total Scrap'!G260</f>
        <v>1</v>
      </c>
      <c r="H260" s="7">
        <f>'total Scrap'!H260</f>
        <v>4.3</v>
      </c>
      <c r="I260" s="19">
        <f>'total Scrap'!I260</f>
        <v>13.72</v>
      </c>
      <c r="J260" s="7">
        <f>'total Scrap'!J260</f>
        <v>18.02</v>
      </c>
      <c r="K260" s="3" t="str">
        <f>'total Scrap'!K260</f>
        <v>FILS COUPÉS</v>
      </c>
      <c r="L260" s="18" t="b">
        <f t="shared" si="8"/>
        <v>0</v>
      </c>
      <c r="M26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60" s="25"/>
      <c r="O260" s="26"/>
      <c r="P260" s="25">
        <f t="shared" ref="P260:P323" si="9">N260+6*30+3</f>
        <v>183</v>
      </c>
      <c r="Q260" s="6"/>
      <c r="R260" s="6"/>
      <c r="S260" s="6"/>
    </row>
    <row r="261" spans="1:19" ht="18.75" customHeight="1" x14ac:dyDescent="0.35">
      <c r="A261" s="23" t="str">
        <f>'total Scrap'!A261</f>
        <v>01/2021</v>
      </c>
      <c r="B261" s="9">
        <f>'total Scrap'!B261</f>
        <v>73082</v>
      </c>
      <c r="C261" s="19" t="str">
        <f>'total Scrap'!C261</f>
        <v>C. Poli Marchetti</v>
      </c>
      <c r="D261" s="19">
        <f>'total Scrap'!D261</f>
        <v>95436</v>
      </c>
      <c r="E261" s="11" t="str">
        <f>'total Scrap'!E261</f>
        <v>56051F225071</v>
      </c>
      <c r="F261" s="19" t="str">
        <f>'total Scrap'!F261</f>
        <v>WIRE, FR STAY</v>
      </c>
      <c r="G261" s="19">
        <f>'total Scrap'!G261</f>
        <v>1</v>
      </c>
      <c r="H261" s="7">
        <f>'total Scrap'!H261</f>
        <v>4.21</v>
      </c>
      <c r="I261" s="19">
        <f>'total Scrap'!I261</f>
        <v>13.72</v>
      </c>
      <c r="J261" s="7">
        <f>'total Scrap'!J261</f>
        <v>17.93</v>
      </c>
      <c r="K261" s="3" t="str">
        <f>'total Scrap'!K261</f>
        <v>MQ PRISE PERDUE SUR CHAINE</v>
      </c>
      <c r="L261" s="18" t="b">
        <f t="shared" si="8"/>
        <v>0</v>
      </c>
      <c r="M26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61" s="25"/>
      <c r="O261" s="26"/>
      <c r="P261" s="25">
        <f t="shared" si="9"/>
        <v>183</v>
      </c>
      <c r="Q261" s="6"/>
      <c r="R261" s="6"/>
      <c r="S261" s="6"/>
    </row>
    <row r="262" spans="1:19" ht="18.75" customHeight="1" x14ac:dyDescent="0.35">
      <c r="A262" s="23" t="str">
        <f>'total Scrap'!A262</f>
        <v>02/2021</v>
      </c>
      <c r="B262" s="9">
        <f>'total Scrap'!B262</f>
        <v>73082</v>
      </c>
      <c r="C262" s="19" t="str">
        <f>'total Scrap'!C262</f>
        <v>C. Poli Marchetti</v>
      </c>
      <c r="D262" s="19">
        <f>'total Scrap'!D262</f>
        <v>97806</v>
      </c>
      <c r="E262" s="11" t="str">
        <f>'total Scrap'!E262</f>
        <v>175102662071</v>
      </c>
      <c r="F262" s="19" t="str">
        <f>'total Scrap'!F262</f>
        <v>MUFFLER ASSY</v>
      </c>
      <c r="G262" s="19">
        <f>'total Scrap'!G262</f>
        <v>1</v>
      </c>
      <c r="H262" s="7">
        <f>'total Scrap'!H262</f>
        <v>17.05</v>
      </c>
      <c r="I262" s="19">
        <f>'total Scrap'!I262</f>
        <v>13.72</v>
      </c>
      <c r="J262" s="7">
        <f>'total Scrap'!J262</f>
        <v>30.770000000000003</v>
      </c>
      <c r="K262" s="3" t="str">
        <f>'total Scrap'!K262</f>
        <v>FILETAGE HS</v>
      </c>
      <c r="L262" s="18" t="b">
        <f t="shared" si="8"/>
        <v>0</v>
      </c>
      <c r="M26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62" s="25"/>
      <c r="O262" s="26"/>
      <c r="P262" s="25">
        <f t="shared" si="9"/>
        <v>183</v>
      </c>
      <c r="Q262" s="6"/>
      <c r="R262" s="6"/>
      <c r="S262" s="6"/>
    </row>
    <row r="263" spans="1:19" ht="18.75" customHeight="1" x14ac:dyDescent="0.35">
      <c r="A263" s="23" t="str">
        <f>'total Scrap'!A263</f>
        <v>02/2021</v>
      </c>
      <c r="B263" s="9">
        <f>'total Scrap'!B263</f>
        <v>73082</v>
      </c>
      <c r="C263" s="19" t="str">
        <f>'total Scrap'!C263</f>
        <v>C. Poli Marchetti</v>
      </c>
      <c r="D263" s="19">
        <f>'total Scrap'!D263</f>
        <v>97050</v>
      </c>
      <c r="E263" s="11" t="str">
        <f>'total Scrap'!E263</f>
        <v>26620F231071</v>
      </c>
      <c r="F263" s="19" t="str">
        <f>'total Scrap'!F263</f>
        <v>PEDAL ASSY</v>
      </c>
      <c r="G263" s="19">
        <f>'total Scrap'!G263</f>
        <v>1</v>
      </c>
      <c r="H263" s="7">
        <f>'total Scrap'!H263</f>
        <v>217.17</v>
      </c>
      <c r="I263" s="19">
        <f>'total Scrap'!I263</f>
        <v>13.72</v>
      </c>
      <c r="J263" s="7">
        <f>'total Scrap'!J263</f>
        <v>230.89</v>
      </c>
      <c r="K263" s="3" t="str">
        <f>'total Scrap'!K263</f>
        <v>PRISE CAPTEUR HS</v>
      </c>
      <c r="L263" s="18">
        <f t="shared" si="8"/>
        <v>1</v>
      </c>
      <c r="M26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63" s="25"/>
      <c r="O263" s="26"/>
      <c r="P263" s="25">
        <f t="shared" si="9"/>
        <v>183</v>
      </c>
      <c r="Q263" s="6"/>
      <c r="R263" s="6"/>
      <c r="S263" s="6"/>
    </row>
    <row r="264" spans="1:19" ht="18.75" customHeight="1" x14ac:dyDescent="0.35">
      <c r="A264" s="23" t="str">
        <f>'total Scrap'!A264</f>
        <v>02/2021</v>
      </c>
      <c r="B264" s="9">
        <f>'total Scrap'!B264</f>
        <v>73110</v>
      </c>
      <c r="C264" s="19" t="str">
        <f>'total Scrap'!C264</f>
        <v>U. Unlu</v>
      </c>
      <c r="D264" s="19">
        <f>'total Scrap'!D264</f>
        <v>97209</v>
      </c>
      <c r="E264" s="11" t="str">
        <f>'total Scrap'!E264</f>
        <v>55636F231071</v>
      </c>
      <c r="F264" s="19" t="str">
        <f>'total Scrap'!F264</f>
        <v>SILENCER, LH</v>
      </c>
      <c r="G264" s="19">
        <f>'total Scrap'!G264</f>
        <v>60</v>
      </c>
      <c r="H264" s="7">
        <f>'total Scrap'!H264</f>
        <v>148.19999999999999</v>
      </c>
      <c r="I264" s="19">
        <f>'total Scrap'!I264</f>
        <v>13.72</v>
      </c>
      <c r="J264" s="7">
        <f>'total Scrap'!J264</f>
        <v>161.91999999999999</v>
      </c>
      <c r="K264" s="3" t="str">
        <f>'total Scrap'!K264</f>
        <v>ADHESIF DU MAUVAIS COTÉ DE LA PIÈCE ERREUR SUR LE PLAN</v>
      </c>
      <c r="L264" s="18">
        <f t="shared" si="8"/>
        <v>1</v>
      </c>
      <c r="M26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64" s="25"/>
      <c r="O264" s="26"/>
      <c r="P264" s="25">
        <f t="shared" si="9"/>
        <v>183</v>
      </c>
      <c r="Q264" s="6"/>
      <c r="R264" s="6"/>
      <c r="S264" s="6"/>
    </row>
    <row r="265" spans="1:19" ht="18.75" customHeight="1" x14ac:dyDescent="0.35">
      <c r="A265" s="23" t="str">
        <f>'total Scrap'!A265</f>
        <v>02/2021</v>
      </c>
      <c r="B265" s="9">
        <f>'total Scrap'!B265</f>
        <v>72999</v>
      </c>
      <c r="C265" s="19" t="str">
        <f>'total Scrap'!C265</f>
        <v>B. Metreau</v>
      </c>
      <c r="D265" s="19">
        <f>'total Scrap'!D265</f>
        <v>96746</v>
      </c>
      <c r="E265" s="11" t="str">
        <f>'total Scrap'!E265</f>
        <v>56210F225071</v>
      </c>
      <c r="F265" s="19" t="str">
        <f>'total Scrap'!F265</f>
        <v>WIRE, ENGINE</v>
      </c>
      <c r="G265" s="19">
        <f>'total Scrap'!G265</f>
        <v>1</v>
      </c>
      <c r="H265" s="7">
        <f>'total Scrap'!H265</f>
        <v>127.96</v>
      </c>
      <c r="I265" s="19">
        <f>'total Scrap'!I265</f>
        <v>13.72</v>
      </c>
      <c r="J265" s="7">
        <f>'total Scrap'!J265</f>
        <v>141.68</v>
      </c>
      <c r="K265" s="3" t="str">
        <f>'total Scrap'!K265</f>
        <v>FERMETURE DE LA PRISE HS</v>
      </c>
      <c r="L265" s="18" t="b">
        <f t="shared" si="8"/>
        <v>0</v>
      </c>
      <c r="M26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65" s="25"/>
      <c r="O265" s="26"/>
      <c r="P265" s="25">
        <f t="shared" si="9"/>
        <v>183</v>
      </c>
      <c r="Q265" s="6"/>
      <c r="R265" s="6"/>
      <c r="S265" s="6"/>
    </row>
    <row r="266" spans="1:19" ht="18.75" customHeight="1" x14ac:dyDescent="0.35">
      <c r="A266" s="23" t="str">
        <f>'total Scrap'!A266</f>
        <v>02/2021</v>
      </c>
      <c r="B266" s="9">
        <f>'total Scrap'!B266</f>
        <v>73082</v>
      </c>
      <c r="C266" s="19" t="str">
        <f>'total Scrap'!C266</f>
        <v>C. Poli Marchetti</v>
      </c>
      <c r="D266" s="19">
        <f>'total Scrap'!D266</f>
        <v>96743</v>
      </c>
      <c r="E266" s="11" t="str">
        <f>'total Scrap'!E266</f>
        <v>56210F225071</v>
      </c>
      <c r="F266" s="19" t="str">
        <f>'total Scrap'!F266</f>
        <v>WIRE, ENGINE</v>
      </c>
      <c r="G266" s="19">
        <f>'total Scrap'!G266</f>
        <v>1</v>
      </c>
      <c r="H266" s="7">
        <f>'total Scrap'!H266</f>
        <v>127.96</v>
      </c>
      <c r="I266" s="19">
        <f>'total Scrap'!I266</f>
        <v>13.72</v>
      </c>
      <c r="J266" s="7">
        <f>'total Scrap'!J266</f>
        <v>141.68</v>
      </c>
      <c r="K266" s="3" t="str">
        <f>'total Scrap'!K266</f>
        <v>PRISES HS</v>
      </c>
      <c r="L266" s="18" t="b">
        <f t="shared" si="8"/>
        <v>0</v>
      </c>
      <c r="M26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66" s="25"/>
      <c r="O266" s="26"/>
      <c r="P266" s="25">
        <f t="shared" si="9"/>
        <v>183</v>
      </c>
      <c r="Q266" s="6"/>
      <c r="R266" s="6"/>
      <c r="S266" s="6"/>
    </row>
    <row r="267" spans="1:19" ht="18.75" customHeight="1" x14ac:dyDescent="0.35">
      <c r="A267" s="23" t="str">
        <f>'total Scrap'!A267</f>
        <v>02/2021</v>
      </c>
      <c r="B267" s="9">
        <f>'total Scrap'!B267</f>
        <v>73082</v>
      </c>
      <c r="C267" s="19" t="str">
        <f>'total Scrap'!C267</f>
        <v>C. Poli Marchetti</v>
      </c>
      <c r="D267" s="19">
        <f>'total Scrap'!D267</f>
        <v>96744</v>
      </c>
      <c r="E267" s="11" t="str">
        <f>'total Scrap'!E267</f>
        <v>27060UB060</v>
      </c>
      <c r="F267" s="19" t="str">
        <f>'total Scrap'!F267</f>
        <v>ALTERNATOR ASSY, W/REGULATOR</v>
      </c>
      <c r="G267" s="19">
        <f>'total Scrap'!G267</f>
        <v>1</v>
      </c>
      <c r="H267" s="7">
        <f>'total Scrap'!H267</f>
        <v>95.35</v>
      </c>
      <c r="I267" s="19">
        <f>'total Scrap'!I267</f>
        <v>13.72</v>
      </c>
      <c r="J267" s="7">
        <f>'total Scrap'!J267</f>
        <v>109.07</v>
      </c>
      <c r="K267" s="3" t="str">
        <f>'total Scrap'!K267</f>
        <v>PRISE HS</v>
      </c>
      <c r="L267" s="18" t="b">
        <f t="shared" si="8"/>
        <v>0</v>
      </c>
      <c r="M26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67" s="25"/>
      <c r="O267" s="26"/>
      <c r="P267" s="25">
        <f t="shared" si="9"/>
        <v>183</v>
      </c>
      <c r="Q267" s="6"/>
      <c r="R267" s="6"/>
      <c r="S267" s="6"/>
    </row>
    <row r="268" spans="1:19" ht="18.75" customHeight="1" x14ac:dyDescent="0.35">
      <c r="A268" s="23" t="str">
        <f>'total Scrap'!A268</f>
        <v>02/2021</v>
      </c>
      <c r="B268" s="9">
        <f>'total Scrap'!B268</f>
        <v>73069</v>
      </c>
      <c r="C268" s="19" t="str">
        <f>'total Scrap'!C268</f>
        <v>T. Boudard</v>
      </c>
      <c r="D268" s="19">
        <f>'total Scrap'!D268</f>
        <v>96666</v>
      </c>
      <c r="E268" s="11" t="str">
        <f>'total Scrap'!E268</f>
        <v>55215F318071</v>
      </c>
      <c r="F268" s="19" t="str">
        <f>'total Scrap'!F268</f>
        <v>GLASS, RR</v>
      </c>
      <c r="G268" s="19">
        <f>'total Scrap'!G268</f>
        <v>1</v>
      </c>
      <c r="H268" s="7">
        <f>'total Scrap'!H268</f>
        <v>72.77</v>
      </c>
      <c r="I268" s="19">
        <f>'total Scrap'!I268</f>
        <v>13.72</v>
      </c>
      <c r="J268" s="7">
        <f>'total Scrap'!J268</f>
        <v>86.49</v>
      </c>
      <c r="K268" s="3" t="str">
        <f>'total Scrap'!K268</f>
        <v>VITRE RAYÉE EN LA MONTANT</v>
      </c>
      <c r="L268" s="18">
        <f t="shared" si="8"/>
        <v>1</v>
      </c>
      <c r="M26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68" s="25"/>
      <c r="O268" s="26"/>
      <c r="P268" s="25">
        <f t="shared" si="9"/>
        <v>183</v>
      </c>
      <c r="Q268" s="6"/>
      <c r="R268" s="6"/>
      <c r="S268" s="6"/>
    </row>
    <row r="269" spans="1:19" ht="18.75" customHeight="1" x14ac:dyDescent="0.35">
      <c r="A269" s="23" t="str">
        <f>'total Scrap'!A269</f>
        <v>02/2021</v>
      </c>
      <c r="B269" s="9">
        <f>'total Scrap'!B269</f>
        <v>73069</v>
      </c>
      <c r="C269" s="19" t="str">
        <f>'total Scrap'!C269</f>
        <v>T. Boudard</v>
      </c>
      <c r="D269" s="19">
        <f>'total Scrap'!D269</f>
        <v>96669</v>
      </c>
      <c r="E269" s="11" t="str">
        <f>'total Scrap'!E269</f>
        <v>2A28005</v>
      </c>
      <c r="F269" s="19" t="str">
        <f>'total Scrap'!F269</f>
        <v>COVER SUB-ASSY, HTR</v>
      </c>
      <c r="G269" s="19">
        <f>'total Scrap'!G269</f>
        <v>1</v>
      </c>
      <c r="H269" s="7">
        <f>'total Scrap'!H269</f>
        <v>51.48</v>
      </c>
      <c r="I269" s="19">
        <f>'total Scrap'!I269</f>
        <v>13.72</v>
      </c>
      <c r="J269" s="7">
        <f>'total Scrap'!J269</f>
        <v>65.2</v>
      </c>
      <c r="K269" s="3" t="str">
        <f>'total Scrap'!K269</f>
        <v>TROU OBLONG ABIMÉ EN VISSANT LE CARTER</v>
      </c>
      <c r="L269" s="18" t="b">
        <f t="shared" si="8"/>
        <v>0</v>
      </c>
      <c r="M26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69" s="25"/>
      <c r="O269" s="26"/>
      <c r="P269" s="25">
        <f t="shared" si="9"/>
        <v>183</v>
      </c>
      <c r="Q269" s="6"/>
      <c r="R269" s="6"/>
      <c r="S269" s="6"/>
    </row>
    <row r="270" spans="1:19" ht="18.75" customHeight="1" x14ac:dyDescent="0.35">
      <c r="A270" s="23" t="str">
        <f>'total Scrap'!A270</f>
        <v>02/2021</v>
      </c>
      <c r="B270" s="9">
        <f>'total Scrap'!B270</f>
        <v>72999</v>
      </c>
      <c r="C270" s="19" t="str">
        <f>'total Scrap'!C270</f>
        <v>B. Metreau</v>
      </c>
      <c r="D270" s="19">
        <f>'total Scrap'!D270</f>
        <v>96615</v>
      </c>
      <c r="E270" s="11" t="str">
        <f>'total Scrap'!E270</f>
        <v>56210F220071</v>
      </c>
      <c r="F270" s="19" t="str">
        <f>'total Scrap'!F270</f>
        <v>WIRE, ENGINE</v>
      </c>
      <c r="G270" s="19">
        <f>'total Scrap'!G270</f>
        <v>1</v>
      </c>
      <c r="H270" s="7">
        <f>'total Scrap'!H270</f>
        <v>35.5</v>
      </c>
      <c r="I270" s="19">
        <f>'total Scrap'!I270</f>
        <v>13.72</v>
      </c>
      <c r="J270" s="7">
        <f>'total Scrap'!J270</f>
        <v>49.22</v>
      </c>
      <c r="K270" s="3" t="str">
        <f>'total Scrap'!K270</f>
        <v>PRISE ALTERNATEUR HS</v>
      </c>
      <c r="L270" s="18" t="b">
        <f t="shared" si="8"/>
        <v>0</v>
      </c>
      <c r="M27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0" s="25"/>
      <c r="O270" s="26"/>
      <c r="P270" s="25">
        <f t="shared" si="9"/>
        <v>183</v>
      </c>
      <c r="Q270" s="6"/>
      <c r="R270" s="6"/>
      <c r="S270" s="6"/>
    </row>
    <row r="271" spans="1:19" ht="18.75" customHeight="1" x14ac:dyDescent="0.35">
      <c r="A271" s="23" t="str">
        <f>'total Scrap'!A271</f>
        <v>02/2021</v>
      </c>
      <c r="B271" s="9">
        <f>'total Scrap'!B271</f>
        <v>73082</v>
      </c>
      <c r="C271" s="19" t="str">
        <f>'total Scrap'!C271</f>
        <v>C. Poli Marchetti</v>
      </c>
      <c r="D271" s="19">
        <f>'total Scrap'!D271</f>
        <v>97517</v>
      </c>
      <c r="E271" s="11" t="str">
        <f>'total Scrap'!E271</f>
        <v>574502663171</v>
      </c>
      <c r="F271" s="19" t="str">
        <f>'total Scrap'!F271</f>
        <v>SWITCH ASSY, COMBINATION</v>
      </c>
      <c r="G271" s="19">
        <f>'total Scrap'!G271</f>
        <v>1</v>
      </c>
      <c r="H271" s="7">
        <f>'total Scrap'!H271</f>
        <v>32.57</v>
      </c>
      <c r="I271" s="19">
        <f>'total Scrap'!I271</f>
        <v>13.72</v>
      </c>
      <c r="J271" s="7">
        <f>'total Scrap'!J271</f>
        <v>46.29</v>
      </c>
      <c r="K271" s="3" t="str">
        <f>'total Scrap'!K271</f>
        <v>LAMELLES DANS LA COSSE PLIÉES</v>
      </c>
      <c r="L271" s="18" t="b">
        <f t="shared" si="8"/>
        <v>0</v>
      </c>
      <c r="M27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1" s="25"/>
      <c r="O271" s="26"/>
      <c r="P271" s="25">
        <f t="shared" si="9"/>
        <v>183</v>
      </c>
      <c r="Q271" s="6"/>
      <c r="R271" s="6"/>
      <c r="S271" s="6"/>
    </row>
    <row r="272" spans="1:19" ht="18.75" customHeight="1" x14ac:dyDescent="0.35">
      <c r="A272" s="23" t="str">
        <f>'total Scrap'!A272</f>
        <v>02/2021</v>
      </c>
      <c r="B272" s="9">
        <f>'total Scrap'!B272</f>
        <v>73082</v>
      </c>
      <c r="C272" s="19" t="str">
        <f>'total Scrap'!C272</f>
        <v>C. Poli Marchetti</v>
      </c>
      <c r="D272" s="19">
        <f>'total Scrap'!D272</f>
        <v>97516</v>
      </c>
      <c r="E272" s="11" t="str">
        <f>'total Scrap'!E272</f>
        <v>56052F227071</v>
      </c>
      <c r="F272" s="19" t="str">
        <f>'total Scrap'!F272</f>
        <v>WIRE RR UPR MAIN</v>
      </c>
      <c r="G272" s="19">
        <f>'total Scrap'!G272</f>
        <v>1</v>
      </c>
      <c r="H272" s="7">
        <f>'total Scrap'!H272</f>
        <v>19.29</v>
      </c>
      <c r="I272" s="19">
        <f>'total Scrap'!I272</f>
        <v>13.72</v>
      </c>
      <c r="J272" s="7">
        <f>'total Scrap'!J272</f>
        <v>33.01</v>
      </c>
      <c r="K272" s="3" t="str">
        <f>'total Scrap'!K272</f>
        <v>PRISE HS</v>
      </c>
      <c r="L272" s="18" t="b">
        <f t="shared" si="8"/>
        <v>0</v>
      </c>
      <c r="M27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2" s="25"/>
      <c r="O272" s="26"/>
      <c r="P272" s="25">
        <f t="shared" si="9"/>
        <v>183</v>
      </c>
      <c r="Q272" s="6"/>
      <c r="R272" s="6"/>
      <c r="S272" s="6"/>
    </row>
    <row r="273" spans="1:19" ht="18.75" customHeight="1" x14ac:dyDescent="0.35">
      <c r="A273" s="23" t="str">
        <f>'total Scrap'!A273</f>
        <v>02/2021</v>
      </c>
      <c r="B273" s="9">
        <f>'total Scrap'!B273</f>
        <v>73069</v>
      </c>
      <c r="C273" s="19" t="str">
        <f>'total Scrap'!C273</f>
        <v>T. Boudard</v>
      </c>
      <c r="D273" s="19">
        <f>'total Scrap'!D273</f>
        <v>97651</v>
      </c>
      <c r="E273" s="11" t="str">
        <f>'total Scrap'!E273</f>
        <v>56052F227071</v>
      </c>
      <c r="F273" s="19" t="str">
        <f>'total Scrap'!F273</f>
        <v>WIRE RR UPR MAIN</v>
      </c>
      <c r="G273" s="19">
        <f>'total Scrap'!G273</f>
        <v>1</v>
      </c>
      <c r="H273" s="7">
        <f>'total Scrap'!H273</f>
        <v>19.29</v>
      </c>
      <c r="I273" s="19">
        <f>'total Scrap'!I273</f>
        <v>13.72</v>
      </c>
      <c r="J273" s="7">
        <f>'total Scrap'!J273</f>
        <v>33.01</v>
      </c>
      <c r="K273" s="3" t="str">
        <f>'total Scrap'!K273</f>
        <v>FEUX BLEU NE FONCTIONNE PAS FAISCEAU COUPÉ AU MONTAGE CABINE</v>
      </c>
      <c r="L273" s="18" t="b">
        <f t="shared" si="8"/>
        <v>0</v>
      </c>
      <c r="M27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3" s="25"/>
      <c r="O273" s="26"/>
      <c r="P273" s="25">
        <f t="shared" si="9"/>
        <v>183</v>
      </c>
      <c r="Q273" s="6"/>
      <c r="R273" s="6"/>
      <c r="S273" s="6"/>
    </row>
    <row r="274" spans="1:19" ht="18.75" customHeight="1" x14ac:dyDescent="0.35">
      <c r="A274" s="23" t="str">
        <f>'total Scrap'!A274</f>
        <v>02/2021</v>
      </c>
      <c r="B274" s="9">
        <f>'total Scrap'!B274</f>
        <v>72999</v>
      </c>
      <c r="C274" s="19" t="str">
        <f>'total Scrap'!C274</f>
        <v>B. Metreau</v>
      </c>
      <c r="D274" s="19">
        <f>'total Scrap'!D274</f>
        <v>95999</v>
      </c>
      <c r="E274" s="11" t="str">
        <f>'total Scrap'!E274</f>
        <v>175102662071</v>
      </c>
      <c r="F274" s="19" t="str">
        <f>'total Scrap'!F274</f>
        <v>MUFFLER ASSY</v>
      </c>
      <c r="G274" s="19">
        <f>'total Scrap'!G274</f>
        <v>1</v>
      </c>
      <c r="H274" s="7">
        <f>'total Scrap'!H274</f>
        <v>17.05</v>
      </c>
      <c r="I274" s="19">
        <f>'total Scrap'!I274</f>
        <v>13.72</v>
      </c>
      <c r="J274" s="7">
        <f>'total Scrap'!J274</f>
        <v>30.770000000000003</v>
      </c>
      <c r="K274" s="3" t="str">
        <f>'total Scrap'!K274</f>
        <v>FILETAGE HS LA VIS TOURNE DANS LE VIDE</v>
      </c>
      <c r="L274" s="18" t="b">
        <f t="shared" si="8"/>
        <v>0</v>
      </c>
      <c r="M27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4" s="25"/>
      <c r="O274" s="26"/>
      <c r="P274" s="25">
        <f t="shared" si="9"/>
        <v>183</v>
      </c>
      <c r="Q274" s="6"/>
      <c r="R274" s="6"/>
      <c r="S274" s="6"/>
    </row>
    <row r="275" spans="1:19" ht="18.75" customHeight="1" x14ac:dyDescent="0.35">
      <c r="A275" s="23" t="str">
        <f>'total Scrap'!A304</f>
        <v>03/2021</v>
      </c>
      <c r="B275" s="9">
        <f>'total Scrap'!B304</f>
        <v>72999</v>
      </c>
      <c r="C275" s="19" t="str">
        <f>'total Scrap'!C304</f>
        <v>B. Metreau</v>
      </c>
      <c r="D275" s="19">
        <f>'total Scrap'!D304</f>
        <v>97812</v>
      </c>
      <c r="E275" s="11" t="str">
        <f>'total Scrap'!E304</f>
        <v>565302660071</v>
      </c>
      <c r="F275" s="19" t="str">
        <f>'total Scrap'!F304</f>
        <v>LAMP ASSY, COMBINATION HEAD, LED</v>
      </c>
      <c r="G275" s="19">
        <f>'total Scrap'!G304</f>
        <v>1</v>
      </c>
      <c r="H275" s="7">
        <f>'total Scrap'!H304</f>
        <v>97.19</v>
      </c>
      <c r="I275" s="19">
        <f>'total Scrap'!I304</f>
        <v>13.72</v>
      </c>
      <c r="J275" s="7">
        <f>'total Scrap'!J304</f>
        <v>110.91</v>
      </c>
      <c r="K275" s="3" t="str">
        <f>'total Scrap'!K304</f>
        <v>PRISE ARRACHÉE</v>
      </c>
      <c r="L275" s="18" t="b">
        <f t="shared" si="8"/>
        <v>0</v>
      </c>
      <c r="M27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5" s="25"/>
      <c r="O275" s="26"/>
      <c r="P275" s="25">
        <f t="shared" si="9"/>
        <v>183</v>
      </c>
      <c r="Q275" s="6"/>
      <c r="R275" s="6"/>
      <c r="S275" s="6"/>
    </row>
    <row r="276" spans="1:19" ht="18.75" customHeight="1" x14ac:dyDescent="0.35">
      <c r="A276" s="23" t="str">
        <f>'total Scrap'!A344</f>
        <v>04/2021</v>
      </c>
      <c r="B276" s="9">
        <f>'total Scrap'!B344</f>
        <v>72999</v>
      </c>
      <c r="C276" s="19" t="str">
        <f>'total Scrap'!C344</f>
        <v>B. Metreau</v>
      </c>
      <c r="D276" s="19">
        <f>'total Scrap'!D344</f>
        <v>96623</v>
      </c>
      <c r="E276" s="11" t="str">
        <f>'total Scrap'!E344</f>
        <v>565302660071</v>
      </c>
      <c r="F276" s="19" t="str">
        <f>'total Scrap'!F344</f>
        <v>LAMP ASSY, COMBINATION HEAD, LED</v>
      </c>
      <c r="G276" s="19">
        <f>'total Scrap'!G344</f>
        <v>1</v>
      </c>
      <c r="H276" s="7">
        <f>'total Scrap'!H344</f>
        <v>97.19</v>
      </c>
      <c r="I276" s="19">
        <f>'total Scrap'!I344</f>
        <v>13.72</v>
      </c>
      <c r="J276" s="7">
        <f>'total Scrap'!J344</f>
        <v>110.91</v>
      </c>
      <c r="K276" s="3" t="str">
        <f>'total Scrap'!K344</f>
        <v>FILS ARRACHÉS SUR CHAINE</v>
      </c>
      <c r="L276" s="18" t="b">
        <f t="shared" si="8"/>
        <v>0</v>
      </c>
      <c r="M27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6" s="25"/>
      <c r="O276" s="26"/>
      <c r="P276" s="25">
        <f t="shared" si="9"/>
        <v>183</v>
      </c>
      <c r="Q276" s="6"/>
      <c r="R276" s="6"/>
      <c r="S276" s="6"/>
    </row>
    <row r="277" spans="1:19" ht="18.75" customHeight="1" x14ac:dyDescent="0.35">
      <c r="A277" s="23" t="str">
        <f>'total Scrap'!A345</f>
        <v>04/2021</v>
      </c>
      <c r="B277" s="9">
        <f>'total Scrap'!B345</f>
        <v>72999</v>
      </c>
      <c r="C277" s="19" t="str">
        <f>'total Scrap'!C345</f>
        <v>B. Metreau</v>
      </c>
      <c r="D277" s="19">
        <f>'total Scrap'!D345</f>
        <v>97820</v>
      </c>
      <c r="E277" s="11" t="str">
        <f>'total Scrap'!E345</f>
        <v>565302660071</v>
      </c>
      <c r="F277" s="19" t="str">
        <f>'total Scrap'!F345</f>
        <v>LAMP ASSY, COMBINATION HEAD, LED</v>
      </c>
      <c r="G277" s="19">
        <f>'total Scrap'!G345</f>
        <v>1</v>
      </c>
      <c r="H277" s="7">
        <f>'total Scrap'!H345</f>
        <v>97.19</v>
      </c>
      <c r="I277" s="19">
        <f>'total Scrap'!I345</f>
        <v>13.72</v>
      </c>
      <c r="J277" s="7">
        <f>'total Scrap'!J345</f>
        <v>110.91</v>
      </c>
      <c r="K277" s="3" t="str">
        <f>'total Scrap'!K345</f>
        <v>PHARE CASSÉ APRÈS UNE CHUTE</v>
      </c>
      <c r="L277" s="18" t="b">
        <f t="shared" si="8"/>
        <v>0</v>
      </c>
      <c r="M27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7" s="25"/>
      <c r="O277" s="26"/>
      <c r="P277" s="25">
        <f t="shared" si="9"/>
        <v>183</v>
      </c>
      <c r="Q277" s="6"/>
      <c r="R277" s="6"/>
      <c r="S277" s="6"/>
    </row>
    <row r="278" spans="1:19" ht="18.75" customHeight="1" x14ac:dyDescent="0.35">
      <c r="A278" s="23" t="str">
        <f>'total Scrap'!A278</f>
        <v>02/2021</v>
      </c>
      <c r="B278" s="9">
        <f>'total Scrap'!B278</f>
        <v>73082</v>
      </c>
      <c r="C278" s="19" t="str">
        <f>'total Scrap'!C278</f>
        <v>C. Poli Marchetti</v>
      </c>
      <c r="D278" s="19">
        <f>'total Scrap'!D278</f>
        <v>95447</v>
      </c>
      <c r="E278" s="11" t="str">
        <f>'total Scrap'!E278</f>
        <v>53402F218171</v>
      </c>
      <c r="F278" s="19" t="str">
        <f>'total Scrap'!F278</f>
        <v>TOE-BOARD SUB-ASSY, RR</v>
      </c>
      <c r="G278" s="19">
        <f>'total Scrap'!G278</f>
        <v>1</v>
      </c>
      <c r="H278" s="7">
        <f>'total Scrap'!H278</f>
        <v>14.342000000000001</v>
      </c>
      <c r="I278" s="19">
        <f>'total Scrap'!I278</f>
        <v>13.72</v>
      </c>
      <c r="J278" s="7">
        <f>'total Scrap'!J278</f>
        <v>28.062000000000001</v>
      </c>
      <c r="K278" s="3" t="str">
        <f>'total Scrap'!K278</f>
        <v>PLANCHER TORDU COUPS DE FOURCHE?</v>
      </c>
      <c r="L278" s="18" t="b">
        <f t="shared" si="8"/>
        <v>0</v>
      </c>
      <c r="M27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8" s="25"/>
      <c r="O278" s="26"/>
      <c r="P278" s="25">
        <f t="shared" si="9"/>
        <v>183</v>
      </c>
      <c r="Q278" s="6"/>
      <c r="R278" s="6"/>
      <c r="S278" s="6"/>
    </row>
    <row r="279" spans="1:19" ht="18.75" customHeight="1" x14ac:dyDescent="0.35">
      <c r="A279" s="23" t="str">
        <f>'total Scrap'!A279</f>
        <v>02/2021</v>
      </c>
      <c r="B279" s="9">
        <f>'total Scrap'!B279</f>
        <v>73082</v>
      </c>
      <c r="C279" s="19" t="str">
        <f>'total Scrap'!C279</f>
        <v>C. Poli Marchetti</v>
      </c>
      <c r="D279" s="19">
        <f>'total Scrap'!D279</f>
        <v>96745</v>
      </c>
      <c r="E279" s="11" t="str">
        <f>'total Scrap'!E279</f>
        <v>53724F222071</v>
      </c>
      <c r="F279" s="19" t="str">
        <f>'total Scrap'!F279</f>
        <v>DOCUMENT BOX 142259</v>
      </c>
      <c r="G279" s="19">
        <f>'total Scrap'!G279</f>
        <v>1</v>
      </c>
      <c r="H279" s="7">
        <f>'total Scrap'!H279</f>
        <v>11</v>
      </c>
      <c r="I279" s="19">
        <f>'total Scrap'!I279</f>
        <v>13.72</v>
      </c>
      <c r="J279" s="7">
        <f>'total Scrap'!J279</f>
        <v>24.72</v>
      </c>
      <c r="K279" s="3" t="str">
        <f>'total Scrap'!K279</f>
        <v>RAYURES</v>
      </c>
      <c r="L279" s="18" t="b">
        <f t="shared" si="8"/>
        <v>0</v>
      </c>
      <c r="M27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9" s="25"/>
      <c r="O279" s="26"/>
      <c r="P279" s="25">
        <f t="shared" si="9"/>
        <v>183</v>
      </c>
      <c r="Q279" s="6"/>
      <c r="R279" s="6"/>
      <c r="S279" s="6"/>
    </row>
    <row r="280" spans="1:19" ht="18.75" customHeight="1" x14ac:dyDescent="0.35">
      <c r="A280" s="23" t="str">
        <f>'total Scrap'!A280</f>
        <v>02/2021</v>
      </c>
      <c r="B280" s="9">
        <f>'total Scrap'!B280</f>
        <v>73069</v>
      </c>
      <c r="C280" s="19" t="str">
        <f>'total Scrap'!C280</f>
        <v>T. Boudard</v>
      </c>
      <c r="D280" s="19">
        <f>'total Scrap'!D280</f>
        <v>96667</v>
      </c>
      <c r="E280" s="11" t="str">
        <f>'total Scrap'!E280</f>
        <v>2A14398G3</v>
      </c>
      <c r="F280" s="19" t="str">
        <f>'total Scrap'!F280</f>
        <v>BRACKET ASSY, STEP, RH</v>
      </c>
      <c r="G280" s="19">
        <f>'total Scrap'!G280</f>
        <v>1</v>
      </c>
      <c r="H280" s="7">
        <f>'total Scrap'!H280</f>
        <v>10.59</v>
      </c>
      <c r="I280" s="19">
        <f>'total Scrap'!I280</f>
        <v>13.72</v>
      </c>
      <c r="J280" s="7">
        <f>'total Scrap'!J280</f>
        <v>24.310000000000002</v>
      </c>
      <c r="K280" s="3" t="str">
        <f>'total Scrap'!K280</f>
        <v>VIS CASSÉE EN LE MONTANT</v>
      </c>
      <c r="L280" s="18" t="b">
        <f t="shared" si="8"/>
        <v>0</v>
      </c>
      <c r="M28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80" s="25"/>
      <c r="O280" s="26"/>
      <c r="P280" s="25">
        <f t="shared" si="9"/>
        <v>183</v>
      </c>
      <c r="Q280" s="6"/>
      <c r="R280" s="6"/>
      <c r="S280" s="6"/>
    </row>
    <row r="281" spans="1:19" ht="18.75" customHeight="1" x14ac:dyDescent="0.35">
      <c r="A281" s="23" t="str">
        <f>'total Scrap'!A281</f>
        <v>02/2021</v>
      </c>
      <c r="B281" s="9">
        <f>'total Scrap'!B281</f>
        <v>73082</v>
      </c>
      <c r="C281" s="19" t="str">
        <f>'total Scrap'!C281</f>
        <v>C. Poli Marchetti</v>
      </c>
      <c r="D281" s="19">
        <f>'total Scrap'!D281</f>
        <v>95664</v>
      </c>
      <c r="E281" s="11" t="str">
        <f>'total Scrap'!E281</f>
        <v>68148F218071</v>
      </c>
      <c r="F281" s="19" t="str">
        <f>'total Scrap'!F281</f>
        <v>HOSE, TILT</v>
      </c>
      <c r="G281" s="19">
        <f>'total Scrap'!G281</f>
        <v>1</v>
      </c>
      <c r="H281" s="7">
        <f>'total Scrap'!H281</f>
        <v>10.48</v>
      </c>
      <c r="I281" s="19">
        <f>'total Scrap'!I281</f>
        <v>13.72</v>
      </c>
      <c r="J281" s="7">
        <f>'total Scrap'!J281</f>
        <v>24.200000000000003</v>
      </c>
      <c r="K281" s="3" t="str">
        <f>'total Scrap'!K281</f>
        <v>ABIMÉ</v>
      </c>
      <c r="L281" s="18">
        <f t="shared" si="8"/>
        <v>1</v>
      </c>
      <c r="M28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81" s="25"/>
      <c r="O281" s="26"/>
      <c r="P281" s="25">
        <f t="shared" si="9"/>
        <v>183</v>
      </c>
      <c r="Q281" s="6"/>
      <c r="R281" s="6"/>
      <c r="S281" s="6"/>
    </row>
    <row r="282" spans="1:19" ht="18.75" customHeight="1" x14ac:dyDescent="0.35">
      <c r="A282" s="23" t="str">
        <f>'total Scrap'!A282</f>
        <v>02/2021</v>
      </c>
      <c r="B282" s="9">
        <f>'total Scrap'!B282</f>
        <v>73069</v>
      </c>
      <c r="C282" s="19" t="str">
        <f>'total Scrap'!C282</f>
        <v>T. Boudard</v>
      </c>
      <c r="D282" s="19">
        <f>'total Scrap'!D282</f>
        <v>97652</v>
      </c>
      <c r="E282" s="11" t="str">
        <f>'total Scrap'!E282</f>
        <v>532212665071</v>
      </c>
      <c r="F282" s="19" t="str">
        <f>'total Scrap'!F282</f>
        <v>PANEL INSTRUMENT, RH, STD CAB</v>
      </c>
      <c r="G282" s="19">
        <f>'total Scrap'!G282</f>
        <v>1</v>
      </c>
      <c r="H282" s="7">
        <f>'total Scrap'!H282</f>
        <v>10.36</v>
      </c>
      <c r="I282" s="19">
        <f>'total Scrap'!I282</f>
        <v>13.72</v>
      </c>
      <c r="J282" s="7">
        <f>'total Scrap'!J282</f>
        <v>24.08</v>
      </c>
      <c r="K282" s="3" t="str">
        <f>'total Scrap'!K282</f>
        <v>RAYÉ   708   230473</v>
      </c>
      <c r="L282" s="18" t="b">
        <f t="shared" si="8"/>
        <v>0</v>
      </c>
      <c r="M28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82" s="25"/>
      <c r="O282" s="26"/>
      <c r="P282" s="25">
        <f t="shared" si="9"/>
        <v>183</v>
      </c>
      <c r="Q282" s="6"/>
      <c r="R282" s="6"/>
      <c r="S282" s="6"/>
    </row>
    <row r="283" spans="1:19" ht="18.75" customHeight="1" x14ac:dyDescent="0.35">
      <c r="A283" s="23" t="str">
        <f>'total Scrap'!A283</f>
        <v>02/2021</v>
      </c>
      <c r="B283" s="9">
        <f>'total Scrap'!B283</f>
        <v>73082</v>
      </c>
      <c r="C283" s="19" t="str">
        <f>'total Scrap'!C283</f>
        <v>C. Poli Marchetti</v>
      </c>
      <c r="D283" s="19">
        <f>'total Scrap'!D283</f>
        <v>97802</v>
      </c>
      <c r="E283" s="11" t="str">
        <f>'total Scrap'!E283</f>
        <v>56014F320071</v>
      </c>
      <c r="F283" s="19" t="str">
        <f>'total Scrap'!F283</f>
        <v>WIRE,SIDE, RH</v>
      </c>
      <c r="G283" s="19">
        <f>'total Scrap'!G283</f>
        <v>1</v>
      </c>
      <c r="H283" s="7">
        <f>'total Scrap'!H283</f>
        <v>7.94</v>
      </c>
      <c r="I283" s="19">
        <f>'total Scrap'!I283</f>
        <v>13.72</v>
      </c>
      <c r="J283" s="7">
        <f>'total Scrap'!J283</f>
        <v>21.66</v>
      </c>
      <c r="K283" s="3" t="str">
        <f>'total Scrap'!K283</f>
        <v>PRISE BLANCHE HS</v>
      </c>
      <c r="L283" s="18">
        <f t="shared" si="8"/>
        <v>1</v>
      </c>
      <c r="M28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83" s="25"/>
      <c r="O283" s="26"/>
      <c r="P283" s="25">
        <f t="shared" si="9"/>
        <v>183</v>
      </c>
      <c r="Q283" s="6"/>
      <c r="R283" s="6"/>
      <c r="S283" s="6"/>
    </row>
    <row r="284" spans="1:19" ht="18.75" customHeight="1" x14ac:dyDescent="0.35">
      <c r="A284" s="23" t="str">
        <f>'total Scrap'!A284</f>
        <v>02/2021</v>
      </c>
      <c r="B284" s="9">
        <f>'total Scrap'!B284</f>
        <v>73082</v>
      </c>
      <c r="C284" s="19" t="str">
        <f>'total Scrap'!C284</f>
        <v>C. Poli Marchetti</v>
      </c>
      <c r="D284" s="19">
        <f>'total Scrap'!D284</f>
        <v>97519</v>
      </c>
      <c r="E284" s="11" t="str">
        <f>'total Scrap'!E284</f>
        <v>566512664071</v>
      </c>
      <c r="F284" s="19" t="str">
        <f>'total Scrap'!F284</f>
        <v>COVER, LED RR COMBI LAMP</v>
      </c>
      <c r="G284" s="19">
        <f>'total Scrap'!G284</f>
        <v>1</v>
      </c>
      <c r="H284" s="7">
        <f>'total Scrap'!H284</f>
        <v>6.42</v>
      </c>
      <c r="I284" s="19">
        <f>'total Scrap'!I284</f>
        <v>13.72</v>
      </c>
      <c r="J284" s="7">
        <f>'total Scrap'!J284</f>
        <v>20.14</v>
      </c>
      <c r="K284" s="3" t="str">
        <f>'total Scrap'!K284</f>
        <v>RAYURES</v>
      </c>
      <c r="L284" s="18" t="b">
        <f t="shared" si="8"/>
        <v>0</v>
      </c>
      <c r="M28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84" s="25"/>
      <c r="O284" s="26"/>
      <c r="P284" s="25">
        <f t="shared" si="9"/>
        <v>183</v>
      </c>
      <c r="Q284" s="6"/>
      <c r="R284" s="6"/>
      <c r="S284" s="6"/>
    </row>
    <row r="285" spans="1:19" ht="18.75" customHeight="1" x14ac:dyDescent="0.35">
      <c r="A285" s="23" t="str">
        <f>'total Scrap'!A285</f>
        <v>02/2021</v>
      </c>
      <c r="B285" s="9">
        <f>'total Scrap'!B285</f>
        <v>72999</v>
      </c>
      <c r="C285" s="19" t="str">
        <f>'total Scrap'!C285</f>
        <v>B. Metreau</v>
      </c>
      <c r="D285" s="19">
        <f>'total Scrap'!D285</f>
        <v>96618</v>
      </c>
      <c r="E285" s="11" t="str">
        <f>'total Scrap'!E285</f>
        <v>566012661171</v>
      </c>
      <c r="F285" s="19" t="str">
        <f>'total Scrap'!F285</f>
        <v>BRACKET SUB-ASSY, LED LAMP</v>
      </c>
      <c r="G285" s="19">
        <f>'total Scrap'!G285</f>
        <v>1</v>
      </c>
      <c r="H285" s="7">
        <f>'total Scrap'!H285</f>
        <v>4.2300000000000004</v>
      </c>
      <c r="I285" s="19">
        <f>'total Scrap'!I285</f>
        <v>13.72</v>
      </c>
      <c r="J285" s="7">
        <f>'total Scrap'!J285</f>
        <v>17.950000000000003</v>
      </c>
      <c r="K285" s="3" t="str">
        <f>'total Scrap'!K285</f>
        <v>ABIMÉ PAR OSL LORS DU MONTAGE</v>
      </c>
      <c r="L285" s="18">
        <f t="shared" si="8"/>
        <v>1</v>
      </c>
      <c r="M28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85" s="25"/>
      <c r="O285" s="26"/>
      <c r="P285" s="25">
        <f t="shared" si="9"/>
        <v>183</v>
      </c>
      <c r="Q285" s="6"/>
      <c r="R285" s="6"/>
      <c r="S285" s="6"/>
    </row>
    <row r="286" spans="1:19" ht="18.75" customHeight="1" x14ac:dyDescent="0.35">
      <c r="A286" s="23" t="str">
        <f>'total Scrap'!A286</f>
        <v>02/2021</v>
      </c>
      <c r="B286" s="9">
        <f>'total Scrap'!B286</f>
        <v>73082</v>
      </c>
      <c r="C286" s="19" t="str">
        <f>'total Scrap'!C286</f>
        <v>C. Poli Marchetti</v>
      </c>
      <c r="D286" s="19">
        <f>'total Scrap'!D286</f>
        <v>96551</v>
      </c>
      <c r="E286" s="11" t="str">
        <f>'total Scrap'!E286</f>
        <v>532801370071</v>
      </c>
      <c r="F286" s="19" t="str">
        <f>'total Scrap'!F286</f>
        <v>BOARD ASSY, PAPER</v>
      </c>
      <c r="G286" s="19">
        <f>'total Scrap'!G286</f>
        <v>1</v>
      </c>
      <c r="H286" s="7">
        <f>'total Scrap'!H286</f>
        <v>4.16</v>
      </c>
      <c r="I286" s="19">
        <f>'total Scrap'!I286</f>
        <v>13.72</v>
      </c>
      <c r="J286" s="7">
        <f>'total Scrap'!J286</f>
        <v>17.880000000000003</v>
      </c>
      <c r="K286" s="3" t="str">
        <f>'total Scrap'!K286</f>
        <v>RAYÉ</v>
      </c>
      <c r="L286" s="18" t="b">
        <f t="shared" si="8"/>
        <v>0</v>
      </c>
      <c r="M28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86" s="25"/>
      <c r="O286" s="26"/>
      <c r="P286" s="25">
        <f t="shared" si="9"/>
        <v>183</v>
      </c>
      <c r="Q286" s="6"/>
      <c r="R286" s="6"/>
      <c r="S286" s="6"/>
    </row>
    <row r="287" spans="1:19" ht="18.75" customHeight="1" x14ac:dyDescent="0.35">
      <c r="A287" s="23" t="str">
        <f>'total Scrap'!A287</f>
        <v>02/2021</v>
      </c>
      <c r="B287" s="9">
        <f>'total Scrap'!B287</f>
        <v>73082</v>
      </c>
      <c r="C287" s="19" t="str">
        <f>'total Scrap'!C287</f>
        <v>C. Poli Marchetti</v>
      </c>
      <c r="D287" s="19">
        <f>'total Scrap'!D287</f>
        <v>96552</v>
      </c>
      <c r="E287" s="11" t="str">
        <f>'total Scrap'!E287</f>
        <v>532801370071</v>
      </c>
      <c r="F287" s="19" t="str">
        <f>'total Scrap'!F287</f>
        <v>BOARD ASSY, PAPER</v>
      </c>
      <c r="G287" s="19">
        <f>'total Scrap'!G287</f>
        <v>1</v>
      </c>
      <c r="H287" s="7">
        <f>'total Scrap'!H287</f>
        <v>4.16</v>
      </c>
      <c r="I287" s="19">
        <f>'total Scrap'!I287</f>
        <v>13.72</v>
      </c>
      <c r="J287" s="7">
        <f>'total Scrap'!J287</f>
        <v>17.880000000000003</v>
      </c>
      <c r="K287" s="3" t="str">
        <f>'total Scrap'!K287</f>
        <v>RAYURES</v>
      </c>
      <c r="L287" s="18" t="b">
        <f t="shared" si="8"/>
        <v>0</v>
      </c>
      <c r="M28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87" s="25"/>
      <c r="O287" s="26"/>
      <c r="P287" s="25">
        <f t="shared" si="9"/>
        <v>183</v>
      </c>
      <c r="Q287" s="6"/>
      <c r="R287" s="6"/>
      <c r="S287" s="6"/>
    </row>
    <row r="288" spans="1:19" ht="18.75" customHeight="1" x14ac:dyDescent="0.35">
      <c r="A288" s="23" t="str">
        <f>'total Scrap'!A288</f>
        <v>02/2021</v>
      </c>
      <c r="B288" s="9">
        <f>'total Scrap'!B288</f>
        <v>72999</v>
      </c>
      <c r="C288" s="19" t="str">
        <f>'total Scrap'!C288</f>
        <v>B. Metreau</v>
      </c>
      <c r="D288" s="19">
        <f>'total Scrap'!D288</f>
        <v>96553</v>
      </c>
      <c r="E288" s="11" t="str">
        <f>'total Scrap'!E288</f>
        <v>674702660071</v>
      </c>
      <c r="F288" s="19" t="str">
        <f>'total Scrap'!F288</f>
        <v>GAGE ASSY, OIL LEVEL</v>
      </c>
      <c r="G288" s="19">
        <f>'total Scrap'!G288</f>
        <v>1</v>
      </c>
      <c r="H288" s="7">
        <f>'total Scrap'!H288</f>
        <v>3.61</v>
      </c>
      <c r="I288" s="19">
        <f>'total Scrap'!I288</f>
        <v>13.72</v>
      </c>
      <c r="J288" s="7">
        <f>'total Scrap'!J288</f>
        <v>17.330000000000002</v>
      </c>
      <c r="K288" s="3" t="str">
        <f>'total Scrap'!K288</f>
        <v>JAUGE CASSÉE</v>
      </c>
      <c r="L288" s="18">
        <f t="shared" si="8"/>
        <v>1</v>
      </c>
      <c r="M28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88" s="25"/>
      <c r="O288" s="26"/>
      <c r="P288" s="25">
        <f t="shared" si="9"/>
        <v>183</v>
      </c>
      <c r="Q288" s="6"/>
      <c r="R288" s="6"/>
      <c r="S288" s="6"/>
    </row>
    <row r="289" spans="1:19" ht="18.75" customHeight="1" x14ac:dyDescent="0.35">
      <c r="A289" s="23" t="str">
        <f>'total Scrap'!A289</f>
        <v>02/2021</v>
      </c>
      <c r="B289" s="9">
        <f>'total Scrap'!B289</f>
        <v>73082</v>
      </c>
      <c r="C289" s="19" t="str">
        <f>'total Scrap'!C289</f>
        <v>C. Poli Marchetti</v>
      </c>
      <c r="D289" s="19">
        <f>'total Scrap'!D289</f>
        <v>97518</v>
      </c>
      <c r="E289" s="11" t="str">
        <f>'total Scrap'!E289</f>
        <v>536202661071</v>
      </c>
      <c r="F289" s="19" t="str">
        <f>'total Scrap'!F289</f>
        <v>WIRE ASSY, RELEASE LEVER</v>
      </c>
      <c r="G289" s="19">
        <f>'total Scrap'!G289</f>
        <v>1</v>
      </c>
      <c r="H289" s="7">
        <f>'total Scrap'!H289</f>
        <v>2.02</v>
      </c>
      <c r="I289" s="19">
        <f>'total Scrap'!I289</f>
        <v>13.72</v>
      </c>
      <c r="J289" s="7">
        <f>'total Scrap'!J289</f>
        <v>15.74</v>
      </c>
      <c r="K289" s="3" t="str">
        <f>'total Scrap'!K289</f>
        <v>VIS DE RÉGLAGE HS</v>
      </c>
      <c r="L289" s="18">
        <f t="shared" si="8"/>
        <v>1</v>
      </c>
      <c r="M28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89" s="25"/>
      <c r="O289" s="26"/>
      <c r="P289" s="25">
        <f t="shared" si="9"/>
        <v>183</v>
      </c>
      <c r="Q289" s="6"/>
      <c r="R289" s="6"/>
      <c r="S289" s="6"/>
    </row>
    <row r="290" spans="1:19" ht="18.75" customHeight="1" x14ac:dyDescent="0.35">
      <c r="A290" s="23" t="str">
        <f>'total Scrap'!A290</f>
        <v>02/2021</v>
      </c>
      <c r="B290" s="9">
        <f>'total Scrap'!B290</f>
        <v>72999</v>
      </c>
      <c r="C290" s="19" t="str">
        <f>'total Scrap'!C290</f>
        <v>B. Metreau</v>
      </c>
      <c r="D290" s="19">
        <f>'total Scrap'!D290</f>
        <v>97804</v>
      </c>
      <c r="E290" s="11" t="str">
        <f>'total Scrap'!E290</f>
        <v>56606F219171</v>
      </c>
      <c r="F290" s="19" t="str">
        <f>'total Scrap'!F290</f>
        <v>BRACKET SUB-ASSY, BEACON LAMP</v>
      </c>
      <c r="G290" s="19">
        <f>'total Scrap'!G290</f>
        <v>1</v>
      </c>
      <c r="H290" s="7">
        <f>'total Scrap'!H290</f>
        <v>1.72</v>
      </c>
      <c r="I290" s="19">
        <f>'total Scrap'!I290</f>
        <v>13.72</v>
      </c>
      <c r="J290" s="7">
        <f>'total Scrap'!J290</f>
        <v>15.440000000000001</v>
      </c>
      <c r="K290" s="3" t="str">
        <f>'total Scrap'!K290</f>
        <v>FILETAGE DU SUPPORT HS</v>
      </c>
      <c r="L290" s="18">
        <f t="shared" si="8"/>
        <v>1</v>
      </c>
      <c r="M29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90" s="25"/>
      <c r="O290" s="26"/>
      <c r="P290" s="25">
        <f t="shared" si="9"/>
        <v>183</v>
      </c>
      <c r="Q290" s="6"/>
      <c r="R290" s="6"/>
      <c r="S290" s="6"/>
    </row>
    <row r="291" spans="1:19" ht="18.75" customHeight="1" x14ac:dyDescent="0.35">
      <c r="A291" s="23" t="str">
        <f>'total Scrap'!A291</f>
        <v>03/2021</v>
      </c>
      <c r="B291" s="9">
        <f>'total Scrap'!B291</f>
        <v>72999</v>
      </c>
      <c r="C291" s="19" t="str">
        <f>'total Scrap'!C291</f>
        <v>B. Metreau</v>
      </c>
      <c r="D291" s="19">
        <f>'total Scrap'!D291</f>
        <v>97813</v>
      </c>
      <c r="E291" s="11" t="str">
        <f>'total Scrap'!E291</f>
        <v>175202661071</v>
      </c>
      <c r="F291" s="19" t="str">
        <f>'total Scrap'!F291</f>
        <v>MUFFLER ASSY, CATALYTIC</v>
      </c>
      <c r="G291" s="19">
        <f>'total Scrap'!G291</f>
        <v>2</v>
      </c>
      <c r="H291" s="7">
        <f>'total Scrap'!H291</f>
        <v>483.6</v>
      </c>
      <c r="I291" s="19">
        <f>'total Scrap'!I291</f>
        <v>13.72</v>
      </c>
      <c r="J291" s="7">
        <f>'total Scrap'!J291</f>
        <v>497.32000000000005</v>
      </c>
      <c r="K291" s="3" t="str">
        <f>'total Scrap'!K291</f>
        <v>FILETAGE D'UN ÉCROU HS LORS DU SERRAGE</v>
      </c>
      <c r="L291" s="18">
        <f t="shared" si="8"/>
        <v>1</v>
      </c>
      <c r="M29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91" s="25"/>
      <c r="O291" s="26"/>
      <c r="P291" s="25">
        <f t="shared" si="9"/>
        <v>183</v>
      </c>
      <c r="Q291" s="6"/>
      <c r="R291" s="6"/>
      <c r="S291" s="6"/>
    </row>
    <row r="292" spans="1:19" ht="18.75" customHeight="1" x14ac:dyDescent="0.35">
      <c r="A292" s="23" t="str">
        <f>'total Scrap'!A292</f>
        <v>03/2021</v>
      </c>
      <c r="B292" s="9">
        <f>'total Scrap'!B292</f>
        <v>73082</v>
      </c>
      <c r="C292" s="19" t="str">
        <f>'total Scrap'!C292</f>
        <v>C. Poli Marchetti</v>
      </c>
      <c r="D292" s="19">
        <f>'total Scrap'!D292</f>
        <v>96682</v>
      </c>
      <c r="E292" s="11" t="str">
        <f>'total Scrap'!E292</f>
        <v>18450UM020</v>
      </c>
      <c r="F292" s="19" t="str">
        <f>'total Scrap'!F292</f>
        <v>CONVERTER ASSY, MONOLITHI</v>
      </c>
      <c r="G292" s="19">
        <f>'total Scrap'!G292</f>
        <v>1</v>
      </c>
      <c r="H292" s="7">
        <f>'total Scrap'!H292</f>
        <v>345.77</v>
      </c>
      <c r="I292" s="19">
        <f>'total Scrap'!I292</f>
        <v>13.72</v>
      </c>
      <c r="J292" s="7">
        <f>'total Scrap'!J292</f>
        <v>359.49</v>
      </c>
      <c r="K292" s="3" t="str">
        <f>'total Scrap'!K292</f>
        <v>VIS BLOQUÉE</v>
      </c>
      <c r="L292" s="18" t="b">
        <f t="shared" si="8"/>
        <v>0</v>
      </c>
      <c r="M29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92" s="25"/>
      <c r="O292" s="26"/>
      <c r="P292" s="25">
        <f t="shared" si="9"/>
        <v>183</v>
      </c>
      <c r="Q292" s="6"/>
      <c r="R292" s="6"/>
      <c r="S292" s="6"/>
    </row>
    <row r="293" spans="1:19" ht="18.75" customHeight="1" x14ac:dyDescent="0.35">
      <c r="A293" s="23" t="str">
        <f>'total Scrap'!A293</f>
        <v>03/2021</v>
      </c>
      <c r="B293" s="9">
        <f>'total Scrap'!B293</f>
        <v>72475</v>
      </c>
      <c r="C293" s="19" t="str">
        <f>'total Scrap'!C293</f>
        <v>H. Guillon</v>
      </c>
      <c r="D293" s="19">
        <f>'total Scrap'!D293</f>
        <v>97901</v>
      </c>
      <c r="E293" s="11" t="str">
        <f>'total Scrap'!E293</f>
        <v>89661UM090</v>
      </c>
      <c r="F293" s="19" t="str">
        <f>'total Scrap'!F293</f>
        <v>COMPUTER, ENGINE CONTROL</v>
      </c>
      <c r="G293" s="19">
        <f>'total Scrap'!G293</f>
        <v>2</v>
      </c>
      <c r="H293" s="7">
        <f>'total Scrap'!H293</f>
        <v>323.56</v>
      </c>
      <c r="I293" s="19">
        <f>'total Scrap'!I293</f>
        <v>13.72</v>
      </c>
      <c r="J293" s="7">
        <f>'total Scrap'!J293</f>
        <v>337.28000000000003</v>
      </c>
      <c r="K293" s="3" t="str">
        <f>'total Scrap'!K293</f>
        <v>CONTROLEUR TOMBÉ EN LOGISTIQUE</v>
      </c>
      <c r="L293" s="18" t="b">
        <f t="shared" si="8"/>
        <v>0</v>
      </c>
      <c r="M29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93" s="25"/>
      <c r="O293" s="26"/>
      <c r="P293" s="25">
        <f t="shared" si="9"/>
        <v>183</v>
      </c>
      <c r="Q293" s="6"/>
      <c r="R293" s="6"/>
      <c r="S293" s="6"/>
    </row>
    <row r="294" spans="1:19" ht="18.75" customHeight="1" x14ac:dyDescent="0.35">
      <c r="A294" s="23" t="str">
        <f>'total Scrap'!A294</f>
        <v>03/2021</v>
      </c>
      <c r="B294" s="9">
        <f>'total Scrap'!B294</f>
        <v>72475</v>
      </c>
      <c r="C294" s="19" t="str">
        <f>'total Scrap'!C294</f>
        <v>H. Guillon</v>
      </c>
      <c r="D294" s="19">
        <f>'total Scrap'!D294</f>
        <v>97904</v>
      </c>
      <c r="E294" s="11" t="str">
        <f>'total Scrap'!E294</f>
        <v>89661UM090</v>
      </c>
      <c r="F294" s="19" t="str">
        <f>'total Scrap'!F294</f>
        <v>COMPUTER, ENGINE CONTROL</v>
      </c>
      <c r="G294" s="19">
        <f>'total Scrap'!G294</f>
        <v>2</v>
      </c>
      <c r="H294" s="7">
        <f>'total Scrap'!H294</f>
        <v>323.56</v>
      </c>
      <c r="I294" s="19">
        <f>'total Scrap'!I294</f>
        <v>13.72</v>
      </c>
      <c r="J294" s="7">
        <f>'total Scrap'!J294</f>
        <v>337.28000000000003</v>
      </c>
      <c r="K294" s="3" t="str">
        <f>'total Scrap'!K294</f>
        <v>CONTROLEUR CASSÉ EN LOGISTIQUE</v>
      </c>
      <c r="L294" s="18" t="b">
        <f t="shared" si="8"/>
        <v>0</v>
      </c>
      <c r="M29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94" s="25"/>
      <c r="O294" s="26"/>
      <c r="P294" s="25">
        <f t="shared" si="9"/>
        <v>183</v>
      </c>
      <c r="Q294" s="6"/>
      <c r="R294" s="6"/>
      <c r="S294" s="6"/>
    </row>
    <row r="295" spans="1:19" ht="18.75" customHeight="1" x14ac:dyDescent="0.35">
      <c r="A295" s="23" t="str">
        <f>'total Scrap'!A295</f>
        <v>03/2021</v>
      </c>
      <c r="B295" s="9">
        <f>'total Scrap'!B295</f>
        <v>73069</v>
      </c>
      <c r="C295" s="19" t="str">
        <f>'total Scrap'!C295</f>
        <v>T. Boudard</v>
      </c>
      <c r="D295" s="19">
        <f>'total Scrap'!D295</f>
        <v>96674</v>
      </c>
      <c r="E295" s="11" t="str">
        <f>'total Scrap'!E295</f>
        <v>55231F231071</v>
      </c>
      <c r="F295" s="19" t="str">
        <f>'total Scrap'!F295</f>
        <v>GLASS, ROOF</v>
      </c>
      <c r="G295" s="19">
        <f>'total Scrap'!G295</f>
        <v>2</v>
      </c>
      <c r="H295" s="7">
        <f>'total Scrap'!H295</f>
        <v>199.8</v>
      </c>
      <c r="I295" s="19">
        <f>'total Scrap'!I295</f>
        <v>13.72</v>
      </c>
      <c r="J295" s="7">
        <f>'total Scrap'!J295</f>
        <v>213.52</v>
      </c>
      <c r="K295" s="3" t="str">
        <f>'total Scrap'!K295</f>
        <v>EN POSITIONNANT LA VITRE SUR LE TOIT CELLE CI C'EST BRISÉE</v>
      </c>
      <c r="L295" s="18" t="b">
        <f t="shared" si="8"/>
        <v>0</v>
      </c>
      <c r="M29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95" s="25"/>
      <c r="O295" s="26"/>
      <c r="P295" s="25">
        <f t="shared" si="9"/>
        <v>183</v>
      </c>
      <c r="Q295" s="6"/>
      <c r="R295" s="6"/>
      <c r="S295" s="6"/>
    </row>
    <row r="296" spans="1:19" ht="18.75" customHeight="1" x14ac:dyDescent="0.35">
      <c r="A296" s="23" t="str">
        <f>'total Scrap'!A296</f>
        <v>03/2021</v>
      </c>
      <c r="B296" s="9">
        <f>'total Scrap'!B296</f>
        <v>72475</v>
      </c>
      <c r="C296" s="19" t="str">
        <f>'total Scrap'!C296</f>
        <v>H. Guillon</v>
      </c>
      <c r="D296" s="19">
        <f>'total Scrap'!D296</f>
        <v>95198</v>
      </c>
      <c r="E296" s="11" t="str">
        <f>'total Scrap'!E296</f>
        <v>281002665171</v>
      </c>
      <c r="F296" s="19" t="str">
        <f>'total Scrap'!F296</f>
        <v>STARTER ASSY</v>
      </c>
      <c r="G296" s="19">
        <f>'total Scrap'!G296</f>
        <v>2</v>
      </c>
      <c r="H296" s="7">
        <f>'total Scrap'!H296</f>
        <v>189.38</v>
      </c>
      <c r="I296" s="19">
        <f>'total Scrap'!I296</f>
        <v>13.72</v>
      </c>
      <c r="J296" s="7">
        <f>'total Scrap'!J296</f>
        <v>203.1</v>
      </c>
      <c r="K296" s="3" t="str">
        <f>'total Scrap'!K296</f>
        <v>PIÈCES TOMBÉES LORS DE LA MANUTENTION</v>
      </c>
      <c r="L296" s="18" t="b">
        <f t="shared" si="8"/>
        <v>0</v>
      </c>
      <c r="M29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96" s="25"/>
      <c r="O296" s="26"/>
      <c r="P296" s="25">
        <f t="shared" si="9"/>
        <v>183</v>
      </c>
      <c r="Q296" s="6"/>
      <c r="R296" s="6"/>
      <c r="S296" s="6"/>
    </row>
    <row r="297" spans="1:19" ht="18.75" customHeight="1" x14ac:dyDescent="0.35">
      <c r="A297" s="23" t="str">
        <f>'total Scrap'!A297</f>
        <v>03/2021</v>
      </c>
      <c r="B297" s="9">
        <f>'total Scrap'!B297</f>
        <v>72999</v>
      </c>
      <c r="C297" s="19" t="str">
        <f>'total Scrap'!C297</f>
        <v>B. Metreau</v>
      </c>
      <c r="D297" s="19">
        <f>'total Scrap'!D297</f>
        <v>96555</v>
      </c>
      <c r="E297" s="11" t="str">
        <f>'total Scrap'!E297</f>
        <v>111802665171</v>
      </c>
      <c r="F297" s="19" t="str">
        <f>'total Scrap'!F297</f>
        <v>ENGINE ASSY 1ZS</v>
      </c>
      <c r="G297" s="19">
        <f>'total Scrap'!G297</f>
        <v>1</v>
      </c>
      <c r="H297" s="7">
        <f>'total Scrap'!H297</f>
        <v>159.91999999999999</v>
      </c>
      <c r="I297" s="19">
        <f>'total Scrap'!I297</f>
        <v>13.72</v>
      </c>
      <c r="J297" s="7">
        <f>'total Scrap'!J297</f>
        <v>173.64</v>
      </c>
      <c r="K297" s="3" t="str">
        <f>'total Scrap'!K297</f>
        <v>INJECTEUR HS</v>
      </c>
      <c r="L297" s="18" t="b">
        <f t="shared" si="8"/>
        <v>0</v>
      </c>
      <c r="M29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97" s="25"/>
      <c r="O297" s="26"/>
      <c r="P297" s="25">
        <f t="shared" si="9"/>
        <v>183</v>
      </c>
      <c r="Q297" s="6"/>
      <c r="R297" s="6"/>
      <c r="S297" s="6"/>
    </row>
    <row r="298" spans="1:19" ht="18.75" customHeight="1" x14ac:dyDescent="0.35">
      <c r="A298" s="23" t="str">
        <f>'total Scrap'!A298</f>
        <v>03/2021</v>
      </c>
      <c r="B298" s="9">
        <f>'total Scrap'!B298</f>
        <v>72886</v>
      </c>
      <c r="C298" s="19" t="str">
        <f>'total Scrap'!C298</f>
        <v>K. Julien</v>
      </c>
      <c r="D298" s="19">
        <f>'total Scrap'!D298</f>
        <v>97137</v>
      </c>
      <c r="E298" s="11" t="str">
        <f>'total Scrap'!E298</f>
        <v>1B03095</v>
      </c>
      <c r="F298" s="19" t="str">
        <f>'total Scrap'!F298</f>
        <v>SHAFT</v>
      </c>
      <c r="G298" s="19">
        <f>'total Scrap'!G298</f>
        <v>25</v>
      </c>
      <c r="H298" s="7">
        <f>'total Scrap'!H298</f>
        <v>143.75</v>
      </c>
      <c r="I298" s="19">
        <f>'total Scrap'!I298</f>
        <v>13.72</v>
      </c>
      <c r="J298" s="7">
        <f>'total Scrap'!J298</f>
        <v>157.47</v>
      </c>
      <c r="K298" s="3" t="str">
        <f>'total Scrap'!K298</f>
        <v>TARAUDAGE DE M16X2 AU LIEU DE M16X1,5</v>
      </c>
      <c r="L298" s="18">
        <f t="shared" si="8"/>
        <v>1</v>
      </c>
      <c r="M29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98" s="25"/>
      <c r="O298" s="26"/>
      <c r="P298" s="25">
        <f t="shared" si="9"/>
        <v>183</v>
      </c>
      <c r="Q298" s="6"/>
      <c r="R298" s="6"/>
      <c r="S298" s="6"/>
    </row>
    <row r="299" spans="1:19" ht="18.75" customHeight="1" x14ac:dyDescent="0.35">
      <c r="A299" s="23" t="str">
        <f>'total Scrap'!A299</f>
        <v>03/2021</v>
      </c>
      <c r="B299" s="9">
        <f>'total Scrap'!B299</f>
        <v>73082</v>
      </c>
      <c r="C299" s="19" t="str">
        <f>'total Scrap'!C299</f>
        <v>C. Poli Marchetti</v>
      </c>
      <c r="D299" s="19">
        <f>'total Scrap'!D299</f>
        <v>95668</v>
      </c>
      <c r="E299" s="11" t="str">
        <f>'total Scrap'!E299</f>
        <v>455103664071</v>
      </c>
      <c r="F299" s="19" t="str">
        <f>'total Scrap'!F299</f>
        <v>VALVE ASSY, POWER STEERING</v>
      </c>
      <c r="G299" s="19">
        <f>'total Scrap'!G299</f>
        <v>1</v>
      </c>
      <c r="H299" s="7">
        <f>'total Scrap'!H299</f>
        <v>132.18</v>
      </c>
      <c r="I299" s="19">
        <f>'total Scrap'!I299</f>
        <v>13.72</v>
      </c>
      <c r="J299" s="7">
        <f>'total Scrap'!J299</f>
        <v>145.9</v>
      </c>
      <c r="K299" s="3" t="str">
        <f>'total Scrap'!K299</f>
        <v>FIL COUPÉ</v>
      </c>
      <c r="L299" s="18" t="b">
        <f t="shared" si="8"/>
        <v>0</v>
      </c>
      <c r="M29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99" s="25"/>
      <c r="O299" s="26"/>
      <c r="P299" s="25">
        <f t="shared" si="9"/>
        <v>183</v>
      </c>
      <c r="Q299" s="6"/>
      <c r="R299" s="6"/>
      <c r="S299" s="6"/>
    </row>
    <row r="300" spans="1:19" ht="18.75" customHeight="1" x14ac:dyDescent="0.35">
      <c r="A300" s="23" t="str">
        <f>'total Scrap'!A300</f>
        <v>03/2021</v>
      </c>
      <c r="B300" s="9">
        <f>'total Scrap'!B300</f>
        <v>73069</v>
      </c>
      <c r="C300" s="19" t="str">
        <f>'total Scrap'!C300</f>
        <v>T. Boudard</v>
      </c>
      <c r="D300" s="19">
        <f>'total Scrap'!D300</f>
        <v>96683</v>
      </c>
      <c r="E300" s="11" t="str">
        <f>'total Scrap'!E300</f>
        <v>2A28008</v>
      </c>
      <c r="F300" s="19" t="str">
        <f>'total Scrap'!F300</f>
        <v>FRONT SLIDING GLASS LH</v>
      </c>
      <c r="G300" s="19">
        <f>'total Scrap'!G300</f>
        <v>1</v>
      </c>
      <c r="H300" s="7">
        <f>'total Scrap'!H300</f>
        <v>129.49</v>
      </c>
      <c r="I300" s="19">
        <f>'total Scrap'!I300</f>
        <v>13.72</v>
      </c>
      <c r="J300" s="7">
        <f>'total Scrap'!J300</f>
        <v>143.21</v>
      </c>
      <c r="K300" s="3" t="str">
        <f>'total Scrap'!K300</f>
        <v>EN RETIRANT LA BAIE COLLÉE SUR LA PORTE ELLE S'EST CASSÉE</v>
      </c>
      <c r="L300" s="18">
        <f t="shared" si="8"/>
        <v>1</v>
      </c>
      <c r="M30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00" s="25"/>
      <c r="O300" s="26"/>
      <c r="P300" s="25">
        <f t="shared" si="9"/>
        <v>183</v>
      </c>
      <c r="Q300" s="6"/>
      <c r="R300" s="6"/>
      <c r="S300" s="6"/>
    </row>
    <row r="301" spans="1:19" ht="18.75" customHeight="1" x14ac:dyDescent="0.35">
      <c r="A301" s="23" t="str">
        <f>'total Scrap'!A301</f>
        <v>03/2021</v>
      </c>
      <c r="B301" s="9">
        <f>'total Scrap'!B301</f>
        <v>72999</v>
      </c>
      <c r="C301" s="19" t="str">
        <f>'total Scrap'!C301</f>
        <v>B. Metreau</v>
      </c>
      <c r="D301" s="19">
        <f>'total Scrap'!D301</f>
        <v>96619</v>
      </c>
      <c r="E301" s="11" t="str">
        <f>'total Scrap'!E301</f>
        <v>56210F225071</v>
      </c>
      <c r="F301" s="19" t="str">
        <f>'total Scrap'!F301</f>
        <v>WIRE, ENGINE</v>
      </c>
      <c r="G301" s="19">
        <f>'total Scrap'!G301</f>
        <v>1</v>
      </c>
      <c r="H301" s="7">
        <f>'total Scrap'!H301</f>
        <v>128.41999999999999</v>
      </c>
      <c r="I301" s="19">
        <f>'total Scrap'!I301</f>
        <v>13.72</v>
      </c>
      <c r="J301" s="7">
        <f>'total Scrap'!J301</f>
        <v>142.13999999999999</v>
      </c>
      <c r="K301" s="3" t="str">
        <f>'total Scrap'!K301</f>
        <v>PRISE HS</v>
      </c>
      <c r="L301" s="18" t="b">
        <f t="shared" si="8"/>
        <v>0</v>
      </c>
      <c r="M30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01" s="25"/>
      <c r="O301" s="26"/>
      <c r="P301" s="25">
        <f t="shared" si="9"/>
        <v>183</v>
      </c>
      <c r="Q301" s="6"/>
      <c r="R301" s="6"/>
      <c r="S301" s="6"/>
    </row>
    <row r="302" spans="1:19" ht="18.75" customHeight="1" x14ac:dyDescent="0.35">
      <c r="A302" s="23" t="str">
        <f>'total Scrap'!A302</f>
        <v>03/2021</v>
      </c>
      <c r="B302" s="9">
        <f>'total Scrap'!B302</f>
        <v>73082</v>
      </c>
      <c r="C302" s="19" t="str">
        <f>'total Scrap'!C302</f>
        <v>C. Poli Marchetti</v>
      </c>
      <c r="D302" s="19">
        <f>'total Scrap'!D302</f>
        <v>96617</v>
      </c>
      <c r="E302" s="11" t="str">
        <f>'total Scrap'!E302</f>
        <v>56210F225071</v>
      </c>
      <c r="F302" s="19" t="str">
        <f>'total Scrap'!F302</f>
        <v>WIRE, ENGINE</v>
      </c>
      <c r="G302" s="19">
        <f>'total Scrap'!G302</f>
        <v>1</v>
      </c>
      <c r="H302" s="7">
        <f>'total Scrap'!H302</f>
        <v>127.96</v>
      </c>
      <c r="I302" s="19">
        <f>'total Scrap'!I302</f>
        <v>13.72</v>
      </c>
      <c r="J302" s="7">
        <f>'total Scrap'!J302</f>
        <v>141.68</v>
      </c>
      <c r="K302" s="3" t="str">
        <f>'total Scrap'!K302</f>
        <v>CODE ERREUR OC-2</v>
      </c>
      <c r="L302" s="18" t="b">
        <f t="shared" si="8"/>
        <v>0</v>
      </c>
      <c r="M30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02" s="25"/>
      <c r="O302" s="26"/>
      <c r="P302" s="25">
        <f t="shared" si="9"/>
        <v>183</v>
      </c>
      <c r="Q302" s="6"/>
      <c r="R302" s="6"/>
      <c r="S302" s="6"/>
    </row>
    <row r="303" spans="1:19" ht="18.75" customHeight="1" x14ac:dyDescent="0.35">
      <c r="A303" s="23" t="str">
        <f>'total Scrap'!A303</f>
        <v>03/2021</v>
      </c>
      <c r="B303" s="9">
        <f>'total Scrap'!B303</f>
        <v>73082</v>
      </c>
      <c r="C303" s="19" t="str">
        <f>'total Scrap'!C303</f>
        <v>C. Poli Marchetti</v>
      </c>
      <c r="D303" s="19">
        <f>'total Scrap'!D303</f>
        <v>96567</v>
      </c>
      <c r="E303" s="11" t="str">
        <f>'total Scrap'!E303</f>
        <v>537302670571</v>
      </c>
      <c r="F303" s="19" t="str">
        <f>'total Scrap'!F303</f>
        <v>SEAT ASSY</v>
      </c>
      <c r="G303" s="19">
        <f>'total Scrap'!G303</f>
        <v>1</v>
      </c>
      <c r="H303" s="7">
        <f>'total Scrap'!H303</f>
        <v>117.18</v>
      </c>
      <c r="I303" s="19">
        <f>'total Scrap'!I303</f>
        <v>13.72</v>
      </c>
      <c r="J303" s="7">
        <f>'total Scrap'!J303</f>
        <v>130.9</v>
      </c>
      <c r="K303" s="3" t="str">
        <f>'total Scrap'!K303</f>
        <v>OUVERTURE BOITE DOCS HS</v>
      </c>
      <c r="L303" s="18">
        <f t="shared" si="8"/>
        <v>1</v>
      </c>
      <c r="M30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03" s="25"/>
      <c r="O303" s="26"/>
      <c r="P303" s="25">
        <f t="shared" si="9"/>
        <v>183</v>
      </c>
      <c r="Q303" s="6"/>
      <c r="R303" s="6"/>
      <c r="S303" s="6"/>
    </row>
    <row r="304" spans="1:19" ht="18.75" customHeight="1" x14ac:dyDescent="0.35">
      <c r="A304" s="23" t="str">
        <f>'total Scrap'!A121</f>
        <v>10/2020</v>
      </c>
      <c r="B304" s="9">
        <f>'total Scrap'!B121</f>
        <v>72999</v>
      </c>
      <c r="C304" s="19" t="str">
        <f>'total Scrap'!C121</f>
        <v>B. Metreau</v>
      </c>
      <c r="D304" s="19">
        <f>'total Scrap'!D121</f>
        <v>95170</v>
      </c>
      <c r="E304" s="11" t="str">
        <f>'total Scrap'!E121</f>
        <v>16420F118071</v>
      </c>
      <c r="F304" s="19" t="str">
        <f>'total Scrap'!F121</f>
        <v>RADIATOR ASSY</v>
      </c>
      <c r="G304" s="19">
        <f>'total Scrap'!G121</f>
        <v>1</v>
      </c>
      <c r="H304" s="7">
        <f>'total Scrap'!H121</f>
        <v>69.430000000000007</v>
      </c>
      <c r="I304" s="19">
        <f>'total Scrap'!I121</f>
        <v>13.72</v>
      </c>
      <c r="J304" s="7">
        <f>'total Scrap'!J121</f>
        <v>83.15</v>
      </c>
      <c r="K304" s="3" t="str">
        <f>'total Scrap'!K121</f>
        <v>TENTATIVE DE RÉPARATION SUITE AUX SOUCIS DE MONTAGE</v>
      </c>
      <c r="L304" s="18" t="b">
        <f t="shared" si="8"/>
        <v>0</v>
      </c>
      <c r="M30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04" s="25"/>
      <c r="O304" s="26"/>
      <c r="P304" s="25">
        <f t="shared" si="9"/>
        <v>183</v>
      </c>
      <c r="Q304" s="6"/>
      <c r="R304" s="6"/>
      <c r="S304" s="6"/>
    </row>
    <row r="305" spans="1:19" ht="18.75" customHeight="1" x14ac:dyDescent="0.35">
      <c r="A305" s="23" t="str">
        <f>'total Scrap'!A305</f>
        <v>03/2021</v>
      </c>
      <c r="B305" s="9">
        <f>'total Scrap'!B305</f>
        <v>73082</v>
      </c>
      <c r="C305" s="19" t="str">
        <f>'total Scrap'!C305</f>
        <v>C. Poli Marchetti</v>
      </c>
      <c r="D305" s="19">
        <f>'total Scrap'!D305</f>
        <v>97224</v>
      </c>
      <c r="E305" s="11" t="str">
        <f>'total Scrap'!E305</f>
        <v>281002665171</v>
      </c>
      <c r="F305" s="19" t="str">
        <f>'total Scrap'!F305</f>
        <v>STARTER ASSY</v>
      </c>
      <c r="G305" s="19">
        <f>'total Scrap'!G305</f>
        <v>1</v>
      </c>
      <c r="H305" s="7">
        <f>'total Scrap'!H305</f>
        <v>94.69</v>
      </c>
      <c r="I305" s="19">
        <f>'total Scrap'!I305</f>
        <v>13.72</v>
      </c>
      <c r="J305" s="7">
        <f>'total Scrap'!J305</f>
        <v>108.41</v>
      </c>
      <c r="K305" s="3" t="str">
        <f>'total Scrap'!K305</f>
        <v>PRISE SUR DEMARREUR HS</v>
      </c>
      <c r="L305" s="18" t="b">
        <f t="shared" si="8"/>
        <v>0</v>
      </c>
      <c r="M30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05" s="25"/>
      <c r="O305" s="26"/>
      <c r="P305" s="25">
        <f t="shared" si="9"/>
        <v>183</v>
      </c>
      <c r="Q305" s="6"/>
      <c r="R305" s="6"/>
      <c r="S305" s="6"/>
    </row>
    <row r="306" spans="1:19" ht="18.75" customHeight="1" x14ac:dyDescent="0.35">
      <c r="A306" s="23" t="str">
        <f>'total Scrap'!A306</f>
        <v>03/2021</v>
      </c>
      <c r="B306" s="9">
        <f>'total Scrap'!B306</f>
        <v>73082</v>
      </c>
      <c r="C306" s="19" t="str">
        <f>'total Scrap'!C306</f>
        <v>C. Poli Marchetti</v>
      </c>
      <c r="D306" s="19">
        <f>'total Scrap'!D306</f>
        <v>95562</v>
      </c>
      <c r="E306" s="11" t="str">
        <f>'total Scrap'!E306</f>
        <v>470303661171</v>
      </c>
      <c r="F306" s="19" t="str">
        <f>'total Scrap'!F306</f>
        <v>BRAKE ASSY, RH</v>
      </c>
      <c r="G306" s="19">
        <f>'total Scrap'!G306</f>
        <v>1</v>
      </c>
      <c r="H306" s="7">
        <f>'total Scrap'!H306</f>
        <v>88.54</v>
      </c>
      <c r="I306" s="19">
        <f>'total Scrap'!I306</f>
        <v>13.72</v>
      </c>
      <c r="J306" s="7">
        <f>'total Scrap'!J306</f>
        <v>102.26</v>
      </c>
      <c r="K306" s="3" t="str">
        <f>'total Scrap'!K306</f>
        <v>CABLE DE FREIN HS</v>
      </c>
      <c r="L306" s="18">
        <f t="shared" si="8"/>
        <v>1</v>
      </c>
      <c r="M30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06" s="25"/>
      <c r="O306" s="26"/>
      <c r="P306" s="25">
        <f t="shared" si="9"/>
        <v>183</v>
      </c>
      <c r="Q306" s="6"/>
      <c r="R306" s="6"/>
      <c r="S306" s="6"/>
    </row>
    <row r="307" spans="1:19" ht="18.75" customHeight="1" x14ac:dyDescent="0.35">
      <c r="A307" s="23" t="str">
        <f>'total Scrap'!A307</f>
        <v>03/2021</v>
      </c>
      <c r="B307" s="9">
        <f>'total Scrap'!B307</f>
        <v>72999</v>
      </c>
      <c r="C307" s="19" t="str">
        <f>'total Scrap'!C307</f>
        <v>B. Metreau</v>
      </c>
      <c r="D307" s="19">
        <f>'total Scrap'!D307</f>
        <v>95666</v>
      </c>
      <c r="E307" s="11" t="str">
        <f>'total Scrap'!E307</f>
        <v>56210F219071</v>
      </c>
      <c r="F307" s="19" t="str">
        <f>'total Scrap'!F307</f>
        <v>WIRE, ENGINE</v>
      </c>
      <c r="G307" s="19">
        <f>'total Scrap'!G307</f>
        <v>1</v>
      </c>
      <c r="H307" s="7">
        <f>'total Scrap'!H307</f>
        <v>80.569999999999993</v>
      </c>
      <c r="I307" s="19">
        <f>'total Scrap'!I307</f>
        <v>13.72</v>
      </c>
      <c r="J307" s="7">
        <f>'total Scrap'!J307</f>
        <v>94.289999999999992</v>
      </c>
      <c r="K307" s="3" t="str">
        <f>'total Scrap'!K307</f>
        <v>PRISE CASSÉE SUR FAISCEAU MOTEUR</v>
      </c>
      <c r="L307" s="18" t="b">
        <f t="shared" si="8"/>
        <v>0</v>
      </c>
      <c r="M30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07" s="25"/>
      <c r="O307" s="26"/>
      <c r="P307" s="25">
        <f t="shared" si="9"/>
        <v>183</v>
      </c>
      <c r="Q307" s="6"/>
      <c r="R307" s="6"/>
      <c r="S307" s="6"/>
    </row>
    <row r="308" spans="1:19" ht="18.75" customHeight="1" x14ac:dyDescent="0.35">
      <c r="A308" s="23" t="str">
        <f>'total Scrap'!A308</f>
        <v>03/2021</v>
      </c>
      <c r="B308" s="9">
        <f>'total Scrap'!B308</f>
        <v>72999</v>
      </c>
      <c r="C308" s="19" t="str">
        <f>'total Scrap'!C308</f>
        <v>B. Metreau</v>
      </c>
      <c r="D308" s="19">
        <f>'total Scrap'!D308</f>
        <v>96563</v>
      </c>
      <c r="E308" s="11" t="str">
        <f>'total Scrap'!E308</f>
        <v>56210F219071</v>
      </c>
      <c r="F308" s="19" t="str">
        <f>'total Scrap'!F308</f>
        <v>WIRE, ENGINE</v>
      </c>
      <c r="G308" s="19">
        <f>'total Scrap'!G308</f>
        <v>1</v>
      </c>
      <c r="H308" s="7">
        <f>'total Scrap'!H308</f>
        <v>80.569999999999993</v>
      </c>
      <c r="I308" s="19">
        <f>'total Scrap'!I308</f>
        <v>13.72</v>
      </c>
      <c r="J308" s="7">
        <f>'total Scrap'!J308</f>
        <v>94.289999999999992</v>
      </c>
      <c r="K308" s="3" t="str">
        <f>'total Scrap'!K308</f>
        <v>PRISE HS</v>
      </c>
      <c r="L308" s="18" t="b">
        <f t="shared" si="8"/>
        <v>0</v>
      </c>
      <c r="M30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08" s="25"/>
      <c r="O308" s="26"/>
      <c r="P308" s="25">
        <f t="shared" si="9"/>
        <v>183</v>
      </c>
      <c r="Q308" s="6"/>
      <c r="R308" s="6"/>
      <c r="S308" s="6"/>
    </row>
    <row r="309" spans="1:19" ht="18.75" customHeight="1" x14ac:dyDescent="0.35">
      <c r="A309" s="23" t="str">
        <f>'total Scrap'!A309</f>
        <v>03/2021</v>
      </c>
      <c r="B309" s="9">
        <f>'total Scrap'!B309</f>
        <v>72999</v>
      </c>
      <c r="C309" s="19" t="str">
        <f>'total Scrap'!C309</f>
        <v>B. Metreau</v>
      </c>
      <c r="D309" s="19">
        <f>'total Scrap'!D309</f>
        <v>96747</v>
      </c>
      <c r="E309" s="11" t="str">
        <f>'total Scrap'!E309</f>
        <v>56210F219071</v>
      </c>
      <c r="F309" s="19" t="str">
        <f>'total Scrap'!F309</f>
        <v>WIRE, ENGINE</v>
      </c>
      <c r="G309" s="19">
        <f>'total Scrap'!G309</f>
        <v>1</v>
      </c>
      <c r="H309" s="7">
        <f>'total Scrap'!H309</f>
        <v>80.31</v>
      </c>
      <c r="I309" s="19">
        <f>'total Scrap'!I309</f>
        <v>13.72</v>
      </c>
      <c r="J309" s="7">
        <f>'total Scrap'!J309</f>
        <v>94.03</v>
      </c>
      <c r="K309" s="3" t="str">
        <f>'total Scrap'!K309</f>
        <v>PRISE HS</v>
      </c>
      <c r="L309" s="18" t="b">
        <f t="shared" si="8"/>
        <v>0</v>
      </c>
      <c r="M30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09" s="25"/>
      <c r="O309" s="26"/>
      <c r="P309" s="25">
        <f t="shared" si="9"/>
        <v>183</v>
      </c>
      <c r="Q309" s="6"/>
      <c r="R309" s="6"/>
      <c r="S309" s="6"/>
    </row>
    <row r="310" spans="1:19" ht="18.75" customHeight="1" x14ac:dyDescent="0.35">
      <c r="A310" s="23" t="str">
        <f>'total Scrap'!A310</f>
        <v>03/2021</v>
      </c>
      <c r="B310" s="9">
        <f>'total Scrap'!B310</f>
        <v>72999</v>
      </c>
      <c r="C310" s="19" t="str">
        <f>'total Scrap'!C310</f>
        <v>B. Metreau</v>
      </c>
      <c r="D310" s="19">
        <f>'total Scrap'!D310</f>
        <v>96750</v>
      </c>
      <c r="E310" s="11" t="str">
        <f>'total Scrap'!E310</f>
        <v>56210F219071</v>
      </c>
      <c r="F310" s="19" t="str">
        <f>'total Scrap'!F310</f>
        <v>WIRE, ENGINE</v>
      </c>
      <c r="G310" s="19">
        <f>'total Scrap'!G310</f>
        <v>1</v>
      </c>
      <c r="H310" s="7">
        <f>'total Scrap'!H310</f>
        <v>80.31</v>
      </c>
      <c r="I310" s="19">
        <f>'total Scrap'!I310</f>
        <v>13.72</v>
      </c>
      <c r="J310" s="7">
        <f>'total Scrap'!J310</f>
        <v>94.03</v>
      </c>
      <c r="K310" s="3" t="str">
        <f>'total Scrap'!K310</f>
        <v>PRISE HS</v>
      </c>
      <c r="L310" s="18" t="b">
        <f t="shared" si="8"/>
        <v>0</v>
      </c>
      <c r="M31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10" s="25"/>
      <c r="O310" s="26"/>
      <c r="P310" s="25">
        <f t="shared" si="9"/>
        <v>183</v>
      </c>
      <c r="Q310" s="6"/>
      <c r="R310" s="6"/>
      <c r="S310" s="6"/>
    </row>
    <row r="311" spans="1:19" ht="18.75" customHeight="1" x14ac:dyDescent="0.35">
      <c r="A311" s="23" t="str">
        <f>'total Scrap'!A311</f>
        <v>03/2021</v>
      </c>
      <c r="B311" s="9">
        <f>'total Scrap'!B311</f>
        <v>72999</v>
      </c>
      <c r="C311" s="19" t="str">
        <f>'total Scrap'!C311</f>
        <v>B. Metreau</v>
      </c>
      <c r="D311" s="19">
        <f>'total Scrap'!D311</f>
        <v>97811</v>
      </c>
      <c r="E311" s="11" t="str">
        <f>'total Scrap'!E311</f>
        <v>235102661171</v>
      </c>
      <c r="F311" s="19" t="str">
        <f>'total Scrap'!F311</f>
        <v>REGULATOR ASSY, LPG</v>
      </c>
      <c r="G311" s="19">
        <f>'total Scrap'!G311</f>
        <v>1</v>
      </c>
      <c r="H311" s="7">
        <f>'total Scrap'!H311</f>
        <v>78.38</v>
      </c>
      <c r="I311" s="19">
        <f>'total Scrap'!I311</f>
        <v>13.72</v>
      </c>
      <c r="J311" s="7">
        <f>'total Scrap'!J311</f>
        <v>92.1</v>
      </c>
      <c r="K311" s="3" t="str">
        <f>'total Scrap'!K311</f>
        <v>RACCORD SERRÉ DE TRAVERS</v>
      </c>
      <c r="L311" s="18" t="b">
        <f t="shared" si="8"/>
        <v>0</v>
      </c>
      <c r="M31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11" s="25"/>
      <c r="O311" s="26"/>
      <c r="P311" s="25">
        <f t="shared" si="9"/>
        <v>183</v>
      </c>
      <c r="Q311" s="6"/>
      <c r="R311" s="6"/>
      <c r="S311" s="6"/>
    </row>
    <row r="312" spans="1:19" ht="18.75" customHeight="1" x14ac:dyDescent="0.35">
      <c r="A312" s="23" t="str">
        <f>'total Scrap'!A312</f>
        <v>03/2021</v>
      </c>
      <c r="B312" s="9">
        <f>'total Scrap'!B312</f>
        <v>72062</v>
      </c>
      <c r="C312" s="19" t="str">
        <f>'total Scrap'!C312</f>
        <v>P. Sauvaget</v>
      </c>
      <c r="D312" s="19">
        <f>'total Scrap'!D312</f>
        <v>97653</v>
      </c>
      <c r="E312" s="11" t="str">
        <f>'total Scrap'!E312</f>
        <v>55518FPA2071</v>
      </c>
      <c r="F312" s="19" t="str">
        <f>'total Scrap'!F312</f>
        <v>TABLE      7513197</v>
      </c>
      <c r="G312" s="19">
        <f>'total Scrap'!G312</f>
        <v>1</v>
      </c>
      <c r="H312" s="7">
        <f>'total Scrap'!H312</f>
        <v>67.44</v>
      </c>
      <c r="I312" s="19">
        <f>'total Scrap'!I312</f>
        <v>13.72</v>
      </c>
      <c r="J312" s="7">
        <f>'total Scrap'!J312</f>
        <v>81.16</v>
      </c>
      <c r="K312" s="3" t="str">
        <f>'total Scrap'!K312</f>
        <v>VIS SUR SUPPORT COUPÉE</v>
      </c>
      <c r="L312" s="18">
        <f t="shared" si="8"/>
        <v>1</v>
      </c>
      <c r="M31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12" s="25"/>
      <c r="O312" s="26"/>
      <c r="P312" s="25">
        <f t="shared" si="9"/>
        <v>183</v>
      </c>
      <c r="Q312" s="6"/>
      <c r="R312" s="6"/>
      <c r="S312" s="6"/>
    </row>
    <row r="313" spans="1:19" ht="18.75" customHeight="1" x14ac:dyDescent="0.35">
      <c r="A313" s="23" t="str">
        <f>'total Scrap'!A313</f>
        <v>03/2021</v>
      </c>
      <c r="B313" s="9">
        <f>'total Scrap'!B313</f>
        <v>72999</v>
      </c>
      <c r="C313" s="19" t="str">
        <f>'total Scrap'!C313</f>
        <v>B. Metreau</v>
      </c>
      <c r="D313" s="19">
        <f>'total Scrap'!D313</f>
        <v>97654</v>
      </c>
      <c r="E313" s="11" t="str">
        <f>'total Scrap'!E313</f>
        <v>27060UB080</v>
      </c>
      <c r="F313" s="19" t="str">
        <f>'total Scrap'!F313</f>
        <v>ALTERNATOR ASSY, W/REGULATOR</v>
      </c>
      <c r="G313" s="19">
        <f>'total Scrap'!G313</f>
        <v>1</v>
      </c>
      <c r="H313" s="7">
        <f>'total Scrap'!H313</f>
        <v>66.510000000000005</v>
      </c>
      <c r="I313" s="19">
        <f>'total Scrap'!I313</f>
        <v>13.72</v>
      </c>
      <c r="J313" s="7">
        <f>'total Scrap'!J313</f>
        <v>80.23</v>
      </c>
      <c r="K313" s="3" t="str">
        <f>'total Scrap'!K313</f>
        <v>CARTER HS</v>
      </c>
      <c r="L313" s="18">
        <f t="shared" si="8"/>
        <v>1</v>
      </c>
      <c r="M31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13" s="25"/>
      <c r="O313" s="26"/>
      <c r="P313" s="25">
        <f t="shared" si="9"/>
        <v>183</v>
      </c>
      <c r="Q313" s="6"/>
      <c r="R313" s="6"/>
      <c r="S313" s="6"/>
    </row>
    <row r="314" spans="1:19" ht="18.75" customHeight="1" x14ac:dyDescent="0.35">
      <c r="A314" s="23" t="str">
        <f>'total Scrap'!A314</f>
        <v>03/2021</v>
      </c>
      <c r="B314" s="9">
        <f>'total Scrap'!B314</f>
        <v>73069</v>
      </c>
      <c r="C314" s="19" t="str">
        <f>'total Scrap'!C314</f>
        <v>T. Boudard</v>
      </c>
      <c r="D314" s="19">
        <f>'total Scrap'!D314</f>
        <v>96679</v>
      </c>
      <c r="E314" s="11" t="str">
        <f>'total Scrap'!E314</f>
        <v>2A28005</v>
      </c>
      <c r="F314" s="19" t="str">
        <f>'total Scrap'!F314</f>
        <v>COVER SUB-ASSY, HTR</v>
      </c>
      <c r="G314" s="19">
        <f>'total Scrap'!G314</f>
        <v>1</v>
      </c>
      <c r="H314" s="7">
        <f>'total Scrap'!H314</f>
        <v>51.48</v>
      </c>
      <c r="I314" s="19">
        <f>'total Scrap'!I314</f>
        <v>13.72</v>
      </c>
      <c r="J314" s="7">
        <f>'total Scrap'!J314</f>
        <v>65.2</v>
      </c>
      <c r="K314" s="3" t="str">
        <f>'total Scrap'!K314</f>
        <v>ABIMÉ AU MONTAGE CABINE</v>
      </c>
      <c r="L314" s="18" t="b">
        <f t="shared" si="8"/>
        <v>0</v>
      </c>
      <c r="M31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14" s="25"/>
      <c r="O314" s="26"/>
      <c r="P314" s="25">
        <f t="shared" si="9"/>
        <v>183</v>
      </c>
      <c r="Q314" s="6"/>
      <c r="R314" s="6"/>
      <c r="S314" s="6"/>
    </row>
    <row r="315" spans="1:19" ht="18.75" customHeight="1" x14ac:dyDescent="0.35">
      <c r="A315" s="23" t="str">
        <f>'total Scrap'!A315</f>
        <v>03/2021</v>
      </c>
      <c r="B315" s="9">
        <f>'total Scrap'!B315</f>
        <v>72999</v>
      </c>
      <c r="C315" s="19" t="str">
        <f>'total Scrap'!C315</f>
        <v>B. Metreau</v>
      </c>
      <c r="D315" s="19">
        <f>'total Scrap'!D315</f>
        <v>96566</v>
      </c>
      <c r="E315" s="11" t="str">
        <f>'total Scrap'!E315</f>
        <v>461502661271</v>
      </c>
      <c r="F315" s="19" t="str">
        <f>'total Scrap'!F315</f>
        <v>PEDAL ASSY, PARKING BRAKE</v>
      </c>
      <c r="G315" s="19">
        <f>'total Scrap'!G315</f>
        <v>1</v>
      </c>
      <c r="H315" s="7">
        <f>'total Scrap'!H315</f>
        <v>47.5</v>
      </c>
      <c r="I315" s="19">
        <f>'total Scrap'!I315</f>
        <v>13.72</v>
      </c>
      <c r="J315" s="7">
        <f>'total Scrap'!J315</f>
        <v>61.22</v>
      </c>
      <c r="K315" s="3" t="str">
        <f>'total Scrap'!K315</f>
        <v>SUPPORT DE CABLE HS</v>
      </c>
      <c r="L315" s="18" t="b">
        <f t="shared" si="8"/>
        <v>0</v>
      </c>
      <c r="M31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15" s="25"/>
      <c r="O315" s="26"/>
      <c r="P315" s="25">
        <f t="shared" si="9"/>
        <v>183</v>
      </c>
      <c r="Q315" s="6"/>
      <c r="R315" s="6"/>
      <c r="S315" s="6"/>
    </row>
    <row r="316" spans="1:19" ht="18.75" customHeight="1" x14ac:dyDescent="0.35">
      <c r="A316" s="23" t="str">
        <f>'total Scrap'!A316</f>
        <v>03/2021</v>
      </c>
      <c r="B316" s="9">
        <f>'total Scrap'!B316</f>
        <v>73082</v>
      </c>
      <c r="C316" s="19" t="str">
        <f>'total Scrap'!C316</f>
        <v>C. Poli Marchetti</v>
      </c>
      <c r="D316" s="19">
        <f>'total Scrap'!D316</f>
        <v>96748</v>
      </c>
      <c r="E316" s="11" t="str">
        <f>'total Scrap'!E316</f>
        <v>461502661271</v>
      </c>
      <c r="F316" s="19" t="str">
        <f>'total Scrap'!F316</f>
        <v>PEDAL ASSY, PARKING BRAKE</v>
      </c>
      <c r="G316" s="19">
        <f>'total Scrap'!G316</f>
        <v>1</v>
      </c>
      <c r="H316" s="7">
        <f>'total Scrap'!H316</f>
        <v>47.5</v>
      </c>
      <c r="I316" s="19">
        <f>'total Scrap'!I316</f>
        <v>13.72</v>
      </c>
      <c r="J316" s="7">
        <f>'total Scrap'!J316</f>
        <v>61.22</v>
      </c>
      <c r="K316" s="3" t="str">
        <f>'total Scrap'!K316</f>
        <v>GAINE HS</v>
      </c>
      <c r="L316" s="18" t="b">
        <f t="shared" si="8"/>
        <v>0</v>
      </c>
      <c r="M31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16" s="25"/>
      <c r="O316" s="26"/>
      <c r="P316" s="25">
        <f t="shared" si="9"/>
        <v>183</v>
      </c>
      <c r="Q316" s="6"/>
      <c r="R316" s="6"/>
      <c r="S316" s="6"/>
    </row>
    <row r="317" spans="1:19" ht="18.75" customHeight="1" x14ac:dyDescent="0.35">
      <c r="A317" s="23" t="str">
        <f>'total Scrap'!A317</f>
        <v>03/2021</v>
      </c>
      <c r="B317" s="9">
        <f>'total Scrap'!B317</f>
        <v>72999</v>
      </c>
      <c r="C317" s="19" t="str">
        <f>'total Scrap'!C317</f>
        <v>B. Metreau</v>
      </c>
      <c r="D317" s="19">
        <f>'total Scrap'!D317</f>
        <v>97525</v>
      </c>
      <c r="E317" s="11" t="str">
        <f>'total Scrap'!E317</f>
        <v>56021F219471</v>
      </c>
      <c r="F317" s="19" t="str">
        <f>'total Scrap'!F317</f>
        <v>WIRE, ENGINE</v>
      </c>
      <c r="G317" s="19">
        <f>'total Scrap'!G317</f>
        <v>1</v>
      </c>
      <c r="H317" s="7">
        <f>'total Scrap'!H317</f>
        <v>46.48</v>
      </c>
      <c r="I317" s="19">
        <f>'total Scrap'!I317</f>
        <v>13.72</v>
      </c>
      <c r="J317" s="7">
        <f>'total Scrap'!J317</f>
        <v>60.199999999999996</v>
      </c>
      <c r="K317" s="3" t="str">
        <f>'total Scrap'!K317</f>
        <v>PRISE NOIRE CASSÉE SUR CHAINE</v>
      </c>
      <c r="L317" s="18" t="b">
        <f t="shared" si="8"/>
        <v>0</v>
      </c>
      <c r="M31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17" s="25"/>
      <c r="O317" s="26"/>
      <c r="P317" s="25">
        <f t="shared" si="9"/>
        <v>183</v>
      </c>
      <c r="Q317" s="6"/>
      <c r="R317" s="6"/>
      <c r="S317" s="6"/>
    </row>
    <row r="318" spans="1:19" ht="18.75" customHeight="1" x14ac:dyDescent="0.35">
      <c r="A318" s="23" t="str">
        <f>'total Scrap'!A318</f>
        <v>03/2021</v>
      </c>
      <c r="B318" s="9">
        <f>'total Scrap'!B318</f>
        <v>73082</v>
      </c>
      <c r="C318" s="19" t="str">
        <f>'total Scrap'!C318</f>
        <v>C. Poli Marchetti</v>
      </c>
      <c r="D318" s="19">
        <f>'total Scrap'!D318</f>
        <v>96561</v>
      </c>
      <c r="E318" s="11" t="str">
        <f>'total Scrap'!E318</f>
        <v>565903676071</v>
      </c>
      <c r="F318" s="19" t="str">
        <f>'total Scrap'!F318</f>
        <v>LAMP ASSY, HEAD</v>
      </c>
      <c r="G318" s="19">
        <f>'total Scrap'!G318</f>
        <v>1</v>
      </c>
      <c r="H318" s="7">
        <f>'total Scrap'!H318</f>
        <v>43.72</v>
      </c>
      <c r="I318" s="19">
        <f>'total Scrap'!I318</f>
        <v>13.72</v>
      </c>
      <c r="J318" s="7">
        <f>'total Scrap'!J318</f>
        <v>57.44</v>
      </c>
      <c r="K318" s="3" t="str">
        <f>'total Scrap'!K318</f>
        <v>PHARE CASSÉ</v>
      </c>
      <c r="L318" s="18" t="b">
        <f t="shared" si="8"/>
        <v>0</v>
      </c>
      <c r="M31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18" s="25"/>
      <c r="O318" s="26"/>
      <c r="P318" s="25">
        <f t="shared" si="9"/>
        <v>183</v>
      </c>
      <c r="Q318" s="6"/>
      <c r="R318" s="6"/>
      <c r="S318" s="6"/>
    </row>
    <row r="319" spans="1:19" ht="18.75" customHeight="1" x14ac:dyDescent="0.35">
      <c r="A319" s="23" t="str">
        <f>'total Scrap'!A319</f>
        <v>03/2021</v>
      </c>
      <c r="B319" s="9">
        <f>'total Scrap'!B319</f>
        <v>73082</v>
      </c>
      <c r="C319" s="19" t="str">
        <f>'total Scrap'!C319</f>
        <v>C. Poli Marchetti</v>
      </c>
      <c r="D319" s="19">
        <f>'total Scrap'!D319</f>
        <v>97523</v>
      </c>
      <c r="E319" s="11" t="str">
        <f>'total Scrap'!E319</f>
        <v>470301661071</v>
      </c>
      <c r="F319" s="19" t="str">
        <f>'total Scrap'!F319</f>
        <v>BRAKE ASSY, RH</v>
      </c>
      <c r="G319" s="19">
        <f>'total Scrap'!G319</f>
        <v>1</v>
      </c>
      <c r="H319" s="7">
        <f>'total Scrap'!H319</f>
        <v>43.4</v>
      </c>
      <c r="I319" s="19">
        <f>'total Scrap'!I319</f>
        <v>13.72</v>
      </c>
      <c r="J319" s="7">
        <f>'total Scrap'!J319</f>
        <v>57.12</v>
      </c>
      <c r="K319" s="3" t="str">
        <f>'total Scrap'!K319</f>
        <v>CABLE HS</v>
      </c>
      <c r="L319" s="18">
        <f t="shared" si="8"/>
        <v>1</v>
      </c>
      <c r="M31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19" s="25"/>
      <c r="O319" s="26"/>
      <c r="P319" s="25">
        <f t="shared" si="9"/>
        <v>183</v>
      </c>
      <c r="Q319" s="6"/>
      <c r="R319" s="6"/>
      <c r="S319" s="6"/>
    </row>
    <row r="320" spans="1:19" ht="18.75" customHeight="1" x14ac:dyDescent="0.35">
      <c r="A320" s="23" t="str">
        <f>'total Scrap'!A320</f>
        <v>03/2021</v>
      </c>
      <c r="B320" s="9">
        <f>'total Scrap'!B320</f>
        <v>73082</v>
      </c>
      <c r="C320" s="19" t="str">
        <f>'total Scrap'!C320</f>
        <v>C. Poli Marchetti</v>
      </c>
      <c r="D320" s="19">
        <f>'total Scrap'!D320</f>
        <v>97522</v>
      </c>
      <c r="E320" s="11" t="str">
        <f>'total Scrap'!E320</f>
        <v>566302661071</v>
      </c>
      <c r="F320" s="19" t="str">
        <f>'total Scrap'!F320</f>
        <v>LAMP ASSY, COMBINATION RR, LED</v>
      </c>
      <c r="G320" s="19">
        <f>'total Scrap'!G320</f>
        <v>1</v>
      </c>
      <c r="H320" s="7">
        <f>'total Scrap'!H320</f>
        <v>37.340000000000003</v>
      </c>
      <c r="I320" s="19">
        <f>'total Scrap'!I320</f>
        <v>13.72</v>
      </c>
      <c r="J320" s="7">
        <f>'total Scrap'!J320</f>
        <v>51.06</v>
      </c>
      <c r="K320" s="3" t="str">
        <f>'total Scrap'!K320</f>
        <v>PRISE CASSÉE</v>
      </c>
      <c r="L320" s="18" t="b">
        <f t="shared" si="8"/>
        <v>0</v>
      </c>
      <c r="M32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20" s="25"/>
      <c r="O320" s="26"/>
      <c r="P320" s="25">
        <f t="shared" si="9"/>
        <v>183</v>
      </c>
      <c r="Q320" s="6"/>
      <c r="R320" s="6"/>
      <c r="S320" s="6"/>
    </row>
    <row r="321" spans="1:19" ht="18.75" customHeight="1" x14ac:dyDescent="0.35">
      <c r="A321" s="23" t="str">
        <f>'total Scrap'!A321</f>
        <v>03/2021</v>
      </c>
      <c r="B321" s="9">
        <f>'total Scrap'!B321</f>
        <v>73082</v>
      </c>
      <c r="C321" s="19" t="str">
        <f>'total Scrap'!C321</f>
        <v>C. Poli Marchetti</v>
      </c>
      <c r="D321" s="19">
        <f>'total Scrap'!D321</f>
        <v>96558</v>
      </c>
      <c r="E321" s="11" t="str">
        <f>'total Scrap'!E321</f>
        <v>56014F328071</v>
      </c>
      <c r="F321" s="19" t="str">
        <f>'total Scrap'!F321</f>
        <v>WIRE SIDE RH</v>
      </c>
      <c r="G321" s="19">
        <f>'total Scrap'!G321</f>
        <v>1</v>
      </c>
      <c r="H321" s="7">
        <f>'total Scrap'!H321</f>
        <v>35.74</v>
      </c>
      <c r="I321" s="19">
        <f>'total Scrap'!I321</f>
        <v>13.72</v>
      </c>
      <c r="J321" s="7">
        <f>'total Scrap'!J321</f>
        <v>49.46</v>
      </c>
      <c r="K321" s="3" t="str">
        <f>'total Scrap'!K321</f>
        <v>CONNECTEUR HS</v>
      </c>
      <c r="L321" s="18">
        <f t="shared" si="8"/>
        <v>1</v>
      </c>
      <c r="M32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21" s="25"/>
      <c r="O321" s="26"/>
      <c r="P321" s="25">
        <f t="shared" si="9"/>
        <v>183</v>
      </c>
      <c r="Q321" s="6"/>
      <c r="R321" s="6"/>
      <c r="S321" s="6"/>
    </row>
    <row r="322" spans="1:19" ht="18.75" customHeight="1" x14ac:dyDescent="0.35">
      <c r="A322" s="23" t="str">
        <f>'total Scrap'!A322</f>
        <v>03/2021</v>
      </c>
      <c r="B322" s="9">
        <f>'total Scrap'!B322</f>
        <v>73082</v>
      </c>
      <c r="C322" s="19" t="str">
        <f>'total Scrap'!C322</f>
        <v>C. Poli Marchetti</v>
      </c>
      <c r="D322" s="19">
        <f>'total Scrap'!D322</f>
        <v>96562</v>
      </c>
      <c r="E322" s="11" t="str">
        <f>'total Scrap'!E322</f>
        <v>38110F232171</v>
      </c>
      <c r="F322" s="19" t="str">
        <f>'total Scrap'!F322</f>
        <v>PUMP ASSY 2 AND 3 T 83085828</v>
      </c>
      <c r="G322" s="19">
        <f>'total Scrap'!G322</f>
        <v>1</v>
      </c>
      <c r="H322" s="7">
        <f>'total Scrap'!H322</f>
        <v>34.51</v>
      </c>
      <c r="I322" s="19">
        <f>'total Scrap'!I322</f>
        <v>13.72</v>
      </c>
      <c r="J322" s="7">
        <f>'total Scrap'!J322</f>
        <v>48.23</v>
      </c>
      <c r="K322" s="3" t="str">
        <f>'total Scrap'!K322</f>
        <v>FILTRE À HUILE ABIMÉ AU POSTE 4</v>
      </c>
      <c r="L322" s="18">
        <f t="shared" ref="L322:L385" si="10">IF(COUNTIFS($E$2:$E$437,E322)=1,1)</f>
        <v>1</v>
      </c>
      <c r="M32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22" s="25"/>
      <c r="O322" s="26"/>
      <c r="P322" s="25">
        <f t="shared" si="9"/>
        <v>183</v>
      </c>
      <c r="Q322" s="6"/>
      <c r="R322" s="6"/>
      <c r="S322" s="6"/>
    </row>
    <row r="323" spans="1:19" ht="18.75" customHeight="1" x14ac:dyDescent="0.35">
      <c r="A323" s="23" t="str">
        <f>'total Scrap'!A323</f>
        <v>03/2021</v>
      </c>
      <c r="B323" s="9">
        <f>'total Scrap'!B323</f>
        <v>73069</v>
      </c>
      <c r="C323" s="19" t="str">
        <f>'total Scrap'!C323</f>
        <v>T. Boudard</v>
      </c>
      <c r="D323" s="19">
        <f>'total Scrap'!D323</f>
        <v>96680</v>
      </c>
      <c r="E323" s="11" t="str">
        <f>'total Scrap'!E323</f>
        <v>574502663171</v>
      </c>
      <c r="F323" s="19" t="str">
        <f>'total Scrap'!F323</f>
        <v>SWITCH ASSY, COMBINATION</v>
      </c>
      <c r="G323" s="19">
        <f>'total Scrap'!G323</f>
        <v>1</v>
      </c>
      <c r="H323" s="7">
        <f>'total Scrap'!H323</f>
        <v>32.57</v>
      </c>
      <c r="I323" s="19">
        <f>'total Scrap'!I323</f>
        <v>13.72</v>
      </c>
      <c r="J323" s="7">
        <f>'total Scrap'!J323</f>
        <v>46.29</v>
      </c>
      <c r="K323" s="3" t="str">
        <f>'total Scrap'!K323</f>
        <v>CASSÉ AU NIVEAU DES CONNECTIONS LORS DU MONTAGE</v>
      </c>
      <c r="L323" s="18" t="b">
        <f t="shared" si="10"/>
        <v>0</v>
      </c>
      <c r="M32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23" s="25"/>
      <c r="O323" s="26"/>
      <c r="P323" s="25">
        <f t="shared" si="9"/>
        <v>183</v>
      </c>
      <c r="Q323" s="6"/>
      <c r="R323" s="6"/>
      <c r="S323" s="6"/>
    </row>
    <row r="324" spans="1:19" ht="18.75" customHeight="1" x14ac:dyDescent="0.35">
      <c r="A324" s="23" t="str">
        <f>'total Scrap'!A324</f>
        <v>03/2021</v>
      </c>
      <c r="B324" s="9">
        <f>'total Scrap'!B324</f>
        <v>73069</v>
      </c>
      <c r="C324" s="19" t="str">
        <f>'total Scrap'!C324</f>
        <v>T. Boudard</v>
      </c>
      <c r="D324" s="19">
        <f>'total Scrap'!D324</f>
        <v>96813</v>
      </c>
      <c r="E324" s="11" t="str">
        <f>'total Scrap'!E324</f>
        <v>1A18133</v>
      </c>
      <c r="F324" s="19" t="str">
        <f>'total Scrap'!F324</f>
        <v>MOTOR ASSY, WIPER</v>
      </c>
      <c r="G324" s="19">
        <f>'total Scrap'!G324</f>
        <v>1</v>
      </c>
      <c r="H324" s="7">
        <f>'total Scrap'!H324</f>
        <v>25.2</v>
      </c>
      <c r="I324" s="19">
        <f>'total Scrap'!I324</f>
        <v>13.72</v>
      </c>
      <c r="J324" s="7">
        <f>'total Scrap'!J324</f>
        <v>38.92</v>
      </c>
      <c r="K324" s="3" t="str">
        <f>'total Scrap'!K324</f>
        <v>RAYÉ LORS DU MONTAGE</v>
      </c>
      <c r="L324" s="18">
        <f t="shared" si="10"/>
        <v>1</v>
      </c>
      <c r="M32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24" s="25"/>
      <c r="O324" s="26"/>
      <c r="P324" s="25">
        <f t="shared" ref="P324:P387" si="11">N324+6*30+3</f>
        <v>183</v>
      </c>
      <c r="Q324" s="6"/>
      <c r="R324" s="6"/>
      <c r="S324" s="6"/>
    </row>
    <row r="325" spans="1:19" ht="18.75" customHeight="1" x14ac:dyDescent="0.35">
      <c r="A325" s="23" t="str">
        <f>'total Scrap'!A325</f>
        <v>03/2021</v>
      </c>
      <c r="B325" s="9">
        <f>'total Scrap'!B325</f>
        <v>72999</v>
      </c>
      <c r="C325" s="19" t="str">
        <f>'total Scrap'!C325</f>
        <v>B. Metreau</v>
      </c>
      <c r="D325" s="19">
        <f>'total Scrap'!D325</f>
        <v>96559</v>
      </c>
      <c r="E325" s="11" t="str">
        <f>'total Scrap'!E325</f>
        <v>56310F225071</v>
      </c>
      <c r="F325" s="19" t="str">
        <f>'total Scrap'!F325</f>
        <v>WIRE SIDE LH</v>
      </c>
      <c r="G325" s="19">
        <f>'total Scrap'!G325</f>
        <v>1</v>
      </c>
      <c r="H325" s="7">
        <f>'total Scrap'!H325</f>
        <v>22.22</v>
      </c>
      <c r="I325" s="19">
        <f>'total Scrap'!I325</f>
        <v>13.72</v>
      </c>
      <c r="J325" s="7">
        <f>'total Scrap'!J325</f>
        <v>35.94</v>
      </c>
      <c r="K325" s="3" t="str">
        <f>'total Scrap'!K325</f>
        <v>PRISE CASSÉE ET MQ CLIPS</v>
      </c>
      <c r="L325" s="18">
        <f t="shared" si="10"/>
        <v>1</v>
      </c>
      <c r="M32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25" s="25"/>
      <c r="O325" s="26"/>
      <c r="P325" s="25">
        <f t="shared" si="11"/>
        <v>183</v>
      </c>
      <c r="Q325" s="6"/>
      <c r="R325" s="6"/>
      <c r="S325" s="6"/>
    </row>
    <row r="326" spans="1:19" ht="18.75" customHeight="1" x14ac:dyDescent="0.35">
      <c r="A326" s="23" t="str">
        <f>'total Scrap'!A326</f>
        <v>03/2021</v>
      </c>
      <c r="B326" s="9">
        <f>'total Scrap'!B326</f>
        <v>72999</v>
      </c>
      <c r="C326" s="19" t="str">
        <f>'total Scrap'!C326</f>
        <v>B. Metreau</v>
      </c>
      <c r="D326" s="19">
        <f>'total Scrap'!D326</f>
        <v>97751</v>
      </c>
      <c r="E326" s="11" t="str">
        <f>'total Scrap'!E326</f>
        <v>56052F227071</v>
      </c>
      <c r="F326" s="19" t="str">
        <f>'total Scrap'!F326</f>
        <v>WIRE RR UPR MAIN</v>
      </c>
      <c r="G326" s="19">
        <f>'total Scrap'!G326</f>
        <v>1</v>
      </c>
      <c r="H326" s="7">
        <f>'total Scrap'!H326</f>
        <v>19.29</v>
      </c>
      <c r="I326" s="19">
        <f>'total Scrap'!I326</f>
        <v>13.72</v>
      </c>
      <c r="J326" s="7">
        <f>'total Scrap'!J326</f>
        <v>33.01</v>
      </c>
      <c r="K326" s="3" t="str">
        <f>'total Scrap'!K326</f>
        <v>PRISE CASSÉE PAR L'OPÉRATEUR EN MARCHANT DESSUS</v>
      </c>
      <c r="L326" s="18" t="b">
        <f t="shared" si="10"/>
        <v>0</v>
      </c>
      <c r="M32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26" s="25"/>
      <c r="O326" s="26"/>
      <c r="P326" s="25">
        <f t="shared" si="11"/>
        <v>183</v>
      </c>
      <c r="Q326" s="6"/>
      <c r="R326" s="6"/>
      <c r="S326" s="6"/>
    </row>
    <row r="327" spans="1:19" ht="18.75" customHeight="1" x14ac:dyDescent="0.35">
      <c r="A327" s="23" t="str">
        <f>'total Scrap'!A327</f>
        <v>03/2021</v>
      </c>
      <c r="B327" s="9">
        <f>'total Scrap'!B327</f>
        <v>73069</v>
      </c>
      <c r="C327" s="19" t="str">
        <f>'total Scrap'!C327</f>
        <v>T. Boudard</v>
      </c>
      <c r="D327" s="19">
        <f>'total Scrap'!D327</f>
        <v>96673</v>
      </c>
      <c r="E327" s="11" t="str">
        <f>'total Scrap'!E327</f>
        <v>12361F231071</v>
      </c>
      <c r="F327" s="19" t="str">
        <f>'total Scrap'!F327</f>
        <v>INSULATOR, ENGINE MTG</v>
      </c>
      <c r="G327" s="19">
        <f>'total Scrap'!G327</f>
        <v>1</v>
      </c>
      <c r="H327" s="7">
        <f>'total Scrap'!H327</f>
        <v>16.95</v>
      </c>
      <c r="I327" s="19">
        <f>'total Scrap'!I327</f>
        <v>13.72</v>
      </c>
      <c r="J327" s="7">
        <f>'total Scrap'!J327</f>
        <v>30.67</v>
      </c>
      <c r="K327" s="3" t="str">
        <f>'total Scrap'!K327</f>
        <v>ÉTIREMENT DE LA MATIÈRE CAOUTCHOUC</v>
      </c>
      <c r="L327" s="18">
        <f t="shared" si="10"/>
        <v>1</v>
      </c>
      <c r="M32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27" s="25"/>
      <c r="O327" s="26"/>
      <c r="P327" s="25">
        <f t="shared" si="11"/>
        <v>183</v>
      </c>
      <c r="Q327" s="6"/>
      <c r="R327" s="6"/>
      <c r="S327" s="6"/>
    </row>
    <row r="328" spans="1:19" ht="18.75" customHeight="1" x14ac:dyDescent="0.35">
      <c r="A328" s="23" t="str">
        <f>'total Scrap'!A170</f>
        <v>11/2020</v>
      </c>
      <c r="B328" s="9">
        <f>'total Scrap'!B170</f>
        <v>73082</v>
      </c>
      <c r="C328" s="19" t="str">
        <f>'total Scrap'!C170</f>
        <v>C. Poli Marchetti</v>
      </c>
      <c r="D328" s="19">
        <f>'total Scrap'!D170</f>
        <v>95977</v>
      </c>
      <c r="E328" s="11" t="str">
        <f>'total Scrap'!E170</f>
        <v>16420F118071</v>
      </c>
      <c r="F328" s="19" t="str">
        <f>'total Scrap'!F170</f>
        <v>RADIATOR ASSY</v>
      </c>
      <c r="G328" s="19">
        <f>'total Scrap'!G170</f>
        <v>2</v>
      </c>
      <c r="H328" s="7">
        <f>'total Scrap'!H170</f>
        <v>138.86000000000001</v>
      </c>
      <c r="I328" s="19">
        <f>'total Scrap'!I170</f>
        <v>13.72</v>
      </c>
      <c r="J328" s="7">
        <f>'total Scrap'!J170</f>
        <v>152.58000000000001</v>
      </c>
      <c r="K328" s="3" t="str">
        <f>'total Scrap'!K170</f>
        <v>RADIATEURS ABIMÉS LORS DU MONTAGE</v>
      </c>
      <c r="L328" s="18" t="b">
        <f t="shared" si="10"/>
        <v>0</v>
      </c>
      <c r="M32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28" s="25"/>
      <c r="O328" s="26"/>
      <c r="P328" s="25">
        <f t="shared" si="11"/>
        <v>183</v>
      </c>
      <c r="Q328" s="6"/>
      <c r="R328" s="6"/>
      <c r="S328" s="6"/>
    </row>
    <row r="329" spans="1:19" ht="18.75" customHeight="1" x14ac:dyDescent="0.35">
      <c r="A329" s="23" t="str">
        <f>'total Scrap'!A329</f>
        <v>03/2021</v>
      </c>
      <c r="B329" s="9">
        <f>'total Scrap'!B329</f>
        <v>72999</v>
      </c>
      <c r="C329" s="19" t="str">
        <f>'total Scrap'!C329</f>
        <v>B. Metreau</v>
      </c>
      <c r="D329" s="19">
        <f>'total Scrap'!D329</f>
        <v>96564</v>
      </c>
      <c r="E329" s="11" t="str">
        <f>'total Scrap'!E329</f>
        <v>17106F225071</v>
      </c>
      <c r="F329" s="19" t="str">
        <f>'total Scrap'!F329</f>
        <v>COVER SUB ASSY,DPF</v>
      </c>
      <c r="G329" s="19">
        <f>'total Scrap'!G329</f>
        <v>1</v>
      </c>
      <c r="H329" s="7">
        <f>'total Scrap'!H329</f>
        <v>16.22</v>
      </c>
      <c r="I329" s="19">
        <f>'total Scrap'!I329</f>
        <v>13.72</v>
      </c>
      <c r="J329" s="7">
        <f>'total Scrap'!J329</f>
        <v>29.939999999999998</v>
      </c>
      <c r="K329" s="3" t="str">
        <f>'total Scrap'!K329</f>
        <v>VIS HS MAINTIEN GRILLE ÉCHAPPEMENT</v>
      </c>
      <c r="L329" s="18" t="b">
        <f t="shared" si="10"/>
        <v>0</v>
      </c>
      <c r="M32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29" s="25"/>
      <c r="O329" s="26"/>
      <c r="P329" s="25">
        <f t="shared" si="11"/>
        <v>183</v>
      </c>
      <c r="Q329" s="6"/>
      <c r="R329" s="6"/>
      <c r="S329" s="6"/>
    </row>
    <row r="330" spans="1:19" ht="18.75" customHeight="1" x14ac:dyDescent="0.35">
      <c r="A330" s="23" t="str">
        <f>'total Scrap'!A330</f>
        <v>03/2021</v>
      </c>
      <c r="B330" s="9">
        <f>'total Scrap'!B330</f>
        <v>72062</v>
      </c>
      <c r="C330" s="19" t="str">
        <f>'total Scrap'!C330</f>
        <v>P. Sauvaget</v>
      </c>
      <c r="D330" s="19">
        <f>'total Scrap'!D330</f>
        <v>96616</v>
      </c>
      <c r="E330" s="11" t="str">
        <f>'total Scrap'!E330</f>
        <v>2220430020</v>
      </c>
      <c r="F330" s="19" t="str">
        <f>'total Scrap'!F330</f>
        <v>METER, ASSY, INTAKE AIR FLOW</v>
      </c>
      <c r="G330" s="19">
        <f>'total Scrap'!G330</f>
        <v>1</v>
      </c>
      <c r="H330" s="7">
        <f>'total Scrap'!H330</f>
        <v>14.74</v>
      </c>
      <c r="I330" s="19">
        <f>'total Scrap'!I330</f>
        <v>13.72</v>
      </c>
      <c r="J330" s="7">
        <f>'total Scrap'!J330</f>
        <v>28.46</v>
      </c>
      <c r="K330" s="3" t="str">
        <f>'total Scrap'!K330</f>
        <v>SONDE HS CODE ERREUR OC-2</v>
      </c>
      <c r="L330" s="18">
        <f t="shared" si="10"/>
        <v>1</v>
      </c>
      <c r="M33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30" s="25"/>
      <c r="O330" s="26"/>
      <c r="P330" s="25">
        <f t="shared" si="11"/>
        <v>183</v>
      </c>
      <c r="Q330" s="6"/>
      <c r="R330" s="6"/>
      <c r="S330" s="6"/>
    </row>
    <row r="331" spans="1:19" ht="18.75" customHeight="1" x14ac:dyDescent="0.35">
      <c r="A331" s="23" t="str">
        <f>'total Scrap'!A331</f>
        <v>03/2021</v>
      </c>
      <c r="B331" s="9">
        <f>'total Scrap'!B331</f>
        <v>73082</v>
      </c>
      <c r="C331" s="19" t="str">
        <f>'total Scrap'!C331</f>
        <v>C. Poli Marchetti</v>
      </c>
      <c r="D331" s="19">
        <f>'total Scrap'!D331</f>
        <v>96554</v>
      </c>
      <c r="E331" s="11" t="str">
        <f>'total Scrap'!E331</f>
        <v>451101247371</v>
      </c>
      <c r="F331" s="19" t="str">
        <f>'total Scrap'!F331</f>
        <v>WHEEL ASSY, STEERING</v>
      </c>
      <c r="G331" s="19">
        <f>'total Scrap'!G331</f>
        <v>1</v>
      </c>
      <c r="H331" s="7">
        <f>'total Scrap'!H331</f>
        <v>12.52</v>
      </c>
      <c r="I331" s="19">
        <f>'total Scrap'!I331</f>
        <v>13.72</v>
      </c>
      <c r="J331" s="7">
        <f>'total Scrap'!J331</f>
        <v>26.240000000000002</v>
      </c>
      <c r="K331" s="3" t="str">
        <f>'total Scrap'!K331</f>
        <v>COUPS</v>
      </c>
      <c r="L331" s="18" t="b">
        <f t="shared" si="10"/>
        <v>0</v>
      </c>
      <c r="M33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31" s="25"/>
      <c r="O331" s="26"/>
      <c r="P331" s="25">
        <f t="shared" si="11"/>
        <v>183</v>
      </c>
      <c r="Q331" s="6"/>
      <c r="R331" s="6"/>
      <c r="S331" s="6"/>
    </row>
    <row r="332" spans="1:19" ht="18.75" customHeight="1" x14ac:dyDescent="0.35">
      <c r="A332" s="23" t="str">
        <f>'total Scrap'!A332</f>
        <v>03/2021</v>
      </c>
      <c r="B332" s="9">
        <f>'total Scrap'!B332</f>
        <v>72999</v>
      </c>
      <c r="C332" s="19" t="str">
        <f>'total Scrap'!C332</f>
        <v>B. Metreau</v>
      </c>
      <c r="D332" s="19">
        <f>'total Scrap'!D332</f>
        <v>97808</v>
      </c>
      <c r="E332" s="11" t="str">
        <f>'total Scrap'!E332</f>
        <v>58720FPD2071</v>
      </c>
      <c r="F332" s="19" t="str">
        <f>'total Scrap'!F332</f>
        <v>MIRROR ASSY, INTERN  CESAB 0050133</v>
      </c>
      <c r="G332" s="19">
        <f>'total Scrap'!G332</f>
        <v>1</v>
      </c>
      <c r="H332" s="7">
        <f>'total Scrap'!H332</f>
        <v>10.9</v>
      </c>
      <c r="I332" s="19">
        <f>'total Scrap'!I332</f>
        <v>13.72</v>
      </c>
      <c r="J332" s="7">
        <f>'total Scrap'!J332</f>
        <v>24.62</v>
      </c>
      <c r="K332" s="3" t="str">
        <f>'total Scrap'!K332</f>
        <v>VITRE RÉTRO CASSÉE APRÈS QU'IL SOIT TOMBÉ</v>
      </c>
      <c r="L332" s="18">
        <f t="shared" si="10"/>
        <v>1</v>
      </c>
      <c r="M33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32" s="25"/>
      <c r="O332" s="26"/>
      <c r="P332" s="25">
        <f t="shared" si="11"/>
        <v>183</v>
      </c>
      <c r="Q332" s="6"/>
      <c r="R332" s="6"/>
      <c r="S332" s="6"/>
    </row>
    <row r="333" spans="1:19" ht="18.75" customHeight="1" x14ac:dyDescent="0.35">
      <c r="A333" s="23" t="str">
        <f>'total Scrap'!A333</f>
        <v>03/2021</v>
      </c>
      <c r="B333" s="9">
        <f>'total Scrap'!B333</f>
        <v>73069</v>
      </c>
      <c r="C333" s="19" t="str">
        <f>'total Scrap'!C333</f>
        <v>T. Boudard</v>
      </c>
      <c r="D333" s="19">
        <f>'total Scrap'!D333</f>
        <v>96676</v>
      </c>
      <c r="E333" s="11" t="str">
        <f>'total Scrap'!E333</f>
        <v>2A14398G3</v>
      </c>
      <c r="F333" s="19" t="str">
        <f>'total Scrap'!F333</f>
        <v>BRACKET ASSY, STEP, RH</v>
      </c>
      <c r="G333" s="19">
        <f>'total Scrap'!G333</f>
        <v>1</v>
      </c>
      <c r="H333" s="7">
        <f>'total Scrap'!H333</f>
        <v>10.59</v>
      </c>
      <c r="I333" s="19">
        <f>'total Scrap'!I333</f>
        <v>13.72</v>
      </c>
      <c r="J333" s="7">
        <f>'total Scrap'!J333</f>
        <v>24.310000000000002</v>
      </c>
      <c r="K333" s="3" t="str">
        <f>'total Scrap'!K333</f>
        <v>GOUJON CASSÉ EN SERRANT</v>
      </c>
      <c r="L333" s="18" t="b">
        <f t="shared" si="10"/>
        <v>0</v>
      </c>
      <c r="M33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33" s="25"/>
      <c r="O333" s="26"/>
      <c r="P333" s="25">
        <f t="shared" si="11"/>
        <v>183</v>
      </c>
      <c r="Q333" s="6"/>
      <c r="R333" s="6"/>
      <c r="S333" s="6"/>
    </row>
    <row r="334" spans="1:19" ht="18.75" customHeight="1" x14ac:dyDescent="0.35">
      <c r="A334" s="23" t="str">
        <f>'total Scrap'!A334</f>
        <v>03/2021</v>
      </c>
      <c r="B334" s="9">
        <f>'total Scrap'!B334</f>
        <v>73082</v>
      </c>
      <c r="C334" s="19" t="str">
        <f>'total Scrap'!C334</f>
        <v>C. Poli Marchetti</v>
      </c>
      <c r="D334" s="19">
        <f>'total Scrap'!D334</f>
        <v>95665</v>
      </c>
      <c r="E334" s="11" t="str">
        <f>'total Scrap'!E334</f>
        <v>175072664071</v>
      </c>
      <c r="F334" s="19" t="str">
        <f>'total Scrap'!F334</f>
        <v>PIPE SUB-ASSY, TAIL</v>
      </c>
      <c r="G334" s="19">
        <f>'total Scrap'!G334</f>
        <v>1</v>
      </c>
      <c r="H334" s="7">
        <f>'total Scrap'!H334</f>
        <v>10.01</v>
      </c>
      <c r="I334" s="19">
        <f>'total Scrap'!I334</f>
        <v>13.72</v>
      </c>
      <c r="J334" s="7">
        <f>'total Scrap'!J334</f>
        <v>23.73</v>
      </c>
      <c r="K334" s="3" t="str">
        <f>'total Scrap'!K334</f>
        <v>DÉFORMATION AU MONTAGE</v>
      </c>
      <c r="L334" s="18">
        <f t="shared" si="10"/>
        <v>1</v>
      </c>
      <c r="M33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34" s="25"/>
      <c r="O334" s="26"/>
      <c r="P334" s="25">
        <f t="shared" si="11"/>
        <v>183</v>
      </c>
      <c r="Q334" s="6"/>
      <c r="R334" s="6"/>
      <c r="S334" s="6"/>
    </row>
    <row r="335" spans="1:19" ht="18.75" customHeight="1" x14ac:dyDescent="0.35">
      <c r="A335" s="23" t="str">
        <f>'total Scrap'!A335</f>
        <v>03/2021</v>
      </c>
      <c r="B335" s="9">
        <f>'total Scrap'!B335</f>
        <v>73082</v>
      </c>
      <c r="C335" s="19" t="str">
        <f>'total Scrap'!C335</f>
        <v>C. Poli Marchetti</v>
      </c>
      <c r="D335" s="19">
        <f>'total Scrap'!D335</f>
        <v>97225</v>
      </c>
      <c r="E335" s="11" t="str">
        <f>'total Scrap'!E335</f>
        <v>45283F219171</v>
      </c>
      <c r="F335" s="19" t="str">
        <f>'total Scrap'!F335</f>
        <v>COVER, COLUMN, FR, LWR</v>
      </c>
      <c r="G335" s="19">
        <f>'total Scrap'!G335</f>
        <v>4</v>
      </c>
      <c r="H335" s="7">
        <f>'total Scrap'!H335</f>
        <v>9.2151999999999994</v>
      </c>
      <c r="I335" s="19">
        <f>'total Scrap'!I335</f>
        <v>13.72</v>
      </c>
      <c r="J335" s="7">
        <f>'total Scrap'!J335</f>
        <v>22.935200000000002</v>
      </c>
      <c r="K335" s="3" t="str">
        <f>'total Scrap'!K335</f>
        <v>PERÇAGE GAUCHE HS LA VIS NE TIENT PAS</v>
      </c>
      <c r="L335" s="18">
        <f t="shared" si="10"/>
        <v>1</v>
      </c>
      <c r="M33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35" s="25"/>
      <c r="O335" s="26"/>
      <c r="P335" s="25">
        <f t="shared" si="11"/>
        <v>183</v>
      </c>
      <c r="Q335" s="6"/>
      <c r="R335" s="6"/>
      <c r="S335" s="6"/>
    </row>
    <row r="336" spans="1:19" ht="18.75" customHeight="1" x14ac:dyDescent="0.35">
      <c r="A336" s="23" t="str">
        <f>'total Scrap'!A336</f>
        <v>03/2021</v>
      </c>
      <c r="B336" s="9">
        <f>'total Scrap'!B336</f>
        <v>72062</v>
      </c>
      <c r="C336" s="19" t="str">
        <f>'total Scrap'!C336</f>
        <v>P. Sauvaget</v>
      </c>
      <c r="D336" s="19">
        <f>'total Scrap'!D336</f>
        <v>96565</v>
      </c>
      <c r="E336" s="11" t="str">
        <f>'total Scrap'!E336</f>
        <v>56442F220071</v>
      </c>
      <c r="F336" s="19" t="str">
        <f>'total Scrap'!F336</f>
        <v>BOX, ECU</v>
      </c>
      <c r="G336" s="19">
        <f>'total Scrap'!G336</f>
        <v>1</v>
      </c>
      <c r="H336" s="7">
        <f>'total Scrap'!H336</f>
        <v>7.51</v>
      </c>
      <c r="I336" s="19">
        <f>'total Scrap'!I336</f>
        <v>13.72</v>
      </c>
      <c r="J336" s="7">
        <f>'total Scrap'!J336</f>
        <v>21.23</v>
      </c>
      <c r="K336" s="3" t="str">
        <f>'total Scrap'!K336</f>
        <v>VIS BLOQUÉE LORS DU DÉMONTAGE DU BOITIER DE JONCTION</v>
      </c>
      <c r="L336" s="18">
        <f t="shared" si="10"/>
        <v>1</v>
      </c>
      <c r="M33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36" s="25"/>
      <c r="O336" s="26"/>
      <c r="P336" s="25">
        <f t="shared" si="11"/>
        <v>183</v>
      </c>
      <c r="Q336" s="6"/>
      <c r="R336" s="6"/>
      <c r="S336" s="6"/>
    </row>
    <row r="337" spans="1:19" ht="18.75" customHeight="1" x14ac:dyDescent="0.35">
      <c r="A337" s="23" t="str">
        <f>'total Scrap'!A337</f>
        <v>03/2021</v>
      </c>
      <c r="B337" s="9">
        <f>'total Scrap'!B337</f>
        <v>73082</v>
      </c>
      <c r="C337" s="19" t="str">
        <f>'total Scrap'!C337</f>
        <v>C. Poli Marchetti</v>
      </c>
      <c r="D337" s="19">
        <f>'total Scrap'!D337</f>
        <v>97193</v>
      </c>
      <c r="E337" s="11" t="str">
        <f>'total Scrap'!E337</f>
        <v>56022F219271</v>
      </c>
      <c r="F337" s="19" t="str">
        <f>'total Scrap'!F337</f>
        <v>WIRE, BATTERY STARTER</v>
      </c>
      <c r="G337" s="19">
        <f>'total Scrap'!G337</f>
        <v>1</v>
      </c>
      <c r="H337" s="7">
        <f>'total Scrap'!H337</f>
        <v>6.2</v>
      </c>
      <c r="I337" s="19">
        <f>'total Scrap'!I337</f>
        <v>13.72</v>
      </c>
      <c r="J337" s="7">
        <f>'total Scrap'!J337</f>
        <v>19.920000000000002</v>
      </c>
      <c r="K337" s="3" t="str">
        <f>'total Scrap'!K337</f>
        <v>MQ CAOUTCHOUC NOIR SUR LA COSSE</v>
      </c>
      <c r="L337" s="18">
        <f t="shared" si="10"/>
        <v>1</v>
      </c>
      <c r="M33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37" s="25"/>
      <c r="O337" s="26"/>
      <c r="P337" s="25">
        <f t="shared" si="11"/>
        <v>183</v>
      </c>
      <c r="Q337" s="6"/>
      <c r="R337" s="6"/>
      <c r="S337" s="6"/>
    </row>
    <row r="338" spans="1:19" ht="18.75" customHeight="1" x14ac:dyDescent="0.35">
      <c r="A338" s="23" t="str">
        <f>'total Scrap'!A338</f>
        <v>03/2021</v>
      </c>
      <c r="B338" s="9">
        <f>'total Scrap'!B338</f>
        <v>72217</v>
      </c>
      <c r="C338" s="19" t="str">
        <f>'total Scrap'!C338</f>
        <v>D. Peigné</v>
      </c>
      <c r="D338" s="19">
        <f>'total Scrap'!D338</f>
        <v>97183</v>
      </c>
      <c r="E338" s="11" t="str">
        <f>'total Scrap'!E338</f>
        <v>53218F218071</v>
      </c>
      <c r="F338" s="19" t="str">
        <f>'total Scrap'!F338</f>
        <v>PANEL INSTRUMENT, RH</v>
      </c>
      <c r="G338" s="19">
        <f>'total Scrap'!G338</f>
        <v>1</v>
      </c>
      <c r="H338" s="7">
        <f>'total Scrap'!H338</f>
        <v>5.79</v>
      </c>
      <c r="I338" s="19">
        <f>'total Scrap'!I338</f>
        <v>13.72</v>
      </c>
      <c r="J338" s="7">
        <f>'total Scrap'!J338</f>
        <v>19.510000000000002</v>
      </c>
      <c r="K338" s="3" t="str">
        <f>'total Scrap'!K338</f>
        <v>TABLEAU DE BORD HS EN AJUSTANT LES ELEMENTS</v>
      </c>
      <c r="L338" s="18">
        <f t="shared" si="10"/>
        <v>1</v>
      </c>
      <c r="M33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38" s="25"/>
      <c r="O338" s="26"/>
      <c r="P338" s="25">
        <f t="shared" si="11"/>
        <v>183</v>
      </c>
      <c r="Q338" s="6"/>
      <c r="R338" s="6"/>
      <c r="S338" s="6"/>
    </row>
    <row r="339" spans="1:19" ht="18.75" customHeight="1" x14ac:dyDescent="0.35">
      <c r="A339" s="23" t="str">
        <f>'total Scrap'!A339</f>
        <v>03/2021</v>
      </c>
      <c r="B339" s="9">
        <f>'total Scrap'!B339</f>
        <v>72999</v>
      </c>
      <c r="C339" s="19" t="str">
        <f>'total Scrap'!C339</f>
        <v>B. Metreau</v>
      </c>
      <c r="D339" s="19">
        <f>'total Scrap'!D339</f>
        <v>96556</v>
      </c>
      <c r="E339" s="11" t="str">
        <f>'total Scrap'!E339</f>
        <v>532801370071</v>
      </c>
      <c r="F339" s="19" t="str">
        <f>'total Scrap'!F339</f>
        <v>BOARD ASSY, PAPER</v>
      </c>
      <c r="G339" s="19">
        <f>'total Scrap'!G339</f>
        <v>1</v>
      </c>
      <c r="H339" s="7">
        <f>'total Scrap'!H339</f>
        <v>4.16</v>
      </c>
      <c r="I339" s="19">
        <f>'total Scrap'!I339</f>
        <v>13.72</v>
      </c>
      <c r="J339" s="7">
        <f>'total Scrap'!J339</f>
        <v>17.880000000000003</v>
      </c>
      <c r="K339" s="3" t="str">
        <f>'total Scrap'!K339</f>
        <v>RAYURES    055    230448</v>
      </c>
      <c r="L339" s="18" t="b">
        <f t="shared" si="10"/>
        <v>0</v>
      </c>
      <c r="M33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39" s="25"/>
      <c r="O339" s="26"/>
      <c r="P339" s="25">
        <f t="shared" si="11"/>
        <v>183</v>
      </c>
      <c r="Q339" s="6"/>
      <c r="R339" s="6"/>
      <c r="S339" s="6"/>
    </row>
    <row r="340" spans="1:19" ht="18.75" customHeight="1" x14ac:dyDescent="0.35">
      <c r="A340" s="23" t="str">
        <f>'total Scrap'!A340</f>
        <v>03/2021</v>
      </c>
      <c r="B340" s="9">
        <f>'total Scrap'!B340</f>
        <v>72999</v>
      </c>
      <c r="C340" s="19" t="str">
        <f>'total Scrap'!C340</f>
        <v>B. Metreau</v>
      </c>
      <c r="D340" s="19">
        <f>'total Scrap'!D340</f>
        <v>95667</v>
      </c>
      <c r="E340" s="11" t="str">
        <f>'total Scrap'!E340</f>
        <v>566532661371</v>
      </c>
      <c r="F340" s="19" t="str">
        <f>'total Scrap'!F340</f>
        <v>COVER, RR COMBI LAMP, LWR</v>
      </c>
      <c r="G340" s="19">
        <f>'total Scrap'!G340</f>
        <v>1</v>
      </c>
      <c r="H340" s="7">
        <f>'total Scrap'!H340</f>
        <v>4.1500000000000004</v>
      </c>
      <c r="I340" s="19">
        <f>'total Scrap'!I340</f>
        <v>13.72</v>
      </c>
      <c r="J340" s="7">
        <f>'total Scrap'!J340</f>
        <v>17.87</v>
      </c>
      <c r="K340" s="3" t="str">
        <f>'total Scrap'!K340</f>
        <v>LANGUETTE DU BANDEAU CASSÉE</v>
      </c>
      <c r="L340" s="18" t="b">
        <f t="shared" si="10"/>
        <v>0</v>
      </c>
      <c r="M34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40" s="25"/>
      <c r="O340" s="26"/>
      <c r="P340" s="25">
        <f t="shared" si="11"/>
        <v>183</v>
      </c>
      <c r="Q340" s="6"/>
      <c r="R340" s="6"/>
      <c r="S340" s="6"/>
    </row>
    <row r="341" spans="1:19" ht="18.75" customHeight="1" x14ac:dyDescent="0.35">
      <c r="A341" s="23" t="str">
        <f>'total Scrap'!A341</f>
        <v>03/2021</v>
      </c>
      <c r="B341" s="9">
        <f>'total Scrap'!B341</f>
        <v>72999</v>
      </c>
      <c r="C341" s="19" t="str">
        <f>'total Scrap'!C341</f>
        <v>B. Metreau</v>
      </c>
      <c r="D341" s="19">
        <f>'total Scrap'!D341</f>
        <v>97809</v>
      </c>
      <c r="E341" s="11" t="str">
        <f>'total Scrap'!E341</f>
        <v>688022654071</v>
      </c>
      <c r="F341" s="19" t="str">
        <f>'total Scrap'!F341</f>
        <v>PULLEY SUB-ASSY, HOSE GUIDE</v>
      </c>
      <c r="G341" s="19">
        <f>'total Scrap'!G341</f>
        <v>1</v>
      </c>
      <c r="H341" s="7">
        <f>'total Scrap'!H341</f>
        <v>4.0999999999999996</v>
      </c>
      <c r="I341" s="19">
        <f>'total Scrap'!I341</f>
        <v>13.72</v>
      </c>
      <c r="J341" s="7">
        <f>'total Scrap'!J341</f>
        <v>17.82</v>
      </c>
      <c r="K341" s="3" t="str">
        <f>'total Scrap'!K341</f>
        <v>POULIE CASSÉE LORS DU MONTAGE</v>
      </c>
      <c r="L341" s="18">
        <f t="shared" si="10"/>
        <v>1</v>
      </c>
      <c r="M34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41" s="25"/>
      <c r="O341" s="26"/>
      <c r="P341" s="25">
        <f t="shared" si="11"/>
        <v>183</v>
      </c>
      <c r="Q341" s="6"/>
      <c r="R341" s="6"/>
      <c r="S341" s="6"/>
    </row>
    <row r="342" spans="1:19" ht="18.75" customHeight="1" x14ac:dyDescent="0.35">
      <c r="A342" s="23" t="str">
        <f>'total Scrap'!A342</f>
        <v>04/2021</v>
      </c>
      <c r="B342" s="9">
        <f>'total Scrap'!B342</f>
        <v>73069</v>
      </c>
      <c r="C342" s="19" t="str">
        <f>'total Scrap'!C342</f>
        <v>T. Boudard</v>
      </c>
      <c r="D342" s="19">
        <f>'total Scrap'!D342</f>
        <v>96684</v>
      </c>
      <c r="E342" s="11" t="str">
        <f>'total Scrap'!E342</f>
        <v>676303655071</v>
      </c>
      <c r="F342" s="19" t="str">
        <f>'total Scrap'!F342</f>
        <v>VALVE ASSY, OIL CONTROL</v>
      </c>
      <c r="G342" s="19">
        <f>'total Scrap'!G342</f>
        <v>1</v>
      </c>
      <c r="H342" s="7">
        <f>'total Scrap'!H342</f>
        <v>435.29</v>
      </c>
      <c r="I342" s="19">
        <f>'total Scrap'!I342</f>
        <v>13.72</v>
      </c>
      <c r="J342" s="7">
        <f>'total Scrap'!J342</f>
        <v>449.01000000000005</v>
      </c>
      <c r="K342" s="3" t="str">
        <f>'total Scrap'!K342</f>
        <v>FIL ALIM DU SOLÉNOÏDE HS</v>
      </c>
      <c r="L342" s="18">
        <f t="shared" si="10"/>
        <v>1</v>
      </c>
      <c r="M34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42" s="25"/>
      <c r="O342" s="26"/>
      <c r="P342" s="25">
        <f t="shared" si="11"/>
        <v>183</v>
      </c>
      <c r="Q342" s="6"/>
      <c r="R342" s="6"/>
      <c r="S342" s="6"/>
    </row>
    <row r="343" spans="1:19" ht="18.75" customHeight="1" x14ac:dyDescent="0.35">
      <c r="A343" s="23" t="str">
        <f>'total Scrap'!A343</f>
        <v>04/2021</v>
      </c>
      <c r="B343" s="9">
        <f>'total Scrap'!B343</f>
        <v>72999</v>
      </c>
      <c r="C343" s="19" t="str">
        <f>'total Scrap'!C343</f>
        <v>B. Metreau</v>
      </c>
      <c r="D343" s="19">
        <f>'total Scrap'!D343</f>
        <v>98058</v>
      </c>
      <c r="E343" s="11" t="str">
        <f>'total Scrap'!E343</f>
        <v>425102667071</v>
      </c>
      <c r="F343" s="19" t="str">
        <f>'total Scrap'!F343</f>
        <v>AXLE ASSY, DIFF</v>
      </c>
      <c r="G343" s="19">
        <f>'total Scrap'!G343</f>
        <v>1</v>
      </c>
      <c r="H343" s="7">
        <f>'total Scrap'!H343</f>
        <v>100.94</v>
      </c>
      <c r="I343" s="19">
        <f>'total Scrap'!I343</f>
        <v>13.72</v>
      </c>
      <c r="J343" s="7">
        <f>'total Scrap'!J343</f>
        <v>114.66</v>
      </c>
      <c r="K343" s="3" t="str">
        <f>'total Scrap'!K343</f>
        <v>FLASQUE AV DU PONT ABIMÉE AU MONTAGE      02 508    233351</v>
      </c>
      <c r="L343" s="18">
        <f t="shared" si="10"/>
        <v>1</v>
      </c>
      <c r="M34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43" s="25"/>
      <c r="O343" s="26"/>
      <c r="P343" s="25">
        <f t="shared" si="11"/>
        <v>183</v>
      </c>
      <c r="Q343" s="6"/>
      <c r="R343" s="6"/>
      <c r="S343" s="6"/>
    </row>
    <row r="344" spans="1:19" ht="18.75" customHeight="1" x14ac:dyDescent="0.35">
      <c r="A344" s="23" t="str">
        <f>'total Scrap'!A173</f>
        <v>11/2020</v>
      </c>
      <c r="B344" s="9">
        <f>'total Scrap'!B173</f>
        <v>73082</v>
      </c>
      <c r="C344" s="19" t="str">
        <f>'total Scrap'!C173</f>
        <v>C. Poli Marchetti</v>
      </c>
      <c r="D344" s="19">
        <f>'total Scrap'!D173</f>
        <v>96720</v>
      </c>
      <c r="E344" s="11" t="str">
        <f>'total Scrap'!E173</f>
        <v>16420F118071</v>
      </c>
      <c r="F344" s="19" t="str">
        <f>'total Scrap'!F173</f>
        <v>RADIATOR ASSY</v>
      </c>
      <c r="G344" s="19">
        <f>'total Scrap'!G173</f>
        <v>1</v>
      </c>
      <c r="H344" s="7">
        <f>'total Scrap'!H173</f>
        <v>69.430000000000007</v>
      </c>
      <c r="I344" s="19">
        <f>'total Scrap'!I173</f>
        <v>13.72</v>
      </c>
      <c r="J344" s="7">
        <f>'total Scrap'!J173</f>
        <v>83.15</v>
      </c>
      <c r="K344" s="3" t="str">
        <f>'total Scrap'!K173</f>
        <v>ABIMÉ COUPS</v>
      </c>
      <c r="L344" s="18" t="b">
        <f t="shared" si="10"/>
        <v>0</v>
      </c>
      <c r="M34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44" s="25"/>
      <c r="O344" s="26"/>
      <c r="P344" s="25">
        <f t="shared" si="11"/>
        <v>183</v>
      </c>
      <c r="Q344" s="6"/>
      <c r="R344" s="6"/>
      <c r="S344" s="6"/>
    </row>
    <row r="345" spans="1:19" ht="18.75" customHeight="1" x14ac:dyDescent="0.35">
      <c r="A345" s="23" t="str">
        <f>'total Scrap'!A209</f>
        <v>12/2020</v>
      </c>
      <c r="B345" s="9">
        <f>'total Scrap'!B209</f>
        <v>72479</v>
      </c>
      <c r="C345" s="19" t="str">
        <f>'total Scrap'!C209</f>
        <v>A. Albert</v>
      </c>
      <c r="D345" s="19">
        <f>'total Scrap'!D209</f>
        <v>95193</v>
      </c>
      <c r="E345" s="11" t="str">
        <f>'total Scrap'!E209</f>
        <v>16420F118071</v>
      </c>
      <c r="F345" s="19" t="str">
        <f>'total Scrap'!F209</f>
        <v>RADIATOR ASSY</v>
      </c>
      <c r="G345" s="19">
        <f>'total Scrap'!G209</f>
        <v>1</v>
      </c>
      <c r="H345" s="7">
        <f>'total Scrap'!H209</f>
        <v>67.84</v>
      </c>
      <c r="I345" s="19">
        <f>'total Scrap'!I209</f>
        <v>13.72</v>
      </c>
      <c r="J345" s="7">
        <f>'total Scrap'!J209</f>
        <v>81.56</v>
      </c>
      <c r="K345" s="3" t="str">
        <f>'total Scrap'!K209</f>
        <v>AILETTES ABIMÉES</v>
      </c>
      <c r="L345" s="18" t="b">
        <f t="shared" si="10"/>
        <v>0</v>
      </c>
      <c r="M34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45" s="25"/>
      <c r="O345" s="26"/>
      <c r="P345" s="25">
        <f t="shared" si="11"/>
        <v>183</v>
      </c>
      <c r="Q345" s="6"/>
      <c r="R345" s="6"/>
      <c r="S345" s="6"/>
    </row>
    <row r="346" spans="1:19" ht="18.75" customHeight="1" x14ac:dyDescent="0.35">
      <c r="A346" s="23" t="str">
        <f>'total Scrap'!A346</f>
        <v>04/2021</v>
      </c>
      <c r="B346" s="9">
        <f>'total Scrap'!B346</f>
        <v>72238</v>
      </c>
      <c r="C346" s="19" t="str">
        <f>'total Scrap'!C346</f>
        <v>D. Rouez</v>
      </c>
      <c r="D346" s="19">
        <f>'total Scrap'!D346</f>
        <v>97818</v>
      </c>
      <c r="E346" s="11" t="str">
        <f>'total Scrap'!E346</f>
        <v>8987125010</v>
      </c>
      <c r="F346" s="19" t="str">
        <f>'total Scrap'!F346</f>
        <v>CONTROLLER ASSY, FUEL INJECTION</v>
      </c>
      <c r="G346" s="19">
        <f>'total Scrap'!G346</f>
        <v>1</v>
      </c>
      <c r="H346" s="7">
        <f>'total Scrap'!H346</f>
        <v>87.45</v>
      </c>
      <c r="I346" s="19">
        <f>'total Scrap'!I346</f>
        <v>13.72</v>
      </c>
      <c r="J346" s="7">
        <f>'total Scrap'!J346</f>
        <v>101.17</v>
      </c>
      <c r="K346" s="3" t="str">
        <f>'total Scrap'!K346</f>
        <v>PATTE DE FIXATION CASSÉE</v>
      </c>
      <c r="L346" s="18" t="b">
        <f t="shared" si="10"/>
        <v>0</v>
      </c>
      <c r="M34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46" s="25"/>
      <c r="O346" s="26"/>
      <c r="P346" s="25">
        <f t="shared" si="11"/>
        <v>183</v>
      </c>
      <c r="Q346" s="6"/>
      <c r="R346" s="6"/>
      <c r="S346" s="6"/>
    </row>
    <row r="347" spans="1:19" ht="18.75" customHeight="1" x14ac:dyDescent="0.35">
      <c r="A347" s="23" t="str">
        <f>'total Scrap'!A347</f>
        <v>04/2021</v>
      </c>
      <c r="B347" s="9">
        <f>'total Scrap'!B347</f>
        <v>72999</v>
      </c>
      <c r="C347" s="19" t="str">
        <f>'total Scrap'!C347</f>
        <v>B. Metreau</v>
      </c>
      <c r="D347" s="19">
        <f>'total Scrap'!D347</f>
        <v>96570</v>
      </c>
      <c r="E347" s="11" t="str">
        <f>'total Scrap'!E347</f>
        <v>461502661271</v>
      </c>
      <c r="F347" s="19" t="str">
        <f>'total Scrap'!F347</f>
        <v>PEDAL ASSY, PARKING BRAKE</v>
      </c>
      <c r="G347" s="19">
        <f>'total Scrap'!G347</f>
        <v>1</v>
      </c>
      <c r="H347" s="7">
        <f>'total Scrap'!H347</f>
        <v>47.5</v>
      </c>
      <c r="I347" s="19">
        <f>'total Scrap'!I347</f>
        <v>13.72</v>
      </c>
      <c r="J347" s="7">
        <f>'total Scrap'!J347</f>
        <v>61.22</v>
      </c>
      <c r="K347" s="3" t="str">
        <f>'total Scrap'!K347</f>
        <v>SUPPORT CABLE HS</v>
      </c>
      <c r="L347" s="18" t="b">
        <f t="shared" si="10"/>
        <v>0</v>
      </c>
      <c r="M34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47" s="25"/>
      <c r="O347" s="26"/>
      <c r="P347" s="25">
        <f t="shared" si="11"/>
        <v>183</v>
      </c>
      <c r="Q347" s="6"/>
      <c r="R347" s="6"/>
      <c r="S347" s="6"/>
    </row>
    <row r="348" spans="1:19" ht="18.75" customHeight="1" x14ac:dyDescent="0.35">
      <c r="A348" s="23" t="str">
        <f>'total Scrap'!A348</f>
        <v>04/2021</v>
      </c>
      <c r="B348" s="9">
        <f>'total Scrap'!B348</f>
        <v>73069</v>
      </c>
      <c r="C348" s="19" t="str">
        <f>'total Scrap'!C348</f>
        <v>T. Boudard</v>
      </c>
      <c r="D348" s="19">
        <f>'total Scrap'!D348</f>
        <v>97960</v>
      </c>
      <c r="E348" s="11" t="str">
        <f>'total Scrap'!E348</f>
        <v>565903676071</v>
      </c>
      <c r="F348" s="19" t="str">
        <f>'total Scrap'!F348</f>
        <v>LAMP ASSY, HEAD</v>
      </c>
      <c r="G348" s="19">
        <f>'total Scrap'!G348</f>
        <v>1</v>
      </c>
      <c r="H348" s="7">
        <f>'total Scrap'!H348</f>
        <v>43.72</v>
      </c>
      <c r="I348" s="19">
        <f>'total Scrap'!I348</f>
        <v>13.72</v>
      </c>
      <c r="J348" s="7">
        <f>'total Scrap'!J348</f>
        <v>57.44</v>
      </c>
      <c r="K348" s="3" t="str">
        <f>'total Scrap'!K348</f>
        <v>PRARE CASSÉ LORS DU DÉBALLAGE (TOMBÉ)</v>
      </c>
      <c r="L348" s="18" t="b">
        <f t="shared" si="10"/>
        <v>0</v>
      </c>
      <c r="M34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48" s="25"/>
      <c r="O348" s="26"/>
      <c r="P348" s="25">
        <f t="shared" si="11"/>
        <v>183</v>
      </c>
      <c r="Q348" s="6"/>
      <c r="R348" s="6"/>
      <c r="S348" s="6"/>
    </row>
    <row r="349" spans="1:19" ht="18.75" customHeight="1" x14ac:dyDescent="0.35">
      <c r="A349" s="23" t="str">
        <f>'total Scrap'!A349</f>
        <v>04/2021</v>
      </c>
      <c r="B349" s="9">
        <f>'total Scrap'!B349</f>
        <v>72238</v>
      </c>
      <c r="C349" s="19" t="str">
        <f>'total Scrap'!C349</f>
        <v>D. Rouez</v>
      </c>
      <c r="D349" s="19">
        <f>'total Scrap'!D349</f>
        <v>97822</v>
      </c>
      <c r="E349" s="11" t="str">
        <f>'total Scrap'!E349</f>
        <v>566302661071</v>
      </c>
      <c r="F349" s="19" t="str">
        <f>'total Scrap'!F349</f>
        <v>LAMP ASSY, COMBINATION RR, LED</v>
      </c>
      <c r="G349" s="19">
        <f>'total Scrap'!G349</f>
        <v>1</v>
      </c>
      <c r="H349" s="7">
        <f>'total Scrap'!H349</f>
        <v>37.340000000000003</v>
      </c>
      <c r="I349" s="19">
        <f>'total Scrap'!I349</f>
        <v>13.72</v>
      </c>
      <c r="J349" s="7">
        <f>'total Scrap'!J349</f>
        <v>51.06</v>
      </c>
      <c r="K349" s="3" t="str">
        <f>'total Scrap'!K349</f>
        <v>PRISE HS</v>
      </c>
      <c r="L349" s="18" t="b">
        <f t="shared" si="10"/>
        <v>0</v>
      </c>
      <c r="M34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49" s="25"/>
      <c r="O349" s="26"/>
      <c r="P349" s="25">
        <f t="shared" si="11"/>
        <v>183</v>
      </c>
      <c r="Q349" s="6"/>
      <c r="R349" s="6"/>
      <c r="S349" s="6"/>
    </row>
    <row r="350" spans="1:19" ht="18.75" customHeight="1" x14ac:dyDescent="0.35">
      <c r="A350" s="23" t="str">
        <f>'total Scrap'!A350</f>
        <v>04/2021</v>
      </c>
      <c r="B350" s="9">
        <f>'total Scrap'!B350</f>
        <v>72999</v>
      </c>
      <c r="C350" s="19" t="str">
        <f>'total Scrap'!C350</f>
        <v>B. Metreau</v>
      </c>
      <c r="D350" s="19">
        <f>'total Scrap'!D350</f>
        <v>96568</v>
      </c>
      <c r="E350" s="11" t="str">
        <f>'total Scrap'!E350</f>
        <v>56062F321071</v>
      </c>
      <c r="F350" s="19" t="str">
        <f>'total Scrap'!F350</f>
        <v>WIRE, HOOD SUB NO.1</v>
      </c>
      <c r="G350" s="19">
        <f>'total Scrap'!G350</f>
        <v>1</v>
      </c>
      <c r="H350" s="7">
        <f>'total Scrap'!H350</f>
        <v>33.619999999999997</v>
      </c>
      <c r="I350" s="19">
        <f>'total Scrap'!I350</f>
        <v>13.72</v>
      </c>
      <c r="J350" s="7">
        <f>'total Scrap'!J350</f>
        <v>47.339999999999996</v>
      </c>
      <c r="K350" s="3" t="str">
        <f>'total Scrap'!K350</f>
        <v>FILS COUPÉS</v>
      </c>
      <c r="L350" s="18">
        <f t="shared" si="10"/>
        <v>1</v>
      </c>
      <c r="M35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50" s="25"/>
      <c r="O350" s="26"/>
      <c r="P350" s="25">
        <f t="shared" si="11"/>
        <v>183</v>
      </c>
      <c r="Q350" s="6"/>
      <c r="R350" s="6"/>
      <c r="S350" s="6"/>
    </row>
    <row r="351" spans="1:19" ht="18.75" customHeight="1" x14ac:dyDescent="0.35">
      <c r="A351" s="23" t="str">
        <f>'total Scrap'!A351</f>
        <v>04/2021</v>
      </c>
      <c r="B351" s="9">
        <f>'total Scrap'!B351</f>
        <v>72999</v>
      </c>
      <c r="C351" s="19" t="str">
        <f>'total Scrap'!C351</f>
        <v>B. Metreau</v>
      </c>
      <c r="D351" s="19">
        <f>'total Scrap'!D351</f>
        <v>97663</v>
      </c>
      <c r="E351" s="11" t="str">
        <f>'total Scrap'!E351</f>
        <v>68402F220071</v>
      </c>
      <c r="F351" s="19" t="str">
        <f>'total Scrap'!F351</f>
        <v>PIPE SUB-ASSY, INNER</v>
      </c>
      <c r="G351" s="19">
        <f>'total Scrap'!G351</f>
        <v>1</v>
      </c>
      <c r="H351" s="7">
        <f>'total Scrap'!H351</f>
        <v>33.53</v>
      </c>
      <c r="I351" s="19">
        <f>'total Scrap'!I351</f>
        <v>13.72</v>
      </c>
      <c r="J351" s="7">
        <f>'total Scrap'!J351</f>
        <v>47.25</v>
      </c>
      <c r="K351" s="3" t="str">
        <f>'total Scrap'!K351</f>
        <v>FILETAGE CONNECTEUR HS</v>
      </c>
      <c r="L351" s="18">
        <f t="shared" si="10"/>
        <v>1</v>
      </c>
      <c r="M35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51" s="25"/>
      <c r="O351" s="26"/>
      <c r="P351" s="25">
        <f t="shared" si="11"/>
        <v>183</v>
      </c>
      <c r="Q351" s="6"/>
      <c r="R351" s="6"/>
      <c r="S351" s="6"/>
    </row>
    <row r="352" spans="1:19" ht="18.75" customHeight="1" x14ac:dyDescent="0.35">
      <c r="A352" s="23" t="str">
        <f>'total Scrap'!A352</f>
        <v>04/2021</v>
      </c>
      <c r="B352" s="9">
        <f>'total Scrap'!B352</f>
        <v>72238</v>
      </c>
      <c r="C352" s="19" t="str">
        <f>'total Scrap'!C352</f>
        <v>D. Rouez</v>
      </c>
      <c r="D352" s="19">
        <f>'total Scrap'!D352</f>
        <v>96576</v>
      </c>
      <c r="E352" s="11" t="str">
        <f>'total Scrap'!E352</f>
        <v>56310F125071</v>
      </c>
      <c r="F352" s="19" t="str">
        <f>'total Scrap'!F352</f>
        <v>WIRE SIDE LH</v>
      </c>
      <c r="G352" s="19">
        <f>'total Scrap'!G352</f>
        <v>1</v>
      </c>
      <c r="H352" s="7">
        <f>'total Scrap'!H352</f>
        <v>22.48</v>
      </c>
      <c r="I352" s="19">
        <f>'total Scrap'!I352</f>
        <v>13.72</v>
      </c>
      <c r="J352" s="7">
        <f>'total Scrap'!J352</f>
        <v>36.200000000000003</v>
      </c>
      <c r="K352" s="3" t="str">
        <f>'total Scrap'!K352</f>
        <v>PRISE OPS CASSÉE</v>
      </c>
      <c r="L352" s="18">
        <f t="shared" si="10"/>
        <v>1</v>
      </c>
      <c r="M35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52" s="25"/>
      <c r="O352" s="26"/>
      <c r="P352" s="25">
        <f t="shared" si="11"/>
        <v>183</v>
      </c>
      <c r="Q352" s="6"/>
      <c r="R352" s="6"/>
      <c r="S352" s="6"/>
    </row>
    <row r="353" spans="1:19" ht="18.75" customHeight="1" x14ac:dyDescent="0.35">
      <c r="A353" s="23" t="str">
        <f>'total Scrap'!A353</f>
        <v>04/2021</v>
      </c>
      <c r="B353" s="9">
        <f>'total Scrap'!B353</f>
        <v>72238</v>
      </c>
      <c r="C353" s="19" t="str">
        <f>'total Scrap'!C353</f>
        <v>D. Rouez</v>
      </c>
      <c r="D353" s="19">
        <f>'total Scrap'!D353</f>
        <v>96578</v>
      </c>
      <c r="E353" s="11" t="str">
        <f>'total Scrap'!E353</f>
        <v>23507FPA2171</v>
      </c>
      <c r="F353" s="19" t="str">
        <f>'total Scrap'!F353</f>
        <v>WIRE, SENSOR DOPPLER (23510FPA2071</v>
      </c>
      <c r="G353" s="19">
        <f>'total Scrap'!G353</f>
        <v>1</v>
      </c>
      <c r="H353" s="7">
        <f>'total Scrap'!H353</f>
        <v>19.059999999999999</v>
      </c>
      <c r="I353" s="19">
        <f>'total Scrap'!I353</f>
        <v>13.72</v>
      </c>
      <c r="J353" s="7">
        <f>'total Scrap'!J353</f>
        <v>32.78</v>
      </c>
      <c r="K353" s="3" t="str">
        <f>'total Scrap'!K353</f>
        <v>DOPLER NE FONCTIONNE PAS</v>
      </c>
      <c r="L353" s="18" t="b">
        <f t="shared" si="10"/>
        <v>0</v>
      </c>
      <c r="M35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53" s="25"/>
      <c r="O353" s="26"/>
      <c r="P353" s="25">
        <f t="shared" si="11"/>
        <v>183</v>
      </c>
      <c r="Q353" s="6"/>
      <c r="R353" s="6"/>
      <c r="S353" s="6"/>
    </row>
    <row r="354" spans="1:19" ht="18.75" customHeight="1" x14ac:dyDescent="0.35">
      <c r="A354" s="23" t="str">
        <f>'total Scrap'!A354</f>
        <v>04/2021</v>
      </c>
      <c r="B354" s="9">
        <f>'total Scrap'!B354</f>
        <v>72999</v>
      </c>
      <c r="C354" s="19" t="str">
        <f>'total Scrap'!C354</f>
        <v>B. Metreau</v>
      </c>
      <c r="D354" s="19">
        <f>'total Scrap'!D354</f>
        <v>97819</v>
      </c>
      <c r="E354" s="11" t="str">
        <f>'total Scrap'!E354</f>
        <v>23507FPA2171</v>
      </c>
      <c r="F354" s="19" t="str">
        <f>'total Scrap'!F354</f>
        <v>WIRE, SENSOR DOPPLER (23510FPA2071</v>
      </c>
      <c r="G354" s="19">
        <f>'total Scrap'!G354</f>
        <v>1</v>
      </c>
      <c r="H354" s="7">
        <f>'total Scrap'!H354</f>
        <v>19.059999999999999</v>
      </c>
      <c r="I354" s="19">
        <f>'total Scrap'!I354</f>
        <v>13.72</v>
      </c>
      <c r="J354" s="7">
        <f>'total Scrap'!J354</f>
        <v>32.78</v>
      </c>
      <c r="K354" s="3" t="str">
        <f>'total Scrap'!K354</f>
        <v>HS TOMBÉE</v>
      </c>
      <c r="L354" s="18" t="b">
        <f t="shared" si="10"/>
        <v>0</v>
      </c>
      <c r="M35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54" s="25"/>
      <c r="O354" s="26"/>
      <c r="P354" s="25">
        <f t="shared" si="11"/>
        <v>183</v>
      </c>
      <c r="Q354" s="6"/>
      <c r="R354" s="6"/>
      <c r="S354" s="6"/>
    </row>
    <row r="355" spans="1:19" ht="18.75" customHeight="1" x14ac:dyDescent="0.35">
      <c r="A355" s="23" t="str">
        <f>'total Scrap'!A355</f>
        <v>04/2021</v>
      </c>
      <c r="B355" s="9">
        <f>'total Scrap'!B355</f>
        <v>72999</v>
      </c>
      <c r="C355" s="19" t="str">
        <f>'total Scrap'!C355</f>
        <v>B. Metreau</v>
      </c>
      <c r="D355" s="19">
        <f>'total Scrap'!D355</f>
        <v>96574</v>
      </c>
      <c r="E355" s="11" t="str">
        <f>'total Scrap'!E355</f>
        <v>17106F225071</v>
      </c>
      <c r="F355" s="19" t="str">
        <f>'total Scrap'!F355</f>
        <v>COVER SUB ASSY,DPF</v>
      </c>
      <c r="G355" s="19">
        <f>'total Scrap'!G355</f>
        <v>1</v>
      </c>
      <c r="H355" s="7">
        <f>'total Scrap'!H355</f>
        <v>16.452000000000002</v>
      </c>
      <c r="I355" s="19">
        <f>'total Scrap'!I355</f>
        <v>13.72</v>
      </c>
      <c r="J355" s="7">
        <f>'total Scrap'!J355</f>
        <v>30.172000000000004</v>
      </c>
      <c r="K355" s="3" t="str">
        <f>'total Scrap'!K355</f>
        <v>VIS BLOQUÉE IMPOSSIBLE A DÉFAIRE</v>
      </c>
      <c r="L355" s="18" t="b">
        <f t="shared" si="10"/>
        <v>0</v>
      </c>
      <c r="M35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55" s="25"/>
      <c r="O355" s="26"/>
      <c r="P355" s="25">
        <f t="shared" si="11"/>
        <v>183</v>
      </c>
      <c r="Q355" s="6"/>
      <c r="R355" s="6"/>
      <c r="S355" s="6"/>
    </row>
    <row r="356" spans="1:19" ht="18.75" customHeight="1" x14ac:dyDescent="0.35">
      <c r="A356" s="23" t="str">
        <f>'total Scrap'!A356</f>
        <v>04/2021</v>
      </c>
      <c r="B356" s="9">
        <f>'total Scrap'!B356</f>
        <v>72999</v>
      </c>
      <c r="C356" s="19" t="str">
        <f>'total Scrap'!C356</f>
        <v>B. Metreau</v>
      </c>
      <c r="D356" s="19">
        <f>'total Scrap'!D356</f>
        <v>97658</v>
      </c>
      <c r="E356" s="11" t="str">
        <f>'total Scrap'!E356</f>
        <v>17106F225071</v>
      </c>
      <c r="F356" s="19" t="str">
        <f>'total Scrap'!F356</f>
        <v>COVER SUB ASSY,DPF</v>
      </c>
      <c r="G356" s="19">
        <f>'total Scrap'!G356</f>
        <v>1</v>
      </c>
      <c r="H356" s="7">
        <f>'total Scrap'!H356</f>
        <v>16.452000000000002</v>
      </c>
      <c r="I356" s="19">
        <f>'total Scrap'!I356</f>
        <v>13.72</v>
      </c>
      <c r="J356" s="7">
        <f>'total Scrap'!J356</f>
        <v>30.172000000000004</v>
      </c>
      <c r="K356" s="3" t="str">
        <f>'total Scrap'!K356</f>
        <v>VIS BLOQUÉE IMPOSSIBLE A DÉFAIRE</v>
      </c>
      <c r="L356" s="18" t="b">
        <f t="shared" si="10"/>
        <v>0</v>
      </c>
      <c r="M35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56" s="25"/>
      <c r="O356" s="26"/>
      <c r="P356" s="25">
        <f t="shared" si="11"/>
        <v>183</v>
      </c>
      <c r="Q356" s="6"/>
      <c r="R356" s="6"/>
      <c r="S356" s="6"/>
    </row>
    <row r="357" spans="1:19" ht="18.75" customHeight="1" x14ac:dyDescent="0.35">
      <c r="A357" s="23" t="str">
        <f>'total Scrap'!A357</f>
        <v>04/2021</v>
      </c>
      <c r="B357" s="9">
        <f>'total Scrap'!B357</f>
        <v>72238</v>
      </c>
      <c r="C357" s="19" t="str">
        <f>'total Scrap'!C357</f>
        <v>D. Rouez</v>
      </c>
      <c r="D357" s="19">
        <f>'total Scrap'!D357</f>
        <v>96575</v>
      </c>
      <c r="E357" s="11" t="str">
        <f>'total Scrap'!E357</f>
        <v>38711F331171</v>
      </c>
      <c r="F357" s="19" t="str">
        <f>'total Scrap'!F357</f>
        <v>PIPE</v>
      </c>
      <c r="G357" s="19">
        <f>'total Scrap'!G357</f>
        <v>1</v>
      </c>
      <c r="H357" s="7">
        <f>'total Scrap'!H357</f>
        <v>16.07</v>
      </c>
      <c r="I357" s="19">
        <f>'total Scrap'!I357</f>
        <v>13.72</v>
      </c>
      <c r="J357" s="7">
        <f>'total Scrap'!J357</f>
        <v>29.79</v>
      </c>
      <c r="K357" s="3" t="str">
        <f>'total Scrap'!K357</f>
        <v>MQ PROTECTION SUR LE FLEXIBLE MAIS IL Y A LA TRACE DE CELUI-CI</v>
      </c>
      <c r="L357" s="18" t="b">
        <f t="shared" si="10"/>
        <v>0</v>
      </c>
      <c r="M35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57" s="25"/>
      <c r="O357" s="26"/>
      <c r="P357" s="25">
        <f t="shared" si="11"/>
        <v>183</v>
      </c>
      <c r="Q357" s="6"/>
      <c r="R357" s="6"/>
      <c r="S357" s="6"/>
    </row>
    <row r="358" spans="1:19" ht="18.75" customHeight="1" x14ac:dyDescent="0.35">
      <c r="A358" s="23" t="str">
        <f>'total Scrap'!A358</f>
        <v>04/2021</v>
      </c>
      <c r="B358" s="9">
        <f>'total Scrap'!B358</f>
        <v>72999</v>
      </c>
      <c r="C358" s="19" t="str">
        <f>'total Scrap'!C358</f>
        <v>B. Metreau</v>
      </c>
      <c r="D358" s="19">
        <f>'total Scrap'!D358</f>
        <v>96624</v>
      </c>
      <c r="E358" s="11" t="str">
        <f>'total Scrap'!E358</f>
        <v>53220F219071</v>
      </c>
      <c r="F358" s="19" t="str">
        <f>'total Scrap'!F358</f>
        <v>PANEL ASSY,INSTRUMENT,LH</v>
      </c>
      <c r="G358" s="19">
        <f>'total Scrap'!G358</f>
        <v>1</v>
      </c>
      <c r="H358" s="7">
        <f>'total Scrap'!H358</f>
        <v>15.896599999999999</v>
      </c>
      <c r="I358" s="19">
        <f>'total Scrap'!I358</f>
        <v>13.72</v>
      </c>
      <c r="J358" s="7">
        <f>'total Scrap'!J358</f>
        <v>29.616599999999998</v>
      </c>
      <c r="K358" s="3" t="str">
        <f>'total Scrap'!K358</f>
        <v>COUVERCLE FREIN DE PARKING HS</v>
      </c>
      <c r="L358" s="18" t="b">
        <f t="shared" si="10"/>
        <v>0</v>
      </c>
      <c r="M35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58" s="25"/>
      <c r="O358" s="26"/>
      <c r="P358" s="25">
        <f t="shared" si="11"/>
        <v>183</v>
      </c>
      <c r="Q358" s="6"/>
      <c r="R358" s="6"/>
      <c r="S358" s="6"/>
    </row>
    <row r="359" spans="1:19" ht="18.75" customHeight="1" x14ac:dyDescent="0.35">
      <c r="A359" s="23" t="str">
        <f>'total Scrap'!A359</f>
        <v>04/2021</v>
      </c>
      <c r="B359" s="9">
        <f>'total Scrap'!B359</f>
        <v>72999</v>
      </c>
      <c r="C359" s="19" t="str">
        <f>'total Scrap'!C359</f>
        <v>B. Metreau</v>
      </c>
      <c r="D359" s="19">
        <f>'total Scrap'!D359</f>
        <v>97656</v>
      </c>
      <c r="E359" s="11" t="str">
        <f>'total Scrap'!E359</f>
        <v>68805F226071</v>
      </c>
      <c r="F359" s="19" t="str">
        <f>'total Scrap'!F359</f>
        <v>PIPE SUB-ASSY,A45 MID</v>
      </c>
      <c r="G359" s="19">
        <f>'total Scrap'!G359</f>
        <v>1</v>
      </c>
      <c r="H359" s="7">
        <f>'total Scrap'!H359</f>
        <v>15.05</v>
      </c>
      <c r="I359" s="19">
        <f>'total Scrap'!I359</f>
        <v>13.72</v>
      </c>
      <c r="J359" s="7">
        <f>'total Scrap'!J359</f>
        <v>28.770000000000003</v>
      </c>
      <c r="K359" s="3" t="str">
        <f>'total Scrap'!K359</f>
        <v>FILETAGE DU RACCORD HS</v>
      </c>
      <c r="L359" s="18" t="b">
        <f t="shared" si="10"/>
        <v>0</v>
      </c>
      <c r="M35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59" s="25"/>
      <c r="O359" s="26"/>
      <c r="P359" s="25">
        <f t="shared" si="11"/>
        <v>183</v>
      </c>
      <c r="Q359" s="6"/>
      <c r="R359" s="6"/>
      <c r="S359" s="6"/>
    </row>
    <row r="360" spans="1:19" ht="18.75" customHeight="1" x14ac:dyDescent="0.35">
      <c r="A360" s="23" t="str">
        <f>'total Scrap'!A360</f>
        <v>04/2021</v>
      </c>
      <c r="B360" s="9">
        <f>'total Scrap'!B360</f>
        <v>72238</v>
      </c>
      <c r="C360" s="19" t="str">
        <f>'total Scrap'!C360</f>
        <v>D. Rouez</v>
      </c>
      <c r="D360" s="19">
        <f>'total Scrap'!D360</f>
        <v>97821</v>
      </c>
      <c r="E360" s="11" t="str">
        <f>'total Scrap'!E360</f>
        <v>238062665071</v>
      </c>
      <c r="F360" s="19" t="str">
        <f>'total Scrap'!F360</f>
        <v>PIPE SUB-ASSY, FUEL</v>
      </c>
      <c r="G360" s="19">
        <f>'total Scrap'!G360</f>
        <v>3</v>
      </c>
      <c r="H360" s="7">
        <f>'total Scrap'!H360</f>
        <v>12.51</v>
      </c>
      <c r="I360" s="19">
        <f>'total Scrap'!I360</f>
        <v>13.72</v>
      </c>
      <c r="J360" s="7">
        <f>'total Scrap'!J360</f>
        <v>26.23</v>
      </c>
      <c r="K360" s="3" t="str">
        <f>'total Scrap'!K360</f>
        <v>LE RENIFLARD NE TIENT PAS DANS LA GOULOTTE DE REMPLISSAGE</v>
      </c>
      <c r="L360" s="18" t="b">
        <f t="shared" si="10"/>
        <v>0</v>
      </c>
      <c r="M36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60" s="25"/>
      <c r="O360" s="26"/>
      <c r="P360" s="25">
        <f t="shared" si="11"/>
        <v>183</v>
      </c>
      <c r="Q360" s="6"/>
      <c r="R360" s="6"/>
      <c r="S360" s="6"/>
    </row>
    <row r="361" spans="1:19" ht="18.75" customHeight="1" x14ac:dyDescent="0.35">
      <c r="A361" s="23" t="str">
        <f>'total Scrap'!A361</f>
        <v>04/2021</v>
      </c>
      <c r="B361" s="9">
        <f>'total Scrap'!B361</f>
        <v>72217</v>
      </c>
      <c r="C361" s="19" t="str">
        <f>'total Scrap'!C361</f>
        <v>D. Peigné</v>
      </c>
      <c r="D361" s="19">
        <f>'total Scrap'!D361</f>
        <v>97659</v>
      </c>
      <c r="E361" s="11" t="str">
        <f>'total Scrap'!E361</f>
        <v>678202660271</v>
      </c>
      <c r="F361" s="19" t="str">
        <f>'total Scrap'!F361</f>
        <v>LEVER ASSY, TILT, W/SWITCH &amp; KNOB</v>
      </c>
      <c r="G361" s="19">
        <f>'total Scrap'!G361</f>
        <v>1</v>
      </c>
      <c r="H361" s="7">
        <f>'total Scrap'!H361</f>
        <v>11.66</v>
      </c>
      <c r="I361" s="19">
        <f>'total Scrap'!I361</f>
        <v>13.72</v>
      </c>
      <c r="J361" s="7">
        <f>'total Scrap'!J361</f>
        <v>25.380000000000003</v>
      </c>
      <c r="K361" s="3" t="str">
        <f>'total Scrap'!K361</f>
        <v>DÉFORMÉ PAR UNE SANGLE LORS DE LA MANUTENTION AU CVI</v>
      </c>
      <c r="L361" s="18">
        <f t="shared" si="10"/>
        <v>1</v>
      </c>
      <c r="M36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61" s="25"/>
      <c r="O361" s="26"/>
      <c r="P361" s="25">
        <f t="shared" si="11"/>
        <v>183</v>
      </c>
      <c r="Q361" s="6"/>
      <c r="R361" s="6"/>
      <c r="S361" s="6"/>
    </row>
    <row r="362" spans="1:19" ht="18.75" customHeight="1" x14ac:dyDescent="0.35">
      <c r="A362" s="23" t="str">
        <f>'total Scrap'!A362</f>
        <v>04/2021</v>
      </c>
      <c r="B362" s="9">
        <f>'total Scrap'!B362</f>
        <v>72238</v>
      </c>
      <c r="C362" s="19" t="str">
        <f>'total Scrap'!C362</f>
        <v>D. Rouez</v>
      </c>
      <c r="D362" s="19">
        <f>'total Scrap'!D362</f>
        <v>98645</v>
      </c>
      <c r="E362" s="11" t="str">
        <f>'total Scrap'!E362</f>
        <v>68155F231171</v>
      </c>
      <c r="F362" s="19" t="str">
        <f>'total Scrap'!F362</f>
        <v>HOSE</v>
      </c>
      <c r="G362" s="19">
        <f>'total Scrap'!G362</f>
        <v>1</v>
      </c>
      <c r="H362" s="7">
        <f>'total Scrap'!H362</f>
        <v>10.56</v>
      </c>
      <c r="I362" s="19">
        <f>'total Scrap'!I362</f>
        <v>13.72</v>
      </c>
      <c r="J362" s="7">
        <f>'total Scrap'!J362</f>
        <v>24.28</v>
      </c>
      <c r="K362" s="3" t="str">
        <f>'total Scrap'!K362</f>
        <v>GAINE DE PROTECTION MANQUANTE SUR FLEXIBLE DU DISTRIBUTEUR</v>
      </c>
      <c r="L362" s="18">
        <f t="shared" si="10"/>
        <v>1</v>
      </c>
      <c r="M36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62" s="25"/>
      <c r="O362" s="26"/>
      <c r="P362" s="25">
        <f t="shared" si="11"/>
        <v>183</v>
      </c>
      <c r="Q362" s="6"/>
      <c r="R362" s="6"/>
      <c r="S362" s="6"/>
    </row>
    <row r="363" spans="1:19" ht="18.75" customHeight="1" x14ac:dyDescent="0.35">
      <c r="A363" s="23" t="str">
        <f>'total Scrap'!A363</f>
        <v>04/2021</v>
      </c>
      <c r="B363" s="9">
        <f>'total Scrap'!B363</f>
        <v>72999</v>
      </c>
      <c r="C363" s="19" t="str">
        <f>'total Scrap'!C363</f>
        <v>B. Metreau</v>
      </c>
      <c r="D363" s="19">
        <f>'total Scrap'!D363</f>
        <v>97816</v>
      </c>
      <c r="E363" s="11" t="str">
        <f>'total Scrap'!E363</f>
        <v>56054F218271</v>
      </c>
      <c r="F363" s="19" t="str">
        <f>'total Scrap'!F363</f>
        <v>WIRE, HEAD GUARDSW</v>
      </c>
      <c r="G363" s="19">
        <f>'total Scrap'!G363</f>
        <v>1</v>
      </c>
      <c r="H363" s="7">
        <f>'total Scrap'!H363</f>
        <v>6.48</v>
      </c>
      <c r="I363" s="19">
        <f>'total Scrap'!I363</f>
        <v>13.72</v>
      </c>
      <c r="J363" s="7">
        <f>'total Scrap'!J363</f>
        <v>20.200000000000003</v>
      </c>
      <c r="K363" s="3" t="str">
        <f>'total Scrap'!K363</f>
        <v>PRISE HS</v>
      </c>
      <c r="L363" s="18">
        <f t="shared" si="10"/>
        <v>1</v>
      </c>
      <c r="M36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63" s="25"/>
      <c r="O363" s="26"/>
      <c r="P363" s="25">
        <f t="shared" si="11"/>
        <v>183</v>
      </c>
      <c r="Q363" s="6"/>
      <c r="R363" s="6"/>
      <c r="S363" s="6"/>
    </row>
    <row r="364" spans="1:19" ht="18.75" customHeight="1" x14ac:dyDescent="0.35">
      <c r="A364" s="23" t="str">
        <f>'total Scrap'!A364</f>
        <v>04/2021</v>
      </c>
      <c r="B364" s="9">
        <f>'total Scrap'!B364</f>
        <v>72238</v>
      </c>
      <c r="C364" s="19" t="str">
        <f>'total Scrap'!C364</f>
        <v>D. Rouez</v>
      </c>
      <c r="D364" s="19">
        <f>'total Scrap'!D364</f>
        <v>96572</v>
      </c>
      <c r="E364" s="11" t="str">
        <f>'total Scrap'!E364</f>
        <v>56042F318071</v>
      </c>
      <c r="F364" s="19" t="str">
        <f>'total Scrap'!F364</f>
        <v>WIRE WIPER SUB</v>
      </c>
      <c r="G364" s="19">
        <f>'total Scrap'!G364</f>
        <v>1</v>
      </c>
      <c r="H364" s="7">
        <f>'total Scrap'!H364</f>
        <v>4.3</v>
      </c>
      <c r="I364" s="19">
        <f>'total Scrap'!I364</f>
        <v>13.72</v>
      </c>
      <c r="J364" s="7">
        <f>'total Scrap'!J364</f>
        <v>18.02</v>
      </c>
      <c r="K364" s="3" t="str">
        <f>'total Scrap'!K364</f>
        <v>FILS ARRACHÉS</v>
      </c>
      <c r="L364" s="18" t="b">
        <f t="shared" si="10"/>
        <v>0</v>
      </c>
      <c r="M36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64" s="25"/>
      <c r="O364" s="26"/>
      <c r="P364" s="25">
        <f t="shared" si="11"/>
        <v>183</v>
      </c>
      <c r="Q364" s="6"/>
      <c r="R364" s="6"/>
      <c r="S364" s="6"/>
    </row>
    <row r="365" spans="1:19" ht="18.75" customHeight="1" x14ac:dyDescent="0.35">
      <c r="A365" s="23" t="str">
        <f>'total Scrap'!A365</f>
        <v>04/2021</v>
      </c>
      <c r="B365" s="9">
        <f>'total Scrap'!B365</f>
        <v>72999</v>
      </c>
      <c r="C365" s="19" t="str">
        <f>'total Scrap'!C365</f>
        <v>B. Metreau</v>
      </c>
      <c r="D365" s="19">
        <f>'total Scrap'!D365</f>
        <v>97815</v>
      </c>
      <c r="E365" s="11" t="str">
        <f>'total Scrap'!E365</f>
        <v>238062665071</v>
      </c>
      <c r="F365" s="19" t="str">
        <f>'total Scrap'!F365</f>
        <v>PIPE SUB-ASSY, FUEL</v>
      </c>
      <c r="G365" s="19">
        <f>'total Scrap'!G365</f>
        <v>1</v>
      </c>
      <c r="H365" s="7">
        <f>'total Scrap'!H365</f>
        <v>4.17</v>
      </c>
      <c r="I365" s="19">
        <f>'total Scrap'!I365</f>
        <v>13.72</v>
      </c>
      <c r="J365" s="7">
        <f>'total Scrap'!J365</f>
        <v>17.89</v>
      </c>
      <c r="K365" s="3" t="str">
        <f>'total Scrap'!K365</f>
        <v>LE RENIFLARD NE TIENT PAS DÉFORMATION A L'EMBOUTISSAGE</v>
      </c>
      <c r="L365" s="18" t="b">
        <f t="shared" si="10"/>
        <v>0</v>
      </c>
      <c r="M36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65" s="25"/>
      <c r="O365" s="26"/>
      <c r="P365" s="25">
        <f t="shared" si="11"/>
        <v>183</v>
      </c>
      <c r="Q365" s="6"/>
      <c r="R365" s="6"/>
      <c r="S365" s="6"/>
    </row>
    <row r="366" spans="1:19" ht="18.75" customHeight="1" x14ac:dyDescent="0.35">
      <c r="A366" s="23" t="str">
        <f>'total Scrap'!A366</f>
        <v>04/2021</v>
      </c>
      <c r="B366" s="9">
        <f>'total Scrap'!B366</f>
        <v>72999</v>
      </c>
      <c r="C366" s="19" t="str">
        <f>'total Scrap'!C366</f>
        <v>B. Metreau</v>
      </c>
      <c r="D366" s="19">
        <f>'total Scrap'!D366</f>
        <v>97817</v>
      </c>
      <c r="E366" s="11" t="str">
        <f>'total Scrap'!E366</f>
        <v>238062665071</v>
      </c>
      <c r="F366" s="19" t="str">
        <f>'total Scrap'!F366</f>
        <v>PIPE SUB-ASSY, FUEL</v>
      </c>
      <c r="G366" s="19">
        <f>'total Scrap'!G366</f>
        <v>1</v>
      </c>
      <c r="H366" s="7">
        <f>'total Scrap'!H366</f>
        <v>4.17</v>
      </c>
      <c r="I366" s="19">
        <f>'total Scrap'!I366</f>
        <v>13.72</v>
      </c>
      <c r="J366" s="7">
        <f>'total Scrap'!J366</f>
        <v>17.89</v>
      </c>
      <c r="K366" s="3" t="str">
        <f>'total Scrap'!K366</f>
        <v>LE RENIFLARD NE TIENT PAS</v>
      </c>
      <c r="L366" s="18" t="b">
        <f t="shared" si="10"/>
        <v>0</v>
      </c>
      <c r="M36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66" s="25"/>
      <c r="O366" s="26"/>
      <c r="P366" s="25">
        <f t="shared" si="11"/>
        <v>183</v>
      </c>
      <c r="Q366" s="6"/>
      <c r="R366" s="6"/>
      <c r="S366" s="6"/>
    </row>
    <row r="367" spans="1:19" ht="18.75" customHeight="1" x14ac:dyDescent="0.35">
      <c r="A367" s="23" t="str">
        <f>'total Scrap'!A367</f>
        <v>04/2021</v>
      </c>
      <c r="B367" s="9">
        <f>'total Scrap'!B367</f>
        <v>72238</v>
      </c>
      <c r="C367" s="19" t="str">
        <f>'total Scrap'!C367</f>
        <v>D. Rouez</v>
      </c>
      <c r="D367" s="19">
        <f>'total Scrap'!D367</f>
        <v>96569</v>
      </c>
      <c r="E367" s="11" t="str">
        <f>'total Scrap'!E367</f>
        <v>532801370071</v>
      </c>
      <c r="F367" s="19" t="str">
        <f>'total Scrap'!F367</f>
        <v>BOARD ASSY, PAPER</v>
      </c>
      <c r="G367" s="19">
        <f>'total Scrap'!G367</f>
        <v>1</v>
      </c>
      <c r="H367" s="7">
        <f>'total Scrap'!H367</f>
        <v>4.16</v>
      </c>
      <c r="I367" s="19">
        <f>'total Scrap'!I367</f>
        <v>13.72</v>
      </c>
      <c r="J367" s="7">
        <f>'total Scrap'!J367</f>
        <v>17.880000000000003</v>
      </c>
      <c r="K367" s="3" t="str">
        <f>'total Scrap'!K367</f>
        <v>RAYURE</v>
      </c>
      <c r="L367" s="18" t="b">
        <f t="shared" si="10"/>
        <v>0</v>
      </c>
      <c r="M36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67" s="25"/>
      <c r="O367" s="26"/>
      <c r="P367" s="25">
        <f t="shared" si="11"/>
        <v>183</v>
      </c>
      <c r="Q367" s="6"/>
      <c r="R367" s="6"/>
      <c r="S367" s="6"/>
    </row>
    <row r="368" spans="1:19" ht="18.75" customHeight="1" x14ac:dyDescent="0.35">
      <c r="A368" s="23" t="str">
        <f>'total Scrap'!A368</f>
        <v>04/2021</v>
      </c>
      <c r="B368" s="9">
        <f>'total Scrap'!B368</f>
        <v>72999</v>
      </c>
      <c r="C368" s="19" t="str">
        <f>'total Scrap'!C368</f>
        <v>B. Metreau</v>
      </c>
      <c r="D368" s="19">
        <f>'total Scrap'!D368</f>
        <v>96571</v>
      </c>
      <c r="E368" s="11" t="str">
        <f>'total Scrap'!E368</f>
        <v>532801370071</v>
      </c>
      <c r="F368" s="19" t="str">
        <f>'total Scrap'!F368</f>
        <v>BOARD ASSY, PAPER</v>
      </c>
      <c r="G368" s="19">
        <f>'total Scrap'!G368</f>
        <v>1</v>
      </c>
      <c r="H368" s="7">
        <f>'total Scrap'!H368</f>
        <v>4.16</v>
      </c>
      <c r="I368" s="19">
        <f>'total Scrap'!I368</f>
        <v>13.72</v>
      </c>
      <c r="J368" s="7">
        <f>'total Scrap'!J368</f>
        <v>17.880000000000003</v>
      </c>
      <c r="K368" s="3" t="str">
        <f>'total Scrap'!K368</f>
        <v>RAYURE</v>
      </c>
      <c r="L368" s="18" t="b">
        <f t="shared" si="10"/>
        <v>0</v>
      </c>
      <c r="M36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68" s="25"/>
      <c r="O368" s="26"/>
      <c r="P368" s="25">
        <f t="shared" si="11"/>
        <v>183</v>
      </c>
      <c r="Q368" s="6"/>
      <c r="R368" s="6"/>
      <c r="S368" s="6"/>
    </row>
    <row r="369" spans="1:19" ht="18.75" customHeight="1" x14ac:dyDescent="0.35">
      <c r="A369" s="23" t="str">
        <f>'total Scrap'!A369</f>
        <v>04/2021</v>
      </c>
      <c r="B369" s="9">
        <f>'total Scrap'!B369</f>
        <v>72238</v>
      </c>
      <c r="C369" s="19" t="str">
        <f>'total Scrap'!C369</f>
        <v>D. Rouez</v>
      </c>
      <c r="D369" s="19">
        <f>'total Scrap'!D369</f>
        <v>97657</v>
      </c>
      <c r="E369" s="11" t="str">
        <f>'total Scrap'!E369</f>
        <v>532801370071</v>
      </c>
      <c r="F369" s="19" t="str">
        <f>'total Scrap'!F369</f>
        <v>BOARD ASSY, PAPER</v>
      </c>
      <c r="G369" s="19">
        <f>'total Scrap'!G369</f>
        <v>1</v>
      </c>
      <c r="H369" s="7">
        <f>'total Scrap'!H369</f>
        <v>4.16</v>
      </c>
      <c r="I369" s="19">
        <f>'total Scrap'!I369</f>
        <v>13.72</v>
      </c>
      <c r="J369" s="7">
        <f>'total Scrap'!J369</f>
        <v>17.880000000000003</v>
      </c>
      <c r="K369" s="3" t="str">
        <f>'total Scrap'!K369</f>
        <v>RAYURE</v>
      </c>
      <c r="L369" s="18" t="b">
        <f t="shared" si="10"/>
        <v>0</v>
      </c>
      <c r="M36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69" s="25"/>
      <c r="O369" s="26"/>
      <c r="P369" s="25">
        <f t="shared" si="11"/>
        <v>183</v>
      </c>
      <c r="Q369" s="6"/>
      <c r="R369" s="6"/>
      <c r="S369" s="6"/>
    </row>
    <row r="370" spans="1:19" ht="18.75" customHeight="1" x14ac:dyDescent="0.35">
      <c r="A370" s="23" t="str">
        <f>'total Scrap'!A370</f>
        <v>04/2021</v>
      </c>
      <c r="B370" s="9">
        <f>'total Scrap'!B370</f>
        <v>72999</v>
      </c>
      <c r="C370" s="19" t="str">
        <f>'total Scrap'!C370</f>
        <v>B. Metreau</v>
      </c>
      <c r="D370" s="19">
        <f>'total Scrap'!D370</f>
        <v>97660</v>
      </c>
      <c r="E370" s="11" t="str">
        <f>'total Scrap'!E370</f>
        <v>532801370071</v>
      </c>
      <c r="F370" s="19" t="str">
        <f>'total Scrap'!F370</f>
        <v>BOARD ASSY, PAPER</v>
      </c>
      <c r="G370" s="19">
        <f>'total Scrap'!G370</f>
        <v>1</v>
      </c>
      <c r="H370" s="7">
        <f>'total Scrap'!H370</f>
        <v>4.16</v>
      </c>
      <c r="I370" s="19">
        <f>'total Scrap'!I370</f>
        <v>13.72</v>
      </c>
      <c r="J370" s="7">
        <f>'total Scrap'!J370</f>
        <v>17.880000000000003</v>
      </c>
      <c r="K370" s="3" t="str">
        <f>'total Scrap'!K370</f>
        <v>RAYURE</v>
      </c>
      <c r="L370" s="18" t="b">
        <f t="shared" si="10"/>
        <v>0</v>
      </c>
      <c r="M37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70" s="25"/>
      <c r="O370" s="26"/>
      <c r="P370" s="25">
        <f t="shared" si="11"/>
        <v>183</v>
      </c>
      <c r="Q370" s="6"/>
      <c r="R370" s="6"/>
      <c r="S370" s="6"/>
    </row>
    <row r="371" spans="1:19" ht="18.75" customHeight="1" x14ac:dyDescent="0.35">
      <c r="A371" s="23" t="str">
        <f>'total Scrap'!A371</f>
        <v>05/2021</v>
      </c>
      <c r="B371" s="9">
        <f>'total Scrap'!B371</f>
        <v>72238</v>
      </c>
      <c r="C371" s="19" t="str">
        <f>'total Scrap'!C371</f>
        <v>D. Rouez</v>
      </c>
      <c r="D371" s="19">
        <f>'total Scrap'!D371</f>
        <v>97531</v>
      </c>
      <c r="E371" s="11" t="str">
        <f>'total Scrap'!E371</f>
        <v>56110F219071</v>
      </c>
      <c r="F371" s="19" t="str">
        <f>'total Scrap'!F371</f>
        <v>WIRE, BODY MAIN</v>
      </c>
      <c r="G371" s="19">
        <f>'total Scrap'!G371</f>
        <v>1</v>
      </c>
      <c r="H371" s="7">
        <f>'total Scrap'!H371</f>
        <v>184.96</v>
      </c>
      <c r="I371" s="19">
        <f>'total Scrap'!I371</f>
        <v>13.72</v>
      </c>
      <c r="J371" s="7">
        <f>'total Scrap'!J371</f>
        <v>198.68</v>
      </c>
      <c r="K371" s="3" t="str">
        <f>'total Scrap'!K371</f>
        <v>FILS COUPÉS</v>
      </c>
      <c r="L371" s="18">
        <f t="shared" si="10"/>
        <v>1</v>
      </c>
      <c r="M37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71" s="25"/>
      <c r="O371" s="26"/>
      <c r="P371" s="25">
        <f t="shared" si="11"/>
        <v>183</v>
      </c>
      <c r="Q371" s="6"/>
      <c r="R371" s="6"/>
      <c r="S371" s="6"/>
    </row>
    <row r="372" spans="1:19" ht="18.75" customHeight="1" x14ac:dyDescent="0.35">
      <c r="A372" s="23" t="str">
        <f>'total Scrap'!A372</f>
        <v>05/2021</v>
      </c>
      <c r="B372" s="9">
        <f>'total Scrap'!B372</f>
        <v>72999</v>
      </c>
      <c r="C372" s="19" t="str">
        <f>'total Scrap'!C372</f>
        <v>B. Metreau</v>
      </c>
      <c r="D372" s="19">
        <f>'total Scrap'!D372</f>
        <v>97825</v>
      </c>
      <c r="E372" s="11" t="str">
        <f>'total Scrap'!E372</f>
        <v>235502661071</v>
      </c>
      <c r="F372" s="19" t="str">
        <f>'total Scrap'!F372</f>
        <v>REGULATOR ASSY, LPG</v>
      </c>
      <c r="G372" s="19">
        <f>'total Scrap'!G372</f>
        <v>1</v>
      </c>
      <c r="H372" s="7">
        <f>'total Scrap'!H372</f>
        <v>78.02</v>
      </c>
      <c r="I372" s="19">
        <f>'total Scrap'!I372</f>
        <v>13.72</v>
      </c>
      <c r="J372" s="7">
        <f>'total Scrap'!J372</f>
        <v>91.74</v>
      </c>
      <c r="K372" s="3" t="str">
        <f>'total Scrap'!K372</f>
        <v>RACCORD LPG HS</v>
      </c>
      <c r="L372" s="18">
        <f t="shared" si="10"/>
        <v>1</v>
      </c>
      <c r="M37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72" s="25"/>
      <c r="O372" s="26"/>
      <c r="P372" s="25">
        <f t="shared" si="11"/>
        <v>183</v>
      </c>
      <c r="Q372" s="6"/>
      <c r="R372" s="6"/>
      <c r="S372" s="6"/>
    </row>
    <row r="373" spans="1:19" ht="18.75" customHeight="1" x14ac:dyDescent="0.35">
      <c r="A373" s="23" t="str">
        <f>'total Scrap'!A373</f>
        <v>05/2021</v>
      </c>
      <c r="B373" s="9">
        <f>'total Scrap'!B373</f>
        <v>72999</v>
      </c>
      <c r="C373" s="19" t="str">
        <f>'total Scrap'!C373</f>
        <v>B. Metreau</v>
      </c>
      <c r="D373" s="19">
        <f>'total Scrap'!D373</f>
        <v>96583</v>
      </c>
      <c r="E373" s="11" t="str">
        <f>'total Scrap'!E373</f>
        <v>27060UB070</v>
      </c>
      <c r="F373" s="19" t="str">
        <f>'total Scrap'!F373</f>
        <v>ALTERNATOR ASSY, W/REGULATOR</v>
      </c>
      <c r="G373" s="19">
        <f>'total Scrap'!G373</f>
        <v>1</v>
      </c>
      <c r="H373" s="7">
        <f>'total Scrap'!H373</f>
        <v>65.819999999999993</v>
      </c>
      <c r="I373" s="19">
        <f>'total Scrap'!I373</f>
        <v>13.72</v>
      </c>
      <c r="J373" s="7">
        <f>'total Scrap'!J373</f>
        <v>79.539999999999992</v>
      </c>
      <c r="K373" s="3" t="str">
        <f>'total Scrap'!K373</f>
        <v>ABIMÉ AU MONTAGE</v>
      </c>
      <c r="L373" s="18" t="b">
        <f t="shared" si="10"/>
        <v>0</v>
      </c>
      <c r="M37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73" s="25"/>
      <c r="O373" s="26"/>
      <c r="P373" s="25">
        <f t="shared" si="11"/>
        <v>183</v>
      </c>
      <c r="Q373" s="6"/>
      <c r="R373" s="6"/>
      <c r="S373" s="6"/>
    </row>
    <row r="374" spans="1:19" ht="18.75" customHeight="1" x14ac:dyDescent="0.35">
      <c r="A374" s="23" t="str">
        <f>'total Scrap'!A374</f>
        <v>05/2021</v>
      </c>
      <c r="B374" s="9">
        <f>'total Scrap'!B374</f>
        <v>72238</v>
      </c>
      <c r="C374" s="19" t="str">
        <f>'total Scrap'!C374</f>
        <v>D. Rouez</v>
      </c>
      <c r="D374" s="19">
        <f>'total Scrap'!D374</f>
        <v>97976</v>
      </c>
      <c r="E374" s="11" t="str">
        <f>'total Scrap'!E374</f>
        <v>242102674071</v>
      </c>
      <c r="F374" s="19" t="str">
        <f>'total Scrap'!F374</f>
        <v>CONTROLLER ASSY, SAS/OPS/MINILEVER</v>
      </c>
      <c r="G374" s="19">
        <f>'total Scrap'!G374</f>
        <v>1</v>
      </c>
      <c r="H374" s="7">
        <f>'total Scrap'!H374</f>
        <v>56.68</v>
      </c>
      <c r="I374" s="19">
        <f>'total Scrap'!I374</f>
        <v>13.72</v>
      </c>
      <c r="J374" s="7">
        <f>'total Scrap'!J374</f>
        <v>70.400000000000006</v>
      </c>
      <c r="K374" s="3" t="str">
        <f>'total Scrap'!K374</f>
        <v>CONTÔLEUR ABIMÉ</v>
      </c>
      <c r="L374" s="18">
        <f t="shared" si="10"/>
        <v>1</v>
      </c>
      <c r="M37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74" s="25"/>
      <c r="O374" s="26"/>
      <c r="P374" s="25">
        <f t="shared" si="11"/>
        <v>183</v>
      </c>
      <c r="Q374" s="6"/>
      <c r="R374" s="6"/>
      <c r="S374" s="6"/>
    </row>
    <row r="375" spans="1:19" ht="18.75" customHeight="1" x14ac:dyDescent="0.35">
      <c r="A375" s="23" t="str">
        <f>'total Scrap'!A375</f>
        <v>05/2021</v>
      </c>
      <c r="B375" s="9">
        <f>'total Scrap'!B375</f>
        <v>72238</v>
      </c>
      <c r="C375" s="19" t="str">
        <f>'total Scrap'!C375</f>
        <v>D. Rouez</v>
      </c>
      <c r="D375" s="19">
        <f>'total Scrap'!D375</f>
        <v>96579</v>
      </c>
      <c r="E375" s="11" t="str">
        <f>'total Scrap'!E375</f>
        <v>234202660071</v>
      </c>
      <c r="F375" s="19" t="str">
        <f>'total Scrap'!F375</f>
        <v>COVER ASSY, W/PUMP</v>
      </c>
      <c r="G375" s="19">
        <f>'total Scrap'!G375</f>
        <v>1</v>
      </c>
      <c r="H375" s="7">
        <f>'total Scrap'!H375</f>
        <v>53.03</v>
      </c>
      <c r="I375" s="19">
        <f>'total Scrap'!I375</f>
        <v>13.72</v>
      </c>
      <c r="J375" s="7">
        <f>'total Scrap'!J375</f>
        <v>66.75</v>
      </c>
      <c r="K375" s="3" t="str">
        <f>'total Scrap'!K375</f>
        <v>FLOTTEUR HS</v>
      </c>
      <c r="L375" s="18">
        <f t="shared" si="10"/>
        <v>1</v>
      </c>
      <c r="M37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75" s="25"/>
      <c r="O375" s="26"/>
      <c r="P375" s="25">
        <f t="shared" si="11"/>
        <v>183</v>
      </c>
      <c r="Q375" s="6"/>
      <c r="R375" s="6"/>
      <c r="S375" s="6"/>
    </row>
    <row r="376" spans="1:19" ht="18.75" customHeight="1" x14ac:dyDescent="0.35">
      <c r="A376" s="23" t="str">
        <f>'total Scrap'!A376</f>
        <v>05/2021</v>
      </c>
      <c r="B376" s="9">
        <f>'total Scrap'!B376</f>
        <v>73069</v>
      </c>
      <c r="C376" s="19" t="str">
        <f>'total Scrap'!C376</f>
        <v>T. Boudard</v>
      </c>
      <c r="D376" s="19">
        <f>'total Scrap'!D376</f>
        <v>97908</v>
      </c>
      <c r="E376" s="11" t="str">
        <f>'total Scrap'!E376</f>
        <v>281003677071</v>
      </c>
      <c r="F376" s="19" t="str">
        <f>'total Scrap'!F376</f>
        <v>STARTER ASSY</v>
      </c>
      <c r="G376" s="19">
        <f>'total Scrap'!G376</f>
        <v>1</v>
      </c>
      <c r="H376" s="7">
        <f>'total Scrap'!H376</f>
        <v>50.19</v>
      </c>
      <c r="I376" s="19">
        <f>'total Scrap'!I376</f>
        <v>13.72</v>
      </c>
      <c r="J376" s="7">
        <f>'total Scrap'!J376</f>
        <v>63.91</v>
      </c>
      <c r="K376" s="3" t="str">
        <f>'total Scrap'!K376</f>
        <v>CONNECTION DU DÉMAREUR CASSÉE</v>
      </c>
      <c r="L376" s="18" t="b">
        <f t="shared" si="10"/>
        <v>0</v>
      </c>
      <c r="M37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76" s="25"/>
      <c r="O376" s="26"/>
      <c r="P376" s="25">
        <f t="shared" si="11"/>
        <v>183</v>
      </c>
      <c r="Q376" s="6"/>
      <c r="R376" s="6"/>
      <c r="S376" s="6"/>
    </row>
    <row r="377" spans="1:19" ht="18.75" customHeight="1" x14ac:dyDescent="0.35">
      <c r="A377" s="23" t="str">
        <f>'total Scrap'!A377</f>
        <v>05/2021</v>
      </c>
      <c r="B377" s="9">
        <f>'total Scrap'!B377</f>
        <v>72238</v>
      </c>
      <c r="C377" s="19" t="str">
        <f>'total Scrap'!C377</f>
        <v>D. Rouez</v>
      </c>
      <c r="D377" s="19">
        <f>'total Scrap'!D377</f>
        <v>97530</v>
      </c>
      <c r="E377" s="11" t="str">
        <f>'total Scrap'!E377</f>
        <v>532222665071</v>
      </c>
      <c r="F377" s="19" t="str">
        <f>'total Scrap'!F377</f>
        <v>PANEL, INSTRUMENT, RH, DLX CAB</v>
      </c>
      <c r="G377" s="19">
        <f>'total Scrap'!G377</f>
        <v>1</v>
      </c>
      <c r="H377" s="7">
        <f>'total Scrap'!H377</f>
        <v>38.69</v>
      </c>
      <c r="I377" s="19">
        <f>'total Scrap'!I377</f>
        <v>13.72</v>
      </c>
      <c r="J377" s="7">
        <f>'total Scrap'!J377</f>
        <v>52.41</v>
      </c>
      <c r="K377" s="3" t="str">
        <f>'total Scrap'!K377</f>
        <v>RAYÉ</v>
      </c>
      <c r="L377" s="18">
        <f t="shared" si="10"/>
        <v>1</v>
      </c>
      <c r="M37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77" s="25"/>
      <c r="O377" s="26"/>
      <c r="P377" s="25">
        <f t="shared" si="11"/>
        <v>183</v>
      </c>
      <c r="Q377" s="6"/>
      <c r="R377" s="6"/>
      <c r="S377" s="6"/>
    </row>
    <row r="378" spans="1:19" ht="18.75" customHeight="1" x14ac:dyDescent="0.35">
      <c r="A378" s="23" t="str">
        <f>'total Scrap'!A378</f>
        <v>05/2021</v>
      </c>
      <c r="B378" s="9">
        <f>'total Scrap'!B378</f>
        <v>72999</v>
      </c>
      <c r="C378" s="19" t="str">
        <f>'total Scrap'!C378</f>
        <v>B. Metreau</v>
      </c>
      <c r="D378" s="19">
        <f>'total Scrap'!D378</f>
        <v>96580</v>
      </c>
      <c r="E378" s="11" t="str">
        <f>'total Scrap'!E378</f>
        <v>56031FPD2271</v>
      </c>
      <c r="F378" s="19" t="str">
        <f>'total Scrap'!F378</f>
        <v>WIRE, INTERFACE</v>
      </c>
      <c r="G378" s="19">
        <f>'total Scrap'!G378</f>
        <v>1</v>
      </c>
      <c r="H378" s="7">
        <f>'total Scrap'!H378</f>
        <v>32.39</v>
      </c>
      <c r="I378" s="19">
        <f>'total Scrap'!I378</f>
        <v>13.72</v>
      </c>
      <c r="J378" s="7">
        <f>'total Scrap'!J378</f>
        <v>46.11</v>
      </c>
      <c r="K378" s="3" t="str">
        <f>'total Scrap'!K378</f>
        <v>PRISE HS</v>
      </c>
      <c r="L378" s="18" t="b">
        <f t="shared" si="10"/>
        <v>0</v>
      </c>
      <c r="M37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78" s="25"/>
      <c r="O378" s="26"/>
      <c r="P378" s="25">
        <f t="shared" si="11"/>
        <v>183</v>
      </c>
      <c r="Q378" s="6"/>
      <c r="R378" s="6"/>
      <c r="S378" s="6"/>
    </row>
    <row r="379" spans="1:19" ht="18.75" customHeight="1" x14ac:dyDescent="0.35">
      <c r="A379" s="23" t="str">
        <f>'total Scrap'!A379</f>
        <v>05/2021</v>
      </c>
      <c r="B379" s="9">
        <f>'total Scrap'!B379</f>
        <v>72238</v>
      </c>
      <c r="C379" s="19" t="str">
        <f>'total Scrap'!C379</f>
        <v>D. Rouez</v>
      </c>
      <c r="D379" s="19">
        <f>'total Scrap'!D379</f>
        <v>95200</v>
      </c>
      <c r="E379" s="11" t="str">
        <f>'total Scrap'!E379</f>
        <v>28820F201071</v>
      </c>
      <c r="F379" s="19" t="str">
        <f>'total Scrap'!F379</f>
        <v>BATTERY (D24)</v>
      </c>
      <c r="G379" s="19">
        <f>'total Scrap'!G379</f>
        <v>1</v>
      </c>
      <c r="H379" s="7">
        <f>'total Scrap'!H379</f>
        <v>32.15</v>
      </c>
      <c r="I379" s="19">
        <f>'total Scrap'!I379</f>
        <v>13.72</v>
      </c>
      <c r="J379" s="7">
        <f>'total Scrap'!J379</f>
        <v>45.87</v>
      </c>
      <c r="K379" s="3" t="str">
        <f>'total Scrap'!K379</f>
        <v>BATTERIE HS ÉCLATÉE</v>
      </c>
      <c r="L379" s="18">
        <f t="shared" si="10"/>
        <v>1</v>
      </c>
      <c r="M37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79" s="25"/>
      <c r="O379" s="26"/>
      <c r="P379" s="25">
        <f t="shared" si="11"/>
        <v>183</v>
      </c>
      <c r="Q379" s="6"/>
      <c r="R379" s="6"/>
      <c r="S379" s="6"/>
    </row>
    <row r="380" spans="1:19" ht="18.75" customHeight="1" x14ac:dyDescent="0.35">
      <c r="A380" s="23" t="str">
        <f>'total Scrap'!A380</f>
        <v>05/2021</v>
      </c>
      <c r="B380" s="9">
        <f>'total Scrap'!B380</f>
        <v>72238</v>
      </c>
      <c r="C380" s="19" t="str">
        <f>'total Scrap'!C380</f>
        <v>D. Rouez</v>
      </c>
      <c r="D380" s="19">
        <f>'total Scrap'!D380</f>
        <v>97981</v>
      </c>
      <c r="E380" s="11" t="str">
        <f>'total Scrap'!E380</f>
        <v>55611F231171</v>
      </c>
      <c r="F380" s="19" t="str">
        <f>'total Scrap'!F380</f>
        <v>SILENCER, FLOOR, LWR</v>
      </c>
      <c r="G380" s="19">
        <f>'total Scrap'!G380</f>
        <v>4</v>
      </c>
      <c r="H380" s="7">
        <f>'total Scrap'!H380</f>
        <v>31.32</v>
      </c>
      <c r="I380" s="19">
        <f>'total Scrap'!I380</f>
        <v>13.72</v>
      </c>
      <c r="J380" s="7">
        <f>'total Scrap'!J380</f>
        <v>45.04</v>
      </c>
      <c r="K380" s="3" t="str">
        <f>'total Scrap'!K380</f>
        <v>ABIMÉES PAR DES FOURCHES LORS DE LA MANUTENTION</v>
      </c>
      <c r="L380" s="18">
        <f t="shared" si="10"/>
        <v>1</v>
      </c>
      <c r="M38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80" s="25"/>
      <c r="O380" s="26"/>
      <c r="P380" s="25">
        <f t="shared" si="11"/>
        <v>183</v>
      </c>
      <c r="Q380" s="6"/>
      <c r="R380" s="6"/>
      <c r="S380" s="6"/>
    </row>
    <row r="381" spans="1:19" ht="18.75" customHeight="1" x14ac:dyDescent="0.35">
      <c r="A381" s="23" t="str">
        <f>'total Scrap'!A381</f>
        <v>05/2021</v>
      </c>
      <c r="B381" s="9">
        <f>'total Scrap'!B381</f>
        <v>72238</v>
      </c>
      <c r="C381" s="19" t="str">
        <f>'total Scrap'!C381</f>
        <v>D. Rouez</v>
      </c>
      <c r="D381" s="19">
        <f>'total Scrap'!D381</f>
        <v>95671</v>
      </c>
      <c r="E381" s="11" t="str">
        <f>'total Scrap'!E381</f>
        <v>451101247371</v>
      </c>
      <c r="F381" s="19" t="str">
        <f>'total Scrap'!F381</f>
        <v>WHEEL ASSY, STEERING</v>
      </c>
      <c r="G381" s="19">
        <f>'total Scrap'!G381</f>
        <v>1</v>
      </c>
      <c r="H381" s="7">
        <f>'total Scrap'!H381</f>
        <v>12.52</v>
      </c>
      <c r="I381" s="19">
        <f>'total Scrap'!I381</f>
        <v>13.72</v>
      </c>
      <c r="J381" s="7">
        <f>'total Scrap'!J381</f>
        <v>26.240000000000002</v>
      </c>
      <c r="K381" s="3" t="str">
        <f>'total Scrap'!K381</f>
        <v>ABIMÉ</v>
      </c>
      <c r="L381" s="18" t="b">
        <f t="shared" si="10"/>
        <v>0</v>
      </c>
      <c r="M38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81" s="25"/>
      <c r="O381" s="26"/>
      <c r="P381" s="25">
        <f t="shared" si="11"/>
        <v>183</v>
      </c>
      <c r="Q381" s="6"/>
      <c r="R381" s="6"/>
      <c r="S381" s="6"/>
    </row>
    <row r="382" spans="1:19" ht="18.75" customHeight="1" x14ac:dyDescent="0.35">
      <c r="A382" s="23" t="str">
        <f>'total Scrap'!A382</f>
        <v>05/2021</v>
      </c>
      <c r="B382" s="9">
        <f>'total Scrap'!B382</f>
        <v>72238</v>
      </c>
      <c r="C382" s="19" t="str">
        <f>'total Scrap'!C382</f>
        <v>D. Rouez</v>
      </c>
      <c r="D382" s="19">
        <f>'total Scrap'!D382</f>
        <v>95568</v>
      </c>
      <c r="E382" s="11" t="str">
        <f>'total Scrap'!E382</f>
        <v>53724F222071</v>
      </c>
      <c r="F382" s="19" t="str">
        <f>'total Scrap'!F382</f>
        <v>DOCUMENT BOX 142259</v>
      </c>
      <c r="G382" s="19">
        <f>'total Scrap'!G382</f>
        <v>1</v>
      </c>
      <c r="H382" s="7">
        <f>'total Scrap'!H382</f>
        <v>11</v>
      </c>
      <c r="I382" s="19">
        <f>'total Scrap'!I382</f>
        <v>13.72</v>
      </c>
      <c r="J382" s="7">
        <f>'total Scrap'!J382</f>
        <v>24.72</v>
      </c>
      <c r="K382" s="3" t="str">
        <f>'total Scrap'!K382</f>
        <v>ABIMÉE</v>
      </c>
      <c r="L382" s="18" t="b">
        <f t="shared" si="10"/>
        <v>0</v>
      </c>
      <c r="M38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82" s="25"/>
      <c r="O382" s="26"/>
      <c r="P382" s="25">
        <f t="shared" si="11"/>
        <v>183</v>
      </c>
      <c r="Q382" s="6"/>
      <c r="R382" s="6"/>
      <c r="S382" s="6"/>
    </row>
    <row r="383" spans="1:19" ht="18.75" customHeight="1" x14ac:dyDescent="0.35">
      <c r="A383" s="23" t="str">
        <f>'total Scrap'!A383</f>
        <v>05/2021</v>
      </c>
      <c r="B383" s="9">
        <f>'total Scrap'!B383</f>
        <v>72238</v>
      </c>
      <c r="C383" s="19" t="str">
        <f>'total Scrap'!C383</f>
        <v>D. Rouez</v>
      </c>
      <c r="D383" s="19">
        <f>'total Scrap'!D383</f>
        <v>97529</v>
      </c>
      <c r="E383" s="11" t="str">
        <f>'total Scrap'!E383</f>
        <v>53724F222071</v>
      </c>
      <c r="F383" s="19" t="str">
        <f>'total Scrap'!F383</f>
        <v>DOCUMENT BOX 142259</v>
      </c>
      <c r="G383" s="19">
        <f>'total Scrap'!G383</f>
        <v>1</v>
      </c>
      <c r="H383" s="7">
        <f>'total Scrap'!H383</f>
        <v>11</v>
      </c>
      <c r="I383" s="19">
        <f>'total Scrap'!I383</f>
        <v>13.72</v>
      </c>
      <c r="J383" s="7">
        <f>'total Scrap'!J383</f>
        <v>24.72</v>
      </c>
      <c r="K383" s="3" t="str">
        <f>'total Scrap'!K383</f>
        <v>BOITE A DOCS ABIMÉE</v>
      </c>
      <c r="L383" s="18" t="b">
        <f t="shared" si="10"/>
        <v>0</v>
      </c>
      <c r="M38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83" s="25"/>
      <c r="O383" s="26"/>
      <c r="P383" s="25">
        <f t="shared" si="11"/>
        <v>183</v>
      </c>
      <c r="Q383" s="6"/>
      <c r="R383" s="6"/>
      <c r="S383" s="6"/>
    </row>
    <row r="384" spans="1:19" ht="18.75" customHeight="1" x14ac:dyDescent="0.35">
      <c r="A384" s="23" t="str">
        <f>'total Scrap'!A384</f>
        <v>05/2021</v>
      </c>
      <c r="B384" s="9">
        <f>'total Scrap'!B384</f>
        <v>72999</v>
      </c>
      <c r="C384" s="19" t="str">
        <f>'total Scrap'!C384</f>
        <v>B. Metreau</v>
      </c>
      <c r="D384" s="19">
        <f>'total Scrap'!D384</f>
        <v>97826</v>
      </c>
      <c r="E384" s="11" t="str">
        <f>'total Scrap'!E384</f>
        <v>178022665071</v>
      </c>
      <c r="F384" s="19" t="str">
        <f>'total Scrap'!F384</f>
        <v>PIPE SUB-ASSY, AIR CLEANER</v>
      </c>
      <c r="G384" s="19">
        <f>'total Scrap'!G384</f>
        <v>1</v>
      </c>
      <c r="H384" s="7">
        <f>'total Scrap'!H384</f>
        <v>9.81</v>
      </c>
      <c r="I384" s="19">
        <f>'total Scrap'!I384</f>
        <v>13.72</v>
      </c>
      <c r="J384" s="7">
        <f>'total Scrap'!J384</f>
        <v>23.53</v>
      </c>
      <c r="K384" s="3" t="str">
        <f>'total Scrap'!K384</f>
        <v>FILETAGE FIXATION DE LA SONDE HS</v>
      </c>
      <c r="L384" s="18" t="b">
        <f t="shared" si="10"/>
        <v>0</v>
      </c>
      <c r="M38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84" s="25"/>
      <c r="O384" s="26"/>
      <c r="P384" s="25">
        <f t="shared" si="11"/>
        <v>183</v>
      </c>
      <c r="Q384" s="6"/>
      <c r="R384" s="6"/>
      <c r="S384" s="6"/>
    </row>
    <row r="385" spans="1:19" ht="18.75" customHeight="1" x14ac:dyDescent="0.35">
      <c r="A385" s="23" t="str">
        <f>'total Scrap'!A385</f>
        <v>05/2021</v>
      </c>
      <c r="B385" s="9">
        <f>'total Scrap'!B385</f>
        <v>72999</v>
      </c>
      <c r="C385" s="19" t="str">
        <f>'total Scrap'!C385</f>
        <v>B. Metreau</v>
      </c>
      <c r="D385" s="19">
        <f>'total Scrap'!D385</f>
        <v>95567</v>
      </c>
      <c r="E385" s="11" t="str">
        <f>'total Scrap'!E385</f>
        <v>56138FPA2071</v>
      </c>
      <c r="F385" s="19" t="str">
        <f>'total Scrap'!F385</f>
        <v>WIRE, MAIN DOPPLER</v>
      </c>
      <c r="G385" s="19">
        <f>'total Scrap'!G385</f>
        <v>1</v>
      </c>
      <c r="H385" s="7">
        <f>'total Scrap'!H385</f>
        <v>9.59</v>
      </c>
      <c r="I385" s="19">
        <f>'total Scrap'!I385</f>
        <v>13.72</v>
      </c>
      <c r="J385" s="7">
        <f>'total Scrap'!J385</f>
        <v>23.310000000000002</v>
      </c>
      <c r="K385" s="3" t="str">
        <f>'total Scrap'!K385</f>
        <v>FAISCEAU ÉCRASÉ LORS DU MONTAGE</v>
      </c>
      <c r="L385" s="18">
        <f t="shared" si="10"/>
        <v>1</v>
      </c>
      <c r="M38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85" s="25"/>
      <c r="O385" s="26"/>
      <c r="P385" s="25">
        <f t="shared" si="11"/>
        <v>183</v>
      </c>
      <c r="Q385" s="6"/>
      <c r="R385" s="6"/>
      <c r="S385" s="6"/>
    </row>
    <row r="386" spans="1:19" ht="18.75" customHeight="1" x14ac:dyDescent="0.35">
      <c r="A386" s="23" t="str">
        <f>'total Scrap'!A386</f>
        <v>05/2021</v>
      </c>
      <c r="B386" s="9">
        <f>'total Scrap'!B386</f>
        <v>72999</v>
      </c>
      <c r="C386" s="19" t="str">
        <f>'total Scrap'!C386</f>
        <v>B. Metreau</v>
      </c>
      <c r="D386" s="19">
        <f>'total Scrap'!D386</f>
        <v>96586</v>
      </c>
      <c r="E386" s="11" t="str">
        <f>'total Scrap'!E386</f>
        <v>521823675171</v>
      </c>
      <c r="F386" s="19" t="str">
        <f>'total Scrap'!F386</f>
        <v>SILENCER, LH</v>
      </c>
      <c r="G386" s="19">
        <f>'total Scrap'!G386</f>
        <v>1</v>
      </c>
      <c r="H386" s="7">
        <f>'total Scrap'!H386</f>
        <v>9.3800000000000008</v>
      </c>
      <c r="I386" s="19">
        <f>'total Scrap'!I386</f>
        <v>13.72</v>
      </c>
      <c r="J386" s="7">
        <f>'total Scrap'!J386</f>
        <v>23.1</v>
      </c>
      <c r="K386" s="3" t="str">
        <f>'total Scrap'!K386</f>
        <v>CAPITONNAGE HS</v>
      </c>
      <c r="L386" s="18" t="b">
        <f t="shared" ref="L386:L437" si="12">IF(COUNTIFS($E$2:$E$437,E386)=1,1)</f>
        <v>0</v>
      </c>
      <c r="M38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86" s="25"/>
      <c r="O386" s="26"/>
      <c r="P386" s="25">
        <f t="shared" si="11"/>
        <v>183</v>
      </c>
      <c r="Q386" s="6"/>
      <c r="R386" s="6"/>
      <c r="S386" s="6"/>
    </row>
    <row r="387" spans="1:19" ht="18.75" customHeight="1" x14ac:dyDescent="0.35">
      <c r="A387" s="23" t="str">
        <f>'total Scrap'!A387</f>
        <v>05/2021</v>
      </c>
      <c r="B387" s="9">
        <f>'total Scrap'!B387</f>
        <v>72999</v>
      </c>
      <c r="C387" s="19" t="str">
        <f>'total Scrap'!C387</f>
        <v>B. Metreau</v>
      </c>
      <c r="D387" s="19">
        <f>'total Scrap'!D387</f>
        <v>96585</v>
      </c>
      <c r="E387" s="11" t="str">
        <f>'total Scrap'!E387</f>
        <v>163612386071</v>
      </c>
      <c r="F387" s="19" t="str">
        <f>'total Scrap'!F387</f>
        <v>FAN</v>
      </c>
      <c r="G387" s="19">
        <f>'total Scrap'!G387</f>
        <v>1</v>
      </c>
      <c r="H387" s="7">
        <f>'total Scrap'!H387</f>
        <v>5</v>
      </c>
      <c r="I387" s="19">
        <f>'total Scrap'!I387</f>
        <v>13.72</v>
      </c>
      <c r="J387" s="7">
        <f>'total Scrap'!J387</f>
        <v>18.72</v>
      </c>
      <c r="K387" s="3" t="str">
        <f>'total Scrap'!K387</f>
        <v>CASSÉ</v>
      </c>
      <c r="L387" s="18" t="b">
        <f t="shared" si="12"/>
        <v>0</v>
      </c>
      <c r="M38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87" s="25"/>
      <c r="O387" s="26"/>
      <c r="P387" s="25">
        <f t="shared" si="11"/>
        <v>183</v>
      </c>
      <c r="Q387" s="6"/>
      <c r="R387" s="6"/>
      <c r="S387" s="6"/>
    </row>
    <row r="388" spans="1:19" ht="18.75" customHeight="1" x14ac:dyDescent="0.35">
      <c r="A388" s="23" t="str">
        <f>'total Scrap'!A388</f>
        <v>05/2021</v>
      </c>
      <c r="B388" s="9">
        <f>'total Scrap'!B388</f>
        <v>72999</v>
      </c>
      <c r="C388" s="19" t="str">
        <f>'total Scrap'!C388</f>
        <v>B. Metreau</v>
      </c>
      <c r="D388" s="19">
        <f>'total Scrap'!D388</f>
        <v>97827</v>
      </c>
      <c r="E388" s="11" t="str">
        <f>'total Scrap'!E388</f>
        <v>56024F218371</v>
      </c>
      <c r="F388" s="19" t="str">
        <f>'total Scrap'!F388</f>
        <v>WIRE, ENGINE EARTH</v>
      </c>
      <c r="G388" s="19">
        <f>'total Scrap'!G388</f>
        <v>1</v>
      </c>
      <c r="H388" s="7">
        <f>'total Scrap'!H388</f>
        <v>3.74</v>
      </c>
      <c r="I388" s="19">
        <f>'total Scrap'!I388</f>
        <v>13.72</v>
      </c>
      <c r="J388" s="7">
        <f>'total Scrap'!J388</f>
        <v>17.46</v>
      </c>
      <c r="K388" s="3" t="str">
        <f>'total Scrap'!K388</f>
        <v>BRANCHÉ EN COURT CIRCUIT GAINE FONDUE</v>
      </c>
      <c r="L388" s="18">
        <f t="shared" si="12"/>
        <v>1</v>
      </c>
      <c r="M38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88" s="25"/>
      <c r="O388" s="26"/>
      <c r="P388" s="25">
        <f t="shared" ref="P388:P437" si="13">N388+6*30+3</f>
        <v>183</v>
      </c>
      <c r="Q388" s="6"/>
      <c r="R388" s="6"/>
      <c r="S388" s="6"/>
    </row>
    <row r="389" spans="1:19" ht="18.75" customHeight="1" x14ac:dyDescent="0.35">
      <c r="A389" s="23" t="str">
        <f>'total Scrap'!A389</f>
        <v>05/2021</v>
      </c>
      <c r="B389" s="9">
        <f>'total Scrap'!B389</f>
        <v>72238</v>
      </c>
      <c r="C389" s="19" t="str">
        <f>'total Scrap'!C389</f>
        <v>D. Rouez</v>
      </c>
      <c r="D389" s="19">
        <f>'total Scrap'!D389</f>
        <v>96581</v>
      </c>
      <c r="E389" s="11" t="str">
        <f>'total Scrap'!E389</f>
        <v>904071303071</v>
      </c>
      <c r="F389" s="19" t="str">
        <f>'total Scrap'!F389</f>
        <v>FITTING, T</v>
      </c>
      <c r="G389" s="19">
        <f>'total Scrap'!G389</f>
        <v>1</v>
      </c>
      <c r="H389" s="7">
        <f>'total Scrap'!H389</f>
        <v>3.34</v>
      </c>
      <c r="I389" s="19">
        <f>'total Scrap'!I389</f>
        <v>13.72</v>
      </c>
      <c r="J389" s="7">
        <f>'total Scrap'!J389</f>
        <v>17.060000000000002</v>
      </c>
      <c r="K389" s="3" t="str">
        <f>'total Scrap'!K389</f>
        <v>COUPS SUR LE RACCORD</v>
      </c>
      <c r="L389" s="18">
        <f t="shared" si="12"/>
        <v>1</v>
      </c>
      <c r="M38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89" s="25"/>
      <c r="O389" s="26"/>
      <c r="P389" s="25">
        <f t="shared" si="13"/>
        <v>183</v>
      </c>
      <c r="Q389" s="6"/>
      <c r="R389" s="6"/>
      <c r="S389" s="6"/>
    </row>
    <row r="390" spans="1:19" ht="18.75" customHeight="1" x14ac:dyDescent="0.35">
      <c r="A390" s="23" t="str">
        <f>'total Scrap'!A390</f>
        <v>05/2021</v>
      </c>
      <c r="B390" s="9">
        <f>'total Scrap'!B390</f>
        <v>72999</v>
      </c>
      <c r="C390" s="19" t="str">
        <f>'total Scrap'!C390</f>
        <v>B. Metreau</v>
      </c>
      <c r="D390" s="19">
        <f>'total Scrap'!D390</f>
        <v>97828</v>
      </c>
      <c r="E390" s="11" t="str">
        <f>'total Scrap'!E390</f>
        <v>56023F218071</v>
      </c>
      <c r="F390" s="19" t="str">
        <f>'total Scrap'!F390</f>
        <v>WIRE, BATTERY EARTH</v>
      </c>
      <c r="G390" s="19">
        <f>'total Scrap'!G390</f>
        <v>1</v>
      </c>
      <c r="H390" s="7">
        <f>'total Scrap'!H390</f>
        <v>1.88</v>
      </c>
      <c r="I390" s="19">
        <f>'total Scrap'!I390</f>
        <v>13.72</v>
      </c>
      <c r="J390" s="7">
        <f>'total Scrap'!J390</f>
        <v>15.600000000000001</v>
      </c>
      <c r="K390" s="3" t="str">
        <f>'total Scrap'!K390</f>
        <v>BRANCHÉ EN COURT CIRCUIT GAINE FONDUE</v>
      </c>
      <c r="L390" s="18">
        <f t="shared" si="12"/>
        <v>1</v>
      </c>
      <c r="M39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90" s="25"/>
      <c r="O390" s="26"/>
      <c r="P390" s="25">
        <f t="shared" si="13"/>
        <v>183</v>
      </c>
      <c r="Q390" s="6"/>
      <c r="R390" s="6"/>
      <c r="S390" s="6"/>
    </row>
    <row r="391" spans="1:19" ht="18.75" customHeight="1" x14ac:dyDescent="0.35">
      <c r="A391" s="23" t="str">
        <f>'total Scrap'!A391</f>
        <v>06/2021</v>
      </c>
      <c r="B391" s="9">
        <f>'total Scrap'!B391</f>
        <v>72999</v>
      </c>
      <c r="C391" s="19" t="str">
        <f>'total Scrap'!C391</f>
        <v>B. Metreau</v>
      </c>
      <c r="D391" s="19">
        <f>'total Scrap'!D391</f>
        <v>97666</v>
      </c>
      <c r="E391" s="11" t="str">
        <f>'total Scrap'!E391</f>
        <v>111802665171</v>
      </c>
      <c r="F391" s="19" t="str">
        <f>'total Scrap'!F391</f>
        <v>ENGINE ASSY 1ZS</v>
      </c>
      <c r="G391" s="19">
        <f>'total Scrap'!G391</f>
        <v>1</v>
      </c>
      <c r="H391" s="7">
        <f>'total Scrap'!H391</f>
        <v>545.94000000000005</v>
      </c>
      <c r="I391" s="19">
        <f>'total Scrap'!I391</f>
        <v>13.72</v>
      </c>
      <c r="J391" s="7">
        <f>'total Scrap'!J391</f>
        <v>559.66000000000008</v>
      </c>
      <c r="K391" s="3" t="str">
        <f>'total Scrap'!K391</f>
        <v>PRISE ALTERNATEUR HS</v>
      </c>
      <c r="L391" s="18" t="b">
        <f t="shared" si="12"/>
        <v>0</v>
      </c>
      <c r="M39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91" s="25"/>
      <c r="O391" s="26"/>
      <c r="P391" s="25">
        <f t="shared" si="13"/>
        <v>183</v>
      </c>
      <c r="Q391" s="6"/>
      <c r="R391" s="6"/>
      <c r="S391" s="6"/>
    </row>
    <row r="392" spans="1:19" ht="18.75" customHeight="1" x14ac:dyDescent="0.35">
      <c r="A392" s="23" t="str">
        <f>'total Scrap'!A392</f>
        <v>06/2021</v>
      </c>
      <c r="B392" s="9">
        <f>'total Scrap'!B392</f>
        <v>72238</v>
      </c>
      <c r="C392" s="19" t="str">
        <f>'total Scrap'!C392</f>
        <v>D. Rouez</v>
      </c>
      <c r="D392" s="19">
        <f>'total Scrap'!D392</f>
        <v>98024</v>
      </c>
      <c r="E392" s="11" t="str">
        <f>'total Scrap'!E392</f>
        <v>18450UM020</v>
      </c>
      <c r="F392" s="19" t="str">
        <f>'total Scrap'!F392</f>
        <v>CONVERTER ASSY, MONOLITHI</v>
      </c>
      <c r="G392" s="19">
        <f>'total Scrap'!G392</f>
        <v>1</v>
      </c>
      <c r="H392" s="7">
        <f>'total Scrap'!H392</f>
        <v>345.77</v>
      </c>
      <c r="I392" s="19">
        <f>'total Scrap'!I392</f>
        <v>13.72</v>
      </c>
      <c r="J392" s="7">
        <f>'total Scrap'!J392</f>
        <v>359.49</v>
      </c>
      <c r="K392" s="3" t="str">
        <f>'total Scrap'!K392</f>
        <v>VIS CASSÉE EN LA SERRANT</v>
      </c>
      <c r="L392" s="18" t="b">
        <f t="shared" si="12"/>
        <v>0</v>
      </c>
      <c r="M39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92" s="25"/>
      <c r="O392" s="26"/>
      <c r="P392" s="25">
        <f t="shared" si="13"/>
        <v>183</v>
      </c>
      <c r="Q392" s="6"/>
      <c r="R392" s="6"/>
      <c r="S392" s="6"/>
    </row>
    <row r="393" spans="1:19" ht="18.75" customHeight="1" x14ac:dyDescent="0.35">
      <c r="A393" s="23" t="str">
        <f>'total Scrap'!A393</f>
        <v>06/2021</v>
      </c>
      <c r="B393" s="9">
        <f>'total Scrap'!B393</f>
        <v>72238</v>
      </c>
      <c r="C393" s="19" t="str">
        <f>'total Scrap'!C393</f>
        <v>D. Rouez</v>
      </c>
      <c r="D393" s="19">
        <f>'total Scrap'!D393</f>
        <v>97701</v>
      </c>
      <c r="E393" s="11" t="str">
        <f>'total Scrap'!E393</f>
        <v>56190F220071</v>
      </c>
      <c r="F393" s="19" t="str">
        <f>'total Scrap'!F393</f>
        <v>WIRE, BODY MAIN</v>
      </c>
      <c r="G393" s="19">
        <f>'total Scrap'!G393</f>
        <v>1</v>
      </c>
      <c r="H393" s="7">
        <f>'total Scrap'!H393</f>
        <v>169.4</v>
      </c>
      <c r="I393" s="19">
        <f>'total Scrap'!I393</f>
        <v>13.72</v>
      </c>
      <c r="J393" s="7">
        <f>'total Scrap'!J393</f>
        <v>183.12</v>
      </c>
      <c r="K393" s="3" t="str">
        <f>'total Scrap'!K393</f>
        <v>BOITIER FUSIBLE CASSÉ</v>
      </c>
      <c r="L393" s="18" t="b">
        <f t="shared" si="12"/>
        <v>0</v>
      </c>
      <c r="M39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93" s="25"/>
      <c r="O393" s="26"/>
      <c r="P393" s="25">
        <f t="shared" si="13"/>
        <v>183</v>
      </c>
      <c r="Q393" s="6"/>
      <c r="R393" s="6"/>
      <c r="S393" s="6"/>
    </row>
    <row r="394" spans="1:19" ht="18.75" customHeight="1" x14ac:dyDescent="0.35">
      <c r="A394" s="23" t="str">
        <f>'total Scrap'!A394</f>
        <v>06/2021</v>
      </c>
      <c r="B394" s="9">
        <f>'total Scrap'!B394</f>
        <v>73072</v>
      </c>
      <c r="C394" s="19" t="str">
        <f>'total Scrap'!C394</f>
        <v>S. Zinutti</v>
      </c>
      <c r="D394" s="19">
        <f>'total Scrap'!D394</f>
        <v>95573</v>
      </c>
      <c r="E394" s="11" t="str">
        <f>'total Scrap'!E394</f>
        <v>56190F220071</v>
      </c>
      <c r="F394" s="19" t="str">
        <f>'total Scrap'!F394</f>
        <v>WIRE, BODY MAIN</v>
      </c>
      <c r="G394" s="19">
        <f>'total Scrap'!G394</f>
        <v>1</v>
      </c>
      <c r="H394" s="7">
        <f>'total Scrap'!H394</f>
        <v>169.4</v>
      </c>
      <c r="I394" s="19">
        <f>'total Scrap'!I394</f>
        <v>13.72</v>
      </c>
      <c r="J394" s="7">
        <f>'total Scrap'!J394</f>
        <v>183.12</v>
      </c>
      <c r="K394" s="3" t="str">
        <f>'total Scrap'!K394</f>
        <v>BOITIER FUSIBLE HS ET RECUP D'UNE PRISE POUR RÉPARER UN CHARIOT</v>
      </c>
      <c r="L394" s="18" t="b">
        <f t="shared" si="12"/>
        <v>0</v>
      </c>
      <c r="M39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94" s="25"/>
      <c r="O394" s="26"/>
      <c r="P394" s="25">
        <f t="shared" si="13"/>
        <v>183</v>
      </c>
      <c r="Q394" s="6"/>
      <c r="R394" s="6"/>
      <c r="S394" s="6"/>
    </row>
    <row r="395" spans="1:19" ht="18.75" customHeight="1" x14ac:dyDescent="0.35">
      <c r="A395" s="23" t="str">
        <f>'total Scrap'!A395</f>
        <v>06/2021</v>
      </c>
      <c r="B395" s="9">
        <f>'total Scrap'!B395</f>
        <v>73072</v>
      </c>
      <c r="C395" s="19" t="str">
        <f>'total Scrap'!C395</f>
        <v>S. Zinutti</v>
      </c>
      <c r="D395" s="19">
        <f>'total Scrap'!D395</f>
        <v>96595</v>
      </c>
      <c r="E395" s="11" t="str">
        <f>'total Scrap'!E395</f>
        <v>56190F220071</v>
      </c>
      <c r="F395" s="19" t="str">
        <f>'total Scrap'!F395</f>
        <v>WIRE, BODY MAIN</v>
      </c>
      <c r="G395" s="19">
        <f>'total Scrap'!G395</f>
        <v>1</v>
      </c>
      <c r="H395" s="7">
        <f>'total Scrap'!H395</f>
        <v>169.4</v>
      </c>
      <c r="I395" s="19">
        <f>'total Scrap'!I395</f>
        <v>13.72</v>
      </c>
      <c r="J395" s="7">
        <f>'total Scrap'!J395</f>
        <v>183.12</v>
      </c>
      <c r="K395" s="3" t="str">
        <f>'total Scrap'!K395</f>
        <v>BOITIER FUSIBLE HS</v>
      </c>
      <c r="L395" s="18" t="b">
        <f t="shared" si="12"/>
        <v>0</v>
      </c>
      <c r="M39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95" s="25"/>
      <c r="O395" s="26"/>
      <c r="P395" s="25">
        <f t="shared" si="13"/>
        <v>183</v>
      </c>
      <c r="Q395" s="6"/>
      <c r="R395" s="6"/>
      <c r="S395" s="6"/>
    </row>
    <row r="396" spans="1:19" ht="18.75" customHeight="1" x14ac:dyDescent="0.35">
      <c r="A396" s="23" t="str">
        <f>'total Scrap'!A396</f>
        <v>06/2021</v>
      </c>
      <c r="B396" s="9">
        <f>'total Scrap'!B396</f>
        <v>72999</v>
      </c>
      <c r="C396" s="19" t="str">
        <f>'total Scrap'!C396</f>
        <v>B. Metreau</v>
      </c>
      <c r="D396" s="19">
        <f>'total Scrap'!D396</f>
        <v>96591</v>
      </c>
      <c r="E396" s="11" t="str">
        <f>'total Scrap'!E396</f>
        <v>56190F127071</v>
      </c>
      <c r="F396" s="19" t="str">
        <f>'total Scrap'!F396</f>
        <v>WIRE, BODY MAIN</v>
      </c>
      <c r="G396" s="19">
        <f>'total Scrap'!G396</f>
        <v>1</v>
      </c>
      <c r="H396" s="7">
        <f>'total Scrap'!H396</f>
        <v>168.78</v>
      </c>
      <c r="I396" s="19">
        <f>'total Scrap'!I396</f>
        <v>13.72</v>
      </c>
      <c r="J396" s="7">
        <f>'total Scrap'!J396</f>
        <v>182.5</v>
      </c>
      <c r="K396" s="3" t="str">
        <f>'total Scrap'!K396</f>
        <v>PRISE HS</v>
      </c>
      <c r="L396" s="18">
        <f t="shared" si="12"/>
        <v>1</v>
      </c>
      <c r="M39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96" s="25"/>
      <c r="O396" s="26"/>
      <c r="P396" s="25">
        <f t="shared" si="13"/>
        <v>183</v>
      </c>
      <c r="Q396" s="6"/>
      <c r="R396" s="6"/>
      <c r="S396" s="6"/>
    </row>
    <row r="397" spans="1:19" ht="18.75" customHeight="1" x14ac:dyDescent="0.35">
      <c r="A397" s="23" t="str">
        <f>'total Scrap'!A397</f>
        <v>06/2021</v>
      </c>
      <c r="B397" s="9">
        <f>'total Scrap'!B397</f>
        <v>72238</v>
      </c>
      <c r="C397" s="19" t="str">
        <f>'total Scrap'!C397</f>
        <v>D. Rouez</v>
      </c>
      <c r="D397" s="19">
        <f>'total Scrap'!D397</f>
        <v>97442</v>
      </c>
      <c r="E397" s="11" t="str">
        <f>'total Scrap'!E397</f>
        <v>56110F218071</v>
      </c>
      <c r="F397" s="19" t="str">
        <f>'total Scrap'!F397</f>
        <v>WIRE, BODY MAIN</v>
      </c>
      <c r="G397" s="19">
        <f>'total Scrap'!G397</f>
        <v>1</v>
      </c>
      <c r="H397" s="7">
        <f>'total Scrap'!H397</f>
        <v>167.68</v>
      </c>
      <c r="I397" s="19">
        <f>'total Scrap'!I397</f>
        <v>13.72</v>
      </c>
      <c r="J397" s="7">
        <f>'total Scrap'!J397</f>
        <v>181.4</v>
      </c>
      <c r="K397" s="3" t="str">
        <f>'total Scrap'!K397</f>
        <v>COSSE HS DANS LE BOITIER RELAIS</v>
      </c>
      <c r="L397" s="18" t="b">
        <f t="shared" si="12"/>
        <v>0</v>
      </c>
      <c r="M39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97" s="25"/>
      <c r="O397" s="26"/>
      <c r="P397" s="25">
        <f t="shared" si="13"/>
        <v>183</v>
      </c>
      <c r="Q397" s="6"/>
      <c r="R397" s="6"/>
      <c r="S397" s="6"/>
    </row>
    <row r="398" spans="1:19" ht="18.75" customHeight="1" x14ac:dyDescent="0.35">
      <c r="A398" s="23" t="str">
        <f>'total Scrap'!A398</f>
        <v>06/2021</v>
      </c>
      <c r="B398" s="9">
        <f>'total Scrap'!B398</f>
        <v>72003</v>
      </c>
      <c r="C398" s="19" t="str">
        <f>'total Scrap'!C398</f>
        <v>E. Baudouin</v>
      </c>
      <c r="D398" s="19">
        <f>'total Scrap'!D398</f>
        <v>96697</v>
      </c>
      <c r="E398" s="11" t="str">
        <f>'total Scrap'!E398</f>
        <v>38120F332171</v>
      </c>
      <c r="F398" s="19" t="str">
        <f>'total Scrap'!F398</f>
        <v>PUMP, COUPLING</v>
      </c>
      <c r="G398" s="19">
        <f>'total Scrap'!G398</f>
        <v>1</v>
      </c>
      <c r="H398" s="7">
        <f>'total Scrap'!H398</f>
        <v>161</v>
      </c>
      <c r="I398" s="19">
        <f>'total Scrap'!I398</f>
        <v>13.72</v>
      </c>
      <c r="J398" s="7">
        <f>'total Scrap'!J398</f>
        <v>174.72</v>
      </c>
      <c r="K398" s="3" t="str">
        <f>'total Scrap'!K398</f>
        <v>DÉFORMATION FAITE AU MONTAGE</v>
      </c>
      <c r="L398" s="18">
        <f t="shared" si="12"/>
        <v>1</v>
      </c>
      <c r="M39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98" s="25"/>
      <c r="O398" s="26"/>
      <c r="P398" s="25">
        <f t="shared" si="13"/>
        <v>183</v>
      </c>
      <c r="Q398" s="6"/>
      <c r="R398" s="6"/>
      <c r="S398" s="6"/>
    </row>
    <row r="399" spans="1:19" ht="18.75" customHeight="1" x14ac:dyDescent="0.35">
      <c r="A399" s="23" t="str">
        <f>'total Scrap'!A399</f>
        <v>06/2021</v>
      </c>
      <c r="B399" s="9">
        <f>'total Scrap'!B399</f>
        <v>72003</v>
      </c>
      <c r="C399" s="19" t="str">
        <f>'total Scrap'!C399</f>
        <v>E. Baudouin</v>
      </c>
      <c r="D399" s="19">
        <f>'total Scrap'!D399</f>
        <v>98059</v>
      </c>
      <c r="E399" s="11" t="str">
        <f>'total Scrap'!E399</f>
        <v>55231F231071</v>
      </c>
      <c r="F399" s="19" t="str">
        <f>'total Scrap'!F399</f>
        <v>GLASS, ROOF</v>
      </c>
      <c r="G399" s="19">
        <f>'total Scrap'!G399</f>
        <v>1</v>
      </c>
      <c r="H399" s="7">
        <f>'total Scrap'!H399</f>
        <v>99.9</v>
      </c>
      <c r="I399" s="19">
        <f>'total Scrap'!I399</f>
        <v>13.72</v>
      </c>
      <c r="J399" s="7">
        <f>'total Scrap'!J399</f>
        <v>113.62</v>
      </c>
      <c r="K399" s="3" t="str">
        <f>'total Scrap'!K399</f>
        <v>VITRE HS</v>
      </c>
      <c r="L399" s="18" t="b">
        <f t="shared" si="12"/>
        <v>0</v>
      </c>
      <c r="M39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99" s="25"/>
      <c r="O399" s="26"/>
      <c r="P399" s="25">
        <f t="shared" si="13"/>
        <v>183</v>
      </c>
      <c r="Q399" s="6"/>
      <c r="R399" s="6"/>
      <c r="S399" s="6"/>
    </row>
    <row r="400" spans="1:19" ht="18.75" customHeight="1" x14ac:dyDescent="0.35">
      <c r="A400" s="23" t="str">
        <f>'total Scrap'!A400</f>
        <v>06/2021</v>
      </c>
      <c r="B400" s="9">
        <f>'total Scrap'!B400</f>
        <v>72999</v>
      </c>
      <c r="C400" s="19" t="str">
        <f>'total Scrap'!C400</f>
        <v>B. Metreau</v>
      </c>
      <c r="D400" s="19">
        <f>'total Scrap'!D400</f>
        <v>97834</v>
      </c>
      <c r="E400" s="11" t="str">
        <f>'total Scrap'!E400</f>
        <v>565302660071</v>
      </c>
      <c r="F400" s="19" t="str">
        <f>'total Scrap'!F400</f>
        <v>LAMP ASSY, COMBINATION HEAD, LED</v>
      </c>
      <c r="G400" s="19">
        <f>'total Scrap'!G400</f>
        <v>1</v>
      </c>
      <c r="H400" s="7">
        <f>'total Scrap'!H400</f>
        <v>97.19</v>
      </c>
      <c r="I400" s="19">
        <f>'total Scrap'!I400</f>
        <v>13.72</v>
      </c>
      <c r="J400" s="7">
        <f>'total Scrap'!J400</f>
        <v>110.91</v>
      </c>
      <c r="K400" s="3" t="str">
        <f>'total Scrap'!K400</f>
        <v>HS</v>
      </c>
      <c r="L400" s="18" t="b">
        <f t="shared" si="12"/>
        <v>0</v>
      </c>
      <c r="M40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00" s="25"/>
      <c r="O400" s="26"/>
      <c r="P400" s="25">
        <f t="shared" si="13"/>
        <v>183</v>
      </c>
      <c r="Q400" s="6"/>
      <c r="R400" s="6"/>
      <c r="S400" s="6"/>
    </row>
    <row r="401" spans="1:19" ht="18.75" customHeight="1" x14ac:dyDescent="0.35">
      <c r="A401" s="23" t="str">
        <f>'total Scrap'!A401</f>
        <v>06/2021</v>
      </c>
      <c r="B401" s="9">
        <f>'total Scrap'!B401</f>
        <v>72999</v>
      </c>
      <c r="C401" s="19" t="str">
        <f>'total Scrap'!C401</f>
        <v>B. Metreau</v>
      </c>
      <c r="D401" s="19">
        <f>'total Scrap'!D401</f>
        <v>97752</v>
      </c>
      <c r="E401" s="11" t="str">
        <f>'total Scrap'!E401</f>
        <v>8987125010</v>
      </c>
      <c r="F401" s="19" t="str">
        <f>'total Scrap'!F401</f>
        <v>CONTROLLER ASSY, FUEL INJECTION</v>
      </c>
      <c r="G401" s="19">
        <f>'total Scrap'!G401</f>
        <v>1</v>
      </c>
      <c r="H401" s="7">
        <f>'total Scrap'!H401</f>
        <v>87.45</v>
      </c>
      <c r="I401" s="19">
        <f>'total Scrap'!I401</f>
        <v>13.72</v>
      </c>
      <c r="J401" s="7">
        <f>'total Scrap'!J401</f>
        <v>101.17</v>
      </c>
      <c r="K401" s="3" t="str">
        <f>'total Scrap'!K401</f>
        <v>PIÈCE TOMBÉE ET DONC HS</v>
      </c>
      <c r="L401" s="18" t="b">
        <f t="shared" si="12"/>
        <v>0</v>
      </c>
      <c r="M40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01" s="25"/>
      <c r="O401" s="26"/>
      <c r="P401" s="25">
        <f t="shared" si="13"/>
        <v>183</v>
      </c>
      <c r="Q401" s="6"/>
      <c r="R401" s="6"/>
      <c r="S401" s="6"/>
    </row>
    <row r="402" spans="1:19" ht="18.75" customHeight="1" x14ac:dyDescent="0.35">
      <c r="A402" s="23" t="str">
        <f>'total Scrap'!A402</f>
        <v>06/2021</v>
      </c>
      <c r="B402" s="9">
        <f>'total Scrap'!B402</f>
        <v>72999</v>
      </c>
      <c r="C402" s="19" t="str">
        <f>'total Scrap'!C402</f>
        <v>B. Metreau</v>
      </c>
      <c r="D402" s="19">
        <f>'total Scrap'!D402</f>
        <v>96590</v>
      </c>
      <c r="E402" s="11" t="str">
        <f>'total Scrap'!E402</f>
        <v>56210F219071</v>
      </c>
      <c r="F402" s="19" t="str">
        <f>'total Scrap'!F402</f>
        <v>WIRE, ENGINE</v>
      </c>
      <c r="G402" s="19">
        <f>'total Scrap'!G402</f>
        <v>1</v>
      </c>
      <c r="H402" s="7">
        <f>'total Scrap'!H402</f>
        <v>80.022400000000005</v>
      </c>
      <c r="I402" s="19">
        <f>'total Scrap'!I402</f>
        <v>13.72</v>
      </c>
      <c r="J402" s="7">
        <f>'total Scrap'!J402</f>
        <v>93.742400000000004</v>
      </c>
      <c r="K402" s="3" t="str">
        <f>'total Scrap'!K402</f>
        <v>CAPUCHON ALTERNATEUR DÉCHIRÉ</v>
      </c>
      <c r="L402" s="18" t="b">
        <f t="shared" si="12"/>
        <v>0</v>
      </c>
      <c r="M40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02" s="25"/>
      <c r="O402" s="26"/>
      <c r="P402" s="25">
        <f t="shared" si="13"/>
        <v>183</v>
      </c>
      <c r="Q402" s="6"/>
      <c r="R402" s="6"/>
      <c r="S402" s="6"/>
    </row>
    <row r="403" spans="1:19" ht="18.75" customHeight="1" x14ac:dyDescent="0.35">
      <c r="A403" s="23" t="str">
        <f>'total Scrap'!A403</f>
        <v>06/2021</v>
      </c>
      <c r="B403" s="9">
        <f>'total Scrap'!B403</f>
        <v>72238</v>
      </c>
      <c r="C403" s="19" t="str">
        <f>'total Scrap'!C403</f>
        <v>D. Rouez</v>
      </c>
      <c r="D403" s="19">
        <f>'total Scrap'!D403</f>
        <v>96588</v>
      </c>
      <c r="E403" s="11" t="str">
        <f>'total Scrap'!E403</f>
        <v>16420F118071</v>
      </c>
      <c r="F403" s="19" t="str">
        <f>'total Scrap'!F403</f>
        <v>RADIATOR ASSY</v>
      </c>
      <c r="G403" s="19">
        <f>'total Scrap'!G403</f>
        <v>1</v>
      </c>
      <c r="H403" s="7">
        <f>'total Scrap'!H403</f>
        <v>67.84</v>
      </c>
      <c r="I403" s="19">
        <f>'total Scrap'!I403</f>
        <v>13.72</v>
      </c>
      <c r="J403" s="7">
        <f>'total Scrap'!J403</f>
        <v>81.56</v>
      </c>
      <c r="K403" s="3" t="str">
        <f>'total Scrap'!K403</f>
        <v>ABIMÉ</v>
      </c>
      <c r="L403" s="18" t="b">
        <f t="shared" si="12"/>
        <v>0</v>
      </c>
      <c r="M40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03" s="25"/>
      <c r="O403" s="26"/>
      <c r="P403" s="25">
        <f t="shared" si="13"/>
        <v>183</v>
      </c>
      <c r="Q403" s="6"/>
      <c r="R403" s="6"/>
      <c r="S403" s="6"/>
    </row>
    <row r="404" spans="1:19" ht="18.75" customHeight="1" x14ac:dyDescent="0.35">
      <c r="A404" s="23" t="str">
        <f>'total Scrap'!A404</f>
        <v>06/2021</v>
      </c>
      <c r="B404" s="9">
        <f>'total Scrap'!B404</f>
        <v>72238</v>
      </c>
      <c r="C404" s="19" t="str">
        <f>'total Scrap'!C404</f>
        <v>D. Rouez</v>
      </c>
      <c r="D404" s="19">
        <f>'total Scrap'!D404</f>
        <v>96598</v>
      </c>
      <c r="E404" s="11" t="str">
        <f>'total Scrap'!E404</f>
        <v>27060UB070</v>
      </c>
      <c r="F404" s="19" t="str">
        <f>'total Scrap'!F404</f>
        <v>ALTERNATOR ASSY, W/REGULATOR</v>
      </c>
      <c r="G404" s="19">
        <f>'total Scrap'!G404</f>
        <v>1</v>
      </c>
      <c r="H404" s="7">
        <f>'total Scrap'!H404</f>
        <v>65.819999999999993</v>
      </c>
      <c r="I404" s="19">
        <f>'total Scrap'!I404</f>
        <v>13.72</v>
      </c>
      <c r="J404" s="7">
        <f>'total Scrap'!J404</f>
        <v>79.539999999999992</v>
      </c>
      <c r="K404" s="3" t="str">
        <f>'total Scrap'!K404</f>
        <v>NE CHARGE PAS AILETTES TORDUES ET POINT DUR</v>
      </c>
      <c r="L404" s="18" t="b">
        <f t="shared" si="12"/>
        <v>0</v>
      </c>
      <c r="M40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04" s="25"/>
      <c r="O404" s="26"/>
      <c r="P404" s="25">
        <f t="shared" si="13"/>
        <v>183</v>
      </c>
      <c r="Q404" s="6"/>
      <c r="R404" s="6"/>
      <c r="S404" s="6"/>
    </row>
    <row r="405" spans="1:19" ht="18.75" customHeight="1" x14ac:dyDescent="0.35">
      <c r="A405" s="23" t="str">
        <f>'total Scrap'!A405</f>
        <v>06/2021</v>
      </c>
      <c r="B405" s="9">
        <f>'total Scrap'!B405</f>
        <v>72003</v>
      </c>
      <c r="C405" s="19" t="str">
        <f>'total Scrap'!C405</f>
        <v>E. Baudouin</v>
      </c>
      <c r="D405" s="19">
        <f>'total Scrap'!D405</f>
        <v>96695</v>
      </c>
      <c r="E405" s="11" t="str">
        <f>'total Scrap'!E405</f>
        <v>55545F318171</v>
      </c>
      <c r="F405" s="19" t="str">
        <f>'total Scrap'!F405</f>
        <v>COVER, INNER, PILLAR, RH</v>
      </c>
      <c r="G405" s="19">
        <f>'total Scrap'!G405</f>
        <v>1</v>
      </c>
      <c r="H405" s="7">
        <f>'total Scrap'!H405</f>
        <v>55</v>
      </c>
      <c r="I405" s="19">
        <f>'total Scrap'!I405</f>
        <v>13.72</v>
      </c>
      <c r="J405" s="7">
        <f>'total Scrap'!J405</f>
        <v>68.72</v>
      </c>
      <c r="K405" s="3" t="str">
        <f>'total Scrap'!K405</f>
        <v>RAYURE SUR LE FEUTRAGE</v>
      </c>
      <c r="L405" s="18">
        <f t="shared" si="12"/>
        <v>1</v>
      </c>
      <c r="M40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05" s="25"/>
      <c r="O405" s="26"/>
      <c r="P405" s="25">
        <f t="shared" si="13"/>
        <v>183</v>
      </c>
      <c r="Q405" s="6"/>
      <c r="R405" s="6"/>
      <c r="S405" s="6"/>
    </row>
    <row r="406" spans="1:19" ht="18.75" customHeight="1" x14ac:dyDescent="0.35">
      <c r="A406" s="23" t="str">
        <f>'total Scrap'!A406</f>
        <v>06/2021</v>
      </c>
      <c r="B406" s="9">
        <f>'total Scrap'!B406</f>
        <v>72479</v>
      </c>
      <c r="C406" s="19" t="str">
        <f>'total Scrap'!C406</f>
        <v>A. Albert</v>
      </c>
      <c r="D406" s="19">
        <f>'total Scrap'!D406</f>
        <v>98653</v>
      </c>
      <c r="E406" s="11" t="str">
        <f>'total Scrap'!E406</f>
        <v>28820F221071</v>
      </c>
      <c r="F406" s="19" t="str">
        <f>'total Scrap'!F406</f>
        <v>BATTERY ASSY</v>
      </c>
      <c r="G406" s="19">
        <f>'total Scrap'!G406</f>
        <v>1</v>
      </c>
      <c r="H406" s="7">
        <f>'total Scrap'!H406</f>
        <v>50.42</v>
      </c>
      <c r="I406" s="19">
        <f>'total Scrap'!I406</f>
        <v>13.72</v>
      </c>
      <c r="J406" s="7">
        <f>'total Scrap'!J406</f>
        <v>64.14</v>
      </c>
      <c r="K406" s="3" t="str">
        <f>'total Scrap'!K406</f>
        <v>DESSUS ABIMÉ LORS DE LA MANUTENTION</v>
      </c>
      <c r="L406" s="18">
        <f t="shared" si="12"/>
        <v>1</v>
      </c>
      <c r="M40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06" s="25"/>
      <c r="O406" s="26"/>
      <c r="P406" s="25">
        <f t="shared" si="13"/>
        <v>183</v>
      </c>
      <c r="Q406" s="6"/>
      <c r="R406" s="6"/>
      <c r="S406" s="6"/>
    </row>
    <row r="407" spans="1:19" ht="18.75" customHeight="1" x14ac:dyDescent="0.35">
      <c r="A407" s="23" t="str">
        <f>'total Scrap'!A407</f>
        <v>06/2021</v>
      </c>
      <c r="B407" s="9">
        <f>'total Scrap'!B407</f>
        <v>72238</v>
      </c>
      <c r="C407" s="19" t="str">
        <f>'total Scrap'!C407</f>
        <v>D. Rouez</v>
      </c>
      <c r="D407" s="19">
        <f>'total Scrap'!D407</f>
        <v>97537</v>
      </c>
      <c r="E407" s="11" t="str">
        <f>'total Scrap'!E407</f>
        <v>56310F319071</v>
      </c>
      <c r="F407" s="19" t="str">
        <f>'total Scrap'!F407</f>
        <v>WIRE SIDE LH</v>
      </c>
      <c r="G407" s="19">
        <f>'total Scrap'!G407</f>
        <v>1</v>
      </c>
      <c r="H407" s="7">
        <f>'total Scrap'!H407</f>
        <v>48.932499999999997</v>
      </c>
      <c r="I407" s="19">
        <f>'total Scrap'!I407</f>
        <v>13.72</v>
      </c>
      <c r="J407" s="7">
        <f>'total Scrap'!J407</f>
        <v>62.652499999999996</v>
      </c>
      <c r="K407" s="3" t="str">
        <f>'total Scrap'!K407</f>
        <v>FIL COUPÉ CODE ERREUR 10 6</v>
      </c>
      <c r="L407" s="18">
        <f t="shared" si="12"/>
        <v>1</v>
      </c>
      <c r="M40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07" s="25"/>
      <c r="O407" s="26"/>
      <c r="P407" s="25">
        <f t="shared" si="13"/>
        <v>183</v>
      </c>
      <c r="Q407" s="6"/>
      <c r="R407" s="6"/>
      <c r="S407" s="6"/>
    </row>
    <row r="408" spans="1:19" ht="18.75" customHeight="1" x14ac:dyDescent="0.35">
      <c r="A408" s="23" t="str">
        <f>'total Scrap'!A408</f>
        <v>06/2021</v>
      </c>
      <c r="B408" s="9">
        <f>'total Scrap'!B408</f>
        <v>72238</v>
      </c>
      <c r="C408" s="19" t="str">
        <f>'total Scrap'!C408</f>
        <v>D. Rouez</v>
      </c>
      <c r="D408" s="19">
        <f>'total Scrap'!D408</f>
        <v>95217</v>
      </c>
      <c r="E408" s="11" t="str">
        <f>'total Scrap'!E408</f>
        <v>461502661271</v>
      </c>
      <c r="F408" s="19" t="str">
        <f>'total Scrap'!F408</f>
        <v>PEDAL ASSY, PARKING BRAKE</v>
      </c>
      <c r="G408" s="19">
        <f>'total Scrap'!G408</f>
        <v>1</v>
      </c>
      <c r="H408" s="7">
        <f>'total Scrap'!H408</f>
        <v>47.5</v>
      </c>
      <c r="I408" s="19">
        <f>'total Scrap'!I408</f>
        <v>13.72</v>
      </c>
      <c r="J408" s="7">
        <f>'total Scrap'!J408</f>
        <v>61.22</v>
      </c>
      <c r="K408" s="3" t="str">
        <f>'total Scrap'!K408</f>
        <v>CABLE HS</v>
      </c>
      <c r="L408" s="18" t="b">
        <f t="shared" si="12"/>
        <v>0</v>
      </c>
      <c r="M40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08" s="25"/>
      <c r="O408" s="26"/>
      <c r="P408" s="25">
        <f t="shared" si="13"/>
        <v>183</v>
      </c>
      <c r="Q408" s="6"/>
      <c r="R408" s="6"/>
      <c r="S408" s="6"/>
    </row>
    <row r="409" spans="1:19" ht="18.75" customHeight="1" x14ac:dyDescent="0.35">
      <c r="A409" s="23" t="str">
        <f>'total Scrap'!A409</f>
        <v>06/2021</v>
      </c>
      <c r="B409" s="9">
        <f>'total Scrap'!B409</f>
        <v>72238</v>
      </c>
      <c r="C409" s="19" t="str">
        <f>'total Scrap'!C409</f>
        <v>D. Rouez</v>
      </c>
      <c r="D409" s="19">
        <f>'total Scrap'!D409</f>
        <v>95571</v>
      </c>
      <c r="E409" s="11" t="str">
        <f>'total Scrap'!E409</f>
        <v>461502661271</v>
      </c>
      <c r="F409" s="19" t="str">
        <f>'total Scrap'!F409</f>
        <v>PEDAL ASSY, PARKING BRAKE</v>
      </c>
      <c r="G409" s="19">
        <f>'total Scrap'!G409</f>
        <v>1</v>
      </c>
      <c r="H409" s="7">
        <f>'total Scrap'!H409</f>
        <v>47.5</v>
      </c>
      <c r="I409" s="19">
        <f>'total Scrap'!I409</f>
        <v>13.72</v>
      </c>
      <c r="J409" s="7">
        <f>'total Scrap'!J409</f>
        <v>61.22</v>
      </c>
      <c r="K409" s="3" t="str">
        <f>'total Scrap'!K409</f>
        <v>CABLE HS ET LA PÉDALE RESTE BLOQUÉE</v>
      </c>
      <c r="L409" s="18" t="b">
        <f t="shared" si="12"/>
        <v>0</v>
      </c>
      <c r="M40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09" s="25"/>
      <c r="O409" s="26"/>
      <c r="P409" s="25">
        <f t="shared" si="13"/>
        <v>183</v>
      </c>
      <c r="Q409" s="6"/>
      <c r="R409" s="6"/>
      <c r="S409" s="6"/>
    </row>
    <row r="410" spans="1:19" ht="18.75" customHeight="1" x14ac:dyDescent="0.35">
      <c r="A410" s="23" t="str">
        <f>'total Scrap'!A410</f>
        <v>06/2021</v>
      </c>
      <c r="B410" s="9">
        <f>'total Scrap'!B410</f>
        <v>72238</v>
      </c>
      <c r="C410" s="19" t="str">
        <f>'total Scrap'!C410</f>
        <v>D. Rouez</v>
      </c>
      <c r="D410" s="19">
        <f>'total Scrap'!D410</f>
        <v>95577</v>
      </c>
      <c r="E410" s="11" t="str">
        <f>'total Scrap'!E410</f>
        <v>57413F231071</v>
      </c>
      <c r="F410" s="19" t="str">
        <f>'total Scrap'!F410</f>
        <v>BOX ASSY, KEYPAD, LOG-ON</v>
      </c>
      <c r="G410" s="19">
        <f>'total Scrap'!G410</f>
        <v>1</v>
      </c>
      <c r="H410" s="7">
        <f>'total Scrap'!H410</f>
        <v>38.46</v>
      </c>
      <c r="I410" s="19">
        <f>'total Scrap'!I410</f>
        <v>13.72</v>
      </c>
      <c r="J410" s="7">
        <f>'total Scrap'!J410</f>
        <v>52.18</v>
      </c>
      <c r="K410" s="3" t="str">
        <f>'total Scrap'!K410</f>
        <v>DIGICODE FONCTIONNE MAL PROJECTION D'HUILE A CAUSE D'UNE FUITE</v>
      </c>
      <c r="L410" s="18" t="b">
        <f t="shared" si="12"/>
        <v>0</v>
      </c>
      <c r="M41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10" s="25"/>
      <c r="O410" s="26"/>
      <c r="P410" s="25">
        <f t="shared" si="13"/>
        <v>183</v>
      </c>
      <c r="Q410" s="6"/>
      <c r="R410" s="6"/>
      <c r="S410" s="6"/>
    </row>
    <row r="411" spans="1:19" ht="18.75" customHeight="1" x14ac:dyDescent="0.35">
      <c r="A411" s="23" t="str">
        <f>'total Scrap'!A411</f>
        <v>06/2021</v>
      </c>
      <c r="B411" s="9">
        <f>'total Scrap'!B411</f>
        <v>73069</v>
      </c>
      <c r="C411" s="19" t="str">
        <f>'total Scrap'!C411</f>
        <v>T. Boudard</v>
      </c>
      <c r="D411" s="19">
        <f>'total Scrap'!D411</f>
        <v>98656</v>
      </c>
      <c r="E411" s="11" t="str">
        <f>'total Scrap'!E411</f>
        <v>177502665071</v>
      </c>
      <c r="F411" s="19" t="str">
        <f>'total Scrap'!F411</f>
        <v>CLEANER ASSY, AIR W/ELEMENT</v>
      </c>
      <c r="G411" s="19">
        <f>'total Scrap'!G411</f>
        <v>1</v>
      </c>
      <c r="H411" s="7">
        <f>'total Scrap'!H411</f>
        <v>32.17</v>
      </c>
      <c r="I411" s="19">
        <f>'total Scrap'!I411</f>
        <v>13.72</v>
      </c>
      <c r="J411" s="7">
        <f>'total Scrap'!J411</f>
        <v>45.89</v>
      </c>
      <c r="K411" s="3" t="str">
        <f>'total Scrap'!K411</f>
        <v>PIÈCE TOMBÉE HS</v>
      </c>
      <c r="L411" s="18">
        <f t="shared" si="12"/>
        <v>1</v>
      </c>
      <c r="M41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11" s="25"/>
      <c r="O411" s="26"/>
      <c r="P411" s="25">
        <f t="shared" si="13"/>
        <v>183</v>
      </c>
      <c r="Q411" s="6"/>
      <c r="R411" s="6"/>
      <c r="S411" s="6"/>
    </row>
    <row r="412" spans="1:19" ht="18.75" customHeight="1" x14ac:dyDescent="0.35">
      <c r="A412" s="23" t="str">
        <f>'total Scrap'!A412</f>
        <v>06/2021</v>
      </c>
      <c r="B412" s="9">
        <f>'total Scrap'!B412</f>
        <v>72238</v>
      </c>
      <c r="C412" s="19" t="str">
        <f>'total Scrap'!C412</f>
        <v>D. Rouez</v>
      </c>
      <c r="D412" s="19">
        <f>'total Scrap'!D412</f>
        <v>97526</v>
      </c>
      <c r="E412" s="11" t="str">
        <f>'total Scrap'!E412</f>
        <v>233002665071</v>
      </c>
      <c r="F412" s="19" t="str">
        <f>'total Scrap'!F412</f>
        <v>FILTER ASSY, FUEL</v>
      </c>
      <c r="G412" s="19">
        <f>'total Scrap'!G412</f>
        <v>1</v>
      </c>
      <c r="H412" s="7">
        <f>'total Scrap'!H412</f>
        <v>31.22</v>
      </c>
      <c r="I412" s="19">
        <f>'total Scrap'!I412</f>
        <v>13.72</v>
      </c>
      <c r="J412" s="7">
        <f>'total Scrap'!J412</f>
        <v>44.94</v>
      </c>
      <c r="K412" s="3" t="str">
        <f>'total Scrap'!K412</f>
        <v>TUYAU PLIÉ</v>
      </c>
      <c r="L412" s="18" t="b">
        <f t="shared" si="12"/>
        <v>0</v>
      </c>
      <c r="M41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12" s="25"/>
      <c r="O412" s="26"/>
      <c r="P412" s="25">
        <f t="shared" si="13"/>
        <v>183</v>
      </c>
      <c r="Q412" s="6"/>
      <c r="R412" s="6"/>
      <c r="S412" s="6"/>
    </row>
    <row r="413" spans="1:19" ht="18.75" customHeight="1" x14ac:dyDescent="0.35">
      <c r="A413" s="23" t="str">
        <f>'total Scrap'!A413</f>
        <v>06/2021</v>
      </c>
      <c r="B413" s="9">
        <f>'total Scrap'!B413</f>
        <v>72238</v>
      </c>
      <c r="C413" s="19" t="str">
        <f>'total Scrap'!C413</f>
        <v>D. Rouez</v>
      </c>
      <c r="D413" s="19">
        <f>'total Scrap'!D413</f>
        <v>98104</v>
      </c>
      <c r="E413" s="11" t="str">
        <f>'total Scrap'!E413</f>
        <v>178022665071</v>
      </c>
      <c r="F413" s="19" t="str">
        <f>'total Scrap'!F413</f>
        <v>PIPE SUB-ASSY, AIR CLEANER</v>
      </c>
      <c r="G413" s="19">
        <f>'total Scrap'!G413</f>
        <v>3</v>
      </c>
      <c r="H413" s="7">
        <f>'total Scrap'!H413</f>
        <v>29.43</v>
      </c>
      <c r="I413" s="19">
        <f>'total Scrap'!I413</f>
        <v>13.72</v>
      </c>
      <c r="J413" s="7">
        <f>'total Scrap'!J413</f>
        <v>43.15</v>
      </c>
      <c r="K413" s="3" t="str">
        <f>'total Scrap'!K413</f>
        <v>CASSE DES SUPORTS LORS DU MONTAGE</v>
      </c>
      <c r="L413" s="18" t="b">
        <f t="shared" si="12"/>
        <v>0</v>
      </c>
      <c r="M41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13" s="25"/>
      <c r="O413" s="26"/>
      <c r="P413" s="25">
        <f t="shared" si="13"/>
        <v>183</v>
      </c>
      <c r="Q413" s="6"/>
      <c r="R413" s="6"/>
      <c r="S413" s="6"/>
    </row>
    <row r="414" spans="1:19" ht="18.75" customHeight="1" x14ac:dyDescent="0.35">
      <c r="A414" s="23" t="str">
        <f>'total Scrap'!A414</f>
        <v>06/2021</v>
      </c>
      <c r="B414" s="9">
        <f>'total Scrap'!B414</f>
        <v>72003</v>
      </c>
      <c r="C414" s="19" t="str">
        <f>'total Scrap'!C414</f>
        <v>E. Baudouin</v>
      </c>
      <c r="D414" s="19">
        <f>'total Scrap'!D414</f>
        <v>98584</v>
      </c>
      <c r="E414" s="11" t="str">
        <f>'total Scrap'!E414</f>
        <v>56052F322071</v>
      </c>
      <c r="F414" s="19" t="str">
        <f>'total Scrap'!F414</f>
        <v>WIRE, RR UPR MAIN</v>
      </c>
      <c r="G414" s="19">
        <f>'total Scrap'!G414</f>
        <v>1</v>
      </c>
      <c r="H414" s="7">
        <f>'total Scrap'!H414</f>
        <v>23.508900000000001</v>
      </c>
      <c r="I414" s="19">
        <f>'total Scrap'!I414</f>
        <v>13.72</v>
      </c>
      <c r="J414" s="7">
        <f>'total Scrap'!J414</f>
        <v>37.228900000000003</v>
      </c>
      <c r="K414" s="3" t="str">
        <f>'total Scrap'!K414</f>
        <v>CONNECTEUR CASSÉ</v>
      </c>
      <c r="L414" s="18">
        <f t="shared" si="12"/>
        <v>1</v>
      </c>
      <c r="M41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14" s="25"/>
      <c r="O414" s="26"/>
      <c r="P414" s="25">
        <f t="shared" si="13"/>
        <v>183</v>
      </c>
      <c r="Q414" s="6"/>
      <c r="R414" s="6"/>
      <c r="S414" s="6"/>
    </row>
    <row r="415" spans="1:19" ht="18.75" customHeight="1" x14ac:dyDescent="0.35">
      <c r="A415" s="23" t="str">
        <f>'total Scrap'!A415</f>
        <v>06/2021</v>
      </c>
      <c r="B415" s="9">
        <f>'total Scrap'!B415</f>
        <v>72003</v>
      </c>
      <c r="C415" s="19" t="str">
        <f>'total Scrap'!C415</f>
        <v>E. Baudouin</v>
      </c>
      <c r="D415" s="19">
        <f>'total Scrap'!D415</f>
        <v>96699</v>
      </c>
      <c r="E415" s="11" t="str">
        <f>'total Scrap'!E415</f>
        <v>55109F218571</v>
      </c>
      <c r="F415" s="19" t="str">
        <f>'total Scrap'!F415</f>
        <v>PLATE SUB-ASSY</v>
      </c>
      <c r="G415" s="19">
        <f>'total Scrap'!G415</f>
        <v>1</v>
      </c>
      <c r="H415" s="7">
        <f>'total Scrap'!H415</f>
        <v>20.184999999999999</v>
      </c>
      <c r="I415" s="19">
        <f>'total Scrap'!I415</f>
        <v>13.72</v>
      </c>
      <c r="J415" s="7">
        <f>'total Scrap'!J415</f>
        <v>33.905000000000001</v>
      </c>
      <c r="K415" s="3" t="str">
        <f>'total Scrap'!K415</f>
        <v>ÉCROU DÉSSOUDÉ EN VISSANT</v>
      </c>
      <c r="L415" s="18">
        <f t="shared" si="12"/>
        <v>1</v>
      </c>
      <c r="M41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15" s="25"/>
      <c r="O415" s="26"/>
      <c r="P415" s="25">
        <f t="shared" si="13"/>
        <v>183</v>
      </c>
      <c r="Q415" s="6"/>
      <c r="R415" s="6"/>
      <c r="S415" s="6"/>
    </row>
    <row r="416" spans="1:19" ht="18.75" customHeight="1" x14ac:dyDescent="0.35">
      <c r="A416" s="23" t="str">
        <f>'total Scrap'!A416</f>
        <v>06/2021</v>
      </c>
      <c r="B416" s="9">
        <f>'total Scrap'!B416</f>
        <v>73069</v>
      </c>
      <c r="C416" s="19" t="str">
        <f>'total Scrap'!C416</f>
        <v>T. Boudard</v>
      </c>
      <c r="D416" s="19">
        <f>'total Scrap'!D416</f>
        <v>96889</v>
      </c>
      <c r="E416" s="11" t="str">
        <f>'total Scrap'!E416</f>
        <v>56680F218101</v>
      </c>
      <c r="F416" s="19" t="str">
        <f>'total Scrap'!F416</f>
        <v>LAMP ASSY,ROTARY,YELLOW</v>
      </c>
      <c r="G416" s="19">
        <f>'total Scrap'!G416</f>
        <v>1</v>
      </c>
      <c r="H416" s="7">
        <f>'total Scrap'!H416</f>
        <v>19.5</v>
      </c>
      <c r="I416" s="19">
        <f>'total Scrap'!I416</f>
        <v>13.72</v>
      </c>
      <c r="J416" s="7">
        <f>'total Scrap'!J416</f>
        <v>33.22</v>
      </c>
      <c r="K416" s="3" t="str">
        <f>'total Scrap'!K416</f>
        <v>CASSÉ AU NIVEAU DE LA FIXATION</v>
      </c>
      <c r="L416" s="18" t="b">
        <f t="shared" si="12"/>
        <v>0</v>
      </c>
      <c r="M41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16" s="25"/>
      <c r="O416" s="26"/>
      <c r="P416" s="25">
        <f t="shared" si="13"/>
        <v>183</v>
      </c>
      <c r="Q416" s="6"/>
      <c r="R416" s="6"/>
      <c r="S416" s="6"/>
    </row>
    <row r="417" spans="1:19" ht="18.75" customHeight="1" x14ac:dyDescent="0.35">
      <c r="A417" s="23" t="str">
        <f>'total Scrap'!A417</f>
        <v>06/2021</v>
      </c>
      <c r="B417" s="9">
        <f>'total Scrap'!B417</f>
        <v>73069</v>
      </c>
      <c r="C417" s="19" t="str">
        <f>'total Scrap'!C417</f>
        <v>T. Boudard</v>
      </c>
      <c r="D417" s="19">
        <f>'total Scrap'!D417</f>
        <v>96890</v>
      </c>
      <c r="E417" s="11" t="str">
        <f>'total Scrap'!E417</f>
        <v>56680F218101</v>
      </c>
      <c r="F417" s="19" t="str">
        <f>'total Scrap'!F417</f>
        <v>LAMP ASSY,ROTARY,YELLOW</v>
      </c>
      <c r="G417" s="19">
        <f>'total Scrap'!G417</f>
        <v>1</v>
      </c>
      <c r="H417" s="7">
        <f>'total Scrap'!H417</f>
        <v>19.5</v>
      </c>
      <c r="I417" s="19">
        <f>'total Scrap'!I417</f>
        <v>13.72</v>
      </c>
      <c r="J417" s="7">
        <f>'total Scrap'!J417</f>
        <v>33.22</v>
      </c>
      <c r="K417" s="3" t="str">
        <f>'total Scrap'!K417</f>
        <v>FEUX CASSÉ</v>
      </c>
      <c r="L417" s="18" t="b">
        <f t="shared" si="12"/>
        <v>0</v>
      </c>
      <c r="M41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17" s="25"/>
      <c r="O417" s="26"/>
      <c r="P417" s="25">
        <f t="shared" si="13"/>
        <v>183</v>
      </c>
      <c r="Q417" s="6"/>
      <c r="R417" s="6"/>
      <c r="S417" s="6"/>
    </row>
    <row r="418" spans="1:19" ht="18.75" customHeight="1" x14ac:dyDescent="0.35">
      <c r="A418" s="23" t="str">
        <f>'total Scrap'!A418</f>
        <v>06/2021</v>
      </c>
      <c r="B418" s="9">
        <f>'total Scrap'!B418</f>
        <v>72015</v>
      </c>
      <c r="C418" s="19" t="str">
        <f>'total Scrap'!C418</f>
        <v>J. Richard</v>
      </c>
      <c r="D418" s="19">
        <f>'total Scrap'!D418</f>
        <v>97295</v>
      </c>
      <c r="E418" s="11" t="str">
        <f>'total Scrap'!E418</f>
        <v>53113F318271</v>
      </c>
      <c r="F418" s="19" t="str">
        <f>'total Scrap'!F418</f>
        <v>PROTECTOR</v>
      </c>
      <c r="G418" s="19">
        <f>'total Scrap'!G418</f>
        <v>2</v>
      </c>
      <c r="H418" s="7">
        <f>'total Scrap'!H418</f>
        <v>16.579999999999998</v>
      </c>
      <c r="I418" s="19">
        <f>'total Scrap'!I418</f>
        <v>13.72</v>
      </c>
      <c r="J418" s="7">
        <f>'total Scrap'!J418</f>
        <v>30.299999999999997</v>
      </c>
      <c r="K418" s="3" t="str">
        <f>'total Scrap'!K418</f>
        <v>TOLE PLIÉE A L'ENVERS</v>
      </c>
      <c r="L418" s="18">
        <f t="shared" si="12"/>
        <v>1</v>
      </c>
      <c r="M41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18" s="25"/>
      <c r="O418" s="26"/>
      <c r="P418" s="25">
        <f t="shared" si="13"/>
        <v>183</v>
      </c>
      <c r="Q418" s="6"/>
      <c r="R418" s="6"/>
      <c r="S418" s="6"/>
    </row>
    <row r="419" spans="1:19" ht="18.75" customHeight="1" x14ac:dyDescent="0.35">
      <c r="A419" s="23" t="str">
        <f>'total Scrap'!A419</f>
        <v>06/2021</v>
      </c>
      <c r="B419" s="9">
        <f>'total Scrap'!B419</f>
        <v>72238</v>
      </c>
      <c r="C419" s="19" t="str">
        <f>'total Scrap'!C419</f>
        <v>D. Rouez</v>
      </c>
      <c r="D419" s="19">
        <f>'total Scrap'!D419</f>
        <v>96597</v>
      </c>
      <c r="E419" s="11" t="str">
        <f>'total Scrap'!E419</f>
        <v>17106F225071</v>
      </c>
      <c r="F419" s="19" t="str">
        <f>'total Scrap'!F419</f>
        <v>COVER SUB ASSY,DPF</v>
      </c>
      <c r="G419" s="19">
        <f>'total Scrap'!G419</f>
        <v>1</v>
      </c>
      <c r="H419" s="7">
        <f>'total Scrap'!H419</f>
        <v>16.452000000000002</v>
      </c>
      <c r="I419" s="19">
        <f>'total Scrap'!I419</f>
        <v>13.72</v>
      </c>
      <c r="J419" s="7">
        <f>'total Scrap'!J419</f>
        <v>30.172000000000004</v>
      </c>
      <c r="K419" s="3" t="str">
        <f>'total Scrap'!K419</f>
        <v>VIS HS</v>
      </c>
      <c r="L419" s="18" t="b">
        <f t="shared" si="12"/>
        <v>0</v>
      </c>
      <c r="M41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19" s="25"/>
      <c r="O419" s="26"/>
      <c r="P419" s="25">
        <f t="shared" si="13"/>
        <v>183</v>
      </c>
      <c r="Q419" s="6"/>
      <c r="R419" s="6"/>
      <c r="S419" s="6"/>
    </row>
    <row r="420" spans="1:19" ht="18.75" customHeight="1" x14ac:dyDescent="0.35">
      <c r="A420" s="23" t="str">
        <f>'total Scrap'!A420</f>
        <v>06/2021</v>
      </c>
      <c r="B420" s="9">
        <f>'total Scrap'!B420</f>
        <v>72238</v>
      </c>
      <c r="C420" s="19" t="str">
        <f>'total Scrap'!C420</f>
        <v>D. Rouez</v>
      </c>
      <c r="D420" s="19">
        <f>'total Scrap'!D420</f>
        <v>97536</v>
      </c>
      <c r="E420" s="11" t="str">
        <f>'total Scrap'!E420</f>
        <v>17106F225071</v>
      </c>
      <c r="F420" s="19" t="str">
        <f>'total Scrap'!F420</f>
        <v>COVER SUB ASSY,DPF</v>
      </c>
      <c r="G420" s="19">
        <f>'total Scrap'!G420</f>
        <v>1</v>
      </c>
      <c r="H420" s="7">
        <f>'total Scrap'!H420</f>
        <v>16.452000000000002</v>
      </c>
      <c r="I420" s="19">
        <f>'total Scrap'!I420</f>
        <v>13.72</v>
      </c>
      <c r="J420" s="7">
        <f>'total Scrap'!J420</f>
        <v>30.172000000000004</v>
      </c>
      <c r="K420" s="3" t="str">
        <f>'total Scrap'!K420</f>
        <v>VIS HS ET SUPPORT TORDU</v>
      </c>
      <c r="L420" s="18" t="b">
        <f t="shared" si="12"/>
        <v>0</v>
      </c>
      <c r="M42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0" s="25"/>
      <c r="O420" s="26"/>
      <c r="P420" s="25">
        <f t="shared" si="13"/>
        <v>183</v>
      </c>
      <c r="Q420" s="6"/>
      <c r="R420" s="6"/>
      <c r="S420" s="6"/>
    </row>
    <row r="421" spans="1:19" ht="18.75" customHeight="1" x14ac:dyDescent="0.35">
      <c r="A421" s="23" t="str">
        <f>'total Scrap'!A421</f>
        <v>06/2021</v>
      </c>
      <c r="B421" s="9">
        <f>'total Scrap'!B421</f>
        <v>72003</v>
      </c>
      <c r="C421" s="19" t="str">
        <f>'total Scrap'!C421</f>
        <v>E. Baudouin</v>
      </c>
      <c r="D421" s="19">
        <f>'total Scrap'!D421</f>
        <v>96693</v>
      </c>
      <c r="E421" s="11" t="str">
        <f>'total Scrap'!E421</f>
        <v>163612660071</v>
      </c>
      <c r="F421" s="19" t="str">
        <f>'total Scrap'!F421</f>
        <v>FAN</v>
      </c>
      <c r="G421" s="19">
        <f>'total Scrap'!G421</f>
        <v>1</v>
      </c>
      <c r="H421" s="7">
        <f>'total Scrap'!H421</f>
        <v>16.41</v>
      </c>
      <c r="I421" s="19">
        <f>'total Scrap'!I421</f>
        <v>13.72</v>
      </c>
      <c r="J421" s="7">
        <f>'total Scrap'!J421</f>
        <v>30.130000000000003</v>
      </c>
      <c r="K421" s="3" t="str">
        <f>'total Scrap'!K421</f>
        <v>AILETTE CASSÉE</v>
      </c>
      <c r="L421" s="18" t="b">
        <f t="shared" si="12"/>
        <v>0</v>
      </c>
      <c r="M42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1" s="25"/>
      <c r="O421" s="26"/>
      <c r="P421" s="25">
        <f t="shared" si="13"/>
        <v>183</v>
      </c>
      <c r="Q421" s="6"/>
      <c r="R421" s="6"/>
      <c r="S421" s="6"/>
    </row>
    <row r="422" spans="1:19" ht="18.75" customHeight="1" x14ac:dyDescent="0.35">
      <c r="A422" s="23" t="str">
        <f>'total Scrap'!A422</f>
        <v>06/2021</v>
      </c>
      <c r="B422" s="9">
        <f>'total Scrap'!B422</f>
        <v>72238</v>
      </c>
      <c r="C422" s="19" t="str">
        <f>'total Scrap'!C422</f>
        <v>D. Rouez</v>
      </c>
      <c r="D422" s="19">
        <f>'total Scrap'!D422</f>
        <v>95570</v>
      </c>
      <c r="E422" s="11" t="str">
        <f>'total Scrap'!E422</f>
        <v>53220F219071</v>
      </c>
      <c r="F422" s="19" t="str">
        <f>'total Scrap'!F422</f>
        <v>PANEL ASSY,INSTRUMENT,LH</v>
      </c>
      <c r="G422" s="19">
        <f>'total Scrap'!G422</f>
        <v>1</v>
      </c>
      <c r="H422" s="7">
        <f>'total Scrap'!H422</f>
        <v>15.896599999999999</v>
      </c>
      <c r="I422" s="19">
        <f>'total Scrap'!I422</f>
        <v>13.72</v>
      </c>
      <c r="J422" s="7">
        <f>'total Scrap'!J422</f>
        <v>29.616599999999998</v>
      </c>
      <c r="K422" s="3" t="str">
        <f>'total Scrap'!K422</f>
        <v>TRAPPE REGLAGE CASSÉE</v>
      </c>
      <c r="L422" s="18" t="b">
        <f t="shared" si="12"/>
        <v>0</v>
      </c>
      <c r="M42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2" s="25"/>
      <c r="O422" s="26"/>
      <c r="P422" s="25">
        <f t="shared" si="13"/>
        <v>183</v>
      </c>
      <c r="Q422" s="6"/>
      <c r="R422" s="6"/>
      <c r="S422" s="6"/>
    </row>
    <row r="423" spans="1:19" ht="18.75" customHeight="1" x14ac:dyDescent="0.35">
      <c r="A423" s="23" t="str">
        <f>'total Scrap'!A423</f>
        <v>06/2021</v>
      </c>
      <c r="B423" s="9">
        <f>'total Scrap'!B423</f>
        <v>72238</v>
      </c>
      <c r="C423" s="19" t="str">
        <f>'total Scrap'!C423</f>
        <v>D. Rouez</v>
      </c>
      <c r="D423" s="19">
        <f>'total Scrap'!D423</f>
        <v>95576</v>
      </c>
      <c r="E423" s="11" t="str">
        <f>'total Scrap'!E423</f>
        <v>68805F226071</v>
      </c>
      <c r="F423" s="19" t="str">
        <f>'total Scrap'!F423</f>
        <v>PIPE SUB-ASSY,A45 MID</v>
      </c>
      <c r="G423" s="19">
        <f>'total Scrap'!G423</f>
        <v>1</v>
      </c>
      <c r="H423" s="7">
        <f>'total Scrap'!H423</f>
        <v>15.05</v>
      </c>
      <c r="I423" s="19">
        <f>'total Scrap'!I423</f>
        <v>13.72</v>
      </c>
      <c r="J423" s="7">
        <f>'total Scrap'!J423</f>
        <v>28.770000000000003</v>
      </c>
      <c r="K423" s="3" t="str">
        <f>'total Scrap'!K423</f>
        <v>FILE TAGE HS</v>
      </c>
      <c r="L423" s="18" t="b">
        <f t="shared" si="12"/>
        <v>0</v>
      </c>
      <c r="M42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3" s="25"/>
      <c r="O423" s="26"/>
      <c r="P423" s="25">
        <f t="shared" si="13"/>
        <v>183</v>
      </c>
      <c r="Q423" s="6"/>
      <c r="R423" s="6"/>
      <c r="S423" s="6"/>
    </row>
    <row r="424" spans="1:19" ht="18.75" customHeight="1" x14ac:dyDescent="0.35">
      <c r="A424" s="23" t="str">
        <f>'total Scrap'!A424</f>
        <v>06/2021</v>
      </c>
      <c r="B424" s="9">
        <f>'total Scrap'!B424</f>
        <v>72999</v>
      </c>
      <c r="C424" s="19" t="str">
        <f>'total Scrap'!C424</f>
        <v>B. Metreau</v>
      </c>
      <c r="D424" s="19">
        <f>'total Scrap'!D424</f>
        <v>97829</v>
      </c>
      <c r="E424" s="11" t="str">
        <f>'total Scrap'!E424</f>
        <v>68805F226071</v>
      </c>
      <c r="F424" s="19" t="str">
        <f>'total Scrap'!F424</f>
        <v>PIPE SUB-ASSY,A45 MID</v>
      </c>
      <c r="G424" s="19">
        <f>'total Scrap'!G424</f>
        <v>1</v>
      </c>
      <c r="H424" s="7">
        <f>'total Scrap'!H424</f>
        <v>15.05</v>
      </c>
      <c r="I424" s="19">
        <f>'total Scrap'!I424</f>
        <v>13.72</v>
      </c>
      <c r="J424" s="7">
        <f>'total Scrap'!J424</f>
        <v>28.770000000000003</v>
      </c>
      <c r="K424" s="3" t="str">
        <f>'total Scrap'!K424</f>
        <v>TUYAUTERIE TORDUE</v>
      </c>
      <c r="L424" s="18" t="b">
        <f t="shared" si="12"/>
        <v>0</v>
      </c>
      <c r="M42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4" s="25"/>
      <c r="O424" s="26"/>
      <c r="P424" s="25">
        <f t="shared" si="13"/>
        <v>183</v>
      </c>
      <c r="Q424" s="6"/>
      <c r="R424" s="6"/>
      <c r="S424" s="6"/>
    </row>
    <row r="425" spans="1:19" ht="18.75" customHeight="1" x14ac:dyDescent="0.35">
      <c r="A425" s="23" t="str">
        <f>'total Scrap'!A425</f>
        <v>06/2021</v>
      </c>
      <c r="B425" s="9">
        <f>'total Scrap'!B425</f>
        <v>72238</v>
      </c>
      <c r="C425" s="19" t="str">
        <f>'total Scrap'!C425</f>
        <v>D. Rouez</v>
      </c>
      <c r="D425" s="19">
        <f>'total Scrap'!D425</f>
        <v>98654</v>
      </c>
      <c r="E425" s="11" t="str">
        <f>'total Scrap'!E425</f>
        <v>167202665171</v>
      </c>
      <c r="F425" s="19" t="str">
        <f>'total Scrap'!F425</f>
        <v>SHROUD ASSY, FAN</v>
      </c>
      <c r="G425" s="19">
        <f>'total Scrap'!G425</f>
        <v>1</v>
      </c>
      <c r="H425" s="7">
        <f>'total Scrap'!H425</f>
        <v>12.56</v>
      </c>
      <c r="I425" s="19">
        <f>'total Scrap'!I425</f>
        <v>13.72</v>
      </c>
      <c r="J425" s="7">
        <f>'total Scrap'!J425</f>
        <v>26.28</v>
      </c>
      <c r="K425" s="3" t="str">
        <f>'total Scrap'!K425</f>
        <v>DÉFORMATION AU NIVEAU DU COUDE FIXATION DE LA DURITE</v>
      </c>
      <c r="L425" s="18" t="b">
        <f t="shared" si="12"/>
        <v>0</v>
      </c>
      <c r="M42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5" s="25"/>
      <c r="O425" s="26"/>
      <c r="P425" s="25">
        <f t="shared" si="13"/>
        <v>183</v>
      </c>
      <c r="Q425" s="6"/>
      <c r="R425" s="6"/>
      <c r="S425" s="6"/>
    </row>
    <row r="426" spans="1:19" ht="18.75" customHeight="1" x14ac:dyDescent="0.35">
      <c r="A426" s="23" t="str">
        <f>'total Scrap'!A426</f>
        <v>06/2021</v>
      </c>
      <c r="B426" s="9">
        <f>'total Scrap'!B426</f>
        <v>73069</v>
      </c>
      <c r="C426" s="19" t="str">
        <f>'total Scrap'!C426</f>
        <v>T. Boudard</v>
      </c>
      <c r="D426" s="19">
        <f>'total Scrap'!D426</f>
        <v>98262</v>
      </c>
      <c r="E426" s="11" t="str">
        <f>'total Scrap'!E426</f>
        <v>58770F218071</v>
      </c>
      <c r="F426" s="19" t="str">
        <f>'total Scrap'!F426</f>
        <v>MIRROR ASSY, PANORAMIC</v>
      </c>
      <c r="G426" s="19">
        <f>'total Scrap'!G426</f>
        <v>1</v>
      </c>
      <c r="H426" s="7">
        <f>'total Scrap'!H426</f>
        <v>12.55</v>
      </c>
      <c r="I426" s="19">
        <f>'total Scrap'!I426</f>
        <v>13.72</v>
      </c>
      <c r="J426" s="7">
        <f>'total Scrap'!J426</f>
        <v>26.270000000000003</v>
      </c>
      <c r="K426" s="3" t="str">
        <f>'total Scrap'!K426</f>
        <v>RÉTRO CASSÉ COUPS DE FOURCHE DANS LE CARTON</v>
      </c>
      <c r="L426" s="18" t="b">
        <f t="shared" si="12"/>
        <v>0</v>
      </c>
      <c r="M42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6" s="25"/>
      <c r="O426" s="26"/>
      <c r="P426" s="25">
        <f t="shared" si="13"/>
        <v>183</v>
      </c>
      <c r="Q426" s="6"/>
      <c r="R426" s="6"/>
      <c r="S426" s="6"/>
    </row>
    <row r="427" spans="1:19" ht="18.75" customHeight="1" x14ac:dyDescent="0.35">
      <c r="A427" s="23" t="str">
        <f>'total Scrap'!A427</f>
        <v>06/2021</v>
      </c>
      <c r="B427" s="9">
        <f>'total Scrap'!B427</f>
        <v>72238</v>
      </c>
      <c r="C427" s="19" t="str">
        <f>'total Scrap'!C427</f>
        <v>D. Rouez</v>
      </c>
      <c r="D427" s="19">
        <f>'total Scrap'!D427</f>
        <v>95572</v>
      </c>
      <c r="E427" s="11" t="str">
        <f>'total Scrap'!E427</f>
        <v>451101247371</v>
      </c>
      <c r="F427" s="19" t="str">
        <f>'total Scrap'!F427</f>
        <v>WHEEL ASSY, STEERING</v>
      </c>
      <c r="G427" s="19">
        <f>'total Scrap'!G427</f>
        <v>1</v>
      </c>
      <c r="H427" s="7">
        <f>'total Scrap'!H427</f>
        <v>12.52</v>
      </c>
      <c r="I427" s="19">
        <f>'total Scrap'!I427</f>
        <v>13.72</v>
      </c>
      <c r="J427" s="7">
        <f>'total Scrap'!J427</f>
        <v>26.240000000000002</v>
      </c>
      <c r="K427" s="3" t="str">
        <f>'total Scrap'!K427</f>
        <v>VOLANT ABIMÉ COUPS</v>
      </c>
      <c r="L427" s="18" t="b">
        <f t="shared" si="12"/>
        <v>0</v>
      </c>
      <c r="M42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7" s="25"/>
      <c r="O427" s="26"/>
      <c r="P427" s="25">
        <f t="shared" si="13"/>
        <v>183</v>
      </c>
      <c r="Q427" s="6"/>
      <c r="R427" s="6"/>
      <c r="S427" s="6"/>
    </row>
    <row r="428" spans="1:19" ht="18.75" customHeight="1" x14ac:dyDescent="0.35">
      <c r="A428" s="23" t="str">
        <f>'total Scrap'!A428</f>
        <v>06/2021</v>
      </c>
      <c r="B428" s="9">
        <f>'total Scrap'!B428</f>
        <v>72003</v>
      </c>
      <c r="C428" s="19" t="str">
        <f>'total Scrap'!C428</f>
        <v>E. Baudouin</v>
      </c>
      <c r="D428" s="19">
        <f>'total Scrap'!D428</f>
        <v>96694</v>
      </c>
      <c r="E428" s="11" t="str">
        <f>'total Scrap'!E428</f>
        <v>2A14497G3</v>
      </c>
      <c r="F428" s="19" t="str">
        <f>'total Scrap'!F428</f>
        <v>BRACKET ASSY, STEP, LH</v>
      </c>
      <c r="G428" s="19">
        <f>'total Scrap'!G428</f>
        <v>1</v>
      </c>
      <c r="H428" s="7">
        <f>'total Scrap'!H428</f>
        <v>11.22</v>
      </c>
      <c r="I428" s="19">
        <f>'total Scrap'!I428</f>
        <v>13.72</v>
      </c>
      <c r="J428" s="7">
        <f>'total Scrap'!J428</f>
        <v>24.94</v>
      </c>
      <c r="K428" s="3" t="str">
        <f>'total Scrap'!K428</f>
        <v>GOUJON CASSÉ</v>
      </c>
      <c r="L428" s="18" t="b">
        <f t="shared" si="12"/>
        <v>0</v>
      </c>
      <c r="M42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8" s="25"/>
      <c r="O428" s="26"/>
      <c r="P428" s="25">
        <f t="shared" si="13"/>
        <v>183</v>
      </c>
      <c r="Q428" s="6"/>
      <c r="R428" s="6"/>
      <c r="S428" s="6"/>
    </row>
    <row r="429" spans="1:19" ht="18.75" customHeight="1" x14ac:dyDescent="0.35">
      <c r="A429" s="23" t="str">
        <f>'total Scrap'!A429</f>
        <v>06/2021</v>
      </c>
      <c r="B429" s="9">
        <f>'total Scrap'!B429</f>
        <v>72238</v>
      </c>
      <c r="C429" s="19" t="str">
        <f>'total Scrap'!C429</f>
        <v>D. Rouez</v>
      </c>
      <c r="D429" s="19">
        <f>'total Scrap'!D429</f>
        <v>97753</v>
      </c>
      <c r="E429" s="11" t="str">
        <f>'total Scrap'!E429</f>
        <v>237022662171</v>
      </c>
      <c r="F429" s="19" t="str">
        <f>'total Scrap'!F429</f>
        <v>PIPE SUB-ASSY, LPG</v>
      </c>
      <c r="G429" s="19">
        <f>'total Scrap'!G429</f>
        <v>2</v>
      </c>
      <c r="H429" s="7">
        <f>'total Scrap'!H429</f>
        <v>8.1999999999999993</v>
      </c>
      <c r="I429" s="19">
        <f>'total Scrap'!I429</f>
        <v>13.72</v>
      </c>
      <c r="J429" s="7">
        <f>'total Scrap'!J429</f>
        <v>21.92</v>
      </c>
      <c r="K429" s="3" t="str">
        <f>'total Scrap'!K429</f>
        <v>TUYAUTERIES TORDUES</v>
      </c>
      <c r="L429" s="18">
        <f t="shared" si="12"/>
        <v>1</v>
      </c>
      <c r="M42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29" s="25"/>
      <c r="O429" s="26"/>
      <c r="P429" s="25">
        <f t="shared" si="13"/>
        <v>183</v>
      </c>
      <c r="Q429" s="6"/>
      <c r="R429" s="6"/>
      <c r="S429" s="6"/>
    </row>
    <row r="430" spans="1:19" ht="18.75" customHeight="1" x14ac:dyDescent="0.35">
      <c r="A430" s="23" t="str">
        <f>'total Scrap'!A430</f>
        <v>06/2021</v>
      </c>
      <c r="B430" s="9">
        <f>'total Scrap'!B430</f>
        <v>72238</v>
      </c>
      <c r="C430" s="19" t="str">
        <f>'total Scrap'!C430</f>
        <v>D. Rouez</v>
      </c>
      <c r="D430" s="19">
        <f>'total Scrap'!D430</f>
        <v>97535</v>
      </c>
      <c r="E430" s="11" t="str">
        <f>'total Scrap'!E430</f>
        <v>96363F323071</v>
      </c>
      <c r="F430" s="19" t="str">
        <f>'total Scrap'!F430</f>
        <v>HOSE, HIGH PRESSURE</v>
      </c>
      <c r="G430" s="19">
        <f>'total Scrap'!G430</f>
        <v>1</v>
      </c>
      <c r="H430" s="7">
        <f>'total Scrap'!H430</f>
        <v>8.17</v>
      </c>
      <c r="I430" s="19">
        <f>'total Scrap'!I430</f>
        <v>13.72</v>
      </c>
      <c r="J430" s="7">
        <f>'total Scrap'!J430</f>
        <v>21.89</v>
      </c>
      <c r="K430" s="3" t="str">
        <f>'total Scrap'!K430</f>
        <v>FLEXIBLE ABIMÉ</v>
      </c>
      <c r="L430" s="18">
        <f t="shared" si="12"/>
        <v>1</v>
      </c>
      <c r="M43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30" s="25"/>
      <c r="O430" s="26"/>
      <c r="P430" s="25">
        <f t="shared" si="13"/>
        <v>183</v>
      </c>
      <c r="Q430" s="6"/>
      <c r="R430" s="6"/>
      <c r="S430" s="6"/>
    </row>
    <row r="431" spans="1:19" ht="18.75" customHeight="1" x14ac:dyDescent="0.35">
      <c r="A431" s="23" t="str">
        <f>'total Scrap'!A431</f>
        <v>06/2021</v>
      </c>
      <c r="B431" s="9">
        <f>'total Scrap'!B431</f>
        <v>72238</v>
      </c>
      <c r="C431" s="19" t="str">
        <f>'total Scrap'!C431</f>
        <v>D. Rouez</v>
      </c>
      <c r="D431" s="19">
        <f>'total Scrap'!D431</f>
        <v>97540</v>
      </c>
      <c r="E431" s="11" t="str">
        <f>'total Scrap'!E431</f>
        <v>521813664271</v>
      </c>
      <c r="F431" s="19" t="str">
        <f>'total Scrap'!F431</f>
        <v>SILENCER, RH</v>
      </c>
      <c r="G431" s="19">
        <f>'total Scrap'!G431</f>
        <v>1</v>
      </c>
      <c r="H431" s="7">
        <f>'total Scrap'!H431</f>
        <v>6.74</v>
      </c>
      <c r="I431" s="19">
        <f>'total Scrap'!I431</f>
        <v>13.72</v>
      </c>
      <c r="J431" s="7">
        <f>'total Scrap'!J431</f>
        <v>20.46</v>
      </c>
      <c r="K431" s="3" t="str">
        <f>'total Scrap'!K431</f>
        <v>PROTECTION INT DU CAPOT ABIMÉ</v>
      </c>
      <c r="L431" s="18">
        <f t="shared" si="12"/>
        <v>1</v>
      </c>
      <c r="M43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31" s="25"/>
      <c r="O431" s="26"/>
      <c r="P431" s="25">
        <f t="shared" si="13"/>
        <v>183</v>
      </c>
      <c r="Q431" s="6"/>
      <c r="R431" s="6"/>
      <c r="S431" s="6"/>
    </row>
    <row r="432" spans="1:19" ht="18.75" customHeight="1" x14ac:dyDescent="0.35">
      <c r="A432" s="23" t="str">
        <f>'total Scrap'!A432</f>
        <v>06/2021</v>
      </c>
      <c r="B432" s="9">
        <f>'total Scrap'!B432</f>
        <v>72238</v>
      </c>
      <c r="C432" s="19" t="str">
        <f>'total Scrap'!C432</f>
        <v>D. Rouez</v>
      </c>
      <c r="D432" s="19">
        <f>'total Scrap'!D432</f>
        <v>95575</v>
      </c>
      <c r="E432" s="11" t="str">
        <f>'total Scrap'!E432</f>
        <v>566512663071</v>
      </c>
      <c r="F432" s="19" t="str">
        <f>'total Scrap'!F432</f>
        <v>COVER, LED RR COMBI LAMP</v>
      </c>
      <c r="G432" s="19">
        <f>'total Scrap'!G432</f>
        <v>1</v>
      </c>
      <c r="H432" s="7">
        <f>'total Scrap'!H432</f>
        <v>6.06</v>
      </c>
      <c r="I432" s="19">
        <f>'total Scrap'!I432</f>
        <v>13.72</v>
      </c>
      <c r="J432" s="7">
        <f>'total Scrap'!J432</f>
        <v>19.78</v>
      </c>
      <c r="K432" s="3" t="str">
        <f>'total Scrap'!K432</f>
        <v>RAMPE ABIMÉE</v>
      </c>
      <c r="L432" s="18" t="b">
        <f t="shared" si="12"/>
        <v>0</v>
      </c>
      <c r="M43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32" s="25"/>
      <c r="O432" s="26"/>
      <c r="P432" s="25">
        <f t="shared" si="13"/>
        <v>183</v>
      </c>
      <c r="Q432" s="6"/>
      <c r="R432" s="6"/>
      <c r="S432" s="6"/>
    </row>
    <row r="433" spans="1:19" ht="18.75" customHeight="1" x14ac:dyDescent="0.35">
      <c r="A433" s="23" t="str">
        <f>'total Scrap'!A433</f>
        <v>06/2021</v>
      </c>
      <c r="B433" s="9">
        <f>'total Scrap'!B433</f>
        <v>72999</v>
      </c>
      <c r="C433" s="19" t="str">
        <f>'total Scrap'!C433</f>
        <v>B. Metreau</v>
      </c>
      <c r="D433" s="19">
        <f>'total Scrap'!D433</f>
        <v>97833</v>
      </c>
      <c r="E433" s="11" t="str">
        <f>'total Scrap'!E433</f>
        <v>163612386071</v>
      </c>
      <c r="F433" s="19" t="str">
        <f>'total Scrap'!F433</f>
        <v>FAN</v>
      </c>
      <c r="G433" s="19">
        <f>'total Scrap'!G433</f>
        <v>1</v>
      </c>
      <c r="H433" s="7">
        <f>'total Scrap'!H433</f>
        <v>5</v>
      </c>
      <c r="I433" s="19">
        <f>'total Scrap'!I433</f>
        <v>13.72</v>
      </c>
      <c r="J433" s="7">
        <f>'total Scrap'!J433</f>
        <v>18.72</v>
      </c>
      <c r="K433" s="3" t="str">
        <f>'total Scrap'!K433</f>
        <v>AILETTES HS</v>
      </c>
      <c r="L433" s="18" t="b">
        <f t="shared" si="12"/>
        <v>0</v>
      </c>
      <c r="M43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33" s="25"/>
      <c r="O433" s="26"/>
      <c r="P433" s="25">
        <f t="shared" si="13"/>
        <v>183</v>
      </c>
      <c r="Q433" s="6"/>
      <c r="R433" s="6"/>
      <c r="S433" s="6"/>
    </row>
    <row r="434" spans="1:19" ht="18.75" customHeight="1" x14ac:dyDescent="0.35">
      <c r="A434" s="23" t="str">
        <f>'total Scrap'!A434</f>
        <v>06/2021</v>
      </c>
      <c r="B434" s="9">
        <f>'total Scrap'!B434</f>
        <v>72238</v>
      </c>
      <c r="C434" s="19" t="str">
        <f>'total Scrap'!C434</f>
        <v>D. Rouez</v>
      </c>
      <c r="D434" s="19">
        <f>'total Scrap'!D434</f>
        <v>97830</v>
      </c>
      <c r="E434" s="11" t="str">
        <f>'total Scrap'!E434</f>
        <v>238062665071</v>
      </c>
      <c r="F434" s="19" t="str">
        <f>'total Scrap'!F434</f>
        <v>PIPE SUB-ASSY, FUEL</v>
      </c>
      <c r="G434" s="19">
        <f>'total Scrap'!G434</f>
        <v>1</v>
      </c>
      <c r="H434" s="7">
        <f>'total Scrap'!H434</f>
        <v>4.17</v>
      </c>
      <c r="I434" s="19">
        <f>'total Scrap'!I434</f>
        <v>13.72</v>
      </c>
      <c r="J434" s="7">
        <f>'total Scrap'!J434</f>
        <v>17.89</v>
      </c>
      <c r="K434" s="3" t="str">
        <f>'total Scrap'!K434</f>
        <v>LE RENIFLARD NE TIENT PAS</v>
      </c>
      <c r="L434" s="18" t="b">
        <f t="shared" si="12"/>
        <v>0</v>
      </c>
      <c r="M43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34" s="25"/>
      <c r="O434" s="26"/>
      <c r="P434" s="25">
        <f t="shared" si="13"/>
        <v>183</v>
      </c>
      <c r="Q434" s="6"/>
      <c r="R434" s="6"/>
      <c r="S434" s="6"/>
    </row>
    <row r="435" spans="1:19" ht="18.75" customHeight="1" x14ac:dyDescent="0.35">
      <c r="A435" s="23" t="str">
        <f>'total Scrap'!A435</f>
        <v>06/2021</v>
      </c>
      <c r="B435" s="9">
        <f>'total Scrap'!B435</f>
        <v>72238</v>
      </c>
      <c r="C435" s="19" t="str">
        <f>'total Scrap'!C435</f>
        <v>D. Rouez</v>
      </c>
      <c r="D435" s="19">
        <f>'total Scrap'!D435</f>
        <v>95574</v>
      </c>
      <c r="E435" s="11" t="str">
        <f>'total Scrap'!E435</f>
        <v>56092F219271</v>
      </c>
      <c r="F435" s="19" t="str">
        <f>'total Scrap'!F435</f>
        <v>WIRE, MAST SENSOR</v>
      </c>
      <c r="G435" s="19">
        <f>'total Scrap'!G435</f>
        <v>1</v>
      </c>
      <c r="H435" s="7">
        <f>'total Scrap'!H435</f>
        <v>3.3174000000000001</v>
      </c>
      <c r="I435" s="19">
        <f>'total Scrap'!I435</f>
        <v>13.72</v>
      </c>
      <c r="J435" s="7">
        <f>'total Scrap'!J435</f>
        <v>17.037400000000002</v>
      </c>
      <c r="K435" s="3" t="str">
        <f>'total Scrap'!K435</f>
        <v>PRISE CASSÉE</v>
      </c>
      <c r="L435" s="18">
        <f t="shared" si="12"/>
        <v>1</v>
      </c>
      <c r="M43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35" s="25"/>
      <c r="O435" s="26"/>
      <c r="P435" s="25">
        <f t="shared" si="13"/>
        <v>183</v>
      </c>
      <c r="Q435" s="6"/>
      <c r="R435" s="6"/>
      <c r="S435" s="6"/>
    </row>
    <row r="436" spans="1:19" ht="18.75" customHeight="1" x14ac:dyDescent="0.35">
      <c r="A436" s="23" t="str">
        <f>'total Scrap'!A436</f>
        <v>06/2021</v>
      </c>
      <c r="B436" s="9">
        <f>'total Scrap'!B436</f>
        <v>72238</v>
      </c>
      <c r="C436" s="19" t="str">
        <f>'total Scrap'!C436</f>
        <v>D. Rouez</v>
      </c>
      <c r="D436" s="19">
        <f>'total Scrap'!D436</f>
        <v>97539</v>
      </c>
      <c r="E436" s="11" t="str">
        <f>'total Scrap'!E436</f>
        <v>566532660371</v>
      </c>
      <c r="F436" s="19" t="str">
        <f>'total Scrap'!F436</f>
        <v>COVER, RR COMBI LAMP, LWR</v>
      </c>
      <c r="G436" s="19">
        <f>'total Scrap'!G436</f>
        <v>1</v>
      </c>
      <c r="H436" s="7">
        <f>'total Scrap'!H436</f>
        <v>3.15</v>
      </c>
      <c r="I436" s="19">
        <f>'total Scrap'!I436</f>
        <v>13.72</v>
      </c>
      <c r="J436" s="7">
        <f>'total Scrap'!J436</f>
        <v>16.87</v>
      </c>
      <c r="K436" s="3" t="str">
        <f>'total Scrap'!K436</f>
        <v>735</v>
      </c>
      <c r="L436" s="18" t="b">
        <f t="shared" si="12"/>
        <v>0</v>
      </c>
      <c r="M43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36" s="25"/>
      <c r="O436" s="26"/>
      <c r="P436" s="25">
        <f t="shared" si="13"/>
        <v>183</v>
      </c>
      <c r="Q436" s="6"/>
      <c r="R436" s="6"/>
      <c r="S436" s="6"/>
    </row>
    <row r="437" spans="1:19" ht="18.75" customHeight="1" x14ac:dyDescent="0.35">
      <c r="A437" s="23" t="str">
        <f>'total Scrap'!A437</f>
        <v>06/2021</v>
      </c>
      <c r="B437" s="9">
        <f>'total Scrap'!B437</f>
        <v>72238</v>
      </c>
      <c r="C437" s="19" t="str">
        <f>'total Scrap'!C437</f>
        <v>D. Rouez</v>
      </c>
      <c r="D437" s="19">
        <f>'total Scrap'!D437</f>
        <v>96596</v>
      </c>
      <c r="E437" s="11" t="str">
        <f>'total Scrap'!E437</f>
        <v>58741F231071</v>
      </c>
      <c r="F437" s="19" t="str">
        <f>'total Scrap'!F437</f>
        <v>COVER PILAR LH</v>
      </c>
      <c r="G437" s="19">
        <f>'total Scrap'!G437</f>
        <v>1</v>
      </c>
      <c r="H437" s="7">
        <f>'total Scrap'!H437</f>
        <v>2.1</v>
      </c>
      <c r="I437" s="19">
        <f>'total Scrap'!I437</f>
        <v>13.72</v>
      </c>
      <c r="J437" s="7">
        <f>'total Scrap'!J437</f>
        <v>15.82</v>
      </c>
      <c r="K437" s="3" t="str">
        <f>'total Scrap'!K437</f>
        <v>TRACES SUR LE CARTER</v>
      </c>
      <c r="L437" s="18">
        <f t="shared" si="12"/>
        <v>1</v>
      </c>
      <c r="M43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37" s="25"/>
      <c r="O437" s="26"/>
      <c r="P437" s="25">
        <f t="shared" si="13"/>
        <v>183</v>
      </c>
      <c r="Q437" s="6"/>
      <c r="R437" s="6"/>
      <c r="S437" s="6"/>
    </row>
  </sheetData>
  <sortState xmlns:xlrd2="http://schemas.microsoft.com/office/spreadsheetml/2017/richdata2" ref="A23:L345">
    <sortCondition ref="F1"/>
  </sortState>
  <conditionalFormatting sqref="P1:P437">
    <cfRule type="timePeriod" dxfId="0" priority="9" timePeriod="today">
      <formula>FLOOR(P1,1)=TODAY()</formula>
    </cfRule>
  </conditionalFormatting>
  <pageMargins left="0.7" right="0.7" top="0.75" bottom="0.75" header="0.3" footer="0.3"/>
  <pageSetup paperSize="9" orientation="portrait" r:id="rId1"/>
  <headerFooter>
    <oddFooter>&amp;R&amp;1#&amp;"Calibri"&amp;10&amp;K000000Information classification: Internal</oddFooter>
  </headerFooter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D7260B-8A1F-4F02-A7FF-4F3CAF57D57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total Scrap</vt:lpstr>
      <vt:lpstr>récurrence</vt:lpstr>
      <vt:lpstr>traitement UNIQUE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BLANLOT</dc:creator>
  <cp:lastModifiedBy>Blanlot Thomas</cp:lastModifiedBy>
  <dcterms:created xsi:type="dcterms:W3CDTF">2021-06-07T17:13:47Z</dcterms:created>
  <dcterms:modified xsi:type="dcterms:W3CDTF">2021-07-20T09:46:28Z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d4ed3a-2150-4db7-9fdf-18419c2ded52_Enabled">
    <vt:lpwstr>true</vt:lpwstr>
  </property>
  <property fmtid="{D5CDD505-2E9C-101B-9397-08002B2CF9AE}" pid="3" name="MSIP_Label_3cd4ed3a-2150-4db7-9fdf-18419c2ded52_SetDate">
    <vt:lpwstr>2021-07-20T09:46:28Z</vt:lpwstr>
  </property>
  <property fmtid="{D5CDD505-2E9C-101B-9397-08002B2CF9AE}" pid="4" name="MSIP_Label_3cd4ed3a-2150-4db7-9fdf-18419c2ded52_Method">
    <vt:lpwstr>Standard</vt:lpwstr>
  </property>
  <property fmtid="{D5CDD505-2E9C-101B-9397-08002B2CF9AE}" pid="5" name="MSIP_Label_3cd4ed3a-2150-4db7-9fdf-18419c2ded52_Name">
    <vt:lpwstr>3cd4ed3a-2150-4db7-9fdf-18419c2ded52</vt:lpwstr>
  </property>
  <property fmtid="{D5CDD505-2E9C-101B-9397-08002B2CF9AE}" pid="6" name="MSIP_Label_3cd4ed3a-2150-4db7-9fdf-18419c2ded52_SiteId">
    <vt:lpwstr>c3af1697-15c2-44e3-99ae-9f34166c36fb</vt:lpwstr>
  </property>
  <property fmtid="{D5CDD505-2E9C-101B-9397-08002B2CF9AE}" pid="7" name="MSIP_Label_3cd4ed3a-2150-4db7-9fdf-18419c2ded52_ActionId">
    <vt:lpwstr>999c3a10-a951-4529-a2db-b27328aed78c</vt:lpwstr>
  </property>
  <property fmtid="{D5CDD505-2E9C-101B-9397-08002B2CF9AE}" pid="8" name="MSIP_Label_3cd4ed3a-2150-4db7-9fdf-18419c2ded52_ContentBits">
    <vt:lpwstr>2</vt:lpwstr>
  </property>
</Properties>
</file>