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BF7E3E99-3D4E-4F55-BAA6-27269BCB0615}" xr6:coauthVersionLast="47" xr6:coauthVersionMax="47" xr10:uidLastSave="{00000000-0000-0000-0000-000000000000}"/>
  <bookViews>
    <workbookView xWindow="-108" yWindow="-108" windowWidth="23256" windowHeight="12456" tabRatio="844" xr2:uid="{00000000-000D-0000-FFFF-FFFF00000000}"/>
  </bookViews>
  <sheets>
    <sheet name="DECEMBRE" sheetId="31" r:id="rId1"/>
    <sheet name="DATA" sheetId="2" r:id="rId2"/>
  </sheets>
  <calcPr calcId="191029" iterate="1" iterateDelta="1E-4"/>
</workbook>
</file>

<file path=xl/calcChain.xml><?xml version="1.0" encoding="utf-8"?>
<calcChain xmlns="http://schemas.openxmlformats.org/spreadsheetml/2006/main">
  <c r="L8" i="31" l="1"/>
  <c r="L9" i="31"/>
  <c r="K9" i="31"/>
  <c r="K10" i="31"/>
  <c r="K11" i="31"/>
  <c r="K12" i="31"/>
  <c r="K13" i="31"/>
  <c r="K14" i="31"/>
  <c r="K15" i="31"/>
  <c r="K16" i="31"/>
  <c r="K17" i="31"/>
  <c r="K18" i="31"/>
  <c r="K19" i="31"/>
  <c r="K20" i="31"/>
  <c r="K21" i="31"/>
  <c r="K22" i="31"/>
  <c r="K23" i="31"/>
  <c r="K24" i="31"/>
  <c r="K25" i="31"/>
  <c r="K26" i="31"/>
  <c r="K27" i="31"/>
  <c r="K28" i="31"/>
  <c r="K29" i="31"/>
  <c r="K30" i="31"/>
  <c r="K31" i="31"/>
  <c r="K32" i="31"/>
  <c r="K33" i="31"/>
  <c r="K34" i="31"/>
  <c r="K35" i="31"/>
  <c r="K36" i="31"/>
  <c r="K37" i="31"/>
  <c r="K38" i="31"/>
  <c r="K8" i="31"/>
  <c r="I9" i="31"/>
  <c r="I8" i="31"/>
  <c r="B3" i="31"/>
  <c r="E7" i="31" s="1"/>
  <c r="B2" i="31"/>
  <c r="F90" i="31"/>
  <c r="F91" i="31"/>
  <c r="F92" i="31"/>
  <c r="F93" i="31"/>
  <c r="F94" i="31"/>
  <c r="F95" i="31"/>
  <c r="F96" i="31"/>
  <c r="F97" i="31"/>
  <c r="F98" i="31"/>
  <c r="F99" i="31"/>
  <c r="F100" i="31"/>
  <c r="F101" i="31"/>
  <c r="F102" i="31"/>
  <c r="F103" i="31"/>
  <c r="F104" i="31"/>
  <c r="F105" i="31"/>
  <c r="F106" i="31"/>
  <c r="F107" i="31"/>
  <c r="F108" i="31"/>
  <c r="F109" i="31"/>
  <c r="F110" i="31"/>
  <c r="F111" i="31"/>
  <c r="F112" i="31"/>
  <c r="F113" i="31"/>
  <c r="F114" i="31"/>
  <c r="F115" i="31"/>
  <c r="F116" i="31"/>
  <c r="F117" i="31"/>
  <c r="F118" i="31"/>
  <c r="F119" i="31"/>
  <c r="F120" i="31"/>
  <c r="F121" i="31"/>
  <c r="F122" i="31"/>
  <c r="F123" i="31"/>
  <c r="F124" i="31"/>
  <c r="F125" i="31"/>
  <c r="F126" i="31"/>
  <c r="F127" i="31"/>
  <c r="F128" i="31"/>
  <c r="F129" i="31"/>
  <c r="F130" i="31"/>
  <c r="F131" i="31"/>
  <c r="F132" i="31"/>
  <c r="F133" i="31"/>
  <c r="F134" i="31"/>
  <c r="F135" i="31"/>
  <c r="F136" i="31"/>
  <c r="F137" i="31"/>
  <c r="F138" i="31"/>
  <c r="F139" i="31"/>
  <c r="F140" i="31"/>
  <c r="F141" i="31"/>
  <c r="F142" i="31"/>
  <c r="F143" i="31"/>
  <c r="F144" i="31"/>
  <c r="F145" i="31"/>
  <c r="F146" i="31"/>
  <c r="F147" i="31"/>
  <c r="F148" i="31"/>
  <c r="F149" i="31"/>
  <c r="F150" i="31"/>
  <c r="F151" i="31"/>
  <c r="F152" i="31"/>
  <c r="F153" i="31"/>
  <c r="F154" i="31"/>
  <c r="F155" i="31"/>
  <c r="F156" i="31"/>
  <c r="F157" i="31"/>
  <c r="F158" i="31"/>
  <c r="F159" i="31"/>
  <c r="F160" i="31"/>
  <c r="F161" i="31"/>
  <c r="F162" i="31"/>
  <c r="F163" i="31"/>
  <c r="F164" i="31"/>
  <c r="F165" i="31"/>
  <c r="F166" i="31"/>
  <c r="F167" i="31"/>
  <c r="F168" i="31"/>
  <c r="F169" i="31"/>
  <c r="F170" i="31"/>
  <c r="F171" i="31"/>
  <c r="F172" i="31"/>
  <c r="F173" i="31"/>
  <c r="F174" i="31"/>
  <c r="F175" i="31"/>
  <c r="F176" i="31"/>
  <c r="F177" i="31"/>
  <c r="F178" i="31"/>
  <c r="F179" i="31"/>
  <c r="F180" i="31"/>
  <c r="F181" i="31"/>
  <c r="F182" i="31"/>
  <c r="F183" i="31"/>
  <c r="F184" i="31"/>
  <c r="F185" i="31"/>
  <c r="F186" i="31"/>
  <c r="F187" i="31"/>
  <c r="F188" i="31"/>
  <c r="F189" i="31"/>
  <c r="F190" i="31"/>
  <c r="F191" i="31"/>
  <c r="F192" i="31"/>
  <c r="F193" i="31"/>
  <c r="F194" i="31"/>
  <c r="F195" i="31"/>
  <c r="F196" i="31"/>
  <c r="F197" i="31"/>
  <c r="F198" i="31"/>
  <c r="F199" i="31"/>
  <c r="F200" i="31"/>
  <c r="F201" i="31"/>
  <c r="F202" i="31"/>
  <c r="F203" i="31"/>
  <c r="F204" i="31"/>
  <c r="F205" i="31"/>
  <c r="F206" i="31"/>
  <c r="F207" i="31"/>
  <c r="F208" i="31"/>
  <c r="F209" i="31"/>
  <c r="F210" i="31"/>
  <c r="F211" i="31"/>
  <c r="F212" i="31"/>
  <c r="F213" i="31"/>
  <c r="F214" i="31"/>
  <c r="F215" i="31"/>
  <c r="F216" i="31"/>
  <c r="F217" i="31"/>
  <c r="F218" i="31"/>
  <c r="F219" i="31"/>
  <c r="F220" i="31"/>
  <c r="F221" i="31"/>
  <c r="F222" i="31"/>
  <c r="F223" i="31"/>
  <c r="F224" i="31"/>
  <c r="F225" i="31"/>
  <c r="F226" i="31"/>
  <c r="F227" i="31"/>
  <c r="F228" i="31"/>
  <c r="F229" i="31"/>
  <c r="F230" i="31"/>
  <c r="F231" i="31"/>
  <c r="F232" i="31"/>
  <c r="F233" i="31"/>
  <c r="F234" i="31"/>
  <c r="F235" i="31"/>
  <c r="F236" i="31"/>
  <c r="F237" i="31"/>
  <c r="F238" i="31"/>
  <c r="F239" i="31"/>
  <c r="F240" i="31"/>
  <c r="F241" i="31"/>
  <c r="F242" i="31"/>
  <c r="F243" i="31"/>
  <c r="F244" i="31"/>
  <c r="F245" i="31"/>
  <c r="F246" i="31"/>
  <c r="F247" i="31"/>
  <c r="F248" i="31"/>
  <c r="F249" i="31"/>
  <c r="F250" i="31"/>
  <c r="F251" i="31"/>
  <c r="F252" i="31"/>
  <c r="F253" i="31"/>
  <c r="F254" i="31"/>
  <c r="F255" i="31"/>
  <c r="F256" i="31"/>
  <c r="F257" i="31"/>
  <c r="F258" i="31"/>
  <c r="F259" i="31"/>
  <c r="F260" i="31"/>
  <c r="F261" i="31"/>
  <c r="F262" i="31"/>
  <c r="F263" i="31"/>
  <c r="F264" i="31"/>
  <c r="F265" i="31"/>
  <c r="F266" i="31"/>
  <c r="F267" i="31"/>
  <c r="F268" i="31"/>
  <c r="F269" i="31"/>
  <c r="F270" i="31"/>
  <c r="F271" i="31"/>
  <c r="F272" i="31"/>
  <c r="F273" i="31"/>
  <c r="F274" i="31"/>
  <c r="F275" i="31"/>
  <c r="F276" i="31"/>
  <c r="F277" i="31"/>
  <c r="F278" i="31"/>
  <c r="F279" i="31"/>
  <c r="F280" i="31"/>
  <c r="F281" i="31"/>
  <c r="F282" i="31"/>
  <c r="F283" i="31"/>
  <c r="F284" i="31"/>
  <c r="F285" i="31"/>
  <c r="F286" i="31"/>
  <c r="F287" i="31"/>
  <c r="F288" i="31"/>
  <c r="F289" i="31"/>
  <c r="F290" i="31"/>
  <c r="F291" i="31"/>
  <c r="F292" i="31"/>
  <c r="F293" i="31"/>
  <c r="F294" i="31"/>
  <c r="F295" i="31"/>
  <c r="F296" i="31"/>
  <c r="F297" i="31"/>
  <c r="F298" i="31"/>
  <c r="F299" i="31"/>
  <c r="F300" i="31"/>
  <c r="F301" i="31"/>
  <c r="F302" i="31"/>
  <c r="F303" i="31"/>
  <c r="F304" i="31"/>
  <c r="F305" i="31"/>
  <c r="F306" i="31"/>
  <c r="F307" i="31"/>
  <c r="F308" i="31"/>
  <c r="F309" i="31"/>
  <c r="F310" i="31"/>
  <c r="F311" i="31"/>
  <c r="F312" i="31"/>
  <c r="F313" i="31"/>
  <c r="F314" i="31"/>
  <c r="F315" i="31"/>
  <c r="F316" i="31"/>
  <c r="F317" i="31"/>
  <c r="F318" i="31"/>
  <c r="F319" i="31"/>
  <c r="F320" i="31"/>
  <c r="F321" i="31"/>
  <c r="F322" i="31"/>
  <c r="F323" i="31"/>
  <c r="F324" i="31"/>
  <c r="F325" i="31"/>
  <c r="F326" i="31"/>
  <c r="F327" i="31"/>
  <c r="F328" i="31"/>
  <c r="F329" i="31"/>
  <c r="F330" i="31"/>
  <c r="F331" i="31"/>
  <c r="F332" i="31"/>
  <c r="F333" i="31"/>
  <c r="F334" i="31"/>
  <c r="F335" i="31"/>
  <c r="F336" i="31"/>
  <c r="F337" i="31"/>
  <c r="F338" i="31"/>
  <c r="F339" i="31"/>
  <c r="F340" i="31"/>
  <c r="F341" i="31"/>
  <c r="F342" i="31"/>
  <c r="F343" i="31"/>
  <c r="F344" i="31"/>
  <c r="F345" i="31"/>
  <c r="F346" i="31"/>
  <c r="F347" i="31"/>
  <c r="F348" i="31"/>
  <c r="F349" i="31"/>
  <c r="F350" i="31"/>
  <c r="F351" i="31"/>
  <c r="F352" i="31"/>
  <c r="F353" i="31"/>
  <c r="F354" i="31"/>
  <c r="F355" i="31"/>
  <c r="F356" i="31"/>
  <c r="F357" i="31"/>
  <c r="F358" i="31"/>
  <c r="F359" i="31"/>
  <c r="F360" i="31"/>
  <c r="F361" i="31"/>
  <c r="F362" i="31"/>
  <c r="F363" i="31"/>
  <c r="F364" i="31"/>
  <c r="F365" i="31"/>
  <c r="F366" i="31"/>
  <c r="F367" i="31"/>
  <c r="F368" i="31"/>
  <c r="F369" i="31"/>
  <c r="F370" i="31"/>
  <c r="F371" i="31"/>
  <c r="F372" i="31"/>
  <c r="F373" i="31"/>
  <c r="F374" i="31"/>
  <c r="F375" i="31"/>
  <c r="F376" i="31"/>
  <c r="F377" i="31"/>
  <c r="F378" i="31"/>
  <c r="F379" i="31"/>
  <c r="F380" i="31"/>
  <c r="F381" i="31"/>
  <c r="F382" i="31"/>
  <c r="F383" i="31"/>
  <c r="F384" i="31"/>
  <c r="F385" i="31"/>
  <c r="F386" i="31"/>
  <c r="F387" i="31"/>
  <c r="F388" i="31"/>
  <c r="F389" i="31"/>
  <c r="F390" i="31"/>
  <c r="F391" i="31"/>
  <c r="F392" i="31"/>
  <c r="F393" i="31"/>
  <c r="F394" i="31"/>
  <c r="F395" i="31"/>
  <c r="F396" i="31"/>
  <c r="F397" i="31"/>
  <c r="F398" i="31"/>
  <c r="F399" i="31"/>
  <c r="F400" i="31"/>
  <c r="F401" i="31"/>
  <c r="F402" i="31"/>
  <c r="F403" i="31"/>
  <c r="F404" i="31"/>
  <c r="F405" i="31"/>
  <c r="F406" i="31"/>
  <c r="F407" i="31"/>
  <c r="F408" i="31"/>
  <c r="F409" i="31"/>
  <c r="F410" i="31"/>
  <c r="F411" i="31"/>
  <c r="F412" i="31"/>
  <c r="F413" i="31"/>
  <c r="F414" i="31"/>
  <c r="F415" i="31"/>
  <c r="F416" i="31"/>
  <c r="F417" i="31"/>
  <c r="F418" i="31"/>
  <c r="F419" i="31"/>
  <c r="F420" i="31"/>
  <c r="F421" i="31"/>
  <c r="F422" i="31"/>
  <c r="F423" i="31"/>
  <c r="F424" i="31"/>
  <c r="F425" i="31"/>
  <c r="F426" i="31"/>
  <c r="F427" i="31"/>
  <c r="F428" i="31"/>
  <c r="F429" i="31"/>
  <c r="F430" i="31"/>
  <c r="F431" i="31"/>
  <c r="F432" i="31"/>
  <c r="F433" i="31"/>
  <c r="F434" i="31"/>
  <c r="F435" i="31"/>
  <c r="F436" i="31"/>
  <c r="F437" i="31"/>
  <c r="F438" i="31"/>
  <c r="F439" i="31"/>
  <c r="F440" i="31"/>
  <c r="F441" i="31"/>
  <c r="F442" i="31"/>
  <c r="F443" i="31"/>
  <c r="F444" i="31"/>
  <c r="F445" i="31"/>
  <c r="F446" i="31"/>
  <c r="F447" i="31"/>
  <c r="F448" i="31"/>
  <c r="F449" i="31"/>
  <c r="F450" i="31"/>
  <c r="F451" i="31"/>
  <c r="F452" i="31"/>
  <c r="F453" i="31"/>
  <c r="F454" i="31"/>
  <c r="F455" i="31"/>
  <c r="F456" i="31"/>
  <c r="F457" i="31"/>
  <c r="F458" i="31"/>
  <c r="F459" i="31"/>
  <c r="F460" i="31"/>
  <c r="F461" i="31"/>
  <c r="F462" i="31"/>
  <c r="F463" i="31"/>
  <c r="F464" i="31"/>
  <c r="F465" i="31"/>
  <c r="F466" i="31"/>
  <c r="F467" i="31"/>
  <c r="F468" i="31"/>
  <c r="F469" i="31"/>
  <c r="F470" i="31"/>
  <c r="F471" i="31"/>
  <c r="F472" i="31"/>
  <c r="F473" i="31"/>
  <c r="F474" i="31"/>
  <c r="F475" i="31"/>
  <c r="F476" i="31"/>
  <c r="F477" i="31"/>
  <c r="F478" i="31"/>
  <c r="F479" i="31"/>
  <c r="F480" i="31"/>
  <c r="F481" i="31"/>
  <c r="F482" i="31"/>
  <c r="F483" i="31"/>
  <c r="F484" i="31"/>
  <c r="F485" i="31"/>
  <c r="F486" i="31"/>
  <c r="F487" i="31"/>
  <c r="F488" i="31"/>
  <c r="F489" i="31"/>
  <c r="F490" i="31"/>
  <c r="F491" i="31"/>
  <c r="F492" i="31"/>
  <c r="F493" i="31"/>
  <c r="F494" i="31"/>
  <c r="F495" i="31"/>
  <c r="F496" i="31"/>
  <c r="F497" i="31"/>
  <c r="F498" i="31"/>
  <c r="F499" i="31"/>
  <c r="F500" i="31"/>
  <c r="F501" i="31"/>
  <c r="F502" i="31"/>
  <c r="F503" i="31"/>
  <c r="F504" i="31"/>
  <c r="F505" i="31"/>
  <c r="F506" i="31"/>
  <c r="F507" i="31"/>
  <c r="F508" i="31"/>
  <c r="F509" i="31"/>
  <c r="F510" i="31"/>
  <c r="F511" i="31"/>
  <c r="F512" i="31"/>
  <c r="F513" i="31"/>
  <c r="F514" i="31"/>
  <c r="F515" i="31"/>
  <c r="F516" i="31"/>
  <c r="F517" i="31"/>
  <c r="F518" i="31"/>
  <c r="F519" i="31"/>
  <c r="F520" i="31"/>
  <c r="F521" i="31"/>
  <c r="F522" i="31"/>
  <c r="F523" i="31"/>
  <c r="F524" i="31"/>
  <c r="F525" i="31"/>
  <c r="F526" i="31"/>
  <c r="F527" i="31"/>
  <c r="F528" i="31"/>
  <c r="F529" i="31"/>
  <c r="F530" i="31"/>
  <c r="F531" i="31"/>
  <c r="F532" i="31"/>
  <c r="F533" i="31"/>
  <c r="F534" i="31"/>
  <c r="F535" i="31"/>
  <c r="F536" i="31"/>
  <c r="F537" i="31"/>
  <c r="F538" i="31"/>
  <c r="F539" i="31"/>
  <c r="F540" i="31"/>
  <c r="F541" i="31"/>
  <c r="F542" i="31"/>
  <c r="F543" i="31"/>
  <c r="F544" i="31"/>
  <c r="F545" i="31"/>
  <c r="F546" i="31"/>
  <c r="F547" i="31"/>
  <c r="F548" i="31"/>
  <c r="F549" i="31"/>
  <c r="F550" i="31"/>
  <c r="F551" i="31"/>
  <c r="F552" i="31"/>
  <c r="F553" i="31"/>
  <c r="F554" i="31"/>
  <c r="F555" i="31"/>
  <c r="F556" i="31"/>
  <c r="F557" i="31"/>
  <c r="F558" i="31"/>
  <c r="F559" i="31"/>
  <c r="F560" i="31"/>
  <c r="F561" i="31"/>
  <c r="F562" i="31"/>
  <c r="F563" i="31"/>
  <c r="F564" i="31"/>
  <c r="F565" i="31"/>
  <c r="F566" i="31"/>
  <c r="F567" i="31"/>
  <c r="F568" i="31"/>
  <c r="F569" i="31"/>
  <c r="F570" i="31"/>
  <c r="F571" i="31"/>
  <c r="F572" i="31"/>
  <c r="F573" i="31"/>
  <c r="F574" i="31"/>
  <c r="F575" i="31"/>
  <c r="F576" i="31"/>
  <c r="F577" i="31"/>
  <c r="F578" i="31"/>
  <c r="F579" i="31"/>
  <c r="F580" i="31"/>
  <c r="F581" i="31"/>
  <c r="F582" i="31"/>
  <c r="F583" i="31"/>
  <c r="F584" i="31"/>
  <c r="F585" i="31"/>
  <c r="F586" i="31"/>
  <c r="F587" i="31"/>
  <c r="F588" i="31"/>
  <c r="F589" i="31"/>
  <c r="F590" i="31"/>
  <c r="F591" i="31"/>
  <c r="F592" i="31"/>
  <c r="F593" i="31"/>
  <c r="F594" i="31"/>
  <c r="F595" i="31"/>
  <c r="F596" i="31"/>
  <c r="F597" i="31"/>
  <c r="F598" i="31"/>
  <c r="F599" i="31"/>
  <c r="F600" i="31"/>
  <c r="F601" i="31"/>
  <c r="F602" i="31"/>
  <c r="F603" i="31"/>
  <c r="F604" i="31"/>
  <c r="F605" i="31"/>
  <c r="F606" i="31"/>
  <c r="F607" i="31"/>
  <c r="F608" i="31"/>
  <c r="F609" i="31"/>
  <c r="F610" i="31"/>
  <c r="F611" i="31"/>
  <c r="F612" i="31"/>
  <c r="F613" i="31"/>
  <c r="F614" i="31"/>
  <c r="F615" i="31"/>
  <c r="F616" i="31"/>
  <c r="F617" i="31"/>
  <c r="F618" i="31"/>
  <c r="F619" i="31"/>
  <c r="F620" i="31"/>
  <c r="F621" i="31"/>
  <c r="F622" i="31"/>
  <c r="F623" i="31"/>
  <c r="F624" i="31"/>
  <c r="F625" i="31"/>
  <c r="F626" i="31"/>
  <c r="F627" i="31"/>
  <c r="F628" i="31"/>
  <c r="F629" i="31"/>
  <c r="F630" i="31"/>
  <c r="F631" i="31"/>
  <c r="F632" i="31"/>
  <c r="F633" i="31"/>
  <c r="F634" i="31"/>
  <c r="F635" i="31"/>
  <c r="F636" i="31"/>
  <c r="F637" i="31"/>
  <c r="F638" i="31"/>
  <c r="F639" i="31"/>
  <c r="F640" i="31"/>
  <c r="F641" i="31"/>
  <c r="F642" i="31"/>
  <c r="F643" i="31"/>
  <c r="F644" i="31"/>
  <c r="F645" i="31"/>
  <c r="F646" i="31"/>
  <c r="F647" i="31"/>
  <c r="F648" i="31"/>
  <c r="F649" i="31"/>
  <c r="F650" i="31"/>
  <c r="F651" i="31"/>
  <c r="F652" i="31"/>
  <c r="F653" i="31"/>
  <c r="F654" i="31"/>
  <c r="F655" i="31"/>
  <c r="F656" i="31"/>
  <c r="F657" i="31"/>
  <c r="F658" i="31"/>
  <c r="F659" i="31"/>
  <c r="F660" i="31"/>
  <c r="F661" i="31"/>
  <c r="F662" i="31"/>
  <c r="F663" i="31"/>
  <c r="F664" i="31"/>
  <c r="F665" i="31"/>
  <c r="F666" i="31"/>
  <c r="F667" i="31"/>
  <c r="F668" i="31"/>
  <c r="F669" i="31"/>
  <c r="F670" i="31"/>
  <c r="F671" i="31"/>
  <c r="F672" i="31"/>
  <c r="F673" i="31"/>
  <c r="F674" i="31"/>
  <c r="F675" i="31"/>
  <c r="F676" i="31"/>
  <c r="F677" i="31"/>
  <c r="F678" i="31"/>
  <c r="F679" i="31"/>
  <c r="F680" i="31"/>
  <c r="F681" i="31"/>
  <c r="F682" i="31"/>
  <c r="F683" i="31"/>
  <c r="F684" i="31"/>
  <c r="F685" i="31"/>
  <c r="F686" i="31"/>
  <c r="F687" i="31"/>
  <c r="F688" i="31"/>
  <c r="F689" i="31"/>
  <c r="F690" i="31"/>
  <c r="F691" i="31"/>
  <c r="F692" i="31"/>
  <c r="F693" i="31"/>
  <c r="F694" i="31"/>
  <c r="F695" i="31"/>
  <c r="F696" i="31"/>
  <c r="F697" i="31"/>
  <c r="F698" i="31"/>
  <c r="F699" i="31"/>
  <c r="F700" i="31"/>
  <c r="F701" i="31"/>
  <c r="L28" i="31" l="1"/>
  <c r="L17" i="31"/>
  <c r="L38" i="31"/>
  <c r="L26" i="31"/>
  <c r="L15" i="31"/>
  <c r="L37" i="31"/>
  <c r="L25" i="31"/>
  <c r="L14" i="31"/>
  <c r="L27" i="31"/>
  <c r="L36" i="31"/>
  <c r="L24" i="31"/>
  <c r="L13" i="31"/>
  <c r="L16" i="31"/>
  <c r="L35" i="31"/>
  <c r="L23" i="31"/>
  <c r="L12" i="31"/>
  <c r="L34" i="31"/>
  <c r="L22" i="31"/>
  <c r="L11" i="31"/>
  <c r="L33" i="31"/>
  <c r="L21" i="31"/>
  <c r="L10" i="31"/>
  <c r="L32" i="31"/>
  <c r="L20" i="31"/>
  <c r="L31" i="31"/>
  <c r="L19" i="31"/>
  <c r="B7" i="31"/>
  <c r="L30" i="31"/>
  <c r="L18" i="31"/>
  <c r="I7" i="31"/>
  <c r="L29" i="31"/>
  <c r="I701" i="31"/>
  <c r="H701" i="31"/>
  <c r="G701" i="31"/>
  <c r="I700" i="31"/>
  <c r="H700" i="31"/>
  <c r="G700" i="31"/>
  <c r="I699" i="31"/>
  <c r="H699" i="31"/>
  <c r="G699" i="31"/>
  <c r="I698" i="31"/>
  <c r="H698" i="31"/>
  <c r="G698" i="31"/>
  <c r="I697" i="31"/>
  <c r="H697" i="31"/>
  <c r="G697" i="31"/>
  <c r="I696" i="31"/>
  <c r="H696" i="31"/>
  <c r="G696" i="31"/>
  <c r="I695" i="31"/>
  <c r="H695" i="31"/>
  <c r="G695" i="31"/>
  <c r="I694" i="31"/>
  <c r="H694" i="31"/>
  <c r="G694" i="31"/>
  <c r="I693" i="31"/>
  <c r="H693" i="31"/>
  <c r="G693" i="31"/>
  <c r="I692" i="31"/>
  <c r="H692" i="31"/>
  <c r="G692" i="31"/>
  <c r="I691" i="31"/>
  <c r="H691" i="31"/>
  <c r="G691" i="31"/>
  <c r="I690" i="31"/>
  <c r="H690" i="31"/>
  <c r="G690" i="31"/>
  <c r="I689" i="31"/>
  <c r="H689" i="31"/>
  <c r="G689" i="31"/>
  <c r="I688" i="31"/>
  <c r="H688" i="31"/>
  <c r="G688" i="31"/>
  <c r="I687" i="31"/>
  <c r="H687" i="31"/>
  <c r="G687" i="31"/>
  <c r="I686" i="31"/>
  <c r="H686" i="31"/>
  <c r="G686" i="31"/>
  <c r="I685" i="31"/>
  <c r="H685" i="31"/>
  <c r="G685" i="31"/>
  <c r="I684" i="31"/>
  <c r="H684" i="31"/>
  <c r="G684" i="31"/>
  <c r="I683" i="31"/>
  <c r="H683" i="31"/>
  <c r="G683" i="31"/>
  <c r="I682" i="31"/>
  <c r="H682" i="31"/>
  <c r="G682" i="31"/>
  <c r="I681" i="31"/>
  <c r="H681" i="31"/>
  <c r="G681" i="31"/>
  <c r="I680" i="31"/>
  <c r="H680" i="31"/>
  <c r="G680" i="31"/>
  <c r="I679" i="31"/>
  <c r="H679" i="31"/>
  <c r="G679" i="31"/>
  <c r="I678" i="31"/>
  <c r="H678" i="31"/>
  <c r="G678" i="31"/>
  <c r="I677" i="31"/>
  <c r="H677" i="31"/>
  <c r="G677" i="31"/>
  <c r="I676" i="31"/>
  <c r="H676" i="31"/>
  <c r="G676" i="31"/>
  <c r="I675" i="31"/>
  <c r="H675" i="31"/>
  <c r="G675" i="31"/>
  <c r="I674" i="31"/>
  <c r="H674" i="31"/>
  <c r="G674" i="31"/>
  <c r="I673" i="31"/>
  <c r="H673" i="31"/>
  <c r="G673" i="31"/>
  <c r="I672" i="31"/>
  <c r="H672" i="31"/>
  <c r="G672" i="31"/>
  <c r="I671" i="31"/>
  <c r="H671" i="31"/>
  <c r="G671" i="31"/>
  <c r="I670" i="31"/>
  <c r="H670" i="31"/>
  <c r="G670" i="31"/>
  <c r="I669" i="31"/>
  <c r="H669" i="31"/>
  <c r="G669" i="31"/>
  <c r="I668" i="31"/>
  <c r="H668" i="31"/>
  <c r="G668" i="31"/>
  <c r="I667" i="31"/>
  <c r="H667" i="31"/>
  <c r="G667" i="31"/>
  <c r="I666" i="31"/>
  <c r="H666" i="31"/>
  <c r="G666" i="31"/>
  <c r="I665" i="31"/>
  <c r="H665" i="31"/>
  <c r="G665" i="31"/>
  <c r="I664" i="31"/>
  <c r="H664" i="31"/>
  <c r="G664" i="31"/>
  <c r="I663" i="31"/>
  <c r="H663" i="31"/>
  <c r="G663" i="31"/>
  <c r="I662" i="31"/>
  <c r="H662" i="31"/>
  <c r="G662" i="31"/>
  <c r="I661" i="31"/>
  <c r="H661" i="31"/>
  <c r="G661" i="31"/>
  <c r="I660" i="31"/>
  <c r="H660" i="31"/>
  <c r="G660" i="31"/>
  <c r="I659" i="31"/>
  <c r="H659" i="31"/>
  <c r="G659" i="31"/>
  <c r="I658" i="31"/>
  <c r="H658" i="31"/>
  <c r="G658" i="31"/>
  <c r="I657" i="31"/>
  <c r="H657" i="31"/>
  <c r="G657" i="31"/>
  <c r="I656" i="31"/>
  <c r="H656" i="31"/>
  <c r="G656" i="31"/>
  <c r="I655" i="31"/>
  <c r="H655" i="31"/>
  <c r="G655" i="31"/>
  <c r="I654" i="31"/>
  <c r="H654" i="31"/>
  <c r="G654" i="31"/>
  <c r="I653" i="31"/>
  <c r="H653" i="31"/>
  <c r="G653" i="31"/>
  <c r="I652" i="31"/>
  <c r="H652" i="31"/>
  <c r="G652" i="31"/>
  <c r="I651" i="31"/>
  <c r="H651" i="31"/>
  <c r="G651" i="31"/>
  <c r="I650" i="31"/>
  <c r="H650" i="31"/>
  <c r="G650" i="31"/>
  <c r="I649" i="31"/>
  <c r="H649" i="31"/>
  <c r="G649" i="31"/>
  <c r="I648" i="31"/>
  <c r="H648" i="31"/>
  <c r="G648" i="31"/>
  <c r="I647" i="31"/>
  <c r="H647" i="31"/>
  <c r="G647" i="31"/>
  <c r="I646" i="31"/>
  <c r="H646" i="31"/>
  <c r="G646" i="31"/>
  <c r="I645" i="31"/>
  <c r="H645" i="31"/>
  <c r="G645" i="31"/>
  <c r="I644" i="31"/>
  <c r="H644" i="31"/>
  <c r="G644" i="31"/>
  <c r="I643" i="31"/>
  <c r="H643" i="31"/>
  <c r="G643" i="31"/>
  <c r="I642" i="31"/>
  <c r="H642" i="31"/>
  <c r="G642" i="31"/>
  <c r="I641" i="31"/>
  <c r="H641" i="31"/>
  <c r="G641" i="31"/>
  <c r="I640" i="31"/>
  <c r="H640" i="31"/>
  <c r="G640" i="31"/>
  <c r="I639" i="31"/>
  <c r="H639" i="31"/>
  <c r="G639" i="31"/>
  <c r="I638" i="31"/>
  <c r="H638" i="31"/>
  <c r="G638" i="31"/>
  <c r="I637" i="31"/>
  <c r="H637" i="31"/>
  <c r="G637" i="31"/>
  <c r="I636" i="31"/>
  <c r="H636" i="31"/>
  <c r="G636" i="31"/>
  <c r="I635" i="31"/>
  <c r="H635" i="31"/>
  <c r="G635" i="31"/>
  <c r="I634" i="31"/>
  <c r="H634" i="31"/>
  <c r="G634" i="31"/>
  <c r="I633" i="31"/>
  <c r="H633" i="31"/>
  <c r="G633" i="31"/>
  <c r="I632" i="31"/>
  <c r="H632" i="31"/>
  <c r="G632" i="31"/>
  <c r="I631" i="31"/>
  <c r="H631" i="31"/>
  <c r="G631" i="31"/>
  <c r="I630" i="31"/>
  <c r="H630" i="31"/>
  <c r="G630" i="31"/>
  <c r="I629" i="31"/>
  <c r="H629" i="31"/>
  <c r="G629" i="31"/>
  <c r="I628" i="31"/>
  <c r="H628" i="31"/>
  <c r="G628" i="31"/>
  <c r="I627" i="31"/>
  <c r="H627" i="31"/>
  <c r="G627" i="31"/>
  <c r="I626" i="31"/>
  <c r="H626" i="31"/>
  <c r="G626" i="31"/>
  <c r="I625" i="31"/>
  <c r="H625" i="31"/>
  <c r="G625" i="31"/>
  <c r="I624" i="31"/>
  <c r="H624" i="31"/>
  <c r="G624" i="31"/>
  <c r="I623" i="31"/>
  <c r="H623" i="31"/>
  <c r="G623" i="31"/>
  <c r="I622" i="31"/>
  <c r="H622" i="31"/>
  <c r="G622" i="31"/>
  <c r="I621" i="31"/>
  <c r="H621" i="31"/>
  <c r="G621" i="31"/>
  <c r="I620" i="31"/>
  <c r="H620" i="31"/>
  <c r="G620" i="31"/>
  <c r="I619" i="31"/>
  <c r="H619" i="31"/>
  <c r="G619" i="31"/>
  <c r="I618" i="31"/>
  <c r="H618" i="31"/>
  <c r="G618" i="31"/>
  <c r="I617" i="31"/>
  <c r="H617" i="31"/>
  <c r="G617" i="31"/>
  <c r="I616" i="31"/>
  <c r="H616" i="31"/>
  <c r="G616" i="31"/>
  <c r="I615" i="31"/>
  <c r="H615" i="31"/>
  <c r="G615" i="31"/>
  <c r="I614" i="31"/>
  <c r="H614" i="31"/>
  <c r="G614" i="31"/>
  <c r="I613" i="31"/>
  <c r="H613" i="31"/>
  <c r="G613" i="31"/>
  <c r="I612" i="31"/>
  <c r="H612" i="31"/>
  <c r="G612" i="31"/>
  <c r="I611" i="31"/>
  <c r="H611" i="31"/>
  <c r="G611" i="31"/>
  <c r="I610" i="31"/>
  <c r="H610" i="31"/>
  <c r="G610" i="31"/>
  <c r="I609" i="31"/>
  <c r="H609" i="31"/>
  <c r="G609" i="31"/>
  <c r="I608" i="31"/>
  <c r="H608" i="31"/>
  <c r="G608" i="31"/>
  <c r="I607" i="31"/>
  <c r="H607" i="31"/>
  <c r="G607" i="31"/>
  <c r="I606" i="31"/>
  <c r="H606" i="31"/>
  <c r="G606" i="31"/>
  <c r="I605" i="31"/>
  <c r="H605" i="31"/>
  <c r="G605" i="31"/>
  <c r="I604" i="31"/>
  <c r="H604" i="31"/>
  <c r="G604" i="31"/>
  <c r="I603" i="31"/>
  <c r="H603" i="31"/>
  <c r="G603" i="31"/>
  <c r="I602" i="31"/>
  <c r="H602" i="31"/>
  <c r="G602" i="31"/>
  <c r="I601" i="31"/>
  <c r="H601" i="31"/>
  <c r="G601" i="31"/>
  <c r="I600" i="31"/>
  <c r="H600" i="31"/>
  <c r="G600" i="31"/>
  <c r="I599" i="31"/>
  <c r="H599" i="31"/>
  <c r="G599" i="31"/>
  <c r="I598" i="31"/>
  <c r="H598" i="31"/>
  <c r="G598" i="31"/>
  <c r="I597" i="31"/>
  <c r="H597" i="31"/>
  <c r="G597" i="31"/>
  <c r="I596" i="31"/>
  <c r="H596" i="31"/>
  <c r="G596" i="31"/>
  <c r="I595" i="31"/>
  <c r="H595" i="31"/>
  <c r="G595" i="31"/>
  <c r="I594" i="31"/>
  <c r="H594" i="31"/>
  <c r="G594" i="31"/>
  <c r="I593" i="31"/>
  <c r="H593" i="31"/>
  <c r="G593" i="31"/>
  <c r="I592" i="31"/>
  <c r="H592" i="31"/>
  <c r="G592" i="31"/>
  <c r="I591" i="31"/>
  <c r="H591" i="31"/>
  <c r="G591" i="31"/>
  <c r="I590" i="31"/>
  <c r="H590" i="31"/>
  <c r="G590" i="31"/>
  <c r="I589" i="31"/>
  <c r="H589" i="31"/>
  <c r="G589" i="31"/>
  <c r="I588" i="31"/>
  <c r="H588" i="31"/>
  <c r="G588" i="31"/>
  <c r="I587" i="31"/>
  <c r="H587" i="31"/>
  <c r="G587" i="31"/>
  <c r="I586" i="31"/>
  <c r="H586" i="31"/>
  <c r="G586" i="31"/>
  <c r="I585" i="31"/>
  <c r="H585" i="31"/>
  <c r="G585" i="31"/>
  <c r="I584" i="31"/>
  <c r="H584" i="31"/>
  <c r="G584" i="31"/>
  <c r="I583" i="31"/>
  <c r="H583" i="31"/>
  <c r="G583" i="31"/>
  <c r="I582" i="31"/>
  <c r="H582" i="31"/>
  <c r="G582" i="31"/>
  <c r="I581" i="31"/>
  <c r="H581" i="31"/>
  <c r="G581" i="31"/>
  <c r="I580" i="31"/>
  <c r="H580" i="31"/>
  <c r="G580" i="31"/>
  <c r="I579" i="31"/>
  <c r="H579" i="31"/>
  <c r="G579" i="31"/>
  <c r="I578" i="31"/>
  <c r="H578" i="31"/>
  <c r="G578" i="31"/>
  <c r="I577" i="31"/>
  <c r="H577" i="31"/>
  <c r="G577" i="31"/>
  <c r="I576" i="31"/>
  <c r="H576" i="31"/>
  <c r="G576" i="31"/>
  <c r="I575" i="31"/>
  <c r="H575" i="31"/>
  <c r="G575" i="31"/>
  <c r="I574" i="31"/>
  <c r="H574" i="31"/>
  <c r="G574" i="31"/>
  <c r="I573" i="31"/>
  <c r="H573" i="31"/>
  <c r="G573" i="31"/>
  <c r="I572" i="31"/>
  <c r="H572" i="31"/>
  <c r="G572" i="31"/>
  <c r="I571" i="31"/>
  <c r="H571" i="31"/>
  <c r="G571" i="31"/>
  <c r="I570" i="31"/>
  <c r="H570" i="31"/>
  <c r="G570" i="31"/>
  <c r="I569" i="31"/>
  <c r="H569" i="31"/>
  <c r="G569" i="31"/>
  <c r="I568" i="31"/>
  <c r="H568" i="31"/>
  <c r="G568" i="31"/>
  <c r="I567" i="31"/>
  <c r="H567" i="31"/>
  <c r="G567" i="31"/>
  <c r="I566" i="31"/>
  <c r="H566" i="31"/>
  <c r="G566" i="31"/>
  <c r="I565" i="31"/>
  <c r="H565" i="31"/>
  <c r="G565" i="31"/>
  <c r="I564" i="31"/>
  <c r="H564" i="31"/>
  <c r="G564" i="31"/>
  <c r="I563" i="31"/>
  <c r="H563" i="31"/>
  <c r="G563" i="31"/>
  <c r="I562" i="31"/>
  <c r="H562" i="31"/>
  <c r="G562" i="31"/>
  <c r="I561" i="31"/>
  <c r="H561" i="31"/>
  <c r="G561" i="31"/>
  <c r="I560" i="31"/>
  <c r="H560" i="31"/>
  <c r="G560" i="31"/>
  <c r="I559" i="31"/>
  <c r="H559" i="31"/>
  <c r="G559" i="31"/>
  <c r="I558" i="31"/>
  <c r="H558" i="31"/>
  <c r="G558" i="31"/>
  <c r="I557" i="31"/>
  <c r="H557" i="31"/>
  <c r="G557" i="31"/>
  <c r="I556" i="31"/>
  <c r="H556" i="31"/>
  <c r="G556" i="31"/>
  <c r="I555" i="31"/>
  <c r="H555" i="31"/>
  <c r="G555" i="31"/>
  <c r="I554" i="31"/>
  <c r="H554" i="31"/>
  <c r="G554" i="31"/>
  <c r="I553" i="31"/>
  <c r="H553" i="31"/>
  <c r="G553" i="31"/>
  <c r="I552" i="31"/>
  <c r="H552" i="31"/>
  <c r="G552" i="31"/>
  <c r="I551" i="31"/>
  <c r="H551" i="31"/>
  <c r="G551" i="31"/>
  <c r="I550" i="31"/>
  <c r="H550" i="31"/>
  <c r="G550" i="31"/>
  <c r="I549" i="31"/>
  <c r="H549" i="31"/>
  <c r="G549" i="31"/>
  <c r="I548" i="31"/>
  <c r="H548" i="31"/>
  <c r="G548" i="31"/>
  <c r="I547" i="31"/>
  <c r="H547" i="31"/>
  <c r="G547" i="31"/>
  <c r="I546" i="31"/>
  <c r="H546" i="31"/>
  <c r="G546" i="31"/>
  <c r="I545" i="31"/>
  <c r="H545" i="31"/>
  <c r="G545" i="31"/>
  <c r="I544" i="31"/>
  <c r="H544" i="31"/>
  <c r="G544" i="31"/>
  <c r="I543" i="31"/>
  <c r="H543" i="31"/>
  <c r="G543" i="31"/>
  <c r="I542" i="31"/>
  <c r="H542" i="31"/>
  <c r="G542" i="31"/>
  <c r="I541" i="31"/>
  <c r="H541" i="31"/>
  <c r="G541" i="31"/>
  <c r="I540" i="31"/>
  <c r="H540" i="31"/>
  <c r="G540" i="31"/>
  <c r="I539" i="31"/>
  <c r="H539" i="31"/>
  <c r="G539" i="31"/>
  <c r="I538" i="31"/>
  <c r="H538" i="31"/>
  <c r="G538" i="31"/>
  <c r="I537" i="31"/>
  <c r="H537" i="31"/>
  <c r="G537" i="31"/>
  <c r="I536" i="31"/>
  <c r="H536" i="31"/>
  <c r="G536" i="31"/>
  <c r="I535" i="31"/>
  <c r="H535" i="31"/>
  <c r="G535" i="31"/>
  <c r="I534" i="31"/>
  <c r="H534" i="31"/>
  <c r="G534" i="31"/>
  <c r="I533" i="31"/>
  <c r="H533" i="31"/>
  <c r="G533" i="31"/>
  <c r="I532" i="31"/>
  <c r="H532" i="31"/>
  <c r="G532" i="31"/>
  <c r="I531" i="31"/>
  <c r="H531" i="31"/>
  <c r="G531" i="31"/>
  <c r="I530" i="31"/>
  <c r="H530" i="31"/>
  <c r="G530" i="31"/>
  <c r="I529" i="31"/>
  <c r="H529" i="31"/>
  <c r="G529" i="31"/>
  <c r="I528" i="31"/>
  <c r="H528" i="31"/>
  <c r="G528" i="31"/>
  <c r="I527" i="31"/>
  <c r="H527" i="31"/>
  <c r="G527" i="31"/>
  <c r="I526" i="31"/>
  <c r="H526" i="31"/>
  <c r="G526" i="31"/>
  <c r="I525" i="31"/>
  <c r="H525" i="31"/>
  <c r="G525" i="31"/>
  <c r="I524" i="31"/>
  <c r="H524" i="31"/>
  <c r="G524" i="31"/>
  <c r="I523" i="31"/>
  <c r="H523" i="31"/>
  <c r="G523" i="31"/>
  <c r="I522" i="31"/>
  <c r="H522" i="31"/>
  <c r="G522" i="31"/>
  <c r="I521" i="31"/>
  <c r="H521" i="31"/>
  <c r="G521" i="31"/>
  <c r="I520" i="31"/>
  <c r="H520" i="31"/>
  <c r="G520" i="31"/>
  <c r="I519" i="31"/>
  <c r="H519" i="31"/>
  <c r="G519" i="31"/>
  <c r="I518" i="31"/>
  <c r="H518" i="31"/>
  <c r="G518" i="31"/>
  <c r="I517" i="31"/>
  <c r="H517" i="31"/>
  <c r="G517" i="31"/>
  <c r="I516" i="31"/>
  <c r="H516" i="31"/>
  <c r="G516" i="31"/>
  <c r="I515" i="31"/>
  <c r="H515" i="31"/>
  <c r="G515" i="31"/>
  <c r="I514" i="31"/>
  <c r="H514" i="31"/>
  <c r="G514" i="31"/>
  <c r="I513" i="31"/>
  <c r="H513" i="31"/>
  <c r="G513" i="31"/>
  <c r="I512" i="31"/>
  <c r="H512" i="31"/>
  <c r="G512" i="31"/>
  <c r="I511" i="31"/>
  <c r="H511" i="31"/>
  <c r="G511" i="31"/>
  <c r="I510" i="31"/>
  <c r="H510" i="31"/>
  <c r="G510" i="31"/>
  <c r="I509" i="31"/>
  <c r="H509" i="31"/>
  <c r="G509" i="31"/>
  <c r="I508" i="31"/>
  <c r="H508" i="31"/>
  <c r="G508" i="31"/>
  <c r="I507" i="31"/>
  <c r="H507" i="31"/>
  <c r="G507" i="31"/>
  <c r="I506" i="31"/>
  <c r="H506" i="31"/>
  <c r="G506" i="31"/>
  <c r="I505" i="31"/>
  <c r="H505" i="31"/>
  <c r="G505" i="31"/>
  <c r="I504" i="31"/>
  <c r="H504" i="31"/>
  <c r="G504" i="31"/>
  <c r="I503" i="31"/>
  <c r="H503" i="31"/>
  <c r="G503" i="31"/>
  <c r="I502" i="31"/>
  <c r="H502" i="31"/>
  <c r="G502" i="31"/>
  <c r="I501" i="31"/>
  <c r="H501" i="31"/>
  <c r="G501" i="31"/>
  <c r="I500" i="31"/>
  <c r="H500" i="31"/>
  <c r="G500" i="31"/>
  <c r="I499" i="31"/>
  <c r="H499" i="31"/>
  <c r="G499" i="31"/>
  <c r="I498" i="31"/>
  <c r="H498" i="31"/>
  <c r="G498" i="31"/>
  <c r="I497" i="31"/>
  <c r="H497" i="31"/>
  <c r="G497" i="31"/>
  <c r="I496" i="31"/>
  <c r="H496" i="31"/>
  <c r="G496" i="31"/>
  <c r="I495" i="31"/>
  <c r="H495" i="31"/>
  <c r="G495" i="31"/>
  <c r="I494" i="31"/>
  <c r="H494" i="31"/>
  <c r="G494" i="31"/>
  <c r="I493" i="31"/>
  <c r="H493" i="31"/>
  <c r="G493" i="31"/>
  <c r="I492" i="31"/>
  <c r="H492" i="31"/>
  <c r="G492" i="31"/>
  <c r="I491" i="31"/>
  <c r="H491" i="31"/>
  <c r="G491" i="31"/>
  <c r="I490" i="31"/>
  <c r="H490" i="31"/>
  <c r="G490" i="31"/>
  <c r="I489" i="31"/>
  <c r="H489" i="31"/>
  <c r="G489" i="31"/>
  <c r="I488" i="31"/>
  <c r="H488" i="31"/>
  <c r="G488" i="31"/>
  <c r="I487" i="31"/>
  <c r="H487" i="31"/>
  <c r="G487" i="31"/>
  <c r="I486" i="31"/>
  <c r="H486" i="31"/>
  <c r="G486" i="31"/>
  <c r="I485" i="31"/>
  <c r="H485" i="31"/>
  <c r="G485" i="31"/>
  <c r="I484" i="31"/>
  <c r="H484" i="31"/>
  <c r="G484" i="31"/>
  <c r="I483" i="31"/>
  <c r="H483" i="31"/>
  <c r="G483" i="31"/>
  <c r="I482" i="31"/>
  <c r="H482" i="31"/>
  <c r="G482" i="31"/>
  <c r="I481" i="31"/>
  <c r="H481" i="31"/>
  <c r="G481" i="31"/>
  <c r="I480" i="31"/>
  <c r="H480" i="31"/>
  <c r="G480" i="31"/>
  <c r="I479" i="31"/>
  <c r="H479" i="31"/>
  <c r="G479" i="31"/>
  <c r="I478" i="31"/>
  <c r="H478" i="31"/>
  <c r="G478" i="31"/>
  <c r="I477" i="31"/>
  <c r="H477" i="31"/>
  <c r="G477" i="31"/>
  <c r="I476" i="31"/>
  <c r="H476" i="31"/>
  <c r="G476" i="31"/>
  <c r="I475" i="31"/>
  <c r="H475" i="31"/>
  <c r="G475" i="31"/>
  <c r="I474" i="31"/>
  <c r="H474" i="31"/>
  <c r="G474" i="31"/>
  <c r="I473" i="31"/>
  <c r="H473" i="31"/>
  <c r="G473" i="31"/>
  <c r="I472" i="31"/>
  <c r="H472" i="31"/>
  <c r="G472" i="31"/>
  <c r="I471" i="31"/>
  <c r="H471" i="31"/>
  <c r="G471" i="31"/>
  <c r="I470" i="31"/>
  <c r="H470" i="31"/>
  <c r="G470" i="31"/>
  <c r="I469" i="31"/>
  <c r="H469" i="31"/>
  <c r="G469" i="31"/>
  <c r="I468" i="31"/>
  <c r="H468" i="31"/>
  <c r="G468" i="31"/>
  <c r="I467" i="31"/>
  <c r="H467" i="31"/>
  <c r="G467" i="31"/>
  <c r="I466" i="31"/>
  <c r="H466" i="31"/>
  <c r="G466" i="31"/>
  <c r="I465" i="31"/>
  <c r="H465" i="31"/>
  <c r="G465" i="31"/>
  <c r="I464" i="31"/>
  <c r="H464" i="31"/>
  <c r="G464" i="31"/>
  <c r="I463" i="31"/>
  <c r="H463" i="31"/>
  <c r="G463" i="31"/>
  <c r="I462" i="31"/>
  <c r="H462" i="31"/>
  <c r="G462" i="31"/>
  <c r="I461" i="31"/>
  <c r="H461" i="31"/>
  <c r="G461" i="31"/>
  <c r="I460" i="31"/>
  <c r="H460" i="31"/>
  <c r="G460" i="31"/>
  <c r="I459" i="31"/>
  <c r="H459" i="31"/>
  <c r="G459" i="31"/>
  <c r="I458" i="31"/>
  <c r="H458" i="31"/>
  <c r="G458" i="31"/>
  <c r="I457" i="31"/>
  <c r="H457" i="31"/>
  <c r="G457" i="31"/>
  <c r="I456" i="31"/>
  <c r="H456" i="31"/>
  <c r="G456" i="31"/>
  <c r="I455" i="31"/>
  <c r="H455" i="31"/>
  <c r="G455" i="31"/>
  <c r="I454" i="31"/>
  <c r="H454" i="31"/>
  <c r="G454" i="31"/>
  <c r="I453" i="31"/>
  <c r="H453" i="31"/>
  <c r="G453" i="31"/>
  <c r="I452" i="31"/>
  <c r="H452" i="31"/>
  <c r="G452" i="31"/>
  <c r="I451" i="31"/>
  <c r="H451" i="31"/>
  <c r="G451" i="31"/>
  <c r="I450" i="31"/>
  <c r="H450" i="31"/>
  <c r="G450" i="31"/>
  <c r="I449" i="31"/>
  <c r="H449" i="31"/>
  <c r="G449" i="31"/>
  <c r="I448" i="31"/>
  <c r="H448" i="31"/>
  <c r="G448" i="31"/>
  <c r="I447" i="31"/>
  <c r="H447" i="31"/>
  <c r="G447" i="31"/>
  <c r="I446" i="31"/>
  <c r="H446" i="31"/>
  <c r="G446" i="31"/>
  <c r="I445" i="31"/>
  <c r="H445" i="31"/>
  <c r="G445" i="31"/>
  <c r="I444" i="31"/>
  <c r="H444" i="31"/>
  <c r="G444" i="31"/>
  <c r="I443" i="31"/>
  <c r="H443" i="31"/>
  <c r="G443" i="31"/>
  <c r="I442" i="31"/>
  <c r="H442" i="31"/>
  <c r="G442" i="31"/>
  <c r="I441" i="31"/>
  <c r="H441" i="31"/>
  <c r="G441" i="31"/>
  <c r="I440" i="31"/>
  <c r="H440" i="31"/>
  <c r="G440" i="31"/>
  <c r="I439" i="31"/>
  <c r="H439" i="31"/>
  <c r="G439" i="31"/>
  <c r="I438" i="31"/>
  <c r="H438" i="31"/>
  <c r="G438" i="31"/>
  <c r="I437" i="31"/>
  <c r="H437" i="31"/>
  <c r="G437" i="31"/>
  <c r="I436" i="31"/>
  <c r="H436" i="31"/>
  <c r="G436" i="31"/>
  <c r="I435" i="31"/>
  <c r="H435" i="31"/>
  <c r="G435" i="31"/>
  <c r="I434" i="31"/>
  <c r="H434" i="31"/>
  <c r="G434" i="31"/>
  <c r="I433" i="31"/>
  <c r="H433" i="31"/>
  <c r="G433" i="31"/>
  <c r="I432" i="31"/>
  <c r="H432" i="31"/>
  <c r="G432" i="31"/>
  <c r="I431" i="31"/>
  <c r="H431" i="31"/>
  <c r="G431" i="31"/>
  <c r="I430" i="31"/>
  <c r="H430" i="31"/>
  <c r="G430" i="31"/>
  <c r="I429" i="31"/>
  <c r="H429" i="31"/>
  <c r="G429" i="31"/>
  <c r="I428" i="31"/>
  <c r="H428" i="31"/>
  <c r="G428" i="31"/>
  <c r="I427" i="31"/>
  <c r="H427" i="31"/>
  <c r="G427" i="31"/>
  <c r="I426" i="31"/>
  <c r="H426" i="31"/>
  <c r="G426" i="31"/>
  <c r="I425" i="31"/>
  <c r="H425" i="31"/>
  <c r="G425" i="31"/>
  <c r="I424" i="31"/>
  <c r="H424" i="31"/>
  <c r="G424" i="31"/>
  <c r="I423" i="31"/>
  <c r="H423" i="31"/>
  <c r="G423" i="31"/>
  <c r="I422" i="31"/>
  <c r="H422" i="31"/>
  <c r="G422" i="31"/>
  <c r="I421" i="31"/>
  <c r="H421" i="31"/>
  <c r="G421" i="31"/>
  <c r="I420" i="31"/>
  <c r="H420" i="31"/>
  <c r="G420" i="31"/>
  <c r="I419" i="31"/>
  <c r="H419" i="31"/>
  <c r="G419" i="31"/>
  <c r="I418" i="31"/>
  <c r="H418" i="31"/>
  <c r="G418" i="31"/>
  <c r="I417" i="31"/>
  <c r="H417" i="31"/>
  <c r="G417" i="31"/>
  <c r="I416" i="31"/>
  <c r="H416" i="31"/>
  <c r="G416" i="31"/>
  <c r="I415" i="31"/>
  <c r="H415" i="31"/>
  <c r="G415" i="31"/>
  <c r="I414" i="31"/>
  <c r="H414" i="31"/>
  <c r="G414" i="31"/>
  <c r="I413" i="31"/>
  <c r="H413" i="31"/>
  <c r="G413" i="31"/>
  <c r="I412" i="31"/>
  <c r="H412" i="31"/>
  <c r="G412" i="31"/>
  <c r="I411" i="31"/>
  <c r="H411" i="31"/>
  <c r="G411" i="31"/>
  <c r="I410" i="31"/>
  <c r="H410" i="31"/>
  <c r="G410" i="31"/>
  <c r="I409" i="31"/>
  <c r="H409" i="31"/>
  <c r="G409" i="31"/>
  <c r="I408" i="31"/>
  <c r="H408" i="31"/>
  <c r="G408" i="31"/>
  <c r="I407" i="31"/>
  <c r="H407" i="31"/>
  <c r="G407" i="31"/>
  <c r="I406" i="31"/>
  <c r="H406" i="31"/>
  <c r="G406" i="31"/>
  <c r="I405" i="31"/>
  <c r="H405" i="31"/>
  <c r="G405" i="31"/>
  <c r="I404" i="31"/>
  <c r="H404" i="31"/>
  <c r="G404" i="31"/>
  <c r="I403" i="31"/>
  <c r="H403" i="31"/>
  <c r="G403" i="31"/>
  <c r="I402" i="31"/>
  <c r="H402" i="31"/>
  <c r="G402" i="31"/>
  <c r="I401" i="31"/>
  <c r="H401" i="31"/>
  <c r="G401" i="31"/>
  <c r="I400" i="31"/>
  <c r="H400" i="31"/>
  <c r="G400" i="31"/>
  <c r="I399" i="31"/>
  <c r="H399" i="31"/>
  <c r="G399" i="31"/>
  <c r="I398" i="31"/>
  <c r="H398" i="31"/>
  <c r="G398" i="31"/>
  <c r="I397" i="31"/>
  <c r="H397" i="31"/>
  <c r="G397" i="31"/>
  <c r="I396" i="31"/>
  <c r="H396" i="31"/>
  <c r="G396" i="31"/>
  <c r="I395" i="31"/>
  <c r="H395" i="31"/>
  <c r="G395" i="31"/>
  <c r="I394" i="31"/>
  <c r="H394" i="31"/>
  <c r="G394" i="31"/>
  <c r="I393" i="31"/>
  <c r="H393" i="31"/>
  <c r="G393" i="31"/>
  <c r="I392" i="31"/>
  <c r="H392" i="31"/>
  <c r="G392" i="31"/>
  <c r="I391" i="31"/>
  <c r="H391" i="31"/>
  <c r="G391" i="31"/>
  <c r="I390" i="31"/>
  <c r="H390" i="31"/>
  <c r="G390" i="31"/>
  <c r="I389" i="31"/>
  <c r="H389" i="31"/>
  <c r="G389" i="31"/>
  <c r="I388" i="31"/>
  <c r="H388" i="31"/>
  <c r="G388" i="31"/>
  <c r="I387" i="31"/>
  <c r="H387" i="31"/>
  <c r="G387" i="31"/>
  <c r="I386" i="31"/>
  <c r="H386" i="31"/>
  <c r="G386" i="31"/>
  <c r="I385" i="31"/>
  <c r="H385" i="31"/>
  <c r="G385" i="31"/>
  <c r="I384" i="31"/>
  <c r="H384" i="31"/>
  <c r="G384" i="31"/>
  <c r="I383" i="31"/>
  <c r="H383" i="31"/>
  <c r="G383" i="31"/>
  <c r="I382" i="31"/>
  <c r="H382" i="31"/>
  <c r="G382" i="31"/>
  <c r="I381" i="31"/>
  <c r="H381" i="31"/>
  <c r="G381" i="31"/>
  <c r="I380" i="31"/>
  <c r="H380" i="31"/>
  <c r="G380" i="31"/>
  <c r="I379" i="31"/>
  <c r="H379" i="31"/>
  <c r="G379" i="31"/>
  <c r="I378" i="31"/>
  <c r="H378" i="31"/>
  <c r="G378" i="31"/>
  <c r="I377" i="31"/>
  <c r="H377" i="31"/>
  <c r="G377" i="31"/>
  <c r="I376" i="31"/>
  <c r="H376" i="31"/>
  <c r="G376" i="31"/>
  <c r="I375" i="31"/>
  <c r="H375" i="31"/>
  <c r="G375" i="31"/>
  <c r="I374" i="31"/>
  <c r="H374" i="31"/>
  <c r="G374" i="31"/>
  <c r="I373" i="31"/>
  <c r="H373" i="31"/>
  <c r="G373" i="31"/>
  <c r="I372" i="31"/>
  <c r="H372" i="31"/>
  <c r="G372" i="31"/>
  <c r="I371" i="31"/>
  <c r="H371" i="31"/>
  <c r="G371" i="31"/>
  <c r="I370" i="31"/>
  <c r="H370" i="31"/>
  <c r="G370" i="31"/>
  <c r="I369" i="31"/>
  <c r="H369" i="31"/>
  <c r="G369" i="31"/>
  <c r="I368" i="31"/>
  <c r="H368" i="31"/>
  <c r="G368" i="31"/>
  <c r="I367" i="31"/>
  <c r="H367" i="31"/>
  <c r="G367" i="31"/>
  <c r="I366" i="31"/>
  <c r="G366" i="31"/>
  <c r="I365" i="31"/>
  <c r="G365" i="31"/>
  <c r="H365" i="31" s="1"/>
  <c r="I364" i="31"/>
  <c r="G364" i="31"/>
  <c r="H364" i="31" s="1"/>
  <c r="I363" i="31"/>
  <c r="G363" i="31"/>
  <c r="I362" i="31"/>
  <c r="G362" i="31"/>
  <c r="H362" i="31" s="1"/>
  <c r="I361" i="31"/>
  <c r="G361" i="31"/>
  <c r="H361" i="31" s="1"/>
  <c r="I360" i="31"/>
  <c r="G360" i="31"/>
  <c r="I359" i="31"/>
  <c r="G359" i="31"/>
  <c r="H359" i="31" s="1"/>
  <c r="I358" i="31"/>
  <c r="G358" i="31"/>
  <c r="H358" i="31" s="1"/>
  <c r="I357" i="31"/>
  <c r="G357" i="31"/>
  <c r="I356" i="31"/>
  <c r="G356" i="31"/>
  <c r="H356" i="31" s="1"/>
  <c r="I355" i="31"/>
  <c r="G355" i="31"/>
  <c r="H355" i="31" s="1"/>
  <c r="I354" i="31"/>
  <c r="G354" i="31"/>
  <c r="I353" i="31"/>
  <c r="G353" i="31"/>
  <c r="H353" i="31" s="1"/>
  <c r="I352" i="31"/>
  <c r="G352" i="31"/>
  <c r="H352" i="31" s="1"/>
  <c r="I351" i="31"/>
  <c r="G351" i="31"/>
  <c r="I350" i="31"/>
  <c r="G350" i="31"/>
  <c r="H350" i="31" s="1"/>
  <c r="I349" i="31"/>
  <c r="G349" i="31"/>
  <c r="H349" i="31" s="1"/>
  <c r="I348" i="31"/>
  <c r="G348" i="31"/>
  <c r="I347" i="31"/>
  <c r="G347" i="31"/>
  <c r="I346" i="31"/>
  <c r="G346" i="31"/>
  <c r="H346" i="31" s="1"/>
  <c r="I345" i="31"/>
  <c r="H345" i="31"/>
  <c r="G345" i="31"/>
  <c r="I344" i="31"/>
  <c r="G344" i="31"/>
  <c r="I343" i="31"/>
  <c r="G343" i="31"/>
  <c r="H343" i="31" s="1"/>
  <c r="I342" i="31"/>
  <c r="H342" i="31"/>
  <c r="G342" i="31"/>
  <c r="I341" i="31"/>
  <c r="G341" i="31"/>
  <c r="I340" i="31"/>
  <c r="G340" i="31"/>
  <c r="H340" i="31" s="1"/>
  <c r="I339" i="31"/>
  <c r="H339" i="31"/>
  <c r="G339" i="31"/>
  <c r="I338" i="31"/>
  <c r="G338" i="31"/>
  <c r="I337" i="31"/>
  <c r="G337" i="31"/>
  <c r="H337" i="31" s="1"/>
  <c r="I336" i="31"/>
  <c r="H336" i="31"/>
  <c r="G336" i="31"/>
  <c r="I335" i="31"/>
  <c r="G335" i="31"/>
  <c r="I334" i="31"/>
  <c r="G334" i="31"/>
  <c r="H334" i="31" s="1"/>
  <c r="I333" i="31"/>
  <c r="H333" i="31"/>
  <c r="G333" i="31"/>
  <c r="I332" i="31"/>
  <c r="G332" i="31"/>
  <c r="I331" i="31"/>
  <c r="G331" i="31"/>
  <c r="H331" i="31" s="1"/>
  <c r="I330" i="31"/>
  <c r="G330" i="31"/>
  <c r="I329" i="31"/>
  <c r="G329" i="31"/>
  <c r="I328" i="31"/>
  <c r="G328" i="31"/>
  <c r="H328" i="31" s="1"/>
  <c r="I327" i="31"/>
  <c r="G327" i="31"/>
  <c r="I326" i="31"/>
  <c r="G326" i="31"/>
  <c r="I325" i="31"/>
  <c r="G325" i="31"/>
  <c r="H325" i="31" s="1"/>
  <c r="I324" i="31"/>
  <c r="G324" i="31"/>
  <c r="I323" i="31"/>
  <c r="G323" i="31"/>
  <c r="I322" i="31"/>
  <c r="G322" i="31"/>
  <c r="H322" i="31" s="1"/>
  <c r="I321" i="31"/>
  <c r="G321" i="31"/>
  <c r="I320" i="31"/>
  <c r="G320" i="31"/>
  <c r="I319" i="31"/>
  <c r="G319" i="31"/>
  <c r="H319" i="31" s="1"/>
  <c r="I318" i="31"/>
  <c r="G318" i="31"/>
  <c r="I317" i="31"/>
  <c r="G317" i="31"/>
  <c r="I316" i="31"/>
  <c r="G316" i="31"/>
  <c r="H316" i="31" s="1"/>
  <c r="I315" i="31"/>
  <c r="G315" i="31"/>
  <c r="I314" i="31"/>
  <c r="G314" i="31"/>
  <c r="I313" i="31"/>
  <c r="G313" i="31"/>
  <c r="H313" i="31" s="1"/>
  <c r="I312" i="31"/>
  <c r="G312" i="31"/>
  <c r="I311" i="31"/>
  <c r="G311" i="31"/>
  <c r="I310" i="31"/>
  <c r="G310" i="31"/>
  <c r="I309" i="31"/>
  <c r="H309" i="31"/>
  <c r="G309" i="31"/>
  <c r="I308" i="31"/>
  <c r="G308" i="31"/>
  <c r="I307" i="31"/>
  <c r="G307" i="31"/>
  <c r="I306" i="31"/>
  <c r="H306" i="31"/>
  <c r="G306" i="31"/>
  <c r="I305" i="31"/>
  <c r="G305" i="31"/>
  <c r="I304" i="31"/>
  <c r="G304" i="31"/>
  <c r="I303" i="31"/>
  <c r="H303" i="31"/>
  <c r="G303" i="31"/>
  <c r="I302" i="31"/>
  <c r="G302" i="31"/>
  <c r="I301" i="31"/>
  <c r="G301" i="31"/>
  <c r="I300" i="31"/>
  <c r="H300" i="31"/>
  <c r="G300" i="31"/>
  <c r="I299" i="31"/>
  <c r="G299" i="31"/>
  <c r="I298" i="31"/>
  <c r="G298" i="31"/>
  <c r="I297" i="31"/>
  <c r="H297" i="31"/>
  <c r="G297" i="31"/>
  <c r="I296" i="31"/>
  <c r="G296" i="31"/>
  <c r="I295" i="31"/>
  <c r="G295" i="31"/>
  <c r="I294" i="31"/>
  <c r="G294" i="31"/>
  <c r="I293" i="31"/>
  <c r="G293" i="31"/>
  <c r="I292" i="31"/>
  <c r="G292" i="31"/>
  <c r="I291" i="31"/>
  <c r="G291" i="31"/>
  <c r="I290" i="31"/>
  <c r="G290" i="31"/>
  <c r="I289" i="31"/>
  <c r="G289" i="31"/>
  <c r="I288" i="31"/>
  <c r="G288" i="31"/>
  <c r="I287" i="31"/>
  <c r="G287" i="31"/>
  <c r="I286" i="31"/>
  <c r="G286" i="31"/>
  <c r="I285" i="31"/>
  <c r="G285" i="31"/>
  <c r="I284" i="31"/>
  <c r="G284" i="31"/>
  <c r="I283" i="31"/>
  <c r="G283" i="31"/>
  <c r="I282" i="31"/>
  <c r="G282" i="31"/>
  <c r="I281" i="31"/>
  <c r="G281" i="31"/>
  <c r="I280" i="31"/>
  <c r="G280" i="31"/>
  <c r="I279" i="31"/>
  <c r="G279" i="31"/>
  <c r="I278" i="31"/>
  <c r="G278" i="31"/>
  <c r="I277" i="31"/>
  <c r="G277" i="31"/>
  <c r="I276" i="31"/>
  <c r="G276" i="31"/>
  <c r="I275" i="31"/>
  <c r="G275" i="31"/>
  <c r="I274" i="31"/>
  <c r="G274" i="31"/>
  <c r="I273" i="31"/>
  <c r="H273" i="31"/>
  <c r="G273" i="31"/>
  <c r="I272" i="31"/>
  <c r="G272" i="31"/>
  <c r="I271" i="31"/>
  <c r="G271" i="31"/>
  <c r="I270" i="31"/>
  <c r="H270" i="31"/>
  <c r="G270" i="31"/>
  <c r="I269" i="31"/>
  <c r="G269" i="31"/>
  <c r="I268" i="31"/>
  <c r="G268" i="31"/>
  <c r="I267" i="31"/>
  <c r="H267" i="31"/>
  <c r="G267" i="31"/>
  <c r="I266" i="31"/>
  <c r="G266" i="31"/>
  <c r="I265" i="31"/>
  <c r="G265" i="31"/>
  <c r="I264" i="31"/>
  <c r="H264" i="31"/>
  <c r="G264" i="31"/>
  <c r="I263" i="31"/>
  <c r="G263" i="31"/>
  <c r="I262" i="31"/>
  <c r="G262" i="31"/>
  <c r="I261" i="31"/>
  <c r="H261" i="31"/>
  <c r="G261" i="31"/>
  <c r="I260" i="31"/>
  <c r="G260" i="31"/>
  <c r="I259" i="31"/>
  <c r="G259" i="31"/>
  <c r="I258" i="31"/>
  <c r="G258" i="31"/>
  <c r="I257" i="31"/>
  <c r="G257" i="31"/>
  <c r="I256" i="31"/>
  <c r="G256" i="31"/>
  <c r="I255" i="31"/>
  <c r="G255" i="31"/>
  <c r="I254" i="31"/>
  <c r="G254" i="31"/>
  <c r="I253" i="31"/>
  <c r="G253" i="31"/>
  <c r="I252" i="31"/>
  <c r="G252" i="31"/>
  <c r="I251" i="31"/>
  <c r="G251" i="31"/>
  <c r="I250" i="31"/>
  <c r="G250" i="31"/>
  <c r="I249" i="31"/>
  <c r="G249" i="31"/>
  <c r="I248" i="31"/>
  <c r="G248" i="31"/>
  <c r="I247" i="31"/>
  <c r="G247" i="31"/>
  <c r="I246" i="31"/>
  <c r="G246" i="31"/>
  <c r="I245" i="31"/>
  <c r="G245" i="31"/>
  <c r="I244" i="31"/>
  <c r="G244" i="31"/>
  <c r="I243" i="31"/>
  <c r="G243" i="31"/>
  <c r="I242" i="31"/>
  <c r="G242" i="31"/>
  <c r="I241" i="31"/>
  <c r="G241" i="31"/>
  <c r="I240" i="31"/>
  <c r="G240" i="31"/>
  <c r="I239" i="31"/>
  <c r="G239" i="31"/>
  <c r="I238" i="31"/>
  <c r="G238" i="31"/>
  <c r="I237" i="31"/>
  <c r="H237" i="31"/>
  <c r="G237" i="31"/>
  <c r="I236" i="31"/>
  <c r="G236" i="31"/>
  <c r="I235" i="31"/>
  <c r="G235" i="31"/>
  <c r="I234" i="31"/>
  <c r="H234" i="31"/>
  <c r="G234" i="31"/>
  <c r="I233" i="31"/>
  <c r="G233" i="31"/>
  <c r="I232" i="31"/>
  <c r="G232" i="31"/>
  <c r="I231" i="31"/>
  <c r="H231" i="31"/>
  <c r="G231" i="31"/>
  <c r="I230" i="31"/>
  <c r="G230" i="31"/>
  <c r="I229" i="31"/>
  <c r="G229" i="31"/>
  <c r="H229" i="31" s="1"/>
  <c r="I228" i="31"/>
  <c r="G228" i="31"/>
  <c r="I227" i="31"/>
  <c r="G227" i="31"/>
  <c r="I226" i="31"/>
  <c r="G226" i="31"/>
  <c r="H226" i="31" s="1"/>
  <c r="I225" i="31"/>
  <c r="G225" i="31"/>
  <c r="I224" i="31"/>
  <c r="G224" i="31"/>
  <c r="I223" i="31"/>
  <c r="G223" i="31"/>
  <c r="H223" i="31" s="1"/>
  <c r="I222" i="31"/>
  <c r="H222" i="31"/>
  <c r="G222" i="31"/>
  <c r="I221" i="31"/>
  <c r="G221" i="31"/>
  <c r="I220" i="31"/>
  <c r="G220" i="31"/>
  <c r="H220" i="31" s="1"/>
  <c r="I219" i="31"/>
  <c r="G219" i="31"/>
  <c r="I218" i="31"/>
  <c r="G218" i="31"/>
  <c r="I217" i="31"/>
  <c r="G217" i="31"/>
  <c r="H217" i="31" s="1"/>
  <c r="I216" i="31"/>
  <c r="G216" i="31"/>
  <c r="I215" i="31"/>
  <c r="G215" i="31"/>
  <c r="I214" i="31"/>
  <c r="G214" i="31"/>
  <c r="H214" i="31" s="1"/>
  <c r="I213" i="31"/>
  <c r="G213" i="31"/>
  <c r="I212" i="31"/>
  <c r="G212" i="31"/>
  <c r="I211" i="31"/>
  <c r="G211" i="31"/>
  <c r="H211" i="31" s="1"/>
  <c r="I210" i="31"/>
  <c r="G210" i="31"/>
  <c r="I209" i="31"/>
  <c r="G209" i="31"/>
  <c r="I208" i="31"/>
  <c r="G208" i="31"/>
  <c r="H208" i="31" s="1"/>
  <c r="I207" i="31"/>
  <c r="G207" i="31"/>
  <c r="I206" i="31"/>
  <c r="G206" i="31"/>
  <c r="I205" i="31"/>
  <c r="G205" i="31"/>
  <c r="H205" i="31" s="1"/>
  <c r="I204" i="31"/>
  <c r="G204" i="31"/>
  <c r="I203" i="31"/>
  <c r="G203" i="31"/>
  <c r="I202" i="31"/>
  <c r="G202" i="31"/>
  <c r="H202" i="31" s="1"/>
  <c r="I201" i="31"/>
  <c r="G201" i="31"/>
  <c r="I200" i="31"/>
  <c r="G200" i="31"/>
  <c r="I199" i="31"/>
  <c r="G199" i="31"/>
  <c r="H199" i="31" s="1"/>
  <c r="I198" i="31"/>
  <c r="G198" i="31"/>
  <c r="I197" i="31"/>
  <c r="G197" i="31"/>
  <c r="I196" i="31"/>
  <c r="G196" i="31"/>
  <c r="H196" i="31" s="1"/>
  <c r="I195" i="31"/>
  <c r="G195" i="31"/>
  <c r="I194" i="31"/>
  <c r="G194" i="31"/>
  <c r="I193" i="31"/>
  <c r="G193" i="31"/>
  <c r="H193" i="31" s="1"/>
  <c r="I192" i="31"/>
  <c r="G192" i="31"/>
  <c r="I191" i="31"/>
  <c r="G191" i="31"/>
  <c r="I190" i="31"/>
  <c r="G190" i="31"/>
  <c r="H190" i="31" s="1"/>
  <c r="I189" i="31"/>
  <c r="G189" i="31"/>
  <c r="I188" i="31"/>
  <c r="G188" i="31"/>
  <c r="I187" i="31"/>
  <c r="G187" i="31"/>
  <c r="H187" i="31" s="1"/>
  <c r="I186" i="31"/>
  <c r="G186" i="31"/>
  <c r="I185" i="31"/>
  <c r="G185" i="31"/>
  <c r="I184" i="31"/>
  <c r="G184" i="31"/>
  <c r="H184" i="31" s="1"/>
  <c r="I183" i="31"/>
  <c r="G183" i="31"/>
  <c r="I182" i="31"/>
  <c r="G182" i="31"/>
  <c r="I181" i="31"/>
  <c r="G181" i="31"/>
  <c r="H181" i="31" s="1"/>
  <c r="I180" i="31"/>
  <c r="G180" i="31"/>
  <c r="I179" i="31"/>
  <c r="G179" i="31"/>
  <c r="I178" i="31"/>
  <c r="G178" i="31"/>
  <c r="H178" i="31" s="1"/>
  <c r="I177" i="31"/>
  <c r="G177" i="31"/>
  <c r="I176" i="31"/>
  <c r="G176" i="31"/>
  <c r="I175" i="31"/>
  <c r="G175" i="31"/>
  <c r="H175" i="31" s="1"/>
  <c r="I174" i="31"/>
  <c r="G174" i="31"/>
  <c r="I173" i="31"/>
  <c r="G173" i="31"/>
  <c r="I172" i="31"/>
  <c r="G172" i="31"/>
  <c r="H172" i="31" s="1"/>
  <c r="I171" i="31"/>
  <c r="G171" i="31"/>
  <c r="I170" i="31"/>
  <c r="G170" i="31"/>
  <c r="I169" i="31"/>
  <c r="G169" i="31"/>
  <c r="H169" i="31" s="1"/>
  <c r="I168" i="31"/>
  <c r="G168" i="31"/>
  <c r="I167" i="31"/>
  <c r="G167" i="31"/>
  <c r="I166" i="31"/>
  <c r="G166" i="31"/>
  <c r="H166" i="31" s="1"/>
  <c r="I165" i="31"/>
  <c r="G165" i="31"/>
  <c r="I164" i="31"/>
  <c r="G164" i="31"/>
  <c r="I163" i="31"/>
  <c r="G163" i="31"/>
  <c r="H163" i="31" s="1"/>
  <c r="I162" i="31"/>
  <c r="G162" i="31"/>
  <c r="I161" i="31"/>
  <c r="G161" i="31"/>
  <c r="I160" i="31"/>
  <c r="G160" i="31"/>
  <c r="H160" i="31" s="1"/>
  <c r="I159" i="31"/>
  <c r="G159" i="31"/>
  <c r="I158" i="31"/>
  <c r="G158" i="31"/>
  <c r="I157" i="31"/>
  <c r="G157" i="31"/>
  <c r="H157" i="31" s="1"/>
  <c r="I156" i="31"/>
  <c r="G156" i="31"/>
  <c r="I155" i="31"/>
  <c r="G155" i="31"/>
  <c r="I154" i="31"/>
  <c r="G154" i="31"/>
  <c r="H154" i="31" s="1"/>
  <c r="I153" i="31"/>
  <c r="G153" i="31"/>
  <c r="I152" i="31"/>
  <c r="G152" i="31"/>
  <c r="I151" i="31"/>
  <c r="G151" i="31"/>
  <c r="H151" i="31" s="1"/>
  <c r="I150" i="31"/>
  <c r="G150" i="31"/>
  <c r="I149" i="31"/>
  <c r="G149" i="31"/>
  <c r="I148" i="31"/>
  <c r="G148" i="31"/>
  <c r="H148" i="31" s="1"/>
  <c r="I147" i="31"/>
  <c r="G147" i="31"/>
  <c r="I146" i="31"/>
  <c r="G146" i="31"/>
  <c r="I145" i="31"/>
  <c r="G145" i="31"/>
  <c r="H145" i="31" s="1"/>
  <c r="I144" i="31"/>
  <c r="G144" i="31"/>
  <c r="I143" i="31"/>
  <c r="G143" i="31"/>
  <c r="I142" i="31"/>
  <c r="G142" i="31"/>
  <c r="H142" i="31" s="1"/>
  <c r="I141" i="31"/>
  <c r="G141" i="31"/>
  <c r="I140" i="31"/>
  <c r="G140" i="31"/>
  <c r="I139" i="31"/>
  <c r="G139" i="31"/>
  <c r="H139" i="31" s="1"/>
  <c r="I138" i="31"/>
  <c r="G138" i="31"/>
  <c r="I137" i="31"/>
  <c r="G137" i="31"/>
  <c r="I136" i="31"/>
  <c r="G136" i="31"/>
  <c r="H136" i="31" s="1"/>
  <c r="I135" i="31"/>
  <c r="G135" i="31"/>
  <c r="I134" i="31"/>
  <c r="G134" i="31"/>
  <c r="I133" i="31"/>
  <c r="G133" i="31"/>
  <c r="H133" i="31" s="1"/>
  <c r="I132" i="31"/>
  <c r="G132" i="31"/>
  <c r="I131" i="31"/>
  <c r="G131" i="31"/>
  <c r="I130" i="31"/>
  <c r="G130" i="31"/>
  <c r="H130" i="31" s="1"/>
  <c r="I129" i="31"/>
  <c r="G129" i="31"/>
  <c r="I128" i="31"/>
  <c r="G128" i="31"/>
  <c r="I127" i="31"/>
  <c r="G127" i="31"/>
  <c r="H127" i="31" s="1"/>
  <c r="I126" i="31"/>
  <c r="G126" i="31"/>
  <c r="I125" i="31"/>
  <c r="G125" i="31"/>
  <c r="I124" i="31"/>
  <c r="G124" i="31"/>
  <c r="H124" i="31" s="1"/>
  <c r="I123" i="31"/>
  <c r="G123" i="31"/>
  <c r="I122" i="31"/>
  <c r="G122" i="31"/>
  <c r="I121" i="31"/>
  <c r="G121" i="31"/>
  <c r="H121" i="31" s="1"/>
  <c r="I120" i="31"/>
  <c r="G120" i="31"/>
  <c r="I119" i="31"/>
  <c r="G119" i="31"/>
  <c r="I118" i="31"/>
  <c r="G118" i="31"/>
  <c r="H118" i="31" s="1"/>
  <c r="I117" i="31"/>
  <c r="G117" i="31"/>
  <c r="I116" i="31"/>
  <c r="G116" i="31"/>
  <c r="I115" i="31"/>
  <c r="G115" i="31"/>
  <c r="H115" i="31" s="1"/>
  <c r="I114" i="31"/>
  <c r="G114" i="31"/>
  <c r="I113" i="31"/>
  <c r="G113" i="31"/>
  <c r="I112" i="31"/>
  <c r="G112" i="31"/>
  <c r="H112" i="31" s="1"/>
  <c r="I111" i="31"/>
  <c r="G111" i="31"/>
  <c r="H111" i="31" s="1"/>
  <c r="I110" i="31"/>
  <c r="G110" i="31"/>
  <c r="H110" i="31" s="1"/>
  <c r="I109" i="31"/>
  <c r="G109" i="31"/>
  <c r="H109" i="31" s="1"/>
  <c r="I108" i="31"/>
  <c r="G108" i="31"/>
  <c r="H108" i="31" s="1"/>
  <c r="I107" i="31"/>
  <c r="G107" i="31"/>
  <c r="H107" i="31" s="1"/>
  <c r="I106" i="31"/>
  <c r="G106" i="31"/>
  <c r="H106" i="31" s="1"/>
  <c r="I105" i="31"/>
  <c r="G105" i="31"/>
  <c r="H105" i="31" s="1"/>
  <c r="I104" i="31"/>
  <c r="G104" i="31"/>
  <c r="H104" i="31" s="1"/>
  <c r="I103" i="31"/>
  <c r="G103" i="31"/>
  <c r="H103" i="31" s="1"/>
  <c r="I102" i="31"/>
  <c r="G102" i="31"/>
  <c r="H102" i="31" s="1"/>
  <c r="I101" i="31"/>
  <c r="G101" i="31"/>
  <c r="H101" i="31" s="1"/>
  <c r="I100" i="31"/>
  <c r="G100" i="31"/>
  <c r="H100" i="31" s="1"/>
  <c r="I99" i="31"/>
  <c r="G99" i="31"/>
  <c r="H99" i="31" s="1"/>
  <c r="I98" i="31"/>
  <c r="G98" i="31"/>
  <c r="H98" i="31" s="1"/>
  <c r="I97" i="31"/>
  <c r="G97" i="31"/>
  <c r="H97" i="31" s="1"/>
  <c r="I96" i="31"/>
  <c r="G96" i="31"/>
  <c r="H96" i="31" s="1"/>
  <c r="I95" i="31"/>
  <c r="G95" i="31"/>
  <c r="H95" i="31" s="1"/>
  <c r="I94" i="31"/>
  <c r="G94" i="31"/>
  <c r="H94" i="31" s="1"/>
  <c r="I93" i="31"/>
  <c r="G93" i="31"/>
  <c r="H93" i="31" s="1"/>
  <c r="I92" i="31"/>
  <c r="G92" i="31"/>
  <c r="H92" i="31" s="1"/>
  <c r="I91" i="31"/>
  <c r="G91" i="31"/>
  <c r="H91" i="31" s="1"/>
  <c r="I90" i="31"/>
  <c r="G90" i="31"/>
  <c r="H90" i="31" s="1"/>
  <c r="I89" i="31"/>
  <c r="G89" i="31"/>
  <c r="I88" i="31"/>
  <c r="G88" i="31"/>
  <c r="I87" i="31"/>
  <c r="G87" i="31"/>
  <c r="I86" i="31"/>
  <c r="G86" i="31"/>
  <c r="I85" i="31"/>
  <c r="G85" i="31"/>
  <c r="I84" i="31"/>
  <c r="G84" i="31"/>
  <c r="I83" i="31"/>
  <c r="G83" i="31"/>
  <c r="I82" i="31"/>
  <c r="G82" i="31"/>
  <c r="I81" i="31"/>
  <c r="G81" i="31"/>
  <c r="I80" i="31"/>
  <c r="G80" i="31"/>
  <c r="I79" i="31"/>
  <c r="G79" i="31"/>
  <c r="I78" i="31"/>
  <c r="G78" i="31"/>
  <c r="I77" i="31"/>
  <c r="G77" i="31"/>
  <c r="I76" i="31"/>
  <c r="G76" i="31"/>
  <c r="I75" i="31"/>
  <c r="G75" i="31"/>
  <c r="I74" i="31"/>
  <c r="G74" i="31"/>
  <c r="I73" i="31"/>
  <c r="G73" i="31"/>
  <c r="I72" i="31"/>
  <c r="G72" i="31"/>
  <c r="I71" i="31"/>
  <c r="G71" i="31"/>
  <c r="I70" i="31"/>
  <c r="G70" i="31"/>
  <c r="I69" i="31"/>
  <c r="G69" i="31"/>
  <c r="I68" i="31"/>
  <c r="G68" i="31"/>
  <c r="I67" i="31"/>
  <c r="G67" i="31"/>
  <c r="I66" i="31"/>
  <c r="G66" i="31"/>
  <c r="I65" i="31"/>
  <c r="G65" i="31"/>
  <c r="I64" i="31"/>
  <c r="G64" i="31"/>
  <c r="I63" i="31"/>
  <c r="G63" i="31"/>
  <c r="I62" i="31"/>
  <c r="G62" i="31"/>
  <c r="I61" i="31"/>
  <c r="G61" i="31"/>
  <c r="I60" i="31"/>
  <c r="G60" i="31"/>
  <c r="I59" i="31"/>
  <c r="G59" i="31"/>
  <c r="I58" i="31"/>
  <c r="G58" i="31"/>
  <c r="I57" i="31"/>
  <c r="G57" i="31"/>
  <c r="I56" i="31"/>
  <c r="G56" i="31"/>
  <c r="I55" i="31"/>
  <c r="G55" i="31"/>
  <c r="I54" i="31"/>
  <c r="G54" i="31"/>
  <c r="I53" i="31"/>
  <c r="G53" i="31"/>
  <c r="I52" i="31"/>
  <c r="G52" i="31"/>
  <c r="I51" i="31"/>
  <c r="G51" i="31"/>
  <c r="I50" i="31"/>
  <c r="G50" i="31"/>
  <c r="I49" i="31"/>
  <c r="G49" i="31"/>
  <c r="I48" i="31"/>
  <c r="G48" i="31"/>
  <c r="I47" i="31"/>
  <c r="G47" i="31"/>
  <c r="I46" i="31"/>
  <c r="G46" i="31"/>
  <c r="I45" i="31"/>
  <c r="G45" i="31"/>
  <c r="I44" i="31"/>
  <c r="G44" i="31"/>
  <c r="I43" i="31"/>
  <c r="G43" i="31"/>
  <c r="I42" i="31"/>
  <c r="G42" i="31"/>
  <c r="I41" i="31"/>
  <c r="G41" i="31"/>
  <c r="I40" i="31"/>
  <c r="G40" i="31"/>
  <c r="I39" i="31"/>
  <c r="G39" i="31"/>
  <c r="I38" i="31"/>
  <c r="G38" i="31"/>
  <c r="I37" i="31"/>
  <c r="G37" i="31"/>
  <c r="I36" i="31"/>
  <c r="G36" i="31"/>
  <c r="I35" i="31"/>
  <c r="G35" i="31"/>
  <c r="I34" i="31"/>
  <c r="G34" i="31"/>
  <c r="I33" i="31"/>
  <c r="G33" i="31"/>
  <c r="I32" i="31"/>
  <c r="G32" i="31"/>
  <c r="I31" i="31"/>
  <c r="G31" i="31"/>
  <c r="I30" i="31"/>
  <c r="G30" i="31"/>
  <c r="I29" i="31"/>
  <c r="G29" i="31"/>
  <c r="I28" i="31"/>
  <c r="G28" i="31"/>
  <c r="I27" i="31"/>
  <c r="G27" i="31"/>
  <c r="I26" i="31"/>
  <c r="G26" i="31"/>
  <c r="I25" i="31"/>
  <c r="G25" i="31"/>
  <c r="I24" i="31"/>
  <c r="G24" i="31"/>
  <c r="I23" i="31"/>
  <c r="G23" i="31"/>
  <c r="I22" i="31"/>
  <c r="G22" i="31"/>
  <c r="I21" i="31"/>
  <c r="G21" i="31"/>
  <c r="I20" i="31"/>
  <c r="G20" i="31"/>
  <c r="I19" i="31"/>
  <c r="G19" i="31"/>
  <c r="I18" i="31"/>
  <c r="G18" i="31"/>
  <c r="I17" i="31"/>
  <c r="G17" i="31"/>
  <c r="I16" i="31"/>
  <c r="G16" i="31"/>
  <c r="I15" i="31"/>
  <c r="G15" i="31"/>
  <c r="I14" i="31"/>
  <c r="G14" i="31"/>
  <c r="I13" i="31"/>
  <c r="G13" i="31"/>
  <c r="I12" i="31"/>
  <c r="G12" i="31"/>
  <c r="I11" i="31"/>
  <c r="G11" i="31"/>
  <c r="I10" i="31"/>
  <c r="G10" i="31"/>
  <c r="G9" i="31"/>
  <c r="G8" i="31"/>
  <c r="H75" i="31" l="1"/>
  <c r="F75" i="31"/>
  <c r="H82" i="31"/>
  <c r="F82" i="31"/>
  <c r="H83" i="31"/>
  <c r="F83" i="31"/>
  <c r="H79" i="31"/>
  <c r="F79" i="31"/>
  <c r="H74" i="31"/>
  <c r="F74" i="31"/>
  <c r="H86" i="31"/>
  <c r="F86" i="31"/>
  <c r="H76" i="31"/>
  <c r="F76" i="31"/>
  <c r="H77" i="31"/>
  <c r="F77" i="31"/>
  <c r="H80" i="31"/>
  <c r="F80" i="31"/>
  <c r="H81" i="31"/>
  <c r="F81" i="31"/>
  <c r="H87" i="31"/>
  <c r="F87" i="31"/>
  <c r="H88" i="31"/>
  <c r="F88" i="31"/>
  <c r="H89" i="31"/>
  <c r="F89" i="31"/>
  <c r="H78" i="31"/>
  <c r="F78" i="31"/>
  <c r="H84" i="31"/>
  <c r="F84" i="31"/>
  <c r="H85" i="31"/>
  <c r="F85" i="31"/>
  <c r="H51" i="31"/>
  <c r="F51" i="31"/>
  <c r="H9" i="31"/>
  <c r="F9" i="31"/>
  <c r="H69" i="31"/>
  <c r="F69" i="31"/>
  <c r="H10" i="31"/>
  <c r="F10" i="31"/>
  <c r="H16" i="31"/>
  <c r="F16" i="31"/>
  <c r="H22" i="31"/>
  <c r="F22" i="31"/>
  <c r="H28" i="31"/>
  <c r="F28" i="31"/>
  <c r="H34" i="31"/>
  <c r="F34" i="31"/>
  <c r="H40" i="31"/>
  <c r="F40" i="31"/>
  <c r="H46" i="31"/>
  <c r="F46" i="31"/>
  <c r="H52" i="31"/>
  <c r="F52" i="31"/>
  <c r="H58" i="31"/>
  <c r="F58" i="31"/>
  <c r="H64" i="31"/>
  <c r="F64" i="31"/>
  <c r="H70" i="31"/>
  <c r="F70" i="31"/>
  <c r="H21" i="31"/>
  <c r="F21" i="31"/>
  <c r="H33" i="31"/>
  <c r="F33" i="31"/>
  <c r="H11" i="31"/>
  <c r="F11" i="31"/>
  <c r="H17" i="31"/>
  <c r="F17" i="31"/>
  <c r="H23" i="31"/>
  <c r="F23" i="31"/>
  <c r="H29" i="31"/>
  <c r="F29" i="31"/>
  <c r="H35" i="31"/>
  <c r="F35" i="31"/>
  <c r="H41" i="31"/>
  <c r="F41" i="31"/>
  <c r="H47" i="31"/>
  <c r="F47" i="31"/>
  <c r="H53" i="31"/>
  <c r="F53" i="31"/>
  <c r="H59" i="31"/>
  <c r="F59" i="31"/>
  <c r="H65" i="31"/>
  <c r="F65" i="31"/>
  <c r="H71" i="31"/>
  <c r="F71" i="31"/>
  <c r="H57" i="31"/>
  <c r="F57" i="31"/>
  <c r="H12" i="31"/>
  <c r="F12" i="31"/>
  <c r="H18" i="31"/>
  <c r="F18" i="31"/>
  <c r="H24" i="31"/>
  <c r="F24" i="31"/>
  <c r="H30" i="31"/>
  <c r="F30" i="31"/>
  <c r="H36" i="31"/>
  <c r="F36" i="31"/>
  <c r="H42" i="31"/>
  <c r="F42" i="31"/>
  <c r="H48" i="31"/>
  <c r="F48" i="31"/>
  <c r="H54" i="31"/>
  <c r="F54" i="31"/>
  <c r="H60" i="31"/>
  <c r="F60" i="31"/>
  <c r="H66" i="31"/>
  <c r="F66" i="31"/>
  <c r="H72" i="31"/>
  <c r="F72" i="31"/>
  <c r="H27" i="31"/>
  <c r="F27" i="31"/>
  <c r="H15" i="31"/>
  <c r="F15" i="31"/>
  <c r="H63" i="31"/>
  <c r="F63" i="31"/>
  <c r="H13" i="31"/>
  <c r="F13" i="31"/>
  <c r="H19" i="31"/>
  <c r="F19" i="31"/>
  <c r="H25" i="31"/>
  <c r="F25" i="31"/>
  <c r="H31" i="31"/>
  <c r="F31" i="31"/>
  <c r="H37" i="31"/>
  <c r="F37" i="31"/>
  <c r="H43" i="31"/>
  <c r="F43" i="31"/>
  <c r="H49" i="31"/>
  <c r="F49" i="31"/>
  <c r="H55" i="31"/>
  <c r="F55" i="31"/>
  <c r="H61" i="31"/>
  <c r="F61" i="31"/>
  <c r="H67" i="31"/>
  <c r="F67" i="31"/>
  <c r="H73" i="31"/>
  <c r="F73" i="31"/>
  <c r="H45" i="31"/>
  <c r="F45" i="31"/>
  <c r="H39" i="31"/>
  <c r="F39" i="31"/>
  <c r="H8" i="31"/>
  <c r="F8" i="31"/>
  <c r="H14" i="31"/>
  <c r="F14" i="31"/>
  <c r="H20" i="31"/>
  <c r="F20" i="31"/>
  <c r="H26" i="31"/>
  <c r="F26" i="31"/>
  <c r="H32" i="31"/>
  <c r="F32" i="31"/>
  <c r="H38" i="31"/>
  <c r="F38" i="31"/>
  <c r="H44" i="31"/>
  <c r="F44" i="31"/>
  <c r="H50" i="31"/>
  <c r="F50" i="31"/>
  <c r="H56" i="31"/>
  <c r="F56" i="31"/>
  <c r="H62" i="31"/>
  <c r="F62" i="31"/>
  <c r="H68" i="31"/>
  <c r="F68" i="31"/>
  <c r="H248" i="31"/>
  <c r="H253" i="31"/>
  <c r="H258" i="31"/>
  <c r="H284" i="31"/>
  <c r="H289" i="31"/>
  <c r="H294" i="31"/>
  <c r="H320" i="31"/>
  <c r="H330" i="31"/>
  <c r="H366" i="31"/>
  <c r="H263" i="31"/>
  <c r="H120" i="31"/>
  <c r="H129" i="31"/>
  <c r="H138" i="31"/>
  <c r="H147" i="31"/>
  <c r="H156" i="31"/>
  <c r="H165" i="31"/>
  <c r="H174" i="31"/>
  <c r="H183" i="31"/>
  <c r="H192" i="31"/>
  <c r="H201" i="31"/>
  <c r="H210" i="31"/>
  <c r="H219" i="31"/>
  <c r="H228" i="31"/>
  <c r="H233" i="31"/>
  <c r="H238" i="31"/>
  <c r="H243" i="31"/>
  <c r="H269" i="31"/>
  <c r="H274" i="31"/>
  <c r="H279" i="31"/>
  <c r="H305" i="31"/>
  <c r="H310" i="31"/>
  <c r="H315" i="31"/>
  <c r="H341" i="31"/>
  <c r="H351" i="31"/>
  <c r="H116" i="31"/>
  <c r="H125" i="31"/>
  <c r="H134" i="31"/>
  <c r="H143" i="31"/>
  <c r="H152" i="31"/>
  <c r="H161" i="31"/>
  <c r="H170" i="31"/>
  <c r="H179" i="31"/>
  <c r="H188" i="31"/>
  <c r="H197" i="31"/>
  <c r="H206" i="31"/>
  <c r="H215" i="31"/>
  <c r="H224" i="31"/>
  <c r="H254" i="31"/>
  <c r="H259" i="31"/>
  <c r="H290" i="31"/>
  <c r="H295" i="31"/>
  <c r="H326" i="31"/>
  <c r="H239" i="31"/>
  <c r="H244" i="31"/>
  <c r="H249" i="31"/>
  <c r="H275" i="31"/>
  <c r="H280" i="31"/>
  <c r="H285" i="31"/>
  <c r="H311" i="31"/>
  <c r="H321" i="31"/>
  <c r="H347" i="31"/>
  <c r="H357" i="31"/>
  <c r="H299" i="31"/>
  <c r="H260" i="31"/>
  <c r="H265" i="31"/>
  <c r="H296" i="31"/>
  <c r="H301" i="31"/>
  <c r="H332" i="31"/>
  <c r="H117" i="31"/>
  <c r="H126" i="31"/>
  <c r="H135" i="31"/>
  <c r="H144" i="31"/>
  <c r="H153" i="31"/>
  <c r="H162" i="31"/>
  <c r="H171" i="31"/>
  <c r="H180" i="31"/>
  <c r="H189" i="31"/>
  <c r="H198" i="31"/>
  <c r="H207" i="31"/>
  <c r="H216" i="31"/>
  <c r="H225" i="31"/>
  <c r="H245" i="31"/>
  <c r="H250" i="31"/>
  <c r="H255" i="31"/>
  <c r="H281" i="31"/>
  <c r="H286" i="31"/>
  <c r="H291" i="31"/>
  <c r="H317" i="31"/>
  <c r="H327" i="31"/>
  <c r="H363" i="31"/>
  <c r="H113" i="31"/>
  <c r="H122" i="31"/>
  <c r="H131" i="31"/>
  <c r="H140" i="31"/>
  <c r="H149" i="31"/>
  <c r="H158" i="31"/>
  <c r="H167" i="31"/>
  <c r="H176" i="31"/>
  <c r="H185" i="31"/>
  <c r="H194" i="31"/>
  <c r="H203" i="31"/>
  <c r="H212" i="31"/>
  <c r="H221" i="31"/>
  <c r="H230" i="31"/>
  <c r="H235" i="31"/>
  <c r="H240" i="31"/>
  <c r="H266" i="31"/>
  <c r="H271" i="31"/>
  <c r="H276" i="31"/>
  <c r="H302" i="31"/>
  <c r="H307" i="31"/>
  <c r="H312" i="31"/>
  <c r="H338" i="31"/>
  <c r="H348" i="31"/>
  <c r="H251" i="31"/>
  <c r="H256" i="31"/>
  <c r="H287" i="31"/>
  <c r="H292" i="31"/>
  <c r="H323" i="31"/>
  <c r="H268" i="31"/>
  <c r="H304" i="31"/>
  <c r="H335" i="31"/>
  <c r="H236" i="31"/>
  <c r="H241" i="31"/>
  <c r="H246" i="31"/>
  <c r="H272" i="31"/>
  <c r="H277" i="31"/>
  <c r="H282" i="31"/>
  <c r="H308" i="31"/>
  <c r="H318" i="31"/>
  <c r="H344" i="31"/>
  <c r="H354" i="31"/>
  <c r="H114" i="31"/>
  <c r="H123" i="31"/>
  <c r="H132" i="31"/>
  <c r="H141" i="31"/>
  <c r="H150" i="31"/>
  <c r="H159" i="31"/>
  <c r="H168" i="31"/>
  <c r="H177" i="31"/>
  <c r="H186" i="31"/>
  <c r="H195" i="31"/>
  <c r="H204" i="31"/>
  <c r="H213" i="31"/>
  <c r="H257" i="31"/>
  <c r="H262" i="31"/>
  <c r="H293" i="31"/>
  <c r="H298" i="31"/>
  <c r="H329" i="31"/>
  <c r="H232" i="31"/>
  <c r="H119" i="31"/>
  <c r="H128" i="31"/>
  <c r="H137" i="31"/>
  <c r="H146" i="31"/>
  <c r="H155" i="31"/>
  <c r="H164" i="31"/>
  <c r="H173" i="31"/>
  <c r="H182" i="31"/>
  <c r="H191" i="31"/>
  <c r="H200" i="31"/>
  <c r="H209" i="31"/>
  <c r="H218" i="31"/>
  <c r="H227" i="31"/>
  <c r="H242" i="31"/>
  <c r="H247" i="31"/>
  <c r="H252" i="31"/>
  <c r="H278" i="31"/>
  <c r="H283" i="31"/>
  <c r="H288" i="31"/>
  <c r="H314" i="31"/>
  <c r="H324" i="31"/>
  <c r="H360" i="31"/>
  <c r="K6" i="31" l="1"/>
  <c r="F6" i="31"/>
  <c r="M7" i="31"/>
  <c r="L7" i="31"/>
  <c r="K7" i="31"/>
  <c r="C7" i="31"/>
  <c r="F7" i="31"/>
  <c r="H7" i="31"/>
  <c r="D7" i="31"/>
  <c r="G7" i="31"/>
  <c r="M10" i="31" l="1"/>
  <c r="M14" i="31"/>
  <c r="M32" i="31"/>
  <c r="M30" i="31"/>
  <c r="M35" i="31"/>
  <c r="M16" i="31"/>
  <c r="M38" i="31"/>
  <c r="M18" i="31"/>
  <c r="M25" i="31"/>
  <c r="M11" i="31"/>
  <c r="M33" i="31"/>
  <c r="M9" i="31"/>
  <c r="M24" i="31"/>
  <c r="M36" i="31"/>
  <c r="M20" i="31"/>
  <c r="M28" i="31"/>
  <c r="M12" i="31"/>
  <c r="M19" i="31"/>
  <c r="M23" i="31"/>
  <c r="M15" i="31"/>
  <c r="M21" i="31"/>
  <c r="M26" i="31"/>
  <c r="M31" i="31"/>
  <c r="M13" i="31"/>
  <c r="M34" i="31"/>
  <c r="M8" i="31"/>
  <c r="M17" i="31"/>
  <c r="M37" i="31"/>
  <c r="M29" i="31"/>
  <c r="M22" i="31"/>
  <c r="M27" i="31"/>
  <c r="M39" i="3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B2" authorId="0" shapeId="0" xr:uid="{8B04AE18-18F7-471A-91EF-35DF162342CF}">
      <text>
        <r>
          <rPr>
            <b/>
            <sz val="9"/>
            <color indexed="81"/>
            <rFont val="Tahoma"/>
            <family val="2"/>
          </rPr>
          <t>Report ANNEE</t>
        </r>
      </text>
    </comment>
    <comment ref="B3" authorId="0" shapeId="0" xr:uid="{72A895D4-A37E-4411-89F7-CA3C1FD4B79A}">
      <text>
        <r>
          <rPr>
            <b/>
            <sz val="9"/>
            <color indexed="81"/>
            <rFont val="Tahoma"/>
            <family val="2"/>
          </rPr>
          <t>Report MOIS</t>
        </r>
      </text>
    </comment>
    <comment ref="B7" authorId="0" shapeId="0" xr:uid="{0700284A-5291-41EB-AE68-2BB9A3344D49}">
      <text>
        <r>
          <rPr>
            <sz val="10"/>
            <color indexed="81"/>
            <rFont val="Tahoma"/>
            <family val="2"/>
          </rPr>
          <t>4 cases de couleurs pour reporter chaque jour des données, qui conditionnent les formules produisant les résultats</t>
        </r>
      </text>
    </comment>
  </commentList>
</comments>
</file>

<file path=xl/sharedStrings.xml><?xml version="1.0" encoding="utf-8"?>
<sst xmlns="http://schemas.openxmlformats.org/spreadsheetml/2006/main" count="120" uniqueCount="120">
  <si>
    <t>Antillaise</t>
  </si>
  <si>
    <t>01/12/2024 02:43:06</t>
  </si>
  <si>
    <t>01/12/2024 05:46:30</t>
  </si>
  <si>
    <t>01/12/2024 10:19:09</t>
  </si>
  <si>
    <t>01/12/2024 19:43:58</t>
  </si>
  <si>
    <t>01/12/2024 20:08:35</t>
  </si>
  <si>
    <t>01/12/2024 20:08:36</t>
  </si>
  <si>
    <t>01/12/2024 20:08:37</t>
  </si>
  <si>
    <t>01/12/2024 20:08:38</t>
  </si>
  <si>
    <t>02/12/2024 06:45:59</t>
  </si>
  <si>
    <t>02/12/2024 12:25:40</t>
  </si>
  <si>
    <t>02/12/2024 13:26:06</t>
  </si>
  <si>
    <t>02/12/2024 13:37:08</t>
  </si>
  <si>
    <t>02/12/2024 18:17:09</t>
  </si>
  <si>
    <t>02/12/2024 19:34:19</t>
  </si>
  <si>
    <t>02/12/2024 22:35:11</t>
  </si>
  <si>
    <t>02/12/2024 22:35:12</t>
  </si>
  <si>
    <t>03/12/2024 00:18:41</t>
  </si>
  <si>
    <t>03/12/2024 01:20:33</t>
  </si>
  <si>
    <t>03/12/2024 01:20:34</t>
  </si>
  <si>
    <t>03/12/2024 01:20:35</t>
  </si>
  <si>
    <t>03/12/2024 17:32:25</t>
  </si>
  <si>
    <t>03/12/2024 20:49:02</t>
  </si>
  <si>
    <t>03/12/2024 21:31:56</t>
  </si>
  <si>
    <t>04/12/2024 01:56:17</t>
  </si>
  <si>
    <t>04/12/2024 03:11:15</t>
  </si>
  <si>
    <t>04/12/2024 22:35:44</t>
  </si>
  <si>
    <t>05/12/2024 00:04:11</t>
  </si>
  <si>
    <t>05/12/2024 00:56:50</t>
  </si>
  <si>
    <t>05/12/2024 02:26:53</t>
  </si>
  <si>
    <t>05/12/2024 09:50:55</t>
  </si>
  <si>
    <t>05/12/2024 12:56:49</t>
  </si>
  <si>
    <t>05/12/2024 13:14:52</t>
  </si>
  <si>
    <t>05/12/2024 13:29:37</t>
  </si>
  <si>
    <t>05/12/2024 14:51:17</t>
  </si>
  <si>
    <t>05/12/2024 19:00:26</t>
  </si>
  <si>
    <t>05/12/2024 19:29:34</t>
  </si>
  <si>
    <t>05/12/2024 19:58:35</t>
  </si>
  <si>
    <t>05/12/2024 20:08:38</t>
  </si>
  <si>
    <t>05/12/2024 20:34:36</t>
  </si>
  <si>
    <t>05/12/2024 21:52:24</t>
  </si>
  <si>
    <t>05/12/2024 22:55:28</t>
  </si>
  <si>
    <t>05/12/2024 00:56:51</t>
  </si>
  <si>
    <t>05/12/2024 12:56:50</t>
  </si>
  <si>
    <t>05/12/2024 12:56:51</t>
  </si>
  <si>
    <t>05/12/2024 19:00:27</t>
  </si>
  <si>
    <t>05/12/2024 20:34:37</t>
  </si>
  <si>
    <t>06/12/2024 02:08:42</t>
  </si>
  <si>
    <t>06/12/2024 02:13:33</t>
  </si>
  <si>
    <t>06/12/2024 02:18:21</t>
  </si>
  <si>
    <t>06/12/2024 02:23:14</t>
  </si>
  <si>
    <t>06/12/2024 02:28:19</t>
  </si>
  <si>
    <t>06/12/2024 13:10:44</t>
  </si>
  <si>
    <t>06/12/2024 13:16:51</t>
  </si>
  <si>
    <t>06/12/2024 14:52:20</t>
  </si>
  <si>
    <t>06/12/2024 18:48:41</t>
  </si>
  <si>
    <t>06/12/2024 19:41:59</t>
  </si>
  <si>
    <t>06/12/2024 20:09:39</t>
  </si>
  <si>
    <t>06/12/2024 20:38:12</t>
  </si>
  <si>
    <t>06/12/2024 22:26:23</t>
  </si>
  <si>
    <t>06/12/2024 23:28:44</t>
  </si>
  <si>
    <t>07/12/2024 00:30:38</t>
  </si>
  <si>
    <t>07/12/2024 00:30:39</t>
  </si>
  <si>
    <t>07/12/2024 03:56:06</t>
  </si>
  <si>
    <t>07/12/2024 14:33:38</t>
  </si>
  <si>
    <t>07/12/2024 19:30:41</t>
  </si>
  <si>
    <t>07/12/2024 23:32:58</t>
  </si>
  <si>
    <t>DÉCEMBRE</t>
  </si>
  <si>
    <t>Lot N°1</t>
  </si>
  <si>
    <t>Lot N°3</t>
  </si>
  <si>
    <t>Lot N°4</t>
  </si>
  <si>
    <t>Lot N°5</t>
  </si>
  <si>
    <t>Lot N°6</t>
  </si>
  <si>
    <t>Lot N°7</t>
  </si>
  <si>
    <t>Lot N°8</t>
  </si>
  <si>
    <t>Lot N°9</t>
  </si>
  <si>
    <t>Lot N°10</t>
  </si>
  <si>
    <t>Lot N°11</t>
  </si>
  <si>
    <t>Lot N°13</t>
  </si>
  <si>
    <t>Lot N°14</t>
  </si>
  <si>
    <t>Lot N°15</t>
  </si>
  <si>
    <t>Lot N°16</t>
  </si>
  <si>
    <t>Lot N°17</t>
  </si>
  <si>
    <t>Lot N°18</t>
  </si>
  <si>
    <t>Lot N°19</t>
  </si>
  <si>
    <t>Lot N°20</t>
  </si>
  <si>
    <t>Lot N°23</t>
  </si>
  <si>
    <t>Lot N°24</t>
  </si>
  <si>
    <t>Lot N°25</t>
  </si>
  <si>
    <t>Lot N°26</t>
  </si>
  <si>
    <t>Lot N°27</t>
  </si>
  <si>
    <t>Lot N°28</t>
  </si>
  <si>
    <t>Lot N°29</t>
  </si>
  <si>
    <t>Lot N°30</t>
  </si>
  <si>
    <t>Lot N°31</t>
  </si>
  <si>
    <t>Lot N°32</t>
  </si>
  <si>
    <t>Lot N°34</t>
  </si>
  <si>
    <t>Lot N°35</t>
  </si>
  <si>
    <t>Lot N°36</t>
  </si>
  <si>
    <t>Lot N°37</t>
  </si>
  <si>
    <t>Lot N°38</t>
  </si>
  <si>
    <t xml:space="preserve">La formule colonne L aura t'elle une incidence sur la colonne M ? </t>
  </si>
  <si>
    <t>08/12/2024 02:40:49</t>
  </si>
  <si>
    <t>08/12/2024 02:40:50</t>
  </si>
  <si>
    <t>08/12/2024 13:03:46</t>
  </si>
  <si>
    <t>08/12/2024 13:03:47</t>
  </si>
  <si>
    <t>08/12/2024 13:03:48</t>
  </si>
  <si>
    <t>08/12/2024 14:21:22</t>
  </si>
  <si>
    <t>08/12/2024 18:41:00</t>
  </si>
  <si>
    <t>08/12/2024 18:45:56</t>
  </si>
  <si>
    <t>08/12/2024 18:51:36</t>
  </si>
  <si>
    <t>08/12/2024 19:10:28</t>
  </si>
  <si>
    <t>08/12/2024 20:38:23</t>
  </si>
  <si>
    <t>08/12/2024 21:40:14</t>
  </si>
  <si>
    <t>08/12/2024 22:03:48</t>
  </si>
  <si>
    <t>08/12/2024 22:03:49</t>
  </si>
  <si>
    <t>08/12/2024 22:36:59</t>
  </si>
  <si>
    <t>08/12/2024 23:17:36</t>
  </si>
  <si>
    <t>La colonne K ne s'affiche logiquement que si la colonne L est activée</t>
  </si>
  <si>
    <t>Formule à élaborer pour L7 à L37 - qui ne s'affiche seulement quand la date du jour est atteinte, comme en colonne 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</si>
</sst>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&quot;€&quot;"/>
    <numFmt numFmtId="165" formatCode="dddd"/>
    <numFmt numFmtId="166" formatCode="dd\ mmm"/>
    <numFmt numFmtId="167" formatCode="yyyy"/>
    <numFmt numFmtId="168" formatCode="dd"/>
  </numFmts>
  <fonts count="17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7030A0"/>
      <name val="Calibri"/>
      <family val="2"/>
      <scheme val="minor"/>
    </font>
    <font>
      <sz val="10"/>
      <name val="Arial"/>
      <family val="2"/>
    </font>
    <font>
      <sz val="10"/>
      <color indexed="81"/>
      <name val="Tahoma"/>
      <family val="2"/>
    </font>
    <font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sz val="12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theme="0" tint="-0.249977111117893"/>
      <name val="Calibri"/>
      <family val="2"/>
      <scheme val="minor"/>
    </font>
    <font>
      <sz val="8"/>
      <name val="Calibri"/>
      <family val="2"/>
      <scheme val="minor"/>
    </font>
    <font>
      <b/>
      <sz val="9"/>
      <color indexed="81"/>
      <name val="Tahoma"/>
      <family val="2"/>
    </font>
    <font>
      <b/>
      <sz val="12"/>
      <color theme="0" tint="-0.34998626667073579"/>
      <name val="Calibri"/>
      <family val="2"/>
      <scheme val="minor"/>
    </font>
    <font>
      <sz val="12"/>
      <color rgb="FF002060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00B0F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8" fillId="0" borderId="0"/>
  </cellStyleXfs>
  <cellXfs count="51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1" applyFont="1" applyAlignment="1">
      <alignment horizontal="center" vertical="center" wrapText="1"/>
    </xf>
    <xf numFmtId="0" fontId="5" fillId="0" borderId="0" xfId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3" borderId="0" xfId="1" applyFont="1" applyFill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3" fillId="0" borderId="1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165" fontId="7" fillId="0" borderId="6" xfId="0" applyNumberFormat="1" applyFont="1" applyBorder="1" applyAlignment="1">
      <alignment horizontal="center" vertical="center" wrapText="1"/>
    </xf>
    <xf numFmtId="166" fontId="7" fillId="0" borderId="2" xfId="0" applyNumberFormat="1" applyFont="1" applyBorder="1" applyAlignment="1">
      <alignment horizontal="center" vertical="center" wrapText="1"/>
    </xf>
    <xf numFmtId="20" fontId="7" fillId="0" borderId="2" xfId="0" applyNumberFormat="1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4" fillId="0" borderId="0" xfId="0" applyFont="1"/>
    <xf numFmtId="0" fontId="1" fillId="0" borderId="0" xfId="0" applyFont="1"/>
    <xf numFmtId="14" fontId="1" fillId="2" borderId="2" xfId="0" applyNumberFormat="1" applyFont="1" applyFill="1" applyBorder="1" applyAlignment="1" applyProtection="1">
      <alignment horizontal="center" vertical="center"/>
      <protection locked="0"/>
    </xf>
    <xf numFmtId="14" fontId="1" fillId="2" borderId="1" xfId="0" applyNumberFormat="1" applyFont="1" applyFill="1" applyBorder="1" applyAlignment="1" applyProtection="1">
      <alignment horizontal="center" vertical="center"/>
      <protection locked="0"/>
    </xf>
    <xf numFmtId="164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5" fillId="2" borderId="1" xfId="0" applyFont="1" applyFill="1" applyBorder="1" applyAlignment="1" applyProtection="1">
      <alignment horizontal="center" vertical="center"/>
      <protection locked="0"/>
    </xf>
    <xf numFmtId="0" fontId="13" fillId="0" borderId="0" xfId="0" applyFont="1" applyAlignment="1">
      <alignment horizontal="center" vertical="center"/>
    </xf>
    <xf numFmtId="168" fontId="0" fillId="0" borderId="1" xfId="0" applyNumberForma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167" fontId="16" fillId="0" borderId="1" xfId="0" applyNumberFormat="1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166" fontId="0" fillId="4" borderId="1" xfId="0" applyNumberForma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164" fontId="7" fillId="2" borderId="1" xfId="0" applyNumberFormat="1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14" fontId="7" fillId="2" borderId="1" xfId="0" applyNumberFormat="1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6" fillId="4" borderId="0" xfId="0" applyFont="1" applyFill="1" applyAlignment="1">
      <alignment horizontal="left" vertical="center"/>
    </xf>
  </cellXfs>
  <cellStyles count="3">
    <cellStyle name="Excel Built-in Normal" xfId="1" xr:uid="{65185C0A-0186-4A48-AC79-80E64A683C92}"/>
    <cellStyle name="Normal" xfId="0" builtinId="0"/>
    <cellStyle name="Normal 2" xfId="2" xr:uid="{16603992-DA91-48EE-9C01-14B278E8ECF7}"/>
  </cellStyles>
  <dxfs count="0"/>
  <tableStyles count="0" defaultTableStyle="TableStyleMedium9" defaultPivotStyle="PivotStyleMedium4"/>
  <colors>
    <mruColors>
      <color rgb="FF00FF00"/>
      <color rgb="FF00FFFF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609601</xdr:colOff>
      <xdr:row>0</xdr:row>
      <xdr:rowOff>26505</xdr:rowOff>
    </xdr:from>
    <xdr:to>
      <xdr:col>1</xdr:col>
      <xdr:colOff>1470993</xdr:colOff>
      <xdr:row>0</xdr:row>
      <xdr:rowOff>225287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C430FDA-A6E6-0F95-E90B-884456322F80}"/>
            </a:ext>
          </a:extLst>
        </xdr:cNvPr>
        <xdr:cNvSpPr txBox="1"/>
      </xdr:nvSpPr>
      <xdr:spPr>
        <a:xfrm>
          <a:off x="1186071" y="26505"/>
          <a:ext cx="861392" cy="19878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kern="1200"/>
            <a:t>N° de Lot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F87C9C-AA0F-4037-81A6-17D4EAB01430}">
  <dimension ref="A1:BQ903"/>
  <sheetViews>
    <sheetView showGridLines="0" showZeros="0" tabSelected="1" workbookViewId="0">
      <pane ySplit="7" topLeftCell="A8" activePane="bottomLeft" state="frozen"/>
      <selection pane="bottomLeft" activeCell="L8" sqref="L8"/>
    </sheetView>
  </sheetViews>
  <sheetFormatPr baseColWidth="10" defaultColWidth="11" defaultRowHeight="15.6" x14ac:dyDescent="0.3"/>
  <cols>
    <col min="1" max="1" width="3.69921875" customWidth="1"/>
    <col min="2" max="2" width="16.69921875" style="25" customWidth="1"/>
    <col min="3" max="3" width="8.296875" customWidth="1"/>
    <col min="4" max="4" width="8.19921875" customWidth="1"/>
    <col min="5" max="5" width="7.8984375" customWidth="1"/>
    <col min="6" max="6" width="6" customWidth="1"/>
    <col min="7" max="7" width="7.796875" customWidth="1"/>
    <col min="8" max="8" width="7.69921875" customWidth="1"/>
    <col min="9" max="9" width="11.8984375" customWidth="1"/>
    <col min="10" max="10" width="3.69921875" customWidth="1"/>
    <col min="11" max="11" width="10.296875" customWidth="1"/>
    <col min="12" max="12" width="9" customWidth="1"/>
    <col min="13" max="13" width="10.19921875" bestFit="1" customWidth="1"/>
    <col min="14" max="14" width="3.69921875" customWidth="1"/>
    <col min="15" max="15" width="3.59765625" customWidth="1"/>
    <col min="16" max="16" width="10.8984375" customWidth="1"/>
    <col min="17" max="36" width="4.09765625" customWidth="1"/>
    <col min="37" max="37" width="6.69921875" customWidth="1"/>
    <col min="38" max="38" width="3.69921875" customWidth="1"/>
    <col min="39" max="39" width="12.5" customWidth="1"/>
    <col min="40" max="40" width="10.69921875" customWidth="1"/>
    <col min="41" max="41" width="3.69921875" customWidth="1"/>
    <col min="42" max="42" width="10.796875" customWidth="1"/>
    <col min="44" max="44" width="10.5" bestFit="1" customWidth="1"/>
    <col min="45" max="45" width="10.296875" customWidth="1"/>
  </cols>
  <sheetData>
    <row r="1" spans="1:69" ht="19.95" customHeight="1" x14ac:dyDescent="0.3">
      <c r="A1" s="1"/>
      <c r="B1"/>
      <c r="F1" s="38"/>
      <c r="G1" s="38"/>
      <c r="H1" s="38"/>
      <c r="J1" s="40"/>
      <c r="L1" s="33">
        <v>2024</v>
      </c>
      <c r="M1" s="33" t="s">
        <v>67</v>
      </c>
      <c r="N1" s="38"/>
      <c r="O1" s="38"/>
      <c r="P1" s="38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</row>
    <row r="2" spans="1:69" ht="19.95" customHeight="1" x14ac:dyDescent="0.3">
      <c r="A2" s="13"/>
      <c r="B2" s="34">
        <f>IF($L$1="","",DATE(L1*1,1,1))</f>
        <v>45292</v>
      </c>
      <c r="D2" s="50" t="s">
        <v>119</v>
      </c>
      <c r="G2" s="38"/>
      <c r="H2" s="38"/>
      <c r="J2" s="40"/>
      <c r="K2" s="38"/>
      <c r="L2" s="38"/>
      <c r="M2" s="38"/>
      <c r="N2" s="38"/>
      <c r="O2" s="38"/>
      <c r="P2" s="38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  <c r="BQ2" s="13"/>
    </row>
    <row r="3" spans="1:69" ht="19.95" customHeight="1" x14ac:dyDescent="0.3">
      <c r="A3" s="1"/>
      <c r="B3" s="35" t="str">
        <f>IF(M1="","",TEXT(M1,"mmmm"))</f>
        <v>DÉCEMBRE</v>
      </c>
      <c r="D3" s="40" t="s">
        <v>101</v>
      </c>
      <c r="E3" s="39"/>
      <c r="G3" s="38"/>
      <c r="H3" s="38"/>
      <c r="I3" s="38"/>
      <c r="J3" s="38"/>
      <c r="K3" s="38"/>
      <c r="L3" s="38"/>
      <c r="M3" s="38"/>
      <c r="N3" s="38"/>
      <c r="O3" s="38"/>
      <c r="P3" s="38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</row>
    <row r="4" spans="1:69" ht="19.95" customHeight="1" x14ac:dyDescent="0.3">
      <c r="B4"/>
      <c r="D4" s="40" t="s">
        <v>118</v>
      </c>
      <c r="K4" s="1"/>
      <c r="L4" s="1"/>
      <c r="M4" s="1"/>
    </row>
    <row r="5" spans="1:69" ht="19.95" customHeight="1" x14ac:dyDescent="0.3">
      <c r="B5"/>
      <c r="D5" s="40"/>
      <c r="K5" s="1"/>
      <c r="L5" s="1"/>
      <c r="M5" s="1"/>
    </row>
    <row r="6" spans="1:69" ht="19.95" customHeight="1" x14ac:dyDescent="0.3">
      <c r="A6" s="10"/>
      <c r="B6" s="10"/>
      <c r="D6" s="31"/>
      <c r="E6" s="16"/>
      <c r="F6" s="44" t="str">
        <f>IF(B3="","","Détail Ventes Mensuelles")</f>
        <v>Détail Ventes Mensuelles</v>
      </c>
      <c r="G6" s="45"/>
      <c r="H6" s="45"/>
      <c r="I6" s="46"/>
      <c r="J6" s="10"/>
      <c r="K6" s="47" t="str">
        <f>IF(B3="","","Nombre de Ventes par Jour")</f>
        <v>Nombre de Ventes par Jour</v>
      </c>
      <c r="L6" s="48"/>
      <c r="M6" s="49"/>
      <c r="N6" s="1"/>
      <c r="O6" s="1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</row>
    <row r="7" spans="1:69" s="24" customFormat="1" ht="19.95" customHeight="1" x14ac:dyDescent="0.3">
      <c r="A7" s="18"/>
      <c r="B7" s="43" t="str">
        <f>IF(B3="","","Date de Vente")</f>
        <v>Date de Vente</v>
      </c>
      <c r="C7" s="41" t="str">
        <f>IF(B3="","","Montant")</f>
        <v>Montant</v>
      </c>
      <c r="D7" s="42" t="str">
        <f>IF(B3="","","Nombre")</f>
        <v>Nombre</v>
      </c>
      <c r="E7" s="42" t="str">
        <f>IF(B3="","","N° Lot")</f>
        <v>N° Lot</v>
      </c>
      <c r="F7" s="19" t="str">
        <f>IF(B3="","","Jour")</f>
        <v>Jour</v>
      </c>
      <c r="G7" s="20" t="str">
        <f>IF(B3="","","Date")</f>
        <v>Date</v>
      </c>
      <c r="H7" s="21" t="str">
        <f>IF(B3="","","Heure")</f>
        <v>Heure</v>
      </c>
      <c r="I7" s="22" t="str">
        <f>IF(B3="","","Nom Lot")</f>
        <v>Nom Lot</v>
      </c>
      <c r="J7" s="18"/>
      <c r="K7" s="12" t="str">
        <f>IF(B3="","","Jour")</f>
        <v>Jour</v>
      </c>
      <c r="L7" s="37" t="str">
        <f>IF(B3="","","Date")</f>
        <v>Date</v>
      </c>
      <c r="M7" s="23" t="str">
        <f>IF(B3="","","Nombre")</f>
        <v>Nombre</v>
      </c>
      <c r="N7" s="18"/>
      <c r="O7" s="18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</row>
    <row r="8" spans="1:69" ht="19.95" customHeight="1" x14ac:dyDescent="0.3">
      <c r="A8" s="1"/>
      <c r="B8" s="26" t="s">
        <v>1</v>
      </c>
      <c r="C8" s="28">
        <v>10.3</v>
      </c>
      <c r="D8" s="29">
        <v>1</v>
      </c>
      <c r="E8" s="30">
        <v>1</v>
      </c>
      <c r="F8" s="32" t="str">
        <f>IF(ISBLANK(B8),"",TEXT(G8,"jjj"))</f>
        <v>dim</v>
      </c>
      <c r="G8" s="4">
        <f t="shared" ref="G8:G71" si="0">IF(B8="","",INT(B8))</f>
        <v>45627</v>
      </c>
      <c r="H8" s="5">
        <f t="shared" ref="H8:H71" si="1">IF(B8="","",B8-G8)</f>
        <v>0.1132638888884685</v>
      </c>
      <c r="I8" s="14" t="str">
        <f>VLOOKUP(E8,DATA!$A$1:$B$35,2,0)</f>
        <v>Lot N°1</v>
      </c>
      <c r="K8" s="3" t="str">
        <f t="shared" ref="K8:K38" ca="1" si="2">IF(L8&gt;TODAY(),"",TEXT(L8,"jjjj"))</f>
        <v>dimanche</v>
      </c>
      <c r="L8" s="36">
        <f>IF($B$3="","",DATE(YEAR($B$2),MONTH(1&amp;$B$3),1))</f>
        <v>45627</v>
      </c>
      <c r="M8" s="15">
        <f t="shared" ref="M8:M38" si="3">IF($B$3="","",COUNTIF($G$8:$G$701,L8))</f>
        <v>8</v>
      </c>
      <c r="N8" s="1"/>
      <c r="O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</row>
    <row r="9" spans="1:69" ht="19.95" customHeight="1" x14ac:dyDescent="0.3">
      <c r="A9" s="1"/>
      <c r="B9" s="27" t="s">
        <v>2</v>
      </c>
      <c r="C9" s="28">
        <v>14</v>
      </c>
      <c r="D9" s="29">
        <v>1</v>
      </c>
      <c r="E9" s="30">
        <v>11</v>
      </c>
      <c r="F9" s="32" t="str">
        <f>IF(ISBLANK(B9),"",TEXT(G9,"jjj"))</f>
        <v>dim</v>
      </c>
      <c r="G9" s="4">
        <f t="shared" si="0"/>
        <v>45627</v>
      </c>
      <c r="H9" s="5">
        <f t="shared" si="1"/>
        <v>0.24062499999854481</v>
      </c>
      <c r="I9" s="14" t="str">
        <f>VLOOKUP(E9,DATA!$A$1:$B$35,2,0)</f>
        <v>Lot N°11</v>
      </c>
      <c r="K9" s="3" t="str">
        <f t="shared" ca="1" si="2"/>
        <v>lundi</v>
      </c>
      <c r="L9" s="36">
        <f>IF($B$3="","",DATE(YEAR($B$2),MONTH(1&amp;$B$3),2))</f>
        <v>45628</v>
      </c>
      <c r="M9" s="15">
        <f t="shared" si="3"/>
        <v>8</v>
      </c>
      <c r="N9" s="1"/>
      <c r="O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</row>
    <row r="10" spans="1:69" ht="19.95" customHeight="1" x14ac:dyDescent="0.3">
      <c r="A10" s="1"/>
      <c r="B10" s="27" t="s">
        <v>3</v>
      </c>
      <c r="C10" s="28">
        <v>10</v>
      </c>
      <c r="D10" s="29">
        <v>1</v>
      </c>
      <c r="E10" s="30">
        <v>24</v>
      </c>
      <c r="F10" s="32" t="str">
        <f t="shared" ref="F10:F73" si="4">IF(ISBLANK(B10),"",TEXT(G10,"jjj"))</f>
        <v>dim</v>
      </c>
      <c r="G10" s="4">
        <f t="shared" si="0"/>
        <v>45627</v>
      </c>
      <c r="H10" s="5">
        <f t="shared" si="1"/>
        <v>0.42996527777722804</v>
      </c>
      <c r="I10" s="14" t="str">
        <f>VLOOKUP(E10,DATA!$A$1:$B$35,2,0)</f>
        <v>Lot N°24</v>
      </c>
      <c r="K10" s="3" t="str">
        <f t="shared" ca="1" si="2"/>
        <v>mardi</v>
      </c>
      <c r="L10" s="36">
        <f>IF($B$3="","",DATE(YEAR($B$2),MONTH(1&amp;$B$3),3))</f>
        <v>45629</v>
      </c>
      <c r="M10" s="15">
        <f t="shared" si="3"/>
        <v>7</v>
      </c>
      <c r="N10" s="1"/>
      <c r="O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</row>
    <row r="11" spans="1:69" ht="19.95" customHeight="1" x14ac:dyDescent="0.3">
      <c r="A11" s="1"/>
      <c r="B11" s="27" t="s">
        <v>4</v>
      </c>
      <c r="C11" s="28">
        <v>10.3</v>
      </c>
      <c r="D11" s="29">
        <v>1</v>
      </c>
      <c r="E11" s="30">
        <v>1</v>
      </c>
      <c r="F11" s="32" t="str">
        <f t="shared" si="4"/>
        <v>dim</v>
      </c>
      <c r="G11" s="4">
        <f t="shared" si="0"/>
        <v>45627</v>
      </c>
      <c r="H11" s="5">
        <f t="shared" si="1"/>
        <v>0.82219907407124992</v>
      </c>
      <c r="I11" s="14" t="str">
        <f>VLOOKUP(E11,DATA!$A$1:$B$35,2,0)</f>
        <v>Lot N°1</v>
      </c>
      <c r="K11" s="3" t="str">
        <f t="shared" ca="1" si="2"/>
        <v>mercredi</v>
      </c>
      <c r="L11" s="36">
        <f>IF($B$3="","",DATE(YEAR($B$2),MONTH(1&amp;$B$3),4))</f>
        <v>45630</v>
      </c>
      <c r="M11" s="15">
        <f t="shared" si="3"/>
        <v>3</v>
      </c>
      <c r="N11" s="1"/>
      <c r="O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</row>
    <row r="12" spans="1:69" ht="19.95" customHeight="1" x14ac:dyDescent="0.3">
      <c r="A12" s="1"/>
      <c r="B12" s="27" t="s">
        <v>5</v>
      </c>
      <c r="C12" s="28">
        <v>47.6</v>
      </c>
      <c r="D12" s="29">
        <v>4</v>
      </c>
      <c r="E12" s="30">
        <v>1</v>
      </c>
      <c r="F12" s="32" t="str">
        <f t="shared" si="4"/>
        <v>dim</v>
      </c>
      <c r="G12" s="4">
        <f t="shared" si="0"/>
        <v>45627</v>
      </c>
      <c r="H12" s="5">
        <f t="shared" si="1"/>
        <v>0.83929398148029577</v>
      </c>
      <c r="I12" s="14" t="str">
        <f>VLOOKUP(E12,DATA!$A$1:$B$35,2,0)</f>
        <v>Lot N°1</v>
      </c>
      <c r="K12" s="3" t="str">
        <f t="shared" ca="1" si="2"/>
        <v>jeudi</v>
      </c>
      <c r="L12" s="36">
        <f>IF($B$3="","",DATE(YEAR($B$2),MONTH(1&amp;$B$3),5))</f>
        <v>45631</v>
      </c>
      <c r="M12" s="15">
        <f t="shared" si="3"/>
        <v>20</v>
      </c>
      <c r="N12" s="1"/>
      <c r="O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</row>
    <row r="13" spans="1:69" ht="19.95" customHeight="1" x14ac:dyDescent="0.3">
      <c r="A13" s="1"/>
      <c r="B13" s="27" t="s">
        <v>6</v>
      </c>
      <c r="C13" s="28"/>
      <c r="D13" s="29"/>
      <c r="E13" s="30">
        <v>1</v>
      </c>
      <c r="F13" s="32" t="str">
        <f t="shared" si="4"/>
        <v>dim</v>
      </c>
      <c r="G13" s="4">
        <f t="shared" si="0"/>
        <v>45627</v>
      </c>
      <c r="H13" s="5">
        <f t="shared" si="1"/>
        <v>0.83930555555707542</v>
      </c>
      <c r="I13" s="14" t="str">
        <f>VLOOKUP(E13,DATA!$A$1:$B$35,2,0)</f>
        <v>Lot N°1</v>
      </c>
      <c r="K13" s="3" t="str">
        <f t="shared" ca="1" si="2"/>
        <v>vendredi</v>
      </c>
      <c r="L13" s="36">
        <f>IF($B$3="","",DATE(YEAR($B$2),MONTH(1&amp;$B$3),6))</f>
        <v>45632</v>
      </c>
      <c r="M13" s="15">
        <f t="shared" si="3"/>
        <v>14</v>
      </c>
      <c r="N13" s="1"/>
      <c r="O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</row>
    <row r="14" spans="1:69" ht="19.95" customHeight="1" x14ac:dyDescent="0.3">
      <c r="A14" s="1"/>
      <c r="B14" s="27" t="s">
        <v>7</v>
      </c>
      <c r="C14" s="28"/>
      <c r="D14" s="29"/>
      <c r="E14" s="30">
        <v>25</v>
      </c>
      <c r="F14" s="32" t="str">
        <f t="shared" si="4"/>
        <v>dim</v>
      </c>
      <c r="G14" s="4">
        <f t="shared" si="0"/>
        <v>45627</v>
      </c>
      <c r="H14" s="5">
        <f t="shared" si="1"/>
        <v>0.83931712962657912</v>
      </c>
      <c r="I14" s="14" t="str">
        <f>VLOOKUP(E14,DATA!$A$1:$B$35,2,0)</f>
        <v>Lot N°25</v>
      </c>
      <c r="K14" s="3" t="str">
        <f t="shared" ca="1" si="2"/>
        <v>samedi</v>
      </c>
      <c r="L14" s="36">
        <f>IF($B$3="","",DATE(YEAR($B$2),MONTH(1&amp;$B$3),7))</f>
        <v>45633</v>
      </c>
      <c r="M14" s="15">
        <f t="shared" si="3"/>
        <v>6</v>
      </c>
      <c r="N14" s="1"/>
      <c r="O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</row>
    <row r="15" spans="1:69" ht="19.95" customHeight="1" x14ac:dyDescent="0.3">
      <c r="A15" s="1"/>
      <c r="B15" s="27" t="s">
        <v>8</v>
      </c>
      <c r="C15" s="28"/>
      <c r="D15" s="29"/>
      <c r="E15" s="30">
        <v>10</v>
      </c>
      <c r="F15" s="32" t="str">
        <f t="shared" si="4"/>
        <v>dim</v>
      </c>
      <c r="G15" s="4">
        <f t="shared" si="0"/>
        <v>45627</v>
      </c>
      <c r="H15" s="5">
        <f t="shared" si="1"/>
        <v>0.83932870370335877</v>
      </c>
      <c r="I15" s="14" t="str">
        <f>VLOOKUP(E15,DATA!$A$1:$B$35,2,0)</f>
        <v>Lot N°10</v>
      </c>
      <c r="K15" s="3" t="str">
        <f t="shared" ca="1" si="2"/>
        <v>dimanche</v>
      </c>
      <c r="L15" s="36">
        <f>IF($B$3="","",DATE(YEAR($B$2),MONTH(1&amp;$B$3),8))</f>
        <v>45634</v>
      </c>
      <c r="M15" s="15">
        <f t="shared" si="3"/>
        <v>16</v>
      </c>
      <c r="N15" s="1"/>
      <c r="O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</row>
    <row r="16" spans="1:69" ht="19.95" customHeight="1" x14ac:dyDescent="0.3">
      <c r="A16" s="1"/>
      <c r="B16" s="27" t="s">
        <v>9</v>
      </c>
      <c r="C16" s="28">
        <v>13</v>
      </c>
      <c r="D16" s="29">
        <v>1</v>
      </c>
      <c r="E16" s="30">
        <v>20</v>
      </c>
      <c r="F16" s="32" t="str">
        <f t="shared" si="4"/>
        <v>lun</v>
      </c>
      <c r="G16" s="4">
        <f t="shared" si="0"/>
        <v>45628</v>
      </c>
      <c r="H16" s="5">
        <f t="shared" si="1"/>
        <v>0.28193287036992842</v>
      </c>
      <c r="I16" s="14" t="str">
        <f>VLOOKUP(E16,DATA!$A$1:$B$35,2,0)</f>
        <v>Lot N°20</v>
      </c>
      <c r="K16" s="3" t="str">
        <f t="shared" ca="1" si="2"/>
        <v>lundi</v>
      </c>
      <c r="L16" s="36">
        <f>IF($B$3="","",DATE(YEAR($B$2),MONTH(1&amp;$B$3),9))</f>
        <v>45635</v>
      </c>
      <c r="M16" s="15">
        <f t="shared" si="3"/>
        <v>0</v>
      </c>
      <c r="N16" s="1"/>
      <c r="O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</row>
    <row r="17" spans="1:69" ht="19.95" customHeight="1" x14ac:dyDescent="0.3">
      <c r="A17" s="1"/>
      <c r="B17" s="27" t="s">
        <v>10</v>
      </c>
      <c r="C17" s="28">
        <v>11</v>
      </c>
      <c r="D17" s="29">
        <v>1</v>
      </c>
      <c r="E17" s="30">
        <v>4</v>
      </c>
      <c r="F17" s="32" t="str">
        <f t="shared" si="4"/>
        <v>lun</v>
      </c>
      <c r="G17" s="4">
        <f t="shared" si="0"/>
        <v>45628</v>
      </c>
      <c r="H17" s="5">
        <f t="shared" si="1"/>
        <v>0.51782407407154096</v>
      </c>
      <c r="I17" s="14" t="str">
        <f>VLOOKUP(E17,DATA!$A$1:$B$35,2,0)</f>
        <v>Lot N°4</v>
      </c>
      <c r="K17" s="3" t="str">
        <f t="shared" ca="1" si="2"/>
        <v/>
      </c>
      <c r="L17" s="36">
        <f>IF($B$3="","",DATE(YEAR($B$2),MONTH(1&amp;$B$3),10))</f>
        <v>45636</v>
      </c>
      <c r="M17" s="15">
        <f t="shared" si="3"/>
        <v>0</v>
      </c>
      <c r="N17" s="1"/>
      <c r="O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</row>
    <row r="18" spans="1:69" ht="19.95" customHeight="1" x14ac:dyDescent="0.3">
      <c r="A18" s="1"/>
      <c r="B18" s="27" t="s">
        <v>11</v>
      </c>
      <c r="C18" s="28">
        <v>11</v>
      </c>
      <c r="D18" s="29">
        <v>1</v>
      </c>
      <c r="E18" s="30">
        <v>4</v>
      </c>
      <c r="F18" s="32" t="str">
        <f t="shared" si="4"/>
        <v>lun</v>
      </c>
      <c r="G18" s="4">
        <f t="shared" si="0"/>
        <v>45628</v>
      </c>
      <c r="H18" s="5">
        <f t="shared" si="1"/>
        <v>0.55979166666656965</v>
      </c>
      <c r="I18" s="14" t="str">
        <f>VLOOKUP(E18,DATA!$A$1:$B$35,2,0)</f>
        <v>Lot N°4</v>
      </c>
      <c r="K18" s="3" t="str">
        <f t="shared" ca="1" si="2"/>
        <v/>
      </c>
      <c r="L18" s="36">
        <f>IF($B$3="","",DATE(YEAR($B$2),MONTH(1&amp;$B$3),11))</f>
        <v>45637</v>
      </c>
      <c r="M18" s="15">
        <f t="shared" si="3"/>
        <v>0</v>
      </c>
      <c r="N18" s="1"/>
      <c r="O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</row>
    <row r="19" spans="1:69" ht="19.95" customHeight="1" x14ac:dyDescent="0.3">
      <c r="A19" s="1"/>
      <c r="B19" s="27" t="s">
        <v>12</v>
      </c>
      <c r="C19" s="28">
        <v>14</v>
      </c>
      <c r="D19" s="29">
        <v>1</v>
      </c>
      <c r="E19" s="30">
        <v>10</v>
      </c>
      <c r="F19" s="32" t="str">
        <f t="shared" si="4"/>
        <v>lun</v>
      </c>
      <c r="G19" s="4">
        <f t="shared" si="0"/>
        <v>45628</v>
      </c>
      <c r="H19" s="5">
        <f t="shared" si="1"/>
        <v>0.56745370370481396</v>
      </c>
      <c r="I19" s="14" t="str">
        <f>VLOOKUP(E19,DATA!$A$1:$B$35,2,0)</f>
        <v>Lot N°10</v>
      </c>
      <c r="K19" s="3" t="str">
        <f t="shared" ca="1" si="2"/>
        <v/>
      </c>
      <c r="L19" s="36">
        <f>IF($B$3="","",DATE(YEAR($B$2),MONTH(1&amp;$B$3),12))</f>
        <v>45638</v>
      </c>
      <c r="M19" s="15">
        <f t="shared" si="3"/>
        <v>0</v>
      </c>
      <c r="N19" s="1"/>
      <c r="O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</row>
    <row r="20" spans="1:69" ht="19.95" customHeight="1" x14ac:dyDescent="0.3">
      <c r="A20" s="1"/>
      <c r="B20" s="27" t="s">
        <v>13</v>
      </c>
      <c r="C20" s="28">
        <v>8</v>
      </c>
      <c r="D20" s="29">
        <v>1</v>
      </c>
      <c r="E20" s="30">
        <v>27</v>
      </c>
      <c r="F20" s="32" t="str">
        <f t="shared" si="4"/>
        <v>lun</v>
      </c>
      <c r="G20" s="4">
        <f t="shared" si="0"/>
        <v>45628</v>
      </c>
      <c r="H20" s="5">
        <f t="shared" si="1"/>
        <v>0.76190972221957054</v>
      </c>
      <c r="I20" s="14" t="str">
        <f>VLOOKUP(E20,DATA!$A$1:$B$35,2,0)</f>
        <v>Lot N°27</v>
      </c>
      <c r="K20" s="3" t="str">
        <f t="shared" ca="1" si="2"/>
        <v/>
      </c>
      <c r="L20" s="36">
        <f>IF($B$3="","",DATE(YEAR($B$2),MONTH(1&amp;$B$3),13))</f>
        <v>45639</v>
      </c>
      <c r="M20" s="15">
        <f t="shared" si="3"/>
        <v>0</v>
      </c>
      <c r="N20" s="1"/>
      <c r="O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</row>
    <row r="21" spans="1:69" ht="19.95" customHeight="1" x14ac:dyDescent="0.3">
      <c r="A21" s="1"/>
      <c r="B21" s="27" t="s">
        <v>14</v>
      </c>
      <c r="C21" s="28">
        <v>14</v>
      </c>
      <c r="D21" s="29">
        <v>1</v>
      </c>
      <c r="E21" s="30">
        <v>10</v>
      </c>
      <c r="F21" s="32" t="str">
        <f t="shared" si="4"/>
        <v>lun</v>
      </c>
      <c r="G21" s="4">
        <f t="shared" si="0"/>
        <v>45628</v>
      </c>
      <c r="H21" s="5">
        <f t="shared" si="1"/>
        <v>0.81549768518743804</v>
      </c>
      <c r="I21" s="14" t="str">
        <f>VLOOKUP(E21,DATA!$A$1:$B$35,2,0)</f>
        <v>Lot N°10</v>
      </c>
      <c r="K21" s="3" t="str">
        <f t="shared" ca="1" si="2"/>
        <v/>
      </c>
      <c r="L21" s="36">
        <f>IF($B$3="","",DATE(YEAR($B$2),MONTH(1&amp;$B$3),14))</f>
        <v>45640</v>
      </c>
      <c r="M21" s="15">
        <f t="shared" si="3"/>
        <v>0</v>
      </c>
      <c r="N21" s="1"/>
      <c r="O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</row>
    <row r="22" spans="1:69" ht="19.95" customHeight="1" x14ac:dyDescent="0.3">
      <c r="A22" s="1"/>
      <c r="B22" s="27" t="s">
        <v>15</v>
      </c>
      <c r="C22" s="28">
        <v>27</v>
      </c>
      <c r="D22" s="29">
        <v>2</v>
      </c>
      <c r="E22" s="30">
        <v>19</v>
      </c>
      <c r="F22" s="32" t="str">
        <f t="shared" si="4"/>
        <v>lun</v>
      </c>
      <c r="G22" s="4">
        <f t="shared" si="0"/>
        <v>45628</v>
      </c>
      <c r="H22" s="5">
        <f t="shared" si="1"/>
        <v>0.94109953703446081</v>
      </c>
      <c r="I22" s="14" t="str">
        <f>VLOOKUP(E22,DATA!$A$1:$B$35,2,0)</f>
        <v>Lot N°19</v>
      </c>
      <c r="K22" s="3" t="str">
        <f t="shared" ca="1" si="2"/>
        <v/>
      </c>
      <c r="L22" s="36">
        <f>IF($B$3="","",DATE(YEAR($B$2),MONTH(1&amp;$B$3),15))</f>
        <v>45641</v>
      </c>
      <c r="M22" s="15">
        <f t="shared" si="3"/>
        <v>0</v>
      </c>
      <c r="N22" s="1"/>
      <c r="O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</row>
    <row r="23" spans="1:69" ht="19.95" customHeight="1" x14ac:dyDescent="0.3">
      <c r="A23" s="1"/>
      <c r="B23" s="27" t="s">
        <v>16</v>
      </c>
      <c r="C23" s="28"/>
      <c r="D23" s="29"/>
      <c r="E23" s="30">
        <v>26</v>
      </c>
      <c r="F23" s="32" t="str">
        <f t="shared" si="4"/>
        <v>lun</v>
      </c>
      <c r="G23" s="4">
        <f t="shared" si="0"/>
        <v>45628</v>
      </c>
      <c r="H23" s="5">
        <f t="shared" si="1"/>
        <v>0.94111111111124046</v>
      </c>
      <c r="I23" s="14" t="str">
        <f>VLOOKUP(E23,DATA!$A$1:$B$35,2,0)</f>
        <v>Lot N°26</v>
      </c>
      <c r="K23" s="3" t="str">
        <f t="shared" ca="1" si="2"/>
        <v/>
      </c>
      <c r="L23" s="36">
        <f>IF($B$3="","",DATE(YEAR($B$2),MONTH(1&amp;$B$3),16))</f>
        <v>45642</v>
      </c>
      <c r="M23" s="15">
        <f t="shared" si="3"/>
        <v>0</v>
      </c>
      <c r="N23" s="1"/>
      <c r="O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</row>
    <row r="24" spans="1:69" ht="19.95" customHeight="1" x14ac:dyDescent="0.3">
      <c r="A24" s="1"/>
      <c r="B24" s="27" t="s">
        <v>17</v>
      </c>
      <c r="C24" s="28">
        <v>10.3</v>
      </c>
      <c r="D24" s="29">
        <v>1</v>
      </c>
      <c r="E24" s="30">
        <v>1</v>
      </c>
      <c r="F24" s="32" t="str">
        <f t="shared" si="4"/>
        <v>mar</v>
      </c>
      <c r="G24" s="4">
        <f t="shared" si="0"/>
        <v>45629</v>
      </c>
      <c r="H24" s="5">
        <f t="shared" si="1"/>
        <v>1.2974537035916001E-2</v>
      </c>
      <c r="I24" s="14" t="str">
        <f>VLOOKUP(E24,DATA!$A$1:$B$35,2,0)</f>
        <v>Lot N°1</v>
      </c>
      <c r="K24" s="3" t="str">
        <f t="shared" ca="1" si="2"/>
        <v/>
      </c>
      <c r="L24" s="36">
        <f>IF($B$3="","",DATE(YEAR($B$2),MONTH(1&amp;$B$3),17))</f>
        <v>45643</v>
      </c>
      <c r="M24" s="15">
        <f t="shared" si="3"/>
        <v>0</v>
      </c>
      <c r="N24" s="1"/>
      <c r="O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</row>
    <row r="25" spans="1:69" ht="19.95" customHeight="1" x14ac:dyDescent="0.3">
      <c r="A25" s="1"/>
      <c r="B25" s="27" t="s">
        <v>18</v>
      </c>
      <c r="C25" s="28">
        <v>35.299999999999997</v>
      </c>
      <c r="D25" s="29">
        <v>3</v>
      </c>
      <c r="E25" s="30">
        <v>20</v>
      </c>
      <c r="F25" s="32" t="str">
        <f t="shared" si="4"/>
        <v>mar</v>
      </c>
      <c r="G25" s="4">
        <f t="shared" si="0"/>
        <v>45629</v>
      </c>
      <c r="H25" s="5">
        <f t="shared" si="1"/>
        <v>5.5937500001164153E-2</v>
      </c>
      <c r="I25" s="14" t="str">
        <f>VLOOKUP(E25,DATA!$A$1:$B$35,2,0)</f>
        <v>Lot N°20</v>
      </c>
      <c r="K25" s="3" t="str">
        <f t="shared" ca="1" si="2"/>
        <v/>
      </c>
      <c r="L25" s="36">
        <f>IF($B$3="","",DATE(YEAR($B$2),MONTH(1&amp;$B$3),18))</f>
        <v>45644</v>
      </c>
      <c r="M25" s="15">
        <f t="shared" si="3"/>
        <v>0</v>
      </c>
      <c r="N25" s="1"/>
      <c r="O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</row>
    <row r="26" spans="1:69" ht="19.95" customHeight="1" x14ac:dyDescent="0.3">
      <c r="A26" s="1"/>
      <c r="B26" s="27" t="s">
        <v>19</v>
      </c>
      <c r="C26" s="28"/>
      <c r="D26" s="29"/>
      <c r="E26" s="30">
        <v>1</v>
      </c>
      <c r="F26" s="32" t="str">
        <f t="shared" si="4"/>
        <v>mar</v>
      </c>
      <c r="G26" s="4">
        <f t="shared" si="0"/>
        <v>45629</v>
      </c>
      <c r="H26" s="5">
        <f t="shared" si="1"/>
        <v>5.5949074070667848E-2</v>
      </c>
      <c r="I26" s="14" t="str">
        <f>VLOOKUP(E26,DATA!$A$1:$B$35,2,0)</f>
        <v>Lot N°1</v>
      </c>
      <c r="K26" s="3" t="str">
        <f t="shared" ca="1" si="2"/>
        <v/>
      </c>
      <c r="L26" s="36">
        <f>IF($B$3="","",DATE(YEAR($B$2),MONTH(1&amp;$B$3),19))</f>
        <v>45645</v>
      </c>
      <c r="M26" s="15">
        <f t="shared" si="3"/>
        <v>0</v>
      </c>
      <c r="N26" s="1"/>
      <c r="O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</row>
    <row r="27" spans="1:69" ht="19.95" customHeight="1" x14ac:dyDescent="0.3">
      <c r="A27" s="1"/>
      <c r="B27" s="27" t="s">
        <v>20</v>
      </c>
      <c r="C27" s="28"/>
      <c r="D27" s="29"/>
      <c r="E27" s="30">
        <v>6</v>
      </c>
      <c r="F27" s="32" t="str">
        <f t="shared" si="4"/>
        <v>mar</v>
      </c>
      <c r="G27" s="4">
        <f t="shared" si="0"/>
        <v>45629</v>
      </c>
      <c r="H27" s="5">
        <f t="shared" si="1"/>
        <v>5.59606481474475E-2</v>
      </c>
      <c r="I27" s="14" t="str">
        <f>VLOOKUP(E27,DATA!$A$1:$B$35,2,0)</f>
        <v>Lot N°6</v>
      </c>
      <c r="K27" s="3" t="str">
        <f t="shared" ca="1" si="2"/>
        <v/>
      </c>
      <c r="L27" s="36">
        <f>IF($B$3="","",DATE(YEAR($B$2),MONTH(1&amp;$B$3),20))</f>
        <v>45646</v>
      </c>
      <c r="M27" s="15">
        <f t="shared" si="3"/>
        <v>0</v>
      </c>
      <c r="N27" s="1"/>
      <c r="O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</row>
    <row r="28" spans="1:69" ht="19.95" customHeight="1" x14ac:dyDescent="0.3">
      <c r="A28" s="1"/>
      <c r="B28" s="27" t="s">
        <v>21</v>
      </c>
      <c r="C28" s="28">
        <v>6</v>
      </c>
      <c r="D28" s="29">
        <v>1</v>
      </c>
      <c r="E28" s="30">
        <v>4</v>
      </c>
      <c r="F28" s="32" t="str">
        <f t="shared" si="4"/>
        <v>mar</v>
      </c>
      <c r="G28" s="4">
        <f t="shared" si="0"/>
        <v>45629</v>
      </c>
      <c r="H28" s="5">
        <f t="shared" si="1"/>
        <v>0.73084490740438923</v>
      </c>
      <c r="I28" s="14" t="str">
        <f>VLOOKUP(E28,DATA!$A$1:$B$35,2,0)</f>
        <v>Lot N°4</v>
      </c>
      <c r="K28" s="3" t="str">
        <f t="shared" ca="1" si="2"/>
        <v/>
      </c>
      <c r="L28" s="36">
        <f>IF($B$3="","",DATE(YEAR($B$2),MONTH(1&amp;$B$3),21))</f>
        <v>45647</v>
      </c>
      <c r="M28" s="15">
        <f t="shared" si="3"/>
        <v>0</v>
      </c>
      <c r="N28" s="1"/>
      <c r="O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</row>
    <row r="29" spans="1:69" ht="19.95" customHeight="1" x14ac:dyDescent="0.3">
      <c r="A29" s="1"/>
      <c r="B29" s="27" t="s">
        <v>22</v>
      </c>
      <c r="C29" s="28">
        <v>10.3</v>
      </c>
      <c r="D29" s="29">
        <v>1</v>
      </c>
      <c r="E29" s="30">
        <v>1</v>
      </c>
      <c r="F29" s="32" t="str">
        <f t="shared" si="4"/>
        <v>mar</v>
      </c>
      <c r="G29" s="4">
        <f t="shared" si="0"/>
        <v>45629</v>
      </c>
      <c r="H29" s="5">
        <f t="shared" si="1"/>
        <v>0.86738425926159834</v>
      </c>
      <c r="I29" s="14" t="str">
        <f>VLOOKUP(E29,DATA!$A$1:$B$35,2,0)</f>
        <v>Lot N°1</v>
      </c>
      <c r="K29" s="3" t="str">
        <f t="shared" ca="1" si="2"/>
        <v/>
      </c>
      <c r="L29" s="36">
        <f>IF($B$3="","",DATE(YEAR($B$2),MONTH(1&amp;$B$3),22))</f>
        <v>45648</v>
      </c>
      <c r="M29" s="15">
        <f t="shared" si="3"/>
        <v>0</v>
      </c>
      <c r="N29" s="1"/>
      <c r="O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</row>
    <row r="30" spans="1:69" ht="19.95" customHeight="1" x14ac:dyDescent="0.3">
      <c r="A30" s="1"/>
      <c r="B30" s="27" t="s">
        <v>23</v>
      </c>
      <c r="C30" s="28">
        <v>12</v>
      </c>
      <c r="D30" s="29">
        <v>1</v>
      </c>
      <c r="E30" s="30">
        <v>5</v>
      </c>
      <c r="F30" s="32" t="str">
        <f t="shared" si="4"/>
        <v>mar</v>
      </c>
      <c r="G30" s="4">
        <f t="shared" si="0"/>
        <v>45629</v>
      </c>
      <c r="H30" s="5">
        <f t="shared" si="1"/>
        <v>0.89717592592933215</v>
      </c>
      <c r="I30" s="14" t="str">
        <f>VLOOKUP(E30,DATA!$A$1:$B$35,2,0)</f>
        <v>Lot N°5</v>
      </c>
      <c r="K30" s="3" t="str">
        <f t="shared" ca="1" si="2"/>
        <v/>
      </c>
      <c r="L30" s="36">
        <f>IF($B$3="","",DATE(YEAR($B$2),MONTH(1&amp;$B$3),23))</f>
        <v>45649</v>
      </c>
      <c r="M30" s="15">
        <f t="shared" si="3"/>
        <v>0</v>
      </c>
      <c r="N30" s="1"/>
      <c r="O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</row>
    <row r="31" spans="1:69" ht="19.95" customHeight="1" x14ac:dyDescent="0.3">
      <c r="A31" s="1"/>
      <c r="B31" s="27" t="s">
        <v>24</v>
      </c>
      <c r="C31" s="28">
        <v>13</v>
      </c>
      <c r="D31" s="29">
        <v>1</v>
      </c>
      <c r="E31" s="30">
        <v>20</v>
      </c>
      <c r="F31" s="32" t="str">
        <f t="shared" si="4"/>
        <v>mer</v>
      </c>
      <c r="G31" s="4">
        <f t="shared" si="0"/>
        <v>45630</v>
      </c>
      <c r="H31" s="5">
        <f t="shared" si="1"/>
        <v>8.0752314817800652E-2</v>
      </c>
      <c r="I31" s="14" t="str">
        <f>VLOOKUP(E31,DATA!$A$1:$B$35,2,0)</f>
        <v>Lot N°20</v>
      </c>
      <c r="K31" s="3" t="str">
        <f t="shared" ca="1" si="2"/>
        <v/>
      </c>
      <c r="L31" s="36">
        <f>IF($B$3="","",DATE(YEAR($B$2),MONTH(1&amp;$B$3),24))</f>
        <v>45650</v>
      </c>
      <c r="M31" s="15">
        <f t="shared" si="3"/>
        <v>0</v>
      </c>
      <c r="N31" s="1"/>
      <c r="O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</row>
    <row r="32" spans="1:69" ht="19.95" customHeight="1" x14ac:dyDescent="0.3">
      <c r="A32" s="1"/>
      <c r="B32" s="27" t="s">
        <v>25</v>
      </c>
      <c r="C32" s="28">
        <v>10.3</v>
      </c>
      <c r="D32" s="29">
        <v>1</v>
      </c>
      <c r="E32" s="30">
        <v>1</v>
      </c>
      <c r="F32" s="32" t="str">
        <f t="shared" si="4"/>
        <v>mer</v>
      </c>
      <c r="G32" s="4">
        <f t="shared" si="0"/>
        <v>45630</v>
      </c>
      <c r="H32" s="5">
        <f t="shared" si="1"/>
        <v>0.1328125</v>
      </c>
      <c r="I32" s="14" t="str">
        <f>VLOOKUP(E32,DATA!$A$1:$B$35,2,0)</f>
        <v>Lot N°1</v>
      </c>
      <c r="K32" s="3" t="str">
        <f t="shared" ca="1" si="2"/>
        <v/>
      </c>
      <c r="L32" s="36">
        <f>IF($B$3="","",DATE(YEAR($B$2),MONTH(1&amp;$B$3),25))</f>
        <v>45651</v>
      </c>
      <c r="M32" s="15">
        <f t="shared" si="3"/>
        <v>0</v>
      </c>
      <c r="N32" s="1"/>
      <c r="O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</row>
    <row r="33" spans="1:69" ht="19.95" customHeight="1" x14ac:dyDescent="0.3">
      <c r="A33" s="1"/>
      <c r="B33" s="27" t="s">
        <v>26</v>
      </c>
      <c r="C33" s="28">
        <v>10.3</v>
      </c>
      <c r="D33" s="29">
        <v>1</v>
      </c>
      <c r="E33" s="30">
        <v>1</v>
      </c>
      <c r="F33" s="32" t="str">
        <f t="shared" si="4"/>
        <v>mer</v>
      </c>
      <c r="G33" s="4">
        <f t="shared" si="0"/>
        <v>45630</v>
      </c>
      <c r="H33" s="5">
        <f t="shared" si="1"/>
        <v>0.94148148148087785</v>
      </c>
      <c r="I33" s="14" t="str">
        <f>VLOOKUP(E33,DATA!$A$1:$B$35,2,0)</f>
        <v>Lot N°1</v>
      </c>
      <c r="K33" s="3" t="str">
        <f t="shared" ca="1" si="2"/>
        <v/>
      </c>
      <c r="L33" s="36">
        <f>IF($B$3="","",DATE(YEAR($B$2),MONTH(1&amp;$B$3),26))</f>
        <v>45652</v>
      </c>
      <c r="M33" s="15">
        <f t="shared" si="3"/>
        <v>0</v>
      </c>
      <c r="N33" s="1"/>
      <c r="O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</row>
    <row r="34" spans="1:69" ht="19.95" customHeight="1" x14ac:dyDescent="0.3">
      <c r="A34" s="1"/>
      <c r="B34" s="27" t="s">
        <v>27</v>
      </c>
      <c r="C34" s="28">
        <v>14</v>
      </c>
      <c r="D34" s="29">
        <v>1</v>
      </c>
      <c r="E34" s="30">
        <v>19</v>
      </c>
      <c r="F34" s="32" t="str">
        <f t="shared" si="4"/>
        <v>jeu</v>
      </c>
      <c r="G34" s="4">
        <f t="shared" si="0"/>
        <v>45631</v>
      </c>
      <c r="H34" s="5">
        <f t="shared" si="1"/>
        <v>2.905092595028691E-3</v>
      </c>
      <c r="I34" s="14" t="str">
        <f>VLOOKUP(E34,DATA!$A$1:$B$35,2,0)</f>
        <v>Lot N°19</v>
      </c>
      <c r="K34" s="3" t="str">
        <f t="shared" ca="1" si="2"/>
        <v/>
      </c>
      <c r="L34" s="36">
        <f>IF($B$3="","",DATE(YEAR($B$2),MONTH(1&amp;$B$3),27))</f>
        <v>45653</v>
      </c>
      <c r="M34" s="15">
        <f t="shared" si="3"/>
        <v>0</v>
      </c>
      <c r="N34" s="1"/>
      <c r="O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</row>
    <row r="35" spans="1:69" ht="19.95" customHeight="1" x14ac:dyDescent="0.3">
      <c r="A35" s="1"/>
      <c r="B35" s="27" t="s">
        <v>28</v>
      </c>
      <c r="C35" s="28">
        <v>20.6</v>
      </c>
      <c r="D35" s="29">
        <v>2</v>
      </c>
      <c r="E35" s="30">
        <v>1</v>
      </c>
      <c r="F35" s="32" t="str">
        <f t="shared" si="4"/>
        <v>jeu</v>
      </c>
      <c r="G35" s="4">
        <f t="shared" si="0"/>
        <v>45631</v>
      </c>
      <c r="H35" s="5">
        <f t="shared" si="1"/>
        <v>3.9467592592700385E-2</v>
      </c>
      <c r="I35" s="14" t="str">
        <f>VLOOKUP(E35,DATA!$A$1:$B$35,2,0)</f>
        <v>Lot N°1</v>
      </c>
      <c r="K35" s="3" t="str">
        <f t="shared" ca="1" si="2"/>
        <v/>
      </c>
      <c r="L35" s="36">
        <f>IF($B$3="","",DATE(YEAR($B$2),MONTH(1&amp;$B$3),28))</f>
        <v>45654</v>
      </c>
      <c r="M35" s="15">
        <f t="shared" si="3"/>
        <v>0</v>
      </c>
      <c r="N35" s="1"/>
      <c r="O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</row>
    <row r="36" spans="1:69" ht="19.95" customHeight="1" x14ac:dyDescent="0.3">
      <c r="B36" s="27" t="s">
        <v>42</v>
      </c>
      <c r="C36" s="28"/>
      <c r="D36" s="29"/>
      <c r="E36" s="30">
        <v>1</v>
      </c>
      <c r="F36" s="32" t="str">
        <f t="shared" si="4"/>
        <v>jeu</v>
      </c>
      <c r="G36" s="4">
        <f t="shared" si="0"/>
        <v>45631</v>
      </c>
      <c r="H36" s="5">
        <f t="shared" si="1"/>
        <v>3.9479166669480037E-2</v>
      </c>
      <c r="I36" s="14" t="str">
        <f>VLOOKUP(E36,DATA!$A$1:$B$35,2,0)</f>
        <v>Lot N°1</v>
      </c>
      <c r="K36" s="3" t="str">
        <f t="shared" ca="1" si="2"/>
        <v/>
      </c>
      <c r="L36" s="36">
        <f>IF($B$3="","",DATE(YEAR($B$2),MONTH(1&amp;$B$3),29))</f>
        <v>45655</v>
      </c>
      <c r="M36" s="15">
        <f t="shared" si="3"/>
        <v>0</v>
      </c>
      <c r="N36" s="1"/>
      <c r="O36" s="1"/>
    </row>
    <row r="37" spans="1:69" ht="19.95" customHeight="1" x14ac:dyDescent="0.3">
      <c r="B37" s="27" t="s">
        <v>29</v>
      </c>
      <c r="C37" s="28">
        <v>13</v>
      </c>
      <c r="D37" s="29">
        <v>1</v>
      </c>
      <c r="E37" s="30">
        <v>36</v>
      </c>
      <c r="F37" s="32" t="str">
        <f t="shared" si="4"/>
        <v>jeu</v>
      </c>
      <c r="G37" s="4">
        <f t="shared" si="0"/>
        <v>45631</v>
      </c>
      <c r="H37" s="5">
        <f t="shared" si="1"/>
        <v>0.10200231481576338</v>
      </c>
      <c r="I37" s="14" t="str">
        <f>VLOOKUP(E37,DATA!$A$1:$B$35,2,0)</f>
        <v>Lot N°36</v>
      </c>
      <c r="K37" s="3" t="str">
        <f t="shared" ca="1" si="2"/>
        <v/>
      </c>
      <c r="L37" s="36">
        <f>IF($B$3="","",DATE(YEAR($B$2),MONTH(1&amp;$B$3),30))</f>
        <v>45656</v>
      </c>
      <c r="M37" s="15">
        <f t="shared" si="3"/>
        <v>0</v>
      </c>
      <c r="N37" s="1"/>
      <c r="O37" s="1"/>
    </row>
    <row r="38" spans="1:69" ht="19.95" customHeight="1" x14ac:dyDescent="0.3">
      <c r="B38" s="27" t="s">
        <v>30</v>
      </c>
      <c r="C38" s="28">
        <v>12</v>
      </c>
      <c r="D38" s="29">
        <v>1</v>
      </c>
      <c r="E38" s="30">
        <v>5</v>
      </c>
      <c r="F38" s="32" t="str">
        <f t="shared" si="4"/>
        <v>jeu</v>
      </c>
      <c r="G38" s="4">
        <f t="shared" si="0"/>
        <v>45631</v>
      </c>
      <c r="H38" s="5">
        <f t="shared" si="1"/>
        <v>0.41035879629635019</v>
      </c>
      <c r="I38" s="14" t="str">
        <f>VLOOKUP(E38,DATA!$A$1:$B$35,2,0)</f>
        <v>Lot N°5</v>
      </c>
      <c r="K38" s="3" t="str">
        <f t="shared" ca="1" si="2"/>
        <v/>
      </c>
      <c r="L38" s="36">
        <f>IF($B$3="","",DATE(YEAR($B$2),MONTH(1&amp;$B$3),31))</f>
        <v>45657</v>
      </c>
      <c r="M38" s="15">
        <f t="shared" si="3"/>
        <v>0</v>
      </c>
      <c r="N38" s="1"/>
      <c r="O38" s="1"/>
    </row>
    <row r="39" spans="1:69" ht="19.95" customHeight="1" x14ac:dyDescent="0.3">
      <c r="B39" s="27" t="s">
        <v>31</v>
      </c>
      <c r="C39" s="28">
        <v>42</v>
      </c>
      <c r="D39" s="29">
        <v>3</v>
      </c>
      <c r="E39" s="30">
        <v>11</v>
      </c>
      <c r="F39" s="32" t="str">
        <f t="shared" si="4"/>
        <v>jeu</v>
      </c>
      <c r="G39" s="4">
        <f t="shared" si="0"/>
        <v>45631</v>
      </c>
      <c r="H39" s="5">
        <f t="shared" si="1"/>
        <v>0.53945601851592073</v>
      </c>
      <c r="I39" s="14" t="str">
        <f>VLOOKUP(E39,DATA!$A$1:$B$35,2,0)</f>
        <v>Lot N°11</v>
      </c>
      <c r="M39" s="17">
        <f>IF(B3="","",SUM(M8:M38))</f>
        <v>82</v>
      </c>
      <c r="N39" s="1"/>
      <c r="O39" s="1"/>
    </row>
    <row r="40" spans="1:69" ht="19.95" customHeight="1" x14ac:dyDescent="0.3">
      <c r="B40" s="27" t="s">
        <v>43</v>
      </c>
      <c r="C40" s="28"/>
      <c r="D40" s="29"/>
      <c r="E40" s="30">
        <v>10</v>
      </c>
      <c r="F40" s="32" t="str">
        <f t="shared" si="4"/>
        <v>jeu</v>
      </c>
      <c r="G40" s="4">
        <f t="shared" si="0"/>
        <v>45631</v>
      </c>
      <c r="H40" s="5">
        <f t="shared" si="1"/>
        <v>0.53946759259270038</v>
      </c>
      <c r="I40" s="14" t="str">
        <f>VLOOKUP(E40,DATA!$A$1:$B$35,2,0)</f>
        <v>Lot N°10</v>
      </c>
      <c r="K40" s="1"/>
      <c r="N40" s="1"/>
      <c r="O40" s="1"/>
    </row>
    <row r="41" spans="1:69" ht="19.95" customHeight="1" x14ac:dyDescent="0.3">
      <c r="B41" s="27" t="s">
        <v>44</v>
      </c>
      <c r="C41" s="28"/>
      <c r="D41" s="29"/>
      <c r="E41" s="30">
        <v>24</v>
      </c>
      <c r="F41" s="32" t="str">
        <f t="shared" si="4"/>
        <v>jeu</v>
      </c>
      <c r="G41" s="4">
        <f t="shared" si="0"/>
        <v>45631</v>
      </c>
      <c r="H41" s="5">
        <f t="shared" si="1"/>
        <v>0.53947916666948004</v>
      </c>
      <c r="I41" s="14" t="str">
        <f>VLOOKUP(E41,DATA!$A$1:$B$35,2,0)</f>
        <v>Lot N°24</v>
      </c>
      <c r="K41" s="1"/>
      <c r="N41" s="1"/>
      <c r="O41" s="1"/>
    </row>
    <row r="42" spans="1:69" ht="19.95" customHeight="1" x14ac:dyDescent="0.3">
      <c r="B42" s="27" t="s">
        <v>32</v>
      </c>
      <c r="C42" s="28">
        <v>14</v>
      </c>
      <c r="D42" s="29">
        <v>1</v>
      </c>
      <c r="E42" s="30">
        <v>11</v>
      </c>
      <c r="F42" s="32" t="str">
        <f t="shared" si="4"/>
        <v>jeu</v>
      </c>
      <c r="G42" s="4">
        <f t="shared" si="0"/>
        <v>45631</v>
      </c>
      <c r="H42" s="5">
        <f t="shared" si="1"/>
        <v>0.55199074074334931</v>
      </c>
      <c r="I42" s="14" t="str">
        <f>VLOOKUP(E42,DATA!$A$1:$B$35,2,0)</f>
        <v>Lot N°11</v>
      </c>
      <c r="K42" s="1"/>
      <c r="N42" s="1"/>
      <c r="O42" s="1"/>
    </row>
    <row r="43" spans="1:69" ht="19.95" customHeight="1" x14ac:dyDescent="0.3">
      <c r="B43" s="27" t="s">
        <v>33</v>
      </c>
      <c r="C43" s="28">
        <v>11</v>
      </c>
      <c r="D43" s="29">
        <v>1</v>
      </c>
      <c r="E43" s="30">
        <v>4</v>
      </c>
      <c r="F43" s="32" t="str">
        <f t="shared" si="4"/>
        <v>jeu</v>
      </c>
      <c r="G43" s="4">
        <f t="shared" si="0"/>
        <v>45631</v>
      </c>
      <c r="H43" s="5">
        <f t="shared" si="1"/>
        <v>0.56223379629955161</v>
      </c>
      <c r="I43" s="14" t="str">
        <f>VLOOKUP(E43,DATA!$A$1:$B$35,2,0)</f>
        <v>Lot N°4</v>
      </c>
      <c r="K43" s="1"/>
      <c r="N43" s="1"/>
      <c r="O43" s="1"/>
    </row>
    <row r="44" spans="1:69" ht="19.95" customHeight="1" x14ac:dyDescent="0.3">
      <c r="B44" s="27" t="s">
        <v>34</v>
      </c>
      <c r="C44" s="28">
        <v>10.3</v>
      </c>
      <c r="D44" s="29">
        <v>1</v>
      </c>
      <c r="E44" s="30">
        <v>1</v>
      </c>
      <c r="F44" s="32" t="str">
        <f t="shared" si="4"/>
        <v>jeu</v>
      </c>
      <c r="G44" s="4">
        <f t="shared" si="0"/>
        <v>45631</v>
      </c>
      <c r="H44" s="5">
        <f t="shared" si="1"/>
        <v>0.61894675925577758</v>
      </c>
      <c r="I44" s="14" t="str">
        <f>VLOOKUP(E44,DATA!$A$1:$B$35,2,0)</f>
        <v>Lot N°1</v>
      </c>
      <c r="K44" s="1"/>
      <c r="N44" s="1"/>
      <c r="O44" s="1"/>
    </row>
    <row r="45" spans="1:69" ht="19.95" customHeight="1" x14ac:dyDescent="0.3">
      <c r="B45" s="27" t="s">
        <v>35</v>
      </c>
      <c r="C45" s="28">
        <v>27</v>
      </c>
      <c r="D45" s="29">
        <v>2</v>
      </c>
      <c r="E45" s="30">
        <v>32</v>
      </c>
      <c r="F45" s="32" t="str">
        <f t="shared" si="4"/>
        <v>jeu</v>
      </c>
      <c r="G45" s="4">
        <f t="shared" si="0"/>
        <v>45631</v>
      </c>
      <c r="H45" s="5">
        <f t="shared" si="1"/>
        <v>0.79196759259502869</v>
      </c>
      <c r="I45" s="14" t="str">
        <f>VLOOKUP(E45,DATA!$A$1:$B$35,2,0)</f>
        <v>Lot N°32</v>
      </c>
      <c r="K45" s="1"/>
      <c r="N45" s="1"/>
      <c r="O45" s="1"/>
    </row>
    <row r="46" spans="1:69" ht="19.95" customHeight="1" x14ac:dyDescent="0.3">
      <c r="B46" s="27" t="s">
        <v>45</v>
      </c>
      <c r="C46" s="28"/>
      <c r="D46" s="29"/>
      <c r="E46" s="30">
        <v>19</v>
      </c>
      <c r="F46" s="32" t="str">
        <f t="shared" si="4"/>
        <v>jeu</v>
      </c>
      <c r="G46" s="4">
        <f t="shared" si="0"/>
        <v>45631</v>
      </c>
      <c r="H46" s="5">
        <f t="shared" si="1"/>
        <v>0.79197916666453239</v>
      </c>
      <c r="I46" s="14" t="str">
        <f>VLOOKUP(E46,DATA!$A$1:$B$35,2,0)</f>
        <v>Lot N°19</v>
      </c>
      <c r="K46" s="1"/>
      <c r="N46" s="1"/>
      <c r="O46" s="1"/>
    </row>
    <row r="47" spans="1:69" ht="19.95" customHeight="1" x14ac:dyDescent="0.3">
      <c r="B47" s="27" t="s">
        <v>36</v>
      </c>
      <c r="C47" s="28">
        <v>10.3</v>
      </c>
      <c r="D47" s="29">
        <v>1</v>
      </c>
      <c r="E47" s="30">
        <v>1</v>
      </c>
      <c r="F47" s="32" t="str">
        <f t="shared" si="4"/>
        <v>jeu</v>
      </c>
      <c r="G47" s="4">
        <f t="shared" si="0"/>
        <v>45631</v>
      </c>
      <c r="H47" s="5">
        <f t="shared" si="1"/>
        <v>0.81219907407648861</v>
      </c>
      <c r="I47" s="14" t="str">
        <f>VLOOKUP(E47,DATA!$A$1:$B$35,2,0)</f>
        <v>Lot N°1</v>
      </c>
      <c r="K47" s="1"/>
      <c r="N47" s="1"/>
      <c r="O47" s="1"/>
    </row>
    <row r="48" spans="1:69" ht="19.95" customHeight="1" x14ac:dyDescent="0.3">
      <c r="B48" s="27" t="s">
        <v>37</v>
      </c>
      <c r="C48" s="28">
        <v>13</v>
      </c>
      <c r="D48" s="29">
        <v>1</v>
      </c>
      <c r="E48" s="30">
        <v>20</v>
      </c>
      <c r="F48" s="32" t="str">
        <f t="shared" si="4"/>
        <v>jeu</v>
      </c>
      <c r="G48" s="4">
        <f t="shared" si="0"/>
        <v>45631</v>
      </c>
      <c r="H48" s="5">
        <f t="shared" si="1"/>
        <v>0.83234953703504289</v>
      </c>
      <c r="I48" s="14" t="str">
        <f>VLOOKUP(E48,DATA!$A$1:$B$35,2,0)</f>
        <v>Lot N°20</v>
      </c>
      <c r="K48" s="1"/>
      <c r="N48" s="1"/>
      <c r="O48" s="1"/>
    </row>
    <row r="49" spans="2:9" ht="19.95" customHeight="1" x14ac:dyDescent="0.3">
      <c r="B49" s="27" t="s">
        <v>38</v>
      </c>
      <c r="C49" s="28">
        <v>13</v>
      </c>
      <c r="D49" s="29">
        <v>1</v>
      </c>
      <c r="E49" s="30">
        <v>9</v>
      </c>
      <c r="F49" s="32" t="str">
        <f t="shared" si="4"/>
        <v>jeu</v>
      </c>
      <c r="G49" s="4">
        <f t="shared" si="0"/>
        <v>45631</v>
      </c>
      <c r="H49" s="5">
        <f t="shared" si="1"/>
        <v>0.83932870370335877</v>
      </c>
      <c r="I49" s="14" t="str">
        <f>VLOOKUP(E49,DATA!$A$1:$B$35,2,0)</f>
        <v>Lot N°9</v>
      </c>
    </row>
    <row r="50" spans="2:9" ht="19.95" customHeight="1" x14ac:dyDescent="0.3">
      <c r="B50" s="27" t="s">
        <v>39</v>
      </c>
      <c r="C50" s="28">
        <v>23.3</v>
      </c>
      <c r="D50" s="29">
        <v>2</v>
      </c>
      <c r="E50" s="30">
        <v>14</v>
      </c>
      <c r="F50" s="32" t="str">
        <f t="shared" si="4"/>
        <v>jeu</v>
      </c>
      <c r="G50" s="4">
        <f t="shared" si="0"/>
        <v>45631</v>
      </c>
      <c r="H50" s="5">
        <f t="shared" si="1"/>
        <v>0.85736111111327773</v>
      </c>
      <c r="I50" s="14" t="str">
        <f>VLOOKUP(E50,DATA!$A$1:$B$35,2,0)</f>
        <v>Lot N°14</v>
      </c>
    </row>
    <row r="51" spans="2:9" ht="19.95" customHeight="1" x14ac:dyDescent="0.3">
      <c r="B51" s="27" t="s">
        <v>46</v>
      </c>
      <c r="C51" s="28"/>
      <c r="D51" s="29"/>
      <c r="E51" s="30">
        <v>1</v>
      </c>
      <c r="F51" s="32" t="str">
        <f t="shared" si="4"/>
        <v>jeu</v>
      </c>
      <c r="G51" s="4">
        <f t="shared" si="0"/>
        <v>45631</v>
      </c>
      <c r="H51" s="5">
        <f t="shared" si="1"/>
        <v>0.85737268518278142</v>
      </c>
      <c r="I51" s="14" t="str">
        <f>VLOOKUP(E51,DATA!$A$1:$B$35,2,0)</f>
        <v>Lot N°1</v>
      </c>
    </row>
    <row r="52" spans="2:9" ht="19.95" customHeight="1" x14ac:dyDescent="0.3">
      <c r="B52" s="27" t="s">
        <v>40</v>
      </c>
      <c r="C52" s="28">
        <v>13</v>
      </c>
      <c r="D52" s="29">
        <v>1</v>
      </c>
      <c r="E52" s="30">
        <v>26</v>
      </c>
      <c r="F52" s="32" t="str">
        <f t="shared" si="4"/>
        <v>jeu</v>
      </c>
      <c r="G52" s="4">
        <f t="shared" si="0"/>
        <v>45631</v>
      </c>
      <c r="H52" s="5">
        <f t="shared" si="1"/>
        <v>0.91138888888963265</v>
      </c>
      <c r="I52" s="14" t="str">
        <f>VLOOKUP(E52,DATA!$A$1:$B$35,2,0)</f>
        <v>Lot N°26</v>
      </c>
    </row>
    <row r="53" spans="2:9" ht="19.95" customHeight="1" x14ac:dyDescent="0.3">
      <c r="B53" s="27" t="s">
        <v>41</v>
      </c>
      <c r="C53" s="28">
        <v>11</v>
      </c>
      <c r="D53" s="29">
        <v>1</v>
      </c>
      <c r="E53" s="30">
        <v>4</v>
      </c>
      <c r="F53" s="32" t="str">
        <f t="shared" si="4"/>
        <v>jeu</v>
      </c>
      <c r="G53" s="4">
        <f t="shared" si="0"/>
        <v>45631</v>
      </c>
      <c r="H53" s="5">
        <f t="shared" si="1"/>
        <v>0.95518518518656492</v>
      </c>
      <c r="I53" s="14" t="str">
        <f>VLOOKUP(E53,DATA!$A$1:$B$35,2,0)</f>
        <v>Lot N°4</v>
      </c>
    </row>
    <row r="54" spans="2:9" ht="19.95" customHeight="1" x14ac:dyDescent="0.3">
      <c r="B54" s="27" t="s">
        <v>47</v>
      </c>
      <c r="C54" s="28">
        <v>12</v>
      </c>
      <c r="D54" s="29">
        <v>1</v>
      </c>
      <c r="E54" s="30">
        <v>6</v>
      </c>
      <c r="F54" s="32" t="str">
        <f t="shared" si="4"/>
        <v>ven</v>
      </c>
      <c r="G54" s="4">
        <f t="shared" si="0"/>
        <v>45632</v>
      </c>
      <c r="H54" s="5">
        <f t="shared" si="1"/>
        <v>8.9375000003201421E-2</v>
      </c>
      <c r="I54" s="14" t="str">
        <f>VLOOKUP(E54,DATA!$A$1:$B$35,2,0)</f>
        <v>Lot N°6</v>
      </c>
    </row>
    <row r="55" spans="2:9" ht="19.95" customHeight="1" x14ac:dyDescent="0.3">
      <c r="B55" s="27" t="s">
        <v>48</v>
      </c>
      <c r="C55" s="28">
        <v>9</v>
      </c>
      <c r="D55" s="29">
        <v>1</v>
      </c>
      <c r="E55" s="30">
        <v>10</v>
      </c>
      <c r="F55" s="32" t="str">
        <f t="shared" si="4"/>
        <v>ven</v>
      </c>
      <c r="G55" s="4">
        <f t="shared" si="0"/>
        <v>45632</v>
      </c>
      <c r="H55" s="5">
        <f t="shared" si="1"/>
        <v>9.2743055553000886E-2</v>
      </c>
      <c r="I55" s="14" t="str">
        <f>VLOOKUP(E55,DATA!$A$1:$B$35,2,0)</f>
        <v>Lot N°10</v>
      </c>
    </row>
    <row r="56" spans="2:9" ht="19.95" customHeight="1" x14ac:dyDescent="0.3">
      <c r="B56" s="27" t="s">
        <v>49</v>
      </c>
      <c r="C56" s="28">
        <v>13</v>
      </c>
      <c r="D56" s="29">
        <v>1</v>
      </c>
      <c r="E56" s="30">
        <v>26</v>
      </c>
      <c r="F56" s="32" t="str">
        <f t="shared" si="4"/>
        <v>ven</v>
      </c>
      <c r="G56" s="4">
        <f t="shared" si="0"/>
        <v>45632</v>
      </c>
      <c r="H56" s="5">
        <f t="shared" si="1"/>
        <v>9.6076388887013309E-2</v>
      </c>
      <c r="I56" s="14" t="str">
        <f>VLOOKUP(E56,DATA!$A$1:$B$35,2,0)</f>
        <v>Lot N°26</v>
      </c>
    </row>
    <row r="57" spans="2:9" ht="19.95" customHeight="1" x14ac:dyDescent="0.3">
      <c r="B57" s="27" t="s">
        <v>50</v>
      </c>
      <c r="C57" s="28">
        <v>14</v>
      </c>
      <c r="D57" s="29">
        <v>1</v>
      </c>
      <c r="E57" s="30">
        <v>24</v>
      </c>
      <c r="F57" s="32" t="str">
        <f t="shared" si="4"/>
        <v>ven</v>
      </c>
      <c r="G57" s="4">
        <f t="shared" si="0"/>
        <v>45632</v>
      </c>
      <c r="H57" s="5">
        <f t="shared" si="1"/>
        <v>9.9467592590372078E-2</v>
      </c>
      <c r="I57" s="14" t="str">
        <f>VLOOKUP(E57,DATA!$A$1:$B$35,2,0)</f>
        <v>Lot N°24</v>
      </c>
    </row>
    <row r="58" spans="2:9" ht="19.95" customHeight="1" x14ac:dyDescent="0.3">
      <c r="B58" s="27" t="s">
        <v>51</v>
      </c>
      <c r="C58" s="28">
        <v>11</v>
      </c>
      <c r="D58" s="29">
        <v>1</v>
      </c>
      <c r="E58" s="30">
        <v>4</v>
      </c>
      <c r="F58" s="32" t="str">
        <f t="shared" si="4"/>
        <v>ven</v>
      </c>
      <c r="G58" s="4">
        <f t="shared" si="0"/>
        <v>45632</v>
      </c>
      <c r="H58" s="5">
        <f t="shared" si="1"/>
        <v>0.10299768518598285</v>
      </c>
      <c r="I58" s="14" t="str">
        <f>VLOOKUP(E58,DATA!$A$1:$B$35,2,0)</f>
        <v>Lot N°4</v>
      </c>
    </row>
    <row r="59" spans="2:9" ht="19.95" customHeight="1" x14ac:dyDescent="0.3">
      <c r="B59" s="27" t="s">
        <v>52</v>
      </c>
      <c r="C59" s="28">
        <v>14</v>
      </c>
      <c r="D59" s="29">
        <v>1</v>
      </c>
      <c r="E59" s="30">
        <v>11</v>
      </c>
      <c r="F59" s="32" t="str">
        <f t="shared" si="4"/>
        <v>ven</v>
      </c>
      <c r="G59" s="4">
        <f t="shared" si="0"/>
        <v>45632</v>
      </c>
      <c r="H59" s="5">
        <f t="shared" si="1"/>
        <v>0.54912037037138361</v>
      </c>
      <c r="I59" s="14" t="str">
        <f>VLOOKUP(E59,DATA!$A$1:$B$35,2,0)</f>
        <v>Lot N°11</v>
      </c>
    </row>
    <row r="60" spans="2:9" ht="19.95" customHeight="1" x14ac:dyDescent="0.3">
      <c r="B60" s="27" t="s">
        <v>53</v>
      </c>
      <c r="C60" s="28">
        <v>13</v>
      </c>
      <c r="D60" s="29">
        <v>1</v>
      </c>
      <c r="E60" s="30">
        <v>25</v>
      </c>
      <c r="F60" s="32" t="str">
        <f t="shared" si="4"/>
        <v>ven</v>
      </c>
      <c r="G60" s="4">
        <f t="shared" si="0"/>
        <v>45632</v>
      </c>
      <c r="H60" s="5">
        <f t="shared" si="1"/>
        <v>0.55336805555270985</v>
      </c>
      <c r="I60" s="14" t="str">
        <f>VLOOKUP(E60,DATA!$A$1:$B$35,2,0)</f>
        <v>Lot N°25</v>
      </c>
    </row>
    <row r="61" spans="2:9" ht="19.95" customHeight="1" x14ac:dyDescent="0.3">
      <c r="B61" s="27" t="s">
        <v>54</v>
      </c>
      <c r="C61" s="28">
        <v>14</v>
      </c>
      <c r="D61" s="29">
        <v>1</v>
      </c>
      <c r="E61" s="30">
        <v>10</v>
      </c>
      <c r="F61" s="32" t="str">
        <f t="shared" si="4"/>
        <v>ven</v>
      </c>
      <c r="G61" s="4">
        <f t="shared" si="0"/>
        <v>45632</v>
      </c>
      <c r="H61" s="5">
        <f t="shared" si="1"/>
        <v>0.61967592592554865</v>
      </c>
      <c r="I61" s="14" t="str">
        <f>VLOOKUP(E61,DATA!$A$1:$B$35,2,0)</f>
        <v>Lot N°10</v>
      </c>
    </row>
    <row r="62" spans="2:9" ht="19.95" customHeight="1" x14ac:dyDescent="0.3">
      <c r="B62" s="27" t="s">
        <v>55</v>
      </c>
      <c r="C62" s="28">
        <v>12</v>
      </c>
      <c r="D62" s="29">
        <v>1</v>
      </c>
      <c r="E62" s="30">
        <v>6</v>
      </c>
      <c r="F62" s="32" t="str">
        <f t="shared" si="4"/>
        <v>ven</v>
      </c>
      <c r="G62" s="4">
        <f t="shared" si="0"/>
        <v>45632</v>
      </c>
      <c r="H62" s="5">
        <f t="shared" si="1"/>
        <v>0.78380787037167465</v>
      </c>
      <c r="I62" s="14" t="str">
        <f>VLOOKUP(E62,DATA!$A$1:$B$35,2,0)</f>
        <v>Lot N°6</v>
      </c>
    </row>
    <row r="63" spans="2:9" ht="19.95" customHeight="1" x14ac:dyDescent="0.3">
      <c r="B63" s="27" t="s">
        <v>56</v>
      </c>
      <c r="C63" s="28">
        <v>14</v>
      </c>
      <c r="D63" s="29">
        <v>1</v>
      </c>
      <c r="E63" s="30">
        <v>19</v>
      </c>
      <c r="F63" s="32" t="str">
        <f t="shared" si="4"/>
        <v>ven</v>
      </c>
      <c r="G63" s="4">
        <f t="shared" si="0"/>
        <v>45632</v>
      </c>
      <c r="H63" s="5">
        <f t="shared" si="1"/>
        <v>0.82082175926188938</v>
      </c>
      <c r="I63" s="14" t="str">
        <f>VLOOKUP(E63,DATA!$A$1:$B$35,2,0)</f>
        <v>Lot N°19</v>
      </c>
    </row>
    <row r="64" spans="2:9" ht="19.95" customHeight="1" x14ac:dyDescent="0.3">
      <c r="B64" s="27" t="s">
        <v>57</v>
      </c>
      <c r="C64" s="28">
        <v>13</v>
      </c>
      <c r="D64" s="29">
        <v>1</v>
      </c>
      <c r="E64" s="30">
        <v>14</v>
      </c>
      <c r="F64" s="32" t="str">
        <f t="shared" si="4"/>
        <v>ven</v>
      </c>
      <c r="G64" s="4">
        <f t="shared" si="0"/>
        <v>45632</v>
      </c>
      <c r="H64" s="5">
        <f t="shared" si="1"/>
        <v>0.84003472221957054</v>
      </c>
      <c r="I64" s="14" t="str">
        <f>VLOOKUP(E64,DATA!$A$1:$B$35,2,0)</f>
        <v>Lot N°14</v>
      </c>
    </row>
    <row r="65" spans="2:9" ht="19.95" customHeight="1" x14ac:dyDescent="0.3">
      <c r="B65" s="27" t="s">
        <v>58</v>
      </c>
      <c r="C65" s="28">
        <v>12</v>
      </c>
      <c r="D65" s="29">
        <v>1</v>
      </c>
      <c r="E65" s="30">
        <v>5</v>
      </c>
      <c r="F65" s="32" t="str">
        <f t="shared" si="4"/>
        <v>ven</v>
      </c>
      <c r="G65" s="4">
        <f t="shared" si="0"/>
        <v>45632</v>
      </c>
      <c r="H65" s="5">
        <f t="shared" si="1"/>
        <v>0.85986111110833008</v>
      </c>
      <c r="I65" s="14" t="str">
        <f>VLOOKUP(E65,DATA!$A$1:$B$35,2,0)</f>
        <v>Lot N°5</v>
      </c>
    </row>
    <row r="66" spans="2:9" ht="19.95" customHeight="1" x14ac:dyDescent="0.3">
      <c r="B66" s="27" t="s">
        <v>59</v>
      </c>
      <c r="C66" s="28">
        <v>12</v>
      </c>
      <c r="D66" s="29">
        <v>1</v>
      </c>
      <c r="E66" s="30">
        <v>5</v>
      </c>
      <c r="F66" s="32" t="str">
        <f t="shared" si="4"/>
        <v>ven</v>
      </c>
      <c r="G66" s="4">
        <f t="shared" si="0"/>
        <v>45632</v>
      </c>
      <c r="H66" s="5">
        <f t="shared" si="1"/>
        <v>0.934988425928168</v>
      </c>
      <c r="I66" s="14" t="str">
        <f>VLOOKUP(E66,DATA!$A$1:$B$35,2,0)</f>
        <v>Lot N°5</v>
      </c>
    </row>
    <row r="67" spans="2:9" ht="19.95" customHeight="1" x14ac:dyDescent="0.3">
      <c r="B67" s="27" t="s">
        <v>60</v>
      </c>
      <c r="C67" s="28">
        <v>10.3</v>
      </c>
      <c r="D67" s="29">
        <v>1</v>
      </c>
      <c r="E67" s="30">
        <v>1</v>
      </c>
      <c r="F67" s="32" t="str">
        <f t="shared" si="4"/>
        <v>ven</v>
      </c>
      <c r="G67" s="4">
        <f t="shared" si="0"/>
        <v>45632</v>
      </c>
      <c r="H67" s="5">
        <f t="shared" si="1"/>
        <v>0.97828703703999054</v>
      </c>
      <c r="I67" s="14" t="str">
        <f>VLOOKUP(E67,DATA!$A$1:$B$35,2,0)</f>
        <v>Lot N°1</v>
      </c>
    </row>
    <row r="68" spans="2:9" ht="19.95" customHeight="1" x14ac:dyDescent="0.3">
      <c r="B68" s="27" t="s">
        <v>61</v>
      </c>
      <c r="C68" s="28">
        <v>27</v>
      </c>
      <c r="D68" s="29">
        <v>2</v>
      </c>
      <c r="E68" s="30">
        <v>19</v>
      </c>
      <c r="F68" s="32" t="str">
        <f t="shared" si="4"/>
        <v>sam</v>
      </c>
      <c r="G68" s="4">
        <f t="shared" si="0"/>
        <v>45633</v>
      </c>
      <c r="H68" s="5">
        <f t="shared" si="1"/>
        <v>2.1273148151522037E-2</v>
      </c>
      <c r="I68" s="14" t="str">
        <f>VLOOKUP(E68,DATA!$A$1:$B$35,2,0)</f>
        <v>Lot N°19</v>
      </c>
    </row>
    <row r="69" spans="2:9" ht="19.95" customHeight="1" x14ac:dyDescent="0.3">
      <c r="B69" s="27" t="s">
        <v>62</v>
      </c>
      <c r="C69" s="28"/>
      <c r="D69" s="29"/>
      <c r="E69" s="30">
        <v>32</v>
      </c>
      <c r="F69" s="32" t="str">
        <f t="shared" si="4"/>
        <v>sam</v>
      </c>
      <c r="G69" s="4">
        <f t="shared" si="0"/>
        <v>45633</v>
      </c>
      <c r="H69" s="5">
        <f t="shared" si="1"/>
        <v>2.1284722221025731E-2</v>
      </c>
      <c r="I69" s="14" t="str">
        <f>VLOOKUP(E69,DATA!$A$1:$B$35,2,0)</f>
        <v>Lot N°32</v>
      </c>
    </row>
    <row r="70" spans="2:9" ht="19.95" customHeight="1" x14ac:dyDescent="0.3">
      <c r="B70" s="27" t="s">
        <v>63</v>
      </c>
      <c r="C70" s="28">
        <v>14</v>
      </c>
      <c r="D70" s="29">
        <v>1</v>
      </c>
      <c r="E70" s="30">
        <v>10</v>
      </c>
      <c r="F70" s="32" t="str">
        <f t="shared" si="4"/>
        <v>sam</v>
      </c>
      <c r="G70" s="4">
        <f t="shared" si="0"/>
        <v>45633</v>
      </c>
      <c r="H70" s="5">
        <f t="shared" si="1"/>
        <v>0.163958333330811</v>
      </c>
      <c r="I70" s="14" t="str">
        <f>VLOOKUP(E70,DATA!$A$1:$B$35,2,0)</f>
        <v>Lot N°10</v>
      </c>
    </row>
    <row r="71" spans="2:9" ht="19.95" customHeight="1" x14ac:dyDescent="0.3">
      <c r="B71" s="27" t="s">
        <v>64</v>
      </c>
      <c r="C71" s="28">
        <v>10.3</v>
      </c>
      <c r="D71" s="29">
        <v>1</v>
      </c>
      <c r="E71" s="30">
        <v>1</v>
      </c>
      <c r="F71" s="32" t="str">
        <f t="shared" si="4"/>
        <v>sam</v>
      </c>
      <c r="G71" s="4">
        <f t="shared" si="0"/>
        <v>45633</v>
      </c>
      <c r="H71" s="5">
        <f t="shared" si="1"/>
        <v>0.606689814812853</v>
      </c>
      <c r="I71" s="14" t="str">
        <f>VLOOKUP(E71,DATA!$A$1:$B$35,2,0)</f>
        <v>Lot N°1</v>
      </c>
    </row>
    <row r="72" spans="2:9" ht="19.95" customHeight="1" x14ac:dyDescent="0.3">
      <c r="B72" s="27" t="s">
        <v>65</v>
      </c>
      <c r="C72" s="28">
        <v>10.3</v>
      </c>
      <c r="D72" s="29">
        <v>1</v>
      </c>
      <c r="E72" s="30">
        <v>1</v>
      </c>
      <c r="F72" s="32" t="str">
        <f t="shared" si="4"/>
        <v>sam</v>
      </c>
      <c r="G72" s="4">
        <f t="shared" ref="G72:G135" si="5">IF(B72="","",INT(B72))</f>
        <v>45633</v>
      </c>
      <c r="H72" s="5">
        <f t="shared" ref="H72:H135" si="6">IF(B72="","",B72-G72)</f>
        <v>0.81297453703882638</v>
      </c>
      <c r="I72" s="14" t="str">
        <f>VLOOKUP(E72,DATA!$A$1:$B$35,2,0)</f>
        <v>Lot N°1</v>
      </c>
    </row>
    <row r="73" spans="2:9" ht="19.95" customHeight="1" x14ac:dyDescent="0.3">
      <c r="B73" s="27" t="s">
        <v>66</v>
      </c>
      <c r="C73" s="28">
        <v>10.3</v>
      </c>
      <c r="D73" s="29">
        <v>1</v>
      </c>
      <c r="E73" s="30">
        <v>1</v>
      </c>
      <c r="F73" s="32" t="str">
        <f t="shared" si="4"/>
        <v>sam</v>
      </c>
      <c r="G73" s="4">
        <f t="shared" si="5"/>
        <v>45633</v>
      </c>
      <c r="H73" s="5">
        <f t="shared" si="6"/>
        <v>0.98122685185080627</v>
      </c>
      <c r="I73" s="14" t="str">
        <f>VLOOKUP(E73,DATA!$A$1:$B$35,2,0)</f>
        <v>Lot N°1</v>
      </c>
    </row>
    <row r="74" spans="2:9" ht="19.95" customHeight="1" x14ac:dyDescent="0.3">
      <c r="B74" s="27" t="s">
        <v>102</v>
      </c>
      <c r="C74" s="28">
        <v>27</v>
      </c>
      <c r="D74" s="29">
        <v>2</v>
      </c>
      <c r="E74" s="30">
        <v>19</v>
      </c>
      <c r="F74" s="32" t="str">
        <f t="shared" ref="F74:F137" si="7">IF(ISBLANK(B74),"",TEXT(G74,"jjj"))</f>
        <v>dim</v>
      </c>
      <c r="G74" s="4">
        <f t="shared" si="5"/>
        <v>45634</v>
      </c>
      <c r="H74" s="5">
        <f t="shared" si="6"/>
        <v>0.11167824074072996</v>
      </c>
      <c r="I74" s="14" t="str">
        <f>VLOOKUP(E74,DATA!$A$1:$B$35,2,0)</f>
        <v>Lot N°19</v>
      </c>
    </row>
    <row r="75" spans="2:9" ht="19.95" customHeight="1" x14ac:dyDescent="0.3">
      <c r="B75" s="27" t="s">
        <v>103</v>
      </c>
      <c r="C75" s="28"/>
      <c r="D75" s="29"/>
      <c r="E75" s="30">
        <v>26</v>
      </c>
      <c r="F75" s="32" t="str">
        <f t="shared" si="7"/>
        <v>dim</v>
      </c>
      <c r="G75" s="4">
        <f t="shared" si="5"/>
        <v>45634</v>
      </c>
      <c r="H75" s="5">
        <f t="shared" si="6"/>
        <v>0.11168981481750961</v>
      </c>
      <c r="I75" s="14" t="str">
        <f>VLOOKUP(E75,DATA!$A$1:$B$35,2,0)</f>
        <v>Lot N°26</v>
      </c>
    </row>
    <row r="76" spans="2:9" ht="19.95" customHeight="1" x14ac:dyDescent="0.3">
      <c r="B76" s="27" t="s">
        <v>104</v>
      </c>
      <c r="C76" s="28">
        <v>30</v>
      </c>
      <c r="D76" s="29">
        <v>3</v>
      </c>
      <c r="E76" s="30">
        <v>4</v>
      </c>
      <c r="F76" s="32" t="str">
        <f t="shared" si="7"/>
        <v>dim</v>
      </c>
      <c r="G76" s="4">
        <f t="shared" si="5"/>
        <v>45634</v>
      </c>
      <c r="H76" s="5">
        <f t="shared" si="6"/>
        <v>0.54428240740526235</v>
      </c>
      <c r="I76" s="14" t="str">
        <f>VLOOKUP(E76,DATA!$A$1:$B$35,2,0)</f>
        <v>Lot N°4</v>
      </c>
    </row>
    <row r="77" spans="2:9" ht="19.95" customHeight="1" x14ac:dyDescent="0.3">
      <c r="B77" s="27" t="s">
        <v>105</v>
      </c>
      <c r="C77" s="28"/>
      <c r="D77" s="29"/>
      <c r="E77" s="30">
        <v>20</v>
      </c>
      <c r="F77" s="32" t="str">
        <f t="shared" si="7"/>
        <v>dim</v>
      </c>
      <c r="G77" s="4">
        <f t="shared" si="5"/>
        <v>45634</v>
      </c>
      <c r="H77" s="5">
        <f t="shared" si="6"/>
        <v>0.544293981482042</v>
      </c>
      <c r="I77" s="14" t="str">
        <f>VLOOKUP(E77,DATA!$A$1:$B$35,2,0)</f>
        <v>Lot N°20</v>
      </c>
    </row>
    <row r="78" spans="2:9" ht="19.95" customHeight="1" x14ac:dyDescent="0.3">
      <c r="B78" s="27" t="s">
        <v>106</v>
      </c>
      <c r="C78" s="28"/>
      <c r="D78" s="29"/>
      <c r="E78" s="30">
        <v>14</v>
      </c>
      <c r="F78" s="32" t="str">
        <f t="shared" si="7"/>
        <v>dim</v>
      </c>
      <c r="G78" s="4">
        <f t="shared" si="5"/>
        <v>45634</v>
      </c>
      <c r="H78" s="5">
        <f t="shared" si="6"/>
        <v>0.54430555555882165</v>
      </c>
      <c r="I78" s="14" t="str">
        <f>VLOOKUP(E78,DATA!$A$1:$B$35,2,0)</f>
        <v>Lot N°14</v>
      </c>
    </row>
    <row r="79" spans="2:9" ht="19.95" customHeight="1" x14ac:dyDescent="0.3">
      <c r="B79" s="27" t="s">
        <v>107</v>
      </c>
      <c r="C79" s="28">
        <v>10</v>
      </c>
      <c r="D79" s="29">
        <v>1</v>
      </c>
      <c r="E79" s="30">
        <v>24</v>
      </c>
      <c r="F79" s="32" t="str">
        <f t="shared" si="7"/>
        <v>dim</v>
      </c>
      <c r="G79" s="4">
        <f t="shared" si="5"/>
        <v>45634</v>
      </c>
      <c r="H79" s="5">
        <f t="shared" si="6"/>
        <v>0.59817129629664123</v>
      </c>
      <c r="I79" s="14" t="str">
        <f>VLOOKUP(E79,DATA!$A$1:$B$35,2,0)</f>
        <v>Lot N°24</v>
      </c>
    </row>
    <row r="80" spans="2:9" ht="19.95" customHeight="1" x14ac:dyDescent="0.3">
      <c r="B80" s="27" t="s">
        <v>108</v>
      </c>
      <c r="C80" s="28">
        <v>13</v>
      </c>
      <c r="D80" s="29">
        <v>1</v>
      </c>
      <c r="E80" s="30">
        <v>20</v>
      </c>
      <c r="F80" s="32" t="str">
        <f t="shared" si="7"/>
        <v>dim</v>
      </c>
      <c r="G80" s="4">
        <f t="shared" si="5"/>
        <v>45634</v>
      </c>
      <c r="H80" s="5">
        <f t="shared" si="6"/>
        <v>0.77847222222044365</v>
      </c>
      <c r="I80" s="14" t="str">
        <f>VLOOKUP(E80,DATA!$A$1:$B$35,2,0)</f>
        <v>Lot N°20</v>
      </c>
    </row>
    <row r="81" spans="2:9" ht="19.95" customHeight="1" x14ac:dyDescent="0.3">
      <c r="B81" s="27" t="s">
        <v>109</v>
      </c>
      <c r="C81" s="28">
        <v>13</v>
      </c>
      <c r="D81" s="29">
        <v>1</v>
      </c>
      <c r="E81" s="30">
        <v>25</v>
      </c>
      <c r="F81" s="32" t="str">
        <f t="shared" si="7"/>
        <v>dim</v>
      </c>
      <c r="G81" s="4">
        <f t="shared" si="5"/>
        <v>45634</v>
      </c>
      <c r="H81" s="5">
        <f t="shared" si="6"/>
        <v>0.78189814814686542</v>
      </c>
      <c r="I81" s="14" t="str">
        <f>VLOOKUP(E81,DATA!$A$1:$B$35,2,0)</f>
        <v>Lot N°25</v>
      </c>
    </row>
    <row r="82" spans="2:9" ht="19.95" customHeight="1" x14ac:dyDescent="0.3">
      <c r="B82" s="27" t="s">
        <v>110</v>
      </c>
      <c r="C82" s="28">
        <v>14</v>
      </c>
      <c r="D82" s="29">
        <v>1</v>
      </c>
      <c r="E82" s="30">
        <v>10</v>
      </c>
      <c r="F82" s="32" t="str">
        <f t="shared" si="7"/>
        <v>dim</v>
      </c>
      <c r="G82" s="4">
        <f t="shared" si="5"/>
        <v>45634</v>
      </c>
      <c r="H82" s="5">
        <f t="shared" si="6"/>
        <v>0.78583333333517658</v>
      </c>
      <c r="I82" s="14" t="str">
        <f>VLOOKUP(E82,DATA!$A$1:$B$35,2,0)</f>
        <v>Lot N°10</v>
      </c>
    </row>
    <row r="83" spans="2:9" ht="19.95" customHeight="1" x14ac:dyDescent="0.3">
      <c r="B83" s="27" t="s">
        <v>111</v>
      </c>
      <c r="C83" s="28">
        <v>10.3</v>
      </c>
      <c r="D83" s="29">
        <v>1</v>
      </c>
      <c r="E83" s="30">
        <v>1</v>
      </c>
      <c r="F83" s="32" t="str">
        <f t="shared" si="7"/>
        <v>dim</v>
      </c>
      <c r="G83" s="4">
        <f t="shared" si="5"/>
        <v>45634</v>
      </c>
      <c r="H83" s="5">
        <f t="shared" si="6"/>
        <v>0.79893518518656492</v>
      </c>
      <c r="I83" s="14" t="str">
        <f>VLOOKUP(E83,DATA!$A$1:$B$35,2,0)</f>
        <v>Lot N°1</v>
      </c>
    </row>
    <row r="84" spans="2:9" ht="19.95" customHeight="1" x14ac:dyDescent="0.3">
      <c r="B84" s="27" t="s">
        <v>112</v>
      </c>
      <c r="C84" s="28">
        <v>13</v>
      </c>
      <c r="D84" s="29">
        <v>1</v>
      </c>
      <c r="E84" s="30">
        <v>27</v>
      </c>
      <c r="F84" s="32" t="str">
        <f t="shared" si="7"/>
        <v>dim</v>
      </c>
      <c r="G84" s="4">
        <f t="shared" si="5"/>
        <v>45634</v>
      </c>
      <c r="H84" s="5">
        <f t="shared" si="6"/>
        <v>0.85998842592380242</v>
      </c>
      <c r="I84" s="14" t="str">
        <f>VLOOKUP(E84,DATA!$A$1:$B$35,2,0)</f>
        <v>Lot N°27</v>
      </c>
    </row>
    <row r="85" spans="2:9" ht="19.95" customHeight="1" x14ac:dyDescent="0.3">
      <c r="B85" s="27" t="s">
        <v>113</v>
      </c>
      <c r="C85" s="28">
        <v>11</v>
      </c>
      <c r="D85" s="29">
        <v>1</v>
      </c>
      <c r="E85" s="30">
        <v>4</v>
      </c>
      <c r="F85" s="32" t="str">
        <f t="shared" si="7"/>
        <v>dim</v>
      </c>
      <c r="G85" s="4">
        <f t="shared" si="5"/>
        <v>45634</v>
      </c>
      <c r="H85" s="5">
        <f t="shared" si="6"/>
        <v>0.90293981481227092</v>
      </c>
      <c r="I85" s="14" t="str">
        <f>VLOOKUP(E85,DATA!$A$1:$B$35,2,0)</f>
        <v>Lot N°4</v>
      </c>
    </row>
    <row r="86" spans="2:9" ht="19.95" customHeight="1" x14ac:dyDescent="0.3">
      <c r="B86" s="27" t="s">
        <v>114</v>
      </c>
      <c r="C86" s="28">
        <v>28</v>
      </c>
      <c r="D86" s="29">
        <v>2</v>
      </c>
      <c r="E86" s="30">
        <v>10</v>
      </c>
      <c r="F86" s="32" t="str">
        <f t="shared" si="7"/>
        <v>dim</v>
      </c>
      <c r="G86" s="4">
        <f t="shared" si="5"/>
        <v>45634</v>
      </c>
      <c r="H86" s="5">
        <f t="shared" si="6"/>
        <v>0.91930555555882165</v>
      </c>
      <c r="I86" s="14" t="str">
        <f>VLOOKUP(E86,DATA!$A$1:$B$35,2,0)</f>
        <v>Lot N°10</v>
      </c>
    </row>
    <row r="87" spans="2:9" ht="19.95" customHeight="1" x14ac:dyDescent="0.3">
      <c r="B87" s="27" t="s">
        <v>115</v>
      </c>
      <c r="C87" s="28"/>
      <c r="D87" s="29"/>
      <c r="E87" s="30">
        <v>19</v>
      </c>
      <c r="F87" s="32" t="str">
        <f t="shared" si="7"/>
        <v>dim</v>
      </c>
      <c r="G87" s="4">
        <f t="shared" si="5"/>
        <v>45634</v>
      </c>
      <c r="H87" s="5">
        <f t="shared" si="6"/>
        <v>0.91931712962832535</v>
      </c>
      <c r="I87" s="14" t="str">
        <f>VLOOKUP(E87,DATA!$A$1:$B$35,2,0)</f>
        <v>Lot N°19</v>
      </c>
    </row>
    <row r="88" spans="2:9" ht="19.95" customHeight="1" x14ac:dyDescent="0.3">
      <c r="B88" s="27" t="s">
        <v>116</v>
      </c>
      <c r="C88" s="28">
        <v>14</v>
      </c>
      <c r="D88" s="29">
        <v>1</v>
      </c>
      <c r="E88" s="30">
        <v>10</v>
      </c>
      <c r="F88" s="32" t="str">
        <f t="shared" si="7"/>
        <v>dim</v>
      </c>
      <c r="G88" s="4">
        <f t="shared" si="5"/>
        <v>45634</v>
      </c>
      <c r="H88" s="5">
        <f t="shared" si="6"/>
        <v>0.94234953703562496</v>
      </c>
      <c r="I88" s="14" t="str">
        <f>VLOOKUP(E88,DATA!$A$1:$B$35,2,0)</f>
        <v>Lot N°10</v>
      </c>
    </row>
    <row r="89" spans="2:9" ht="19.95" customHeight="1" x14ac:dyDescent="0.3">
      <c r="B89" s="27" t="s">
        <v>117</v>
      </c>
      <c r="C89" s="28">
        <v>10.3</v>
      </c>
      <c r="D89" s="29">
        <v>1</v>
      </c>
      <c r="E89" s="30">
        <v>1</v>
      </c>
      <c r="F89" s="32" t="str">
        <f t="shared" si="7"/>
        <v>dim</v>
      </c>
      <c r="G89" s="4">
        <f t="shared" si="5"/>
        <v>45634</v>
      </c>
      <c r="H89" s="5">
        <f t="shared" si="6"/>
        <v>0.97055555555562023</v>
      </c>
      <c r="I89" s="14" t="str">
        <f>VLOOKUP(E89,DATA!$A$1:$B$35,2,0)</f>
        <v>Lot N°1</v>
      </c>
    </row>
    <row r="90" spans="2:9" ht="19.95" customHeight="1" x14ac:dyDescent="0.3">
      <c r="B90" s="27"/>
      <c r="C90" s="28"/>
      <c r="D90" s="29"/>
      <c r="E90" s="30"/>
      <c r="F90" s="32" t="str">
        <f t="shared" si="7"/>
        <v/>
      </c>
      <c r="G90" s="4" t="str">
        <f t="shared" si="5"/>
        <v/>
      </c>
      <c r="H90" s="5" t="str">
        <f t="shared" si="6"/>
        <v/>
      </c>
      <c r="I90" s="14">
        <f>VLOOKUP(E90,DATA!$A$1:$B$35,2,0)</f>
        <v>0</v>
      </c>
    </row>
    <row r="91" spans="2:9" ht="19.95" customHeight="1" x14ac:dyDescent="0.3">
      <c r="B91" s="27"/>
      <c r="C91" s="28"/>
      <c r="D91" s="29"/>
      <c r="E91" s="30"/>
      <c r="F91" s="32" t="str">
        <f t="shared" si="7"/>
        <v/>
      </c>
      <c r="G91" s="4" t="str">
        <f t="shared" si="5"/>
        <v/>
      </c>
      <c r="H91" s="5" t="str">
        <f t="shared" si="6"/>
        <v/>
      </c>
      <c r="I91" s="14">
        <f>VLOOKUP(E91,DATA!$A$1:$B$35,2,0)</f>
        <v>0</v>
      </c>
    </row>
    <row r="92" spans="2:9" ht="19.95" customHeight="1" x14ac:dyDescent="0.3">
      <c r="B92" s="27"/>
      <c r="C92" s="28"/>
      <c r="D92" s="29"/>
      <c r="E92" s="30"/>
      <c r="F92" s="32" t="str">
        <f t="shared" si="7"/>
        <v/>
      </c>
      <c r="G92" s="4" t="str">
        <f t="shared" si="5"/>
        <v/>
      </c>
      <c r="H92" s="5" t="str">
        <f t="shared" si="6"/>
        <v/>
      </c>
      <c r="I92" s="14">
        <f>VLOOKUP(E92,DATA!$A$1:$B$35,2,0)</f>
        <v>0</v>
      </c>
    </row>
    <row r="93" spans="2:9" ht="19.95" customHeight="1" x14ac:dyDescent="0.3">
      <c r="B93" s="27"/>
      <c r="C93" s="28"/>
      <c r="D93" s="29"/>
      <c r="E93" s="30"/>
      <c r="F93" s="32" t="str">
        <f t="shared" si="7"/>
        <v/>
      </c>
      <c r="G93" s="4" t="str">
        <f t="shared" si="5"/>
        <v/>
      </c>
      <c r="H93" s="5" t="str">
        <f t="shared" si="6"/>
        <v/>
      </c>
      <c r="I93" s="14">
        <f>VLOOKUP(E93,DATA!$A$1:$B$35,2,0)</f>
        <v>0</v>
      </c>
    </row>
    <row r="94" spans="2:9" ht="19.95" customHeight="1" x14ac:dyDescent="0.3">
      <c r="B94" s="27"/>
      <c r="C94" s="28"/>
      <c r="D94" s="29"/>
      <c r="E94" s="30"/>
      <c r="F94" s="32" t="str">
        <f t="shared" si="7"/>
        <v/>
      </c>
      <c r="G94" s="4" t="str">
        <f t="shared" si="5"/>
        <v/>
      </c>
      <c r="H94" s="5" t="str">
        <f t="shared" si="6"/>
        <v/>
      </c>
      <c r="I94" s="14">
        <f>VLOOKUP(E94,DATA!$A$1:$B$35,2,0)</f>
        <v>0</v>
      </c>
    </row>
    <row r="95" spans="2:9" ht="19.95" customHeight="1" x14ac:dyDescent="0.3">
      <c r="B95" s="27"/>
      <c r="C95" s="28"/>
      <c r="D95" s="29"/>
      <c r="E95" s="30"/>
      <c r="F95" s="32" t="str">
        <f t="shared" si="7"/>
        <v/>
      </c>
      <c r="G95" s="4" t="str">
        <f t="shared" si="5"/>
        <v/>
      </c>
      <c r="H95" s="5" t="str">
        <f t="shared" si="6"/>
        <v/>
      </c>
      <c r="I95" s="14">
        <f>VLOOKUP(E95,DATA!$A$1:$B$35,2,0)</f>
        <v>0</v>
      </c>
    </row>
    <row r="96" spans="2:9" ht="19.95" customHeight="1" x14ac:dyDescent="0.3">
      <c r="B96" s="27"/>
      <c r="C96" s="28"/>
      <c r="D96" s="29"/>
      <c r="E96" s="30"/>
      <c r="F96" s="32" t="str">
        <f t="shared" si="7"/>
        <v/>
      </c>
      <c r="G96" s="4" t="str">
        <f t="shared" si="5"/>
        <v/>
      </c>
      <c r="H96" s="5" t="str">
        <f t="shared" si="6"/>
        <v/>
      </c>
      <c r="I96" s="14">
        <f>VLOOKUP(E96,DATA!$A$1:$B$35,2,0)</f>
        <v>0</v>
      </c>
    </row>
    <row r="97" spans="2:9" ht="19.95" customHeight="1" x14ac:dyDescent="0.3">
      <c r="B97" s="27"/>
      <c r="C97" s="28"/>
      <c r="D97" s="29"/>
      <c r="E97" s="30"/>
      <c r="F97" s="32" t="str">
        <f t="shared" si="7"/>
        <v/>
      </c>
      <c r="G97" s="4" t="str">
        <f t="shared" si="5"/>
        <v/>
      </c>
      <c r="H97" s="5" t="str">
        <f t="shared" si="6"/>
        <v/>
      </c>
      <c r="I97" s="14">
        <f>VLOOKUP(E97,DATA!$A$1:$B$35,2,0)</f>
        <v>0</v>
      </c>
    </row>
    <row r="98" spans="2:9" ht="19.95" customHeight="1" x14ac:dyDescent="0.3">
      <c r="B98" s="27"/>
      <c r="C98" s="28"/>
      <c r="D98" s="29"/>
      <c r="E98" s="30"/>
      <c r="F98" s="32" t="str">
        <f t="shared" si="7"/>
        <v/>
      </c>
      <c r="G98" s="4" t="str">
        <f t="shared" si="5"/>
        <v/>
      </c>
      <c r="H98" s="5" t="str">
        <f t="shared" si="6"/>
        <v/>
      </c>
      <c r="I98" s="14">
        <f>VLOOKUP(E98,DATA!$A$1:$B$35,2,0)</f>
        <v>0</v>
      </c>
    </row>
    <row r="99" spans="2:9" ht="19.95" customHeight="1" x14ac:dyDescent="0.3">
      <c r="B99" s="27"/>
      <c r="C99" s="28"/>
      <c r="D99" s="29"/>
      <c r="E99" s="30"/>
      <c r="F99" s="32" t="str">
        <f t="shared" si="7"/>
        <v/>
      </c>
      <c r="G99" s="4" t="str">
        <f t="shared" si="5"/>
        <v/>
      </c>
      <c r="H99" s="5" t="str">
        <f t="shared" si="6"/>
        <v/>
      </c>
      <c r="I99" s="14">
        <f>VLOOKUP(E99,DATA!$A$1:$B$35,2,0)</f>
        <v>0</v>
      </c>
    </row>
    <row r="100" spans="2:9" ht="19.95" customHeight="1" x14ac:dyDescent="0.3">
      <c r="B100" s="27"/>
      <c r="C100" s="28"/>
      <c r="D100" s="29"/>
      <c r="E100" s="30"/>
      <c r="F100" s="32" t="str">
        <f t="shared" si="7"/>
        <v/>
      </c>
      <c r="G100" s="4" t="str">
        <f t="shared" si="5"/>
        <v/>
      </c>
      <c r="H100" s="5" t="str">
        <f t="shared" si="6"/>
        <v/>
      </c>
      <c r="I100" s="14">
        <f>VLOOKUP(E100,DATA!$A$1:$B$35,2,0)</f>
        <v>0</v>
      </c>
    </row>
    <row r="101" spans="2:9" ht="19.95" customHeight="1" x14ac:dyDescent="0.3">
      <c r="B101" s="27"/>
      <c r="C101" s="28"/>
      <c r="D101" s="29"/>
      <c r="E101" s="30"/>
      <c r="F101" s="32" t="str">
        <f t="shared" si="7"/>
        <v/>
      </c>
      <c r="G101" s="4" t="str">
        <f t="shared" si="5"/>
        <v/>
      </c>
      <c r="H101" s="5" t="str">
        <f t="shared" si="6"/>
        <v/>
      </c>
      <c r="I101" s="14">
        <f>VLOOKUP(E101,DATA!$A$1:$B$35,2,0)</f>
        <v>0</v>
      </c>
    </row>
    <row r="102" spans="2:9" ht="19.95" customHeight="1" x14ac:dyDescent="0.3">
      <c r="B102" s="27"/>
      <c r="C102" s="28"/>
      <c r="D102" s="29"/>
      <c r="E102" s="30"/>
      <c r="F102" s="32" t="str">
        <f t="shared" si="7"/>
        <v/>
      </c>
      <c r="G102" s="4" t="str">
        <f t="shared" si="5"/>
        <v/>
      </c>
      <c r="H102" s="5" t="str">
        <f t="shared" si="6"/>
        <v/>
      </c>
      <c r="I102" s="14">
        <f>VLOOKUP(E102,DATA!$A$1:$B$35,2,0)</f>
        <v>0</v>
      </c>
    </row>
    <row r="103" spans="2:9" ht="19.95" customHeight="1" x14ac:dyDescent="0.3">
      <c r="B103" s="27"/>
      <c r="C103" s="28"/>
      <c r="D103" s="29"/>
      <c r="E103" s="30"/>
      <c r="F103" s="32" t="str">
        <f t="shared" si="7"/>
        <v/>
      </c>
      <c r="G103" s="4" t="str">
        <f t="shared" si="5"/>
        <v/>
      </c>
      <c r="H103" s="5" t="str">
        <f t="shared" si="6"/>
        <v/>
      </c>
      <c r="I103" s="14">
        <f>VLOOKUP(E103,DATA!$A$1:$B$35,2,0)</f>
        <v>0</v>
      </c>
    </row>
    <row r="104" spans="2:9" ht="19.95" customHeight="1" x14ac:dyDescent="0.3">
      <c r="B104" s="27"/>
      <c r="C104" s="28"/>
      <c r="D104" s="29"/>
      <c r="E104" s="30"/>
      <c r="F104" s="32" t="str">
        <f t="shared" si="7"/>
        <v/>
      </c>
      <c r="G104" s="4" t="str">
        <f t="shared" si="5"/>
        <v/>
      </c>
      <c r="H104" s="5" t="str">
        <f t="shared" si="6"/>
        <v/>
      </c>
      <c r="I104" s="14">
        <f>VLOOKUP(E104,DATA!$A$1:$B$35,2,0)</f>
        <v>0</v>
      </c>
    </row>
    <row r="105" spans="2:9" ht="19.95" customHeight="1" x14ac:dyDescent="0.3">
      <c r="B105" s="27"/>
      <c r="C105" s="28"/>
      <c r="D105" s="29"/>
      <c r="E105" s="30"/>
      <c r="F105" s="32" t="str">
        <f t="shared" si="7"/>
        <v/>
      </c>
      <c r="G105" s="4" t="str">
        <f t="shared" si="5"/>
        <v/>
      </c>
      <c r="H105" s="5" t="str">
        <f t="shared" si="6"/>
        <v/>
      </c>
      <c r="I105" s="14">
        <f>VLOOKUP(E105,DATA!$A$1:$B$35,2,0)</f>
        <v>0</v>
      </c>
    </row>
    <row r="106" spans="2:9" ht="19.95" customHeight="1" x14ac:dyDescent="0.3">
      <c r="B106" s="27"/>
      <c r="C106" s="28"/>
      <c r="D106" s="29"/>
      <c r="E106" s="30"/>
      <c r="F106" s="32" t="str">
        <f t="shared" si="7"/>
        <v/>
      </c>
      <c r="G106" s="4" t="str">
        <f t="shared" si="5"/>
        <v/>
      </c>
      <c r="H106" s="5" t="str">
        <f t="shared" si="6"/>
        <v/>
      </c>
      <c r="I106" s="14">
        <f>VLOOKUP(E106,DATA!$A$1:$B$35,2,0)</f>
        <v>0</v>
      </c>
    </row>
    <row r="107" spans="2:9" ht="19.95" customHeight="1" x14ac:dyDescent="0.3">
      <c r="B107" s="27"/>
      <c r="C107" s="28"/>
      <c r="D107" s="29"/>
      <c r="E107" s="30"/>
      <c r="F107" s="32" t="str">
        <f t="shared" si="7"/>
        <v/>
      </c>
      <c r="G107" s="4" t="str">
        <f t="shared" si="5"/>
        <v/>
      </c>
      <c r="H107" s="5" t="str">
        <f t="shared" si="6"/>
        <v/>
      </c>
      <c r="I107" s="14">
        <f>VLOOKUP(E107,DATA!$A$1:$B$35,2,0)</f>
        <v>0</v>
      </c>
    </row>
    <row r="108" spans="2:9" ht="19.95" customHeight="1" x14ac:dyDescent="0.3">
      <c r="B108" s="27"/>
      <c r="C108" s="28"/>
      <c r="D108" s="29"/>
      <c r="E108" s="30"/>
      <c r="F108" s="32" t="str">
        <f t="shared" si="7"/>
        <v/>
      </c>
      <c r="G108" s="4" t="str">
        <f t="shared" si="5"/>
        <v/>
      </c>
      <c r="H108" s="5" t="str">
        <f t="shared" si="6"/>
        <v/>
      </c>
      <c r="I108" s="14">
        <f>VLOOKUP(E108,DATA!$A$1:$B$35,2,0)</f>
        <v>0</v>
      </c>
    </row>
    <row r="109" spans="2:9" ht="19.95" customHeight="1" x14ac:dyDescent="0.3">
      <c r="B109" s="27"/>
      <c r="C109" s="28"/>
      <c r="D109" s="29"/>
      <c r="E109" s="30"/>
      <c r="F109" s="32" t="str">
        <f t="shared" si="7"/>
        <v/>
      </c>
      <c r="G109" s="4" t="str">
        <f t="shared" si="5"/>
        <v/>
      </c>
      <c r="H109" s="5" t="str">
        <f t="shared" si="6"/>
        <v/>
      </c>
      <c r="I109" s="14">
        <f>VLOOKUP(E109,DATA!$A$1:$B$35,2,0)</f>
        <v>0</v>
      </c>
    </row>
    <row r="110" spans="2:9" ht="19.95" customHeight="1" x14ac:dyDescent="0.3">
      <c r="B110" s="27"/>
      <c r="C110" s="28"/>
      <c r="D110" s="29"/>
      <c r="E110" s="30"/>
      <c r="F110" s="32" t="str">
        <f t="shared" si="7"/>
        <v/>
      </c>
      <c r="G110" s="4" t="str">
        <f t="shared" si="5"/>
        <v/>
      </c>
      <c r="H110" s="5" t="str">
        <f t="shared" si="6"/>
        <v/>
      </c>
      <c r="I110" s="14">
        <f>VLOOKUP(E110,DATA!$A$1:$B$35,2,0)</f>
        <v>0</v>
      </c>
    </row>
    <row r="111" spans="2:9" ht="19.95" customHeight="1" x14ac:dyDescent="0.3">
      <c r="B111" s="27"/>
      <c r="C111" s="28"/>
      <c r="D111" s="29"/>
      <c r="E111" s="30"/>
      <c r="F111" s="32" t="str">
        <f t="shared" si="7"/>
        <v/>
      </c>
      <c r="G111" s="4" t="str">
        <f t="shared" si="5"/>
        <v/>
      </c>
      <c r="H111" s="5" t="str">
        <f t="shared" si="6"/>
        <v/>
      </c>
      <c r="I111" s="14">
        <f>VLOOKUP(E111,DATA!$A$1:$B$35,2,0)</f>
        <v>0</v>
      </c>
    </row>
    <row r="112" spans="2:9" ht="19.95" customHeight="1" x14ac:dyDescent="0.3">
      <c r="B112" s="27"/>
      <c r="C112" s="28"/>
      <c r="D112" s="29"/>
      <c r="E112" s="30"/>
      <c r="F112" s="32" t="str">
        <f t="shared" si="7"/>
        <v/>
      </c>
      <c r="G112" s="4" t="str">
        <f t="shared" si="5"/>
        <v/>
      </c>
      <c r="H112" s="5" t="str">
        <f t="shared" si="6"/>
        <v/>
      </c>
      <c r="I112" s="14">
        <f>VLOOKUP(E112,DATA!$A$1:$B$35,2,0)</f>
        <v>0</v>
      </c>
    </row>
    <row r="113" spans="2:9" ht="19.95" customHeight="1" x14ac:dyDescent="0.3">
      <c r="B113" s="27"/>
      <c r="C113" s="28"/>
      <c r="D113" s="29"/>
      <c r="E113" s="30"/>
      <c r="F113" s="32" t="str">
        <f t="shared" si="7"/>
        <v/>
      </c>
      <c r="G113" s="4" t="str">
        <f t="shared" si="5"/>
        <v/>
      </c>
      <c r="H113" s="5" t="str">
        <f t="shared" si="6"/>
        <v/>
      </c>
      <c r="I113" s="14">
        <f>VLOOKUP(E113,DATA!$A$1:$B$35,2,0)</f>
        <v>0</v>
      </c>
    </row>
    <row r="114" spans="2:9" ht="19.95" customHeight="1" x14ac:dyDescent="0.3">
      <c r="B114" s="27"/>
      <c r="C114" s="28"/>
      <c r="D114" s="29"/>
      <c r="E114" s="30"/>
      <c r="F114" s="32" t="str">
        <f t="shared" si="7"/>
        <v/>
      </c>
      <c r="G114" s="4" t="str">
        <f t="shared" si="5"/>
        <v/>
      </c>
      <c r="H114" s="5" t="str">
        <f t="shared" si="6"/>
        <v/>
      </c>
      <c r="I114" s="14">
        <f>VLOOKUP(E114,DATA!$A$1:$B$35,2,0)</f>
        <v>0</v>
      </c>
    </row>
    <row r="115" spans="2:9" ht="19.95" customHeight="1" x14ac:dyDescent="0.3">
      <c r="B115" s="27"/>
      <c r="C115" s="28"/>
      <c r="D115" s="29"/>
      <c r="E115" s="30"/>
      <c r="F115" s="32" t="str">
        <f t="shared" si="7"/>
        <v/>
      </c>
      <c r="G115" s="4" t="str">
        <f t="shared" si="5"/>
        <v/>
      </c>
      <c r="H115" s="5" t="str">
        <f t="shared" si="6"/>
        <v/>
      </c>
      <c r="I115" s="14">
        <f>VLOOKUP(E115,DATA!$A$1:$B$35,2,0)</f>
        <v>0</v>
      </c>
    </row>
    <row r="116" spans="2:9" ht="19.95" customHeight="1" x14ac:dyDescent="0.3">
      <c r="B116" s="27"/>
      <c r="C116" s="28"/>
      <c r="D116" s="29"/>
      <c r="E116" s="30"/>
      <c r="F116" s="32" t="str">
        <f t="shared" si="7"/>
        <v/>
      </c>
      <c r="G116" s="4" t="str">
        <f t="shared" si="5"/>
        <v/>
      </c>
      <c r="H116" s="5" t="str">
        <f t="shared" si="6"/>
        <v/>
      </c>
      <c r="I116" s="14">
        <f>VLOOKUP(E116,DATA!$A$1:$B$35,2,0)</f>
        <v>0</v>
      </c>
    </row>
    <row r="117" spans="2:9" ht="19.95" customHeight="1" x14ac:dyDescent="0.3">
      <c r="B117" s="27"/>
      <c r="C117" s="28"/>
      <c r="D117" s="29"/>
      <c r="E117" s="30"/>
      <c r="F117" s="32" t="str">
        <f t="shared" si="7"/>
        <v/>
      </c>
      <c r="G117" s="4" t="str">
        <f t="shared" si="5"/>
        <v/>
      </c>
      <c r="H117" s="5" t="str">
        <f t="shared" si="6"/>
        <v/>
      </c>
      <c r="I117" s="14">
        <f>VLOOKUP(E117,DATA!$A$1:$B$35,2,0)</f>
        <v>0</v>
      </c>
    </row>
    <row r="118" spans="2:9" ht="19.95" customHeight="1" x14ac:dyDescent="0.3">
      <c r="B118" s="27"/>
      <c r="C118" s="28"/>
      <c r="D118" s="29"/>
      <c r="E118" s="30"/>
      <c r="F118" s="32" t="str">
        <f t="shared" si="7"/>
        <v/>
      </c>
      <c r="G118" s="4" t="str">
        <f t="shared" si="5"/>
        <v/>
      </c>
      <c r="H118" s="5" t="str">
        <f t="shared" si="6"/>
        <v/>
      </c>
      <c r="I118" s="14">
        <f>VLOOKUP(E118,DATA!$A$1:$B$35,2,0)</f>
        <v>0</v>
      </c>
    </row>
    <row r="119" spans="2:9" ht="19.95" customHeight="1" x14ac:dyDescent="0.3">
      <c r="B119" s="27"/>
      <c r="C119" s="28"/>
      <c r="D119" s="29"/>
      <c r="E119" s="30"/>
      <c r="F119" s="32" t="str">
        <f t="shared" si="7"/>
        <v/>
      </c>
      <c r="G119" s="4" t="str">
        <f t="shared" si="5"/>
        <v/>
      </c>
      <c r="H119" s="5" t="str">
        <f t="shared" si="6"/>
        <v/>
      </c>
      <c r="I119" s="14">
        <f>VLOOKUP(E119,DATA!$A$1:$B$35,2,0)</f>
        <v>0</v>
      </c>
    </row>
    <row r="120" spans="2:9" ht="19.95" customHeight="1" x14ac:dyDescent="0.3">
      <c r="B120" s="27"/>
      <c r="C120" s="28"/>
      <c r="D120" s="29"/>
      <c r="E120" s="30"/>
      <c r="F120" s="32" t="str">
        <f t="shared" si="7"/>
        <v/>
      </c>
      <c r="G120" s="4" t="str">
        <f t="shared" si="5"/>
        <v/>
      </c>
      <c r="H120" s="5" t="str">
        <f t="shared" si="6"/>
        <v/>
      </c>
      <c r="I120" s="14">
        <f>VLOOKUP(E120,DATA!$A$1:$B$35,2,0)</f>
        <v>0</v>
      </c>
    </row>
    <row r="121" spans="2:9" ht="19.95" customHeight="1" x14ac:dyDescent="0.3">
      <c r="B121" s="27"/>
      <c r="C121" s="28"/>
      <c r="D121" s="29"/>
      <c r="E121" s="30"/>
      <c r="F121" s="32" t="str">
        <f t="shared" si="7"/>
        <v/>
      </c>
      <c r="G121" s="4" t="str">
        <f t="shared" si="5"/>
        <v/>
      </c>
      <c r="H121" s="5" t="str">
        <f t="shared" si="6"/>
        <v/>
      </c>
      <c r="I121" s="14">
        <f>VLOOKUP(E121,DATA!$A$1:$B$35,2,0)</f>
        <v>0</v>
      </c>
    </row>
    <row r="122" spans="2:9" ht="19.95" customHeight="1" x14ac:dyDescent="0.3">
      <c r="B122" s="27"/>
      <c r="C122" s="28"/>
      <c r="D122" s="29"/>
      <c r="E122" s="30"/>
      <c r="F122" s="32" t="str">
        <f t="shared" si="7"/>
        <v/>
      </c>
      <c r="G122" s="4" t="str">
        <f t="shared" si="5"/>
        <v/>
      </c>
      <c r="H122" s="5" t="str">
        <f t="shared" si="6"/>
        <v/>
      </c>
      <c r="I122" s="14">
        <f>VLOOKUP(E122,DATA!$A$1:$B$35,2,0)</f>
        <v>0</v>
      </c>
    </row>
    <row r="123" spans="2:9" ht="19.95" customHeight="1" x14ac:dyDescent="0.3">
      <c r="B123" s="27"/>
      <c r="C123" s="28"/>
      <c r="D123" s="29"/>
      <c r="E123" s="30"/>
      <c r="F123" s="32" t="str">
        <f t="shared" si="7"/>
        <v/>
      </c>
      <c r="G123" s="4" t="str">
        <f t="shared" si="5"/>
        <v/>
      </c>
      <c r="H123" s="5" t="str">
        <f t="shared" si="6"/>
        <v/>
      </c>
      <c r="I123" s="14">
        <f>VLOOKUP(E123,DATA!$A$1:$B$35,2,0)</f>
        <v>0</v>
      </c>
    </row>
    <row r="124" spans="2:9" ht="19.95" customHeight="1" x14ac:dyDescent="0.3">
      <c r="B124" s="27"/>
      <c r="C124" s="28"/>
      <c r="D124" s="29"/>
      <c r="E124" s="30"/>
      <c r="F124" s="32" t="str">
        <f t="shared" si="7"/>
        <v/>
      </c>
      <c r="G124" s="4" t="str">
        <f t="shared" si="5"/>
        <v/>
      </c>
      <c r="H124" s="5" t="str">
        <f t="shared" si="6"/>
        <v/>
      </c>
      <c r="I124" s="14">
        <f>VLOOKUP(E124,DATA!$A$1:$B$35,2,0)</f>
        <v>0</v>
      </c>
    </row>
    <row r="125" spans="2:9" ht="19.95" customHeight="1" x14ac:dyDescent="0.3">
      <c r="B125" s="27"/>
      <c r="C125" s="28"/>
      <c r="D125" s="29"/>
      <c r="E125" s="30"/>
      <c r="F125" s="32" t="str">
        <f t="shared" si="7"/>
        <v/>
      </c>
      <c r="G125" s="4" t="str">
        <f t="shared" si="5"/>
        <v/>
      </c>
      <c r="H125" s="5" t="str">
        <f t="shared" si="6"/>
        <v/>
      </c>
      <c r="I125" s="14">
        <f>VLOOKUP(E125,DATA!$A$1:$B$35,2,0)</f>
        <v>0</v>
      </c>
    </row>
    <row r="126" spans="2:9" ht="19.95" customHeight="1" x14ac:dyDescent="0.3">
      <c r="B126" s="27"/>
      <c r="C126" s="28"/>
      <c r="D126" s="29"/>
      <c r="E126" s="30"/>
      <c r="F126" s="32" t="str">
        <f t="shared" si="7"/>
        <v/>
      </c>
      <c r="G126" s="4" t="str">
        <f t="shared" si="5"/>
        <v/>
      </c>
      <c r="H126" s="5" t="str">
        <f t="shared" si="6"/>
        <v/>
      </c>
      <c r="I126" s="14">
        <f>VLOOKUP(E126,DATA!$A$1:$B$35,2,0)</f>
        <v>0</v>
      </c>
    </row>
    <row r="127" spans="2:9" ht="19.95" customHeight="1" x14ac:dyDescent="0.3">
      <c r="B127" s="27"/>
      <c r="C127" s="28"/>
      <c r="D127" s="29"/>
      <c r="E127" s="30"/>
      <c r="F127" s="32" t="str">
        <f t="shared" si="7"/>
        <v/>
      </c>
      <c r="G127" s="4" t="str">
        <f t="shared" si="5"/>
        <v/>
      </c>
      <c r="H127" s="5" t="str">
        <f t="shared" si="6"/>
        <v/>
      </c>
      <c r="I127" s="14">
        <f>VLOOKUP(E127,DATA!$A$1:$B$35,2,0)</f>
        <v>0</v>
      </c>
    </row>
    <row r="128" spans="2:9" ht="19.95" customHeight="1" x14ac:dyDescent="0.3">
      <c r="B128" s="27"/>
      <c r="C128" s="28"/>
      <c r="D128" s="29"/>
      <c r="E128" s="30"/>
      <c r="F128" s="32" t="str">
        <f t="shared" si="7"/>
        <v/>
      </c>
      <c r="G128" s="4" t="str">
        <f t="shared" si="5"/>
        <v/>
      </c>
      <c r="H128" s="5" t="str">
        <f t="shared" si="6"/>
        <v/>
      </c>
      <c r="I128" s="14">
        <f>VLOOKUP(E128,DATA!$A$1:$B$35,2,0)</f>
        <v>0</v>
      </c>
    </row>
    <row r="129" spans="2:9" ht="19.95" customHeight="1" x14ac:dyDescent="0.3">
      <c r="B129" s="27"/>
      <c r="C129" s="28"/>
      <c r="D129" s="29"/>
      <c r="E129" s="30"/>
      <c r="F129" s="32" t="str">
        <f t="shared" si="7"/>
        <v/>
      </c>
      <c r="G129" s="4" t="str">
        <f t="shared" si="5"/>
        <v/>
      </c>
      <c r="H129" s="5" t="str">
        <f t="shared" si="6"/>
        <v/>
      </c>
      <c r="I129" s="14">
        <f>VLOOKUP(E129,DATA!$A$1:$B$35,2,0)</f>
        <v>0</v>
      </c>
    </row>
    <row r="130" spans="2:9" ht="19.95" customHeight="1" x14ac:dyDescent="0.3">
      <c r="B130" s="27"/>
      <c r="C130" s="28"/>
      <c r="D130" s="29"/>
      <c r="E130" s="30"/>
      <c r="F130" s="32" t="str">
        <f t="shared" si="7"/>
        <v/>
      </c>
      <c r="G130" s="4" t="str">
        <f t="shared" si="5"/>
        <v/>
      </c>
      <c r="H130" s="5" t="str">
        <f t="shared" si="6"/>
        <v/>
      </c>
      <c r="I130" s="14">
        <f>VLOOKUP(E130,DATA!$A$1:$B$35,2,0)</f>
        <v>0</v>
      </c>
    </row>
    <row r="131" spans="2:9" ht="19.95" customHeight="1" x14ac:dyDescent="0.3">
      <c r="B131" s="27"/>
      <c r="C131" s="28"/>
      <c r="D131" s="29"/>
      <c r="E131" s="30"/>
      <c r="F131" s="32" t="str">
        <f t="shared" si="7"/>
        <v/>
      </c>
      <c r="G131" s="4" t="str">
        <f t="shared" si="5"/>
        <v/>
      </c>
      <c r="H131" s="5" t="str">
        <f t="shared" si="6"/>
        <v/>
      </c>
      <c r="I131" s="14">
        <f>VLOOKUP(E131,DATA!$A$1:$B$35,2,0)</f>
        <v>0</v>
      </c>
    </row>
    <row r="132" spans="2:9" ht="19.95" customHeight="1" x14ac:dyDescent="0.3">
      <c r="B132" s="27"/>
      <c r="C132" s="28"/>
      <c r="D132" s="29"/>
      <c r="E132" s="30"/>
      <c r="F132" s="32" t="str">
        <f t="shared" si="7"/>
        <v/>
      </c>
      <c r="G132" s="4" t="str">
        <f t="shared" si="5"/>
        <v/>
      </c>
      <c r="H132" s="5" t="str">
        <f t="shared" si="6"/>
        <v/>
      </c>
      <c r="I132" s="14">
        <f>VLOOKUP(E132,DATA!$A$1:$B$35,2,0)</f>
        <v>0</v>
      </c>
    </row>
    <row r="133" spans="2:9" ht="19.95" customHeight="1" x14ac:dyDescent="0.3">
      <c r="B133" s="27"/>
      <c r="C133" s="28"/>
      <c r="D133" s="29"/>
      <c r="E133" s="30"/>
      <c r="F133" s="32" t="str">
        <f t="shared" si="7"/>
        <v/>
      </c>
      <c r="G133" s="4" t="str">
        <f t="shared" si="5"/>
        <v/>
      </c>
      <c r="H133" s="5" t="str">
        <f t="shared" si="6"/>
        <v/>
      </c>
      <c r="I133" s="14">
        <f>VLOOKUP(E133,DATA!$A$1:$B$35,2,0)</f>
        <v>0</v>
      </c>
    </row>
    <row r="134" spans="2:9" ht="19.95" customHeight="1" x14ac:dyDescent="0.3">
      <c r="B134" s="27"/>
      <c r="C134" s="28"/>
      <c r="D134" s="29"/>
      <c r="E134" s="30"/>
      <c r="F134" s="32" t="str">
        <f t="shared" si="7"/>
        <v/>
      </c>
      <c r="G134" s="4" t="str">
        <f t="shared" si="5"/>
        <v/>
      </c>
      <c r="H134" s="5" t="str">
        <f t="shared" si="6"/>
        <v/>
      </c>
      <c r="I134" s="14">
        <f>VLOOKUP(E134,DATA!$A$1:$B$35,2,0)</f>
        <v>0</v>
      </c>
    </row>
    <row r="135" spans="2:9" ht="19.95" customHeight="1" x14ac:dyDescent="0.3">
      <c r="B135" s="27"/>
      <c r="C135" s="28"/>
      <c r="D135" s="29"/>
      <c r="E135" s="30"/>
      <c r="F135" s="32" t="str">
        <f t="shared" si="7"/>
        <v/>
      </c>
      <c r="G135" s="4" t="str">
        <f t="shared" si="5"/>
        <v/>
      </c>
      <c r="H135" s="5" t="str">
        <f t="shared" si="6"/>
        <v/>
      </c>
      <c r="I135" s="14">
        <f>VLOOKUP(E135,DATA!$A$1:$B$35,2,0)</f>
        <v>0</v>
      </c>
    </row>
    <row r="136" spans="2:9" ht="19.95" customHeight="1" x14ac:dyDescent="0.3">
      <c r="B136" s="27"/>
      <c r="C136" s="28"/>
      <c r="D136" s="29"/>
      <c r="E136" s="30"/>
      <c r="F136" s="32" t="str">
        <f t="shared" si="7"/>
        <v/>
      </c>
      <c r="G136" s="4" t="str">
        <f t="shared" ref="G136:G199" si="8">IF(B136="","",INT(B136))</f>
        <v/>
      </c>
      <c r="H136" s="5" t="str">
        <f t="shared" ref="H136:H199" si="9">IF(B136="","",B136-G136)</f>
        <v/>
      </c>
      <c r="I136" s="14">
        <f>VLOOKUP(E136,DATA!$A$1:$B$35,2,0)</f>
        <v>0</v>
      </c>
    </row>
    <row r="137" spans="2:9" ht="19.95" customHeight="1" x14ac:dyDescent="0.3">
      <c r="B137" s="27"/>
      <c r="C137" s="28"/>
      <c r="D137" s="29"/>
      <c r="E137" s="30"/>
      <c r="F137" s="32" t="str">
        <f t="shared" si="7"/>
        <v/>
      </c>
      <c r="G137" s="4" t="str">
        <f t="shared" si="8"/>
        <v/>
      </c>
      <c r="H137" s="5" t="str">
        <f t="shared" si="9"/>
        <v/>
      </c>
      <c r="I137" s="14">
        <f>VLOOKUP(E137,DATA!$A$1:$B$35,2,0)</f>
        <v>0</v>
      </c>
    </row>
    <row r="138" spans="2:9" ht="19.95" customHeight="1" x14ac:dyDescent="0.3">
      <c r="B138" s="27"/>
      <c r="C138" s="28"/>
      <c r="D138" s="29"/>
      <c r="E138" s="30"/>
      <c r="F138" s="32" t="str">
        <f t="shared" ref="F138:F201" si="10">IF(ISBLANK(B138),"",TEXT(G138,"jjj"))</f>
        <v/>
      </c>
      <c r="G138" s="4" t="str">
        <f t="shared" si="8"/>
        <v/>
      </c>
      <c r="H138" s="5" t="str">
        <f t="shared" si="9"/>
        <v/>
      </c>
      <c r="I138" s="14">
        <f>VLOOKUP(E138,DATA!$A$1:$B$35,2,0)</f>
        <v>0</v>
      </c>
    </row>
    <row r="139" spans="2:9" ht="19.95" customHeight="1" x14ac:dyDescent="0.3">
      <c r="B139" s="27"/>
      <c r="C139" s="28"/>
      <c r="D139" s="29"/>
      <c r="E139" s="30"/>
      <c r="F139" s="32" t="str">
        <f t="shared" si="10"/>
        <v/>
      </c>
      <c r="G139" s="4" t="str">
        <f t="shared" si="8"/>
        <v/>
      </c>
      <c r="H139" s="5" t="str">
        <f t="shared" si="9"/>
        <v/>
      </c>
      <c r="I139" s="14">
        <f>VLOOKUP(E139,DATA!$A$1:$B$35,2,0)</f>
        <v>0</v>
      </c>
    </row>
    <row r="140" spans="2:9" ht="19.95" customHeight="1" x14ac:dyDescent="0.3">
      <c r="B140" s="27"/>
      <c r="C140" s="28"/>
      <c r="D140" s="29"/>
      <c r="E140" s="30"/>
      <c r="F140" s="32" t="str">
        <f t="shared" si="10"/>
        <v/>
      </c>
      <c r="G140" s="4" t="str">
        <f t="shared" si="8"/>
        <v/>
      </c>
      <c r="H140" s="5" t="str">
        <f t="shared" si="9"/>
        <v/>
      </c>
      <c r="I140" s="14">
        <f>VLOOKUP(E140,DATA!$A$1:$B$35,2,0)</f>
        <v>0</v>
      </c>
    </row>
    <row r="141" spans="2:9" ht="19.95" customHeight="1" x14ac:dyDescent="0.3">
      <c r="B141" s="27"/>
      <c r="C141" s="28"/>
      <c r="D141" s="29"/>
      <c r="E141" s="30"/>
      <c r="F141" s="32" t="str">
        <f t="shared" si="10"/>
        <v/>
      </c>
      <c r="G141" s="4" t="str">
        <f t="shared" si="8"/>
        <v/>
      </c>
      <c r="H141" s="5" t="str">
        <f t="shared" si="9"/>
        <v/>
      </c>
      <c r="I141" s="14">
        <f>VLOOKUP(E141,DATA!$A$1:$B$35,2,0)</f>
        <v>0</v>
      </c>
    </row>
    <row r="142" spans="2:9" ht="19.95" customHeight="1" x14ac:dyDescent="0.3">
      <c r="B142" s="27"/>
      <c r="C142" s="28"/>
      <c r="D142" s="29"/>
      <c r="E142" s="30"/>
      <c r="F142" s="32" t="str">
        <f t="shared" si="10"/>
        <v/>
      </c>
      <c r="G142" s="4" t="str">
        <f t="shared" si="8"/>
        <v/>
      </c>
      <c r="H142" s="5" t="str">
        <f t="shared" si="9"/>
        <v/>
      </c>
      <c r="I142" s="14">
        <f>VLOOKUP(E142,DATA!$A$1:$B$35,2,0)</f>
        <v>0</v>
      </c>
    </row>
    <row r="143" spans="2:9" ht="19.95" customHeight="1" x14ac:dyDescent="0.3">
      <c r="B143" s="27"/>
      <c r="C143" s="28"/>
      <c r="D143" s="29"/>
      <c r="E143" s="30"/>
      <c r="F143" s="32" t="str">
        <f t="shared" si="10"/>
        <v/>
      </c>
      <c r="G143" s="4" t="str">
        <f t="shared" si="8"/>
        <v/>
      </c>
      <c r="H143" s="5" t="str">
        <f t="shared" si="9"/>
        <v/>
      </c>
      <c r="I143" s="14">
        <f>VLOOKUP(E143,DATA!$A$1:$B$35,2,0)</f>
        <v>0</v>
      </c>
    </row>
    <row r="144" spans="2:9" ht="19.95" customHeight="1" x14ac:dyDescent="0.3">
      <c r="B144" s="27"/>
      <c r="C144" s="28"/>
      <c r="D144" s="29"/>
      <c r="E144" s="30"/>
      <c r="F144" s="32" t="str">
        <f t="shared" si="10"/>
        <v/>
      </c>
      <c r="G144" s="4" t="str">
        <f t="shared" si="8"/>
        <v/>
      </c>
      <c r="H144" s="5" t="str">
        <f t="shared" si="9"/>
        <v/>
      </c>
      <c r="I144" s="14">
        <f>VLOOKUP(E144,DATA!$A$1:$B$35,2,0)</f>
        <v>0</v>
      </c>
    </row>
    <row r="145" spans="2:9" ht="19.95" customHeight="1" x14ac:dyDescent="0.3">
      <c r="B145" s="27"/>
      <c r="C145" s="28"/>
      <c r="D145" s="29"/>
      <c r="E145" s="30"/>
      <c r="F145" s="32" t="str">
        <f t="shared" si="10"/>
        <v/>
      </c>
      <c r="G145" s="4" t="str">
        <f t="shared" si="8"/>
        <v/>
      </c>
      <c r="H145" s="5" t="str">
        <f t="shared" si="9"/>
        <v/>
      </c>
      <c r="I145" s="14">
        <f>VLOOKUP(E145,DATA!$A$1:$B$35,2,0)</f>
        <v>0</v>
      </c>
    </row>
    <row r="146" spans="2:9" ht="19.95" customHeight="1" x14ac:dyDescent="0.3">
      <c r="B146" s="27"/>
      <c r="C146" s="28"/>
      <c r="D146" s="29"/>
      <c r="E146" s="30"/>
      <c r="F146" s="32" t="str">
        <f t="shared" si="10"/>
        <v/>
      </c>
      <c r="G146" s="4" t="str">
        <f t="shared" si="8"/>
        <v/>
      </c>
      <c r="H146" s="5" t="str">
        <f t="shared" si="9"/>
        <v/>
      </c>
      <c r="I146" s="14">
        <f>VLOOKUP(E146,DATA!$A$1:$B$35,2,0)</f>
        <v>0</v>
      </c>
    </row>
    <row r="147" spans="2:9" ht="19.95" customHeight="1" x14ac:dyDescent="0.3">
      <c r="B147" s="27"/>
      <c r="C147" s="28"/>
      <c r="D147" s="29"/>
      <c r="E147" s="30"/>
      <c r="F147" s="32" t="str">
        <f t="shared" si="10"/>
        <v/>
      </c>
      <c r="G147" s="4" t="str">
        <f t="shared" si="8"/>
        <v/>
      </c>
      <c r="H147" s="5" t="str">
        <f t="shared" si="9"/>
        <v/>
      </c>
      <c r="I147" s="14">
        <f>VLOOKUP(E147,DATA!$A$1:$B$35,2,0)</f>
        <v>0</v>
      </c>
    </row>
    <row r="148" spans="2:9" ht="19.95" customHeight="1" x14ac:dyDescent="0.3">
      <c r="B148" s="27"/>
      <c r="C148" s="28"/>
      <c r="D148" s="29"/>
      <c r="E148" s="30"/>
      <c r="F148" s="32" t="str">
        <f t="shared" si="10"/>
        <v/>
      </c>
      <c r="G148" s="4" t="str">
        <f t="shared" si="8"/>
        <v/>
      </c>
      <c r="H148" s="5" t="str">
        <f t="shared" si="9"/>
        <v/>
      </c>
      <c r="I148" s="14">
        <f>VLOOKUP(E148,DATA!$A$1:$B$35,2,0)</f>
        <v>0</v>
      </c>
    </row>
    <row r="149" spans="2:9" ht="19.95" customHeight="1" x14ac:dyDescent="0.3">
      <c r="B149" s="27"/>
      <c r="C149" s="28"/>
      <c r="D149" s="29"/>
      <c r="E149" s="30"/>
      <c r="F149" s="32" t="str">
        <f t="shared" si="10"/>
        <v/>
      </c>
      <c r="G149" s="4" t="str">
        <f t="shared" si="8"/>
        <v/>
      </c>
      <c r="H149" s="5" t="str">
        <f t="shared" si="9"/>
        <v/>
      </c>
      <c r="I149" s="14">
        <f>VLOOKUP(E149,DATA!$A$1:$B$35,2,0)</f>
        <v>0</v>
      </c>
    </row>
    <row r="150" spans="2:9" ht="19.95" customHeight="1" x14ac:dyDescent="0.3">
      <c r="B150" s="27"/>
      <c r="C150" s="28"/>
      <c r="D150" s="29"/>
      <c r="E150" s="30"/>
      <c r="F150" s="32" t="str">
        <f t="shared" si="10"/>
        <v/>
      </c>
      <c r="G150" s="4" t="str">
        <f t="shared" si="8"/>
        <v/>
      </c>
      <c r="H150" s="5" t="str">
        <f t="shared" si="9"/>
        <v/>
      </c>
      <c r="I150" s="14">
        <f>VLOOKUP(E150,DATA!$A$1:$B$35,2,0)</f>
        <v>0</v>
      </c>
    </row>
    <row r="151" spans="2:9" ht="19.95" customHeight="1" x14ac:dyDescent="0.3">
      <c r="B151" s="27"/>
      <c r="C151" s="28"/>
      <c r="D151" s="29"/>
      <c r="E151" s="30"/>
      <c r="F151" s="32" t="str">
        <f t="shared" si="10"/>
        <v/>
      </c>
      <c r="G151" s="4" t="str">
        <f t="shared" si="8"/>
        <v/>
      </c>
      <c r="H151" s="5" t="str">
        <f t="shared" si="9"/>
        <v/>
      </c>
      <c r="I151" s="14">
        <f>VLOOKUP(E151,DATA!$A$1:$B$35,2,0)</f>
        <v>0</v>
      </c>
    </row>
    <row r="152" spans="2:9" ht="19.95" customHeight="1" x14ac:dyDescent="0.3">
      <c r="B152" s="27"/>
      <c r="C152" s="28"/>
      <c r="D152" s="29"/>
      <c r="E152" s="30"/>
      <c r="F152" s="32" t="str">
        <f t="shared" si="10"/>
        <v/>
      </c>
      <c r="G152" s="4" t="str">
        <f t="shared" si="8"/>
        <v/>
      </c>
      <c r="H152" s="5" t="str">
        <f t="shared" si="9"/>
        <v/>
      </c>
      <c r="I152" s="14">
        <f>VLOOKUP(E152,DATA!$A$1:$B$35,2,0)</f>
        <v>0</v>
      </c>
    </row>
    <row r="153" spans="2:9" ht="19.95" customHeight="1" x14ac:dyDescent="0.3">
      <c r="B153" s="27"/>
      <c r="C153" s="28"/>
      <c r="D153" s="29"/>
      <c r="E153" s="30"/>
      <c r="F153" s="32" t="str">
        <f t="shared" si="10"/>
        <v/>
      </c>
      <c r="G153" s="4" t="str">
        <f t="shared" si="8"/>
        <v/>
      </c>
      <c r="H153" s="5" t="str">
        <f t="shared" si="9"/>
        <v/>
      </c>
      <c r="I153" s="14">
        <f>VLOOKUP(E153,DATA!$A$1:$B$35,2,0)</f>
        <v>0</v>
      </c>
    </row>
    <row r="154" spans="2:9" ht="19.95" customHeight="1" x14ac:dyDescent="0.3">
      <c r="B154" s="27"/>
      <c r="C154" s="28"/>
      <c r="D154" s="29"/>
      <c r="E154" s="30"/>
      <c r="F154" s="32" t="str">
        <f t="shared" si="10"/>
        <v/>
      </c>
      <c r="G154" s="4" t="str">
        <f t="shared" si="8"/>
        <v/>
      </c>
      <c r="H154" s="5" t="str">
        <f t="shared" si="9"/>
        <v/>
      </c>
      <c r="I154" s="14">
        <f>VLOOKUP(E154,DATA!$A$1:$B$35,2,0)</f>
        <v>0</v>
      </c>
    </row>
    <row r="155" spans="2:9" ht="19.95" customHeight="1" x14ac:dyDescent="0.3">
      <c r="B155" s="27"/>
      <c r="C155" s="28"/>
      <c r="D155" s="29"/>
      <c r="E155" s="30"/>
      <c r="F155" s="32" t="str">
        <f t="shared" si="10"/>
        <v/>
      </c>
      <c r="G155" s="4" t="str">
        <f t="shared" si="8"/>
        <v/>
      </c>
      <c r="H155" s="5" t="str">
        <f t="shared" si="9"/>
        <v/>
      </c>
      <c r="I155" s="14">
        <f>VLOOKUP(E155,DATA!$A$1:$B$35,2,0)</f>
        <v>0</v>
      </c>
    </row>
    <row r="156" spans="2:9" ht="19.95" customHeight="1" x14ac:dyDescent="0.3">
      <c r="B156" s="27"/>
      <c r="C156" s="28"/>
      <c r="D156" s="29"/>
      <c r="E156" s="30"/>
      <c r="F156" s="32" t="str">
        <f t="shared" si="10"/>
        <v/>
      </c>
      <c r="G156" s="4" t="str">
        <f t="shared" si="8"/>
        <v/>
      </c>
      <c r="H156" s="5" t="str">
        <f t="shared" si="9"/>
        <v/>
      </c>
      <c r="I156" s="14">
        <f>VLOOKUP(E156,DATA!$A$1:$B$35,2,0)</f>
        <v>0</v>
      </c>
    </row>
    <row r="157" spans="2:9" ht="19.95" customHeight="1" x14ac:dyDescent="0.3">
      <c r="B157" s="27"/>
      <c r="C157" s="28"/>
      <c r="D157" s="29"/>
      <c r="E157" s="30"/>
      <c r="F157" s="32" t="str">
        <f t="shared" si="10"/>
        <v/>
      </c>
      <c r="G157" s="4" t="str">
        <f t="shared" si="8"/>
        <v/>
      </c>
      <c r="H157" s="5" t="str">
        <f t="shared" si="9"/>
        <v/>
      </c>
      <c r="I157" s="14">
        <f>VLOOKUP(E157,DATA!$A$1:$B$35,2,0)</f>
        <v>0</v>
      </c>
    </row>
    <row r="158" spans="2:9" ht="19.95" customHeight="1" x14ac:dyDescent="0.3">
      <c r="B158" s="27"/>
      <c r="C158" s="28"/>
      <c r="D158" s="29"/>
      <c r="E158" s="30"/>
      <c r="F158" s="32" t="str">
        <f t="shared" si="10"/>
        <v/>
      </c>
      <c r="G158" s="4" t="str">
        <f t="shared" si="8"/>
        <v/>
      </c>
      <c r="H158" s="5" t="str">
        <f t="shared" si="9"/>
        <v/>
      </c>
      <c r="I158" s="14">
        <f>VLOOKUP(E158,DATA!$A$1:$B$35,2,0)</f>
        <v>0</v>
      </c>
    </row>
    <row r="159" spans="2:9" ht="19.95" customHeight="1" x14ac:dyDescent="0.3">
      <c r="B159" s="27"/>
      <c r="C159" s="28"/>
      <c r="D159" s="29"/>
      <c r="E159" s="30"/>
      <c r="F159" s="32" t="str">
        <f t="shared" si="10"/>
        <v/>
      </c>
      <c r="G159" s="4" t="str">
        <f t="shared" si="8"/>
        <v/>
      </c>
      <c r="H159" s="5" t="str">
        <f t="shared" si="9"/>
        <v/>
      </c>
      <c r="I159" s="14">
        <f>VLOOKUP(E159,DATA!$A$1:$B$35,2,0)</f>
        <v>0</v>
      </c>
    </row>
    <row r="160" spans="2:9" ht="19.95" customHeight="1" x14ac:dyDescent="0.3">
      <c r="B160" s="27"/>
      <c r="C160" s="28"/>
      <c r="D160" s="29"/>
      <c r="E160" s="30"/>
      <c r="F160" s="32" t="str">
        <f t="shared" si="10"/>
        <v/>
      </c>
      <c r="G160" s="4" t="str">
        <f t="shared" si="8"/>
        <v/>
      </c>
      <c r="H160" s="5" t="str">
        <f t="shared" si="9"/>
        <v/>
      </c>
      <c r="I160" s="14">
        <f>VLOOKUP(E160,DATA!$A$1:$B$35,2,0)</f>
        <v>0</v>
      </c>
    </row>
    <row r="161" spans="2:9" ht="19.95" customHeight="1" x14ac:dyDescent="0.3">
      <c r="B161" s="27"/>
      <c r="C161" s="28"/>
      <c r="D161" s="29"/>
      <c r="E161" s="30"/>
      <c r="F161" s="32" t="str">
        <f t="shared" si="10"/>
        <v/>
      </c>
      <c r="G161" s="4" t="str">
        <f t="shared" si="8"/>
        <v/>
      </c>
      <c r="H161" s="5" t="str">
        <f t="shared" si="9"/>
        <v/>
      </c>
      <c r="I161" s="14">
        <f>VLOOKUP(E161,DATA!$A$1:$B$35,2,0)</f>
        <v>0</v>
      </c>
    </row>
    <row r="162" spans="2:9" ht="19.95" customHeight="1" x14ac:dyDescent="0.3">
      <c r="B162" s="27"/>
      <c r="C162" s="28"/>
      <c r="D162" s="29"/>
      <c r="E162" s="30"/>
      <c r="F162" s="32" t="str">
        <f t="shared" si="10"/>
        <v/>
      </c>
      <c r="G162" s="4" t="str">
        <f t="shared" si="8"/>
        <v/>
      </c>
      <c r="H162" s="5" t="str">
        <f t="shared" si="9"/>
        <v/>
      </c>
      <c r="I162" s="14">
        <f>VLOOKUP(E162,DATA!$A$1:$B$35,2,0)</f>
        <v>0</v>
      </c>
    </row>
    <row r="163" spans="2:9" ht="19.95" customHeight="1" x14ac:dyDescent="0.3">
      <c r="B163" s="27"/>
      <c r="C163" s="28"/>
      <c r="D163" s="29"/>
      <c r="E163" s="30"/>
      <c r="F163" s="32" t="str">
        <f t="shared" si="10"/>
        <v/>
      </c>
      <c r="G163" s="4" t="str">
        <f t="shared" si="8"/>
        <v/>
      </c>
      <c r="H163" s="5" t="str">
        <f t="shared" si="9"/>
        <v/>
      </c>
      <c r="I163" s="14">
        <f>VLOOKUP(E163,DATA!$A$1:$B$35,2,0)</f>
        <v>0</v>
      </c>
    </row>
    <row r="164" spans="2:9" ht="19.95" customHeight="1" x14ac:dyDescent="0.3">
      <c r="B164" s="27"/>
      <c r="C164" s="28"/>
      <c r="D164" s="29"/>
      <c r="E164" s="30"/>
      <c r="F164" s="32" t="str">
        <f t="shared" si="10"/>
        <v/>
      </c>
      <c r="G164" s="4" t="str">
        <f t="shared" si="8"/>
        <v/>
      </c>
      <c r="H164" s="5" t="str">
        <f t="shared" si="9"/>
        <v/>
      </c>
      <c r="I164" s="14">
        <f>VLOOKUP(E164,DATA!$A$1:$B$35,2,0)</f>
        <v>0</v>
      </c>
    </row>
    <row r="165" spans="2:9" ht="19.95" customHeight="1" x14ac:dyDescent="0.3">
      <c r="B165" s="27"/>
      <c r="C165" s="28"/>
      <c r="D165" s="29"/>
      <c r="E165" s="30"/>
      <c r="F165" s="32" t="str">
        <f t="shared" si="10"/>
        <v/>
      </c>
      <c r="G165" s="4" t="str">
        <f t="shared" si="8"/>
        <v/>
      </c>
      <c r="H165" s="5" t="str">
        <f t="shared" si="9"/>
        <v/>
      </c>
      <c r="I165" s="14">
        <f>VLOOKUP(E165,DATA!$A$1:$B$35,2,0)</f>
        <v>0</v>
      </c>
    </row>
    <row r="166" spans="2:9" ht="19.95" customHeight="1" x14ac:dyDescent="0.3">
      <c r="B166" s="27"/>
      <c r="C166" s="28"/>
      <c r="D166" s="29"/>
      <c r="E166" s="30"/>
      <c r="F166" s="32" t="str">
        <f t="shared" si="10"/>
        <v/>
      </c>
      <c r="G166" s="4" t="str">
        <f t="shared" si="8"/>
        <v/>
      </c>
      <c r="H166" s="5" t="str">
        <f t="shared" si="9"/>
        <v/>
      </c>
      <c r="I166" s="14">
        <f>VLOOKUP(E166,DATA!$A$1:$B$35,2,0)</f>
        <v>0</v>
      </c>
    </row>
    <row r="167" spans="2:9" ht="19.95" customHeight="1" x14ac:dyDescent="0.3">
      <c r="B167" s="27"/>
      <c r="C167" s="28"/>
      <c r="D167" s="29"/>
      <c r="E167" s="30"/>
      <c r="F167" s="32" t="str">
        <f t="shared" si="10"/>
        <v/>
      </c>
      <c r="G167" s="4" t="str">
        <f t="shared" si="8"/>
        <v/>
      </c>
      <c r="H167" s="5" t="str">
        <f t="shared" si="9"/>
        <v/>
      </c>
      <c r="I167" s="14">
        <f>VLOOKUP(E167,DATA!$A$1:$B$35,2,0)</f>
        <v>0</v>
      </c>
    </row>
    <row r="168" spans="2:9" ht="19.95" customHeight="1" x14ac:dyDescent="0.3">
      <c r="B168" s="27"/>
      <c r="C168" s="28"/>
      <c r="D168" s="29"/>
      <c r="E168" s="30"/>
      <c r="F168" s="32" t="str">
        <f t="shared" si="10"/>
        <v/>
      </c>
      <c r="G168" s="4" t="str">
        <f t="shared" si="8"/>
        <v/>
      </c>
      <c r="H168" s="5" t="str">
        <f t="shared" si="9"/>
        <v/>
      </c>
      <c r="I168" s="14">
        <f>VLOOKUP(E168,DATA!$A$1:$B$35,2,0)</f>
        <v>0</v>
      </c>
    </row>
    <row r="169" spans="2:9" ht="19.95" customHeight="1" x14ac:dyDescent="0.3">
      <c r="B169" s="27"/>
      <c r="C169" s="28"/>
      <c r="D169" s="29"/>
      <c r="E169" s="30"/>
      <c r="F169" s="32" t="str">
        <f t="shared" si="10"/>
        <v/>
      </c>
      <c r="G169" s="4" t="str">
        <f t="shared" si="8"/>
        <v/>
      </c>
      <c r="H169" s="5" t="str">
        <f t="shared" si="9"/>
        <v/>
      </c>
      <c r="I169" s="14">
        <f>VLOOKUP(E169,DATA!$A$1:$B$35,2,0)</f>
        <v>0</v>
      </c>
    </row>
    <row r="170" spans="2:9" ht="19.95" customHeight="1" x14ac:dyDescent="0.3">
      <c r="B170" s="27"/>
      <c r="C170" s="28"/>
      <c r="D170" s="29"/>
      <c r="E170" s="30"/>
      <c r="F170" s="32" t="str">
        <f t="shared" si="10"/>
        <v/>
      </c>
      <c r="G170" s="4" t="str">
        <f t="shared" si="8"/>
        <v/>
      </c>
      <c r="H170" s="5" t="str">
        <f t="shared" si="9"/>
        <v/>
      </c>
      <c r="I170" s="14">
        <f>VLOOKUP(E170,DATA!$A$1:$B$35,2,0)</f>
        <v>0</v>
      </c>
    </row>
    <row r="171" spans="2:9" ht="19.95" customHeight="1" x14ac:dyDescent="0.3">
      <c r="B171" s="27"/>
      <c r="C171" s="28"/>
      <c r="D171" s="29"/>
      <c r="E171" s="30"/>
      <c r="F171" s="32" t="str">
        <f t="shared" si="10"/>
        <v/>
      </c>
      <c r="G171" s="4" t="str">
        <f t="shared" si="8"/>
        <v/>
      </c>
      <c r="H171" s="5" t="str">
        <f t="shared" si="9"/>
        <v/>
      </c>
      <c r="I171" s="14">
        <f>VLOOKUP(E171,DATA!$A$1:$B$35,2,0)</f>
        <v>0</v>
      </c>
    </row>
    <row r="172" spans="2:9" ht="19.95" customHeight="1" x14ac:dyDescent="0.3">
      <c r="B172" s="27"/>
      <c r="C172" s="28"/>
      <c r="D172" s="29"/>
      <c r="E172" s="30"/>
      <c r="F172" s="32" t="str">
        <f t="shared" si="10"/>
        <v/>
      </c>
      <c r="G172" s="4" t="str">
        <f t="shared" si="8"/>
        <v/>
      </c>
      <c r="H172" s="5" t="str">
        <f t="shared" si="9"/>
        <v/>
      </c>
      <c r="I172" s="14">
        <f>VLOOKUP(E172,DATA!$A$1:$B$35,2,0)</f>
        <v>0</v>
      </c>
    </row>
    <row r="173" spans="2:9" ht="19.95" customHeight="1" x14ac:dyDescent="0.3">
      <c r="B173" s="27"/>
      <c r="C173" s="28"/>
      <c r="D173" s="29"/>
      <c r="E173" s="30"/>
      <c r="F173" s="32" t="str">
        <f t="shared" si="10"/>
        <v/>
      </c>
      <c r="G173" s="4" t="str">
        <f t="shared" si="8"/>
        <v/>
      </c>
      <c r="H173" s="5" t="str">
        <f t="shared" si="9"/>
        <v/>
      </c>
      <c r="I173" s="14">
        <f>VLOOKUP(E173,DATA!$A$1:$B$35,2,0)</f>
        <v>0</v>
      </c>
    </row>
    <row r="174" spans="2:9" ht="19.95" customHeight="1" x14ac:dyDescent="0.3">
      <c r="B174" s="27"/>
      <c r="C174" s="28"/>
      <c r="D174" s="29"/>
      <c r="E174" s="30"/>
      <c r="F174" s="32" t="str">
        <f t="shared" si="10"/>
        <v/>
      </c>
      <c r="G174" s="4" t="str">
        <f t="shared" si="8"/>
        <v/>
      </c>
      <c r="H174" s="5" t="str">
        <f t="shared" si="9"/>
        <v/>
      </c>
      <c r="I174" s="14">
        <f>VLOOKUP(E174,DATA!$A$1:$B$35,2,0)</f>
        <v>0</v>
      </c>
    </row>
    <row r="175" spans="2:9" ht="19.95" customHeight="1" x14ac:dyDescent="0.3">
      <c r="B175" s="27"/>
      <c r="C175" s="28"/>
      <c r="D175" s="29"/>
      <c r="E175" s="30"/>
      <c r="F175" s="32" t="str">
        <f t="shared" si="10"/>
        <v/>
      </c>
      <c r="G175" s="4" t="str">
        <f t="shared" si="8"/>
        <v/>
      </c>
      <c r="H175" s="5" t="str">
        <f t="shared" si="9"/>
        <v/>
      </c>
      <c r="I175" s="14">
        <f>VLOOKUP(E175,DATA!$A$1:$B$35,2,0)</f>
        <v>0</v>
      </c>
    </row>
    <row r="176" spans="2:9" ht="19.95" customHeight="1" x14ac:dyDescent="0.3">
      <c r="B176" s="27"/>
      <c r="C176" s="28"/>
      <c r="D176" s="29"/>
      <c r="E176" s="30"/>
      <c r="F176" s="32" t="str">
        <f t="shared" si="10"/>
        <v/>
      </c>
      <c r="G176" s="4" t="str">
        <f t="shared" si="8"/>
        <v/>
      </c>
      <c r="H176" s="5" t="str">
        <f t="shared" si="9"/>
        <v/>
      </c>
      <c r="I176" s="14">
        <f>VLOOKUP(E176,DATA!$A$1:$B$35,2,0)</f>
        <v>0</v>
      </c>
    </row>
    <row r="177" spans="2:9" ht="19.95" customHeight="1" x14ac:dyDescent="0.3">
      <c r="B177" s="27"/>
      <c r="C177" s="28"/>
      <c r="D177" s="29"/>
      <c r="E177" s="30"/>
      <c r="F177" s="32" t="str">
        <f t="shared" si="10"/>
        <v/>
      </c>
      <c r="G177" s="4" t="str">
        <f t="shared" si="8"/>
        <v/>
      </c>
      <c r="H177" s="5" t="str">
        <f t="shared" si="9"/>
        <v/>
      </c>
      <c r="I177" s="14">
        <f>VLOOKUP(E177,DATA!$A$1:$B$35,2,0)</f>
        <v>0</v>
      </c>
    </row>
    <row r="178" spans="2:9" ht="19.95" customHeight="1" x14ac:dyDescent="0.3">
      <c r="B178" s="27"/>
      <c r="C178" s="28"/>
      <c r="D178" s="29"/>
      <c r="E178" s="30"/>
      <c r="F178" s="32" t="str">
        <f t="shared" si="10"/>
        <v/>
      </c>
      <c r="G178" s="4" t="str">
        <f t="shared" si="8"/>
        <v/>
      </c>
      <c r="H178" s="5" t="str">
        <f t="shared" si="9"/>
        <v/>
      </c>
      <c r="I178" s="14">
        <f>VLOOKUP(E178,DATA!$A$1:$B$35,2,0)</f>
        <v>0</v>
      </c>
    </row>
    <row r="179" spans="2:9" ht="19.95" customHeight="1" x14ac:dyDescent="0.3">
      <c r="B179" s="27"/>
      <c r="C179" s="28"/>
      <c r="D179" s="29"/>
      <c r="E179" s="30"/>
      <c r="F179" s="32" t="str">
        <f t="shared" si="10"/>
        <v/>
      </c>
      <c r="G179" s="4" t="str">
        <f t="shared" si="8"/>
        <v/>
      </c>
      <c r="H179" s="5" t="str">
        <f t="shared" si="9"/>
        <v/>
      </c>
      <c r="I179" s="14">
        <f>VLOOKUP(E179,DATA!$A$1:$B$35,2,0)</f>
        <v>0</v>
      </c>
    </row>
    <row r="180" spans="2:9" ht="19.95" customHeight="1" x14ac:dyDescent="0.3">
      <c r="B180" s="27"/>
      <c r="C180" s="28"/>
      <c r="D180" s="29"/>
      <c r="E180" s="30"/>
      <c r="F180" s="32" t="str">
        <f t="shared" si="10"/>
        <v/>
      </c>
      <c r="G180" s="4" t="str">
        <f t="shared" si="8"/>
        <v/>
      </c>
      <c r="H180" s="5" t="str">
        <f t="shared" si="9"/>
        <v/>
      </c>
      <c r="I180" s="14">
        <f>VLOOKUP(E180,DATA!$A$1:$B$35,2,0)</f>
        <v>0</v>
      </c>
    </row>
    <row r="181" spans="2:9" ht="19.95" customHeight="1" x14ac:dyDescent="0.3">
      <c r="B181" s="27"/>
      <c r="C181" s="28"/>
      <c r="D181" s="29"/>
      <c r="E181" s="30"/>
      <c r="F181" s="32" t="str">
        <f t="shared" si="10"/>
        <v/>
      </c>
      <c r="G181" s="4" t="str">
        <f t="shared" si="8"/>
        <v/>
      </c>
      <c r="H181" s="5" t="str">
        <f t="shared" si="9"/>
        <v/>
      </c>
      <c r="I181" s="14">
        <f>VLOOKUP(E181,DATA!$A$1:$B$35,2,0)</f>
        <v>0</v>
      </c>
    </row>
    <row r="182" spans="2:9" ht="19.95" customHeight="1" x14ac:dyDescent="0.3">
      <c r="B182" s="27"/>
      <c r="C182" s="28"/>
      <c r="D182" s="29"/>
      <c r="E182" s="30"/>
      <c r="F182" s="32" t="str">
        <f t="shared" si="10"/>
        <v/>
      </c>
      <c r="G182" s="4" t="str">
        <f t="shared" si="8"/>
        <v/>
      </c>
      <c r="H182" s="5" t="str">
        <f t="shared" si="9"/>
        <v/>
      </c>
      <c r="I182" s="14">
        <f>VLOOKUP(E182,DATA!$A$1:$B$35,2,0)</f>
        <v>0</v>
      </c>
    </row>
    <row r="183" spans="2:9" ht="19.95" customHeight="1" x14ac:dyDescent="0.3">
      <c r="B183" s="27"/>
      <c r="C183" s="28"/>
      <c r="D183" s="29"/>
      <c r="E183" s="30"/>
      <c r="F183" s="32" t="str">
        <f t="shared" si="10"/>
        <v/>
      </c>
      <c r="G183" s="4" t="str">
        <f t="shared" si="8"/>
        <v/>
      </c>
      <c r="H183" s="5" t="str">
        <f t="shared" si="9"/>
        <v/>
      </c>
      <c r="I183" s="14">
        <f>VLOOKUP(E183,DATA!$A$1:$B$35,2,0)</f>
        <v>0</v>
      </c>
    </row>
    <row r="184" spans="2:9" ht="19.95" customHeight="1" x14ac:dyDescent="0.3">
      <c r="B184" s="27"/>
      <c r="C184" s="28"/>
      <c r="D184" s="29"/>
      <c r="E184" s="30"/>
      <c r="F184" s="32" t="str">
        <f t="shared" si="10"/>
        <v/>
      </c>
      <c r="G184" s="4" t="str">
        <f t="shared" si="8"/>
        <v/>
      </c>
      <c r="H184" s="5" t="str">
        <f t="shared" si="9"/>
        <v/>
      </c>
      <c r="I184" s="14">
        <f>VLOOKUP(E184,DATA!$A$1:$B$35,2,0)</f>
        <v>0</v>
      </c>
    </row>
    <row r="185" spans="2:9" ht="19.95" customHeight="1" x14ac:dyDescent="0.3">
      <c r="B185" s="27"/>
      <c r="C185" s="28"/>
      <c r="D185" s="29"/>
      <c r="E185" s="30"/>
      <c r="F185" s="32" t="str">
        <f t="shared" si="10"/>
        <v/>
      </c>
      <c r="G185" s="4" t="str">
        <f t="shared" si="8"/>
        <v/>
      </c>
      <c r="H185" s="5" t="str">
        <f t="shared" si="9"/>
        <v/>
      </c>
      <c r="I185" s="14">
        <f>VLOOKUP(E185,DATA!$A$1:$B$35,2,0)</f>
        <v>0</v>
      </c>
    </row>
    <row r="186" spans="2:9" ht="19.95" customHeight="1" x14ac:dyDescent="0.3">
      <c r="B186" s="27"/>
      <c r="C186" s="28"/>
      <c r="D186" s="29"/>
      <c r="E186" s="30"/>
      <c r="F186" s="32" t="str">
        <f t="shared" si="10"/>
        <v/>
      </c>
      <c r="G186" s="4" t="str">
        <f t="shared" si="8"/>
        <v/>
      </c>
      <c r="H186" s="5" t="str">
        <f t="shared" si="9"/>
        <v/>
      </c>
      <c r="I186" s="14">
        <f>VLOOKUP(E186,DATA!$A$1:$B$35,2,0)</f>
        <v>0</v>
      </c>
    </row>
    <row r="187" spans="2:9" ht="19.95" customHeight="1" x14ac:dyDescent="0.3">
      <c r="B187" s="27"/>
      <c r="C187" s="28"/>
      <c r="D187" s="29"/>
      <c r="E187" s="30"/>
      <c r="F187" s="32" t="str">
        <f t="shared" si="10"/>
        <v/>
      </c>
      <c r="G187" s="4" t="str">
        <f t="shared" si="8"/>
        <v/>
      </c>
      <c r="H187" s="5" t="str">
        <f t="shared" si="9"/>
        <v/>
      </c>
      <c r="I187" s="14">
        <f>VLOOKUP(E187,DATA!$A$1:$B$35,2,0)</f>
        <v>0</v>
      </c>
    </row>
    <row r="188" spans="2:9" ht="19.95" customHeight="1" x14ac:dyDescent="0.3">
      <c r="B188" s="27"/>
      <c r="C188" s="28"/>
      <c r="D188" s="29"/>
      <c r="E188" s="30"/>
      <c r="F188" s="32" t="str">
        <f t="shared" si="10"/>
        <v/>
      </c>
      <c r="G188" s="4" t="str">
        <f t="shared" si="8"/>
        <v/>
      </c>
      <c r="H188" s="5" t="str">
        <f t="shared" si="9"/>
        <v/>
      </c>
      <c r="I188" s="14">
        <f>VLOOKUP(E188,DATA!$A$1:$B$35,2,0)</f>
        <v>0</v>
      </c>
    </row>
    <row r="189" spans="2:9" ht="19.95" customHeight="1" x14ac:dyDescent="0.3">
      <c r="B189" s="27"/>
      <c r="C189" s="28"/>
      <c r="D189" s="29"/>
      <c r="E189" s="30"/>
      <c r="F189" s="32" t="str">
        <f t="shared" si="10"/>
        <v/>
      </c>
      <c r="G189" s="4" t="str">
        <f t="shared" si="8"/>
        <v/>
      </c>
      <c r="H189" s="5" t="str">
        <f t="shared" si="9"/>
        <v/>
      </c>
      <c r="I189" s="14">
        <f>VLOOKUP(E189,DATA!$A$1:$B$35,2,0)</f>
        <v>0</v>
      </c>
    </row>
    <row r="190" spans="2:9" ht="19.95" customHeight="1" x14ac:dyDescent="0.3">
      <c r="B190" s="27"/>
      <c r="C190" s="28"/>
      <c r="D190" s="29"/>
      <c r="E190" s="30"/>
      <c r="F190" s="32" t="str">
        <f t="shared" si="10"/>
        <v/>
      </c>
      <c r="G190" s="4" t="str">
        <f t="shared" si="8"/>
        <v/>
      </c>
      <c r="H190" s="5" t="str">
        <f t="shared" si="9"/>
        <v/>
      </c>
      <c r="I190" s="14">
        <f>VLOOKUP(E190,DATA!$A$1:$B$35,2,0)</f>
        <v>0</v>
      </c>
    </row>
    <row r="191" spans="2:9" ht="19.95" customHeight="1" x14ac:dyDescent="0.3">
      <c r="B191" s="27"/>
      <c r="C191" s="28"/>
      <c r="D191" s="29"/>
      <c r="E191" s="30"/>
      <c r="F191" s="32" t="str">
        <f t="shared" si="10"/>
        <v/>
      </c>
      <c r="G191" s="4" t="str">
        <f t="shared" si="8"/>
        <v/>
      </c>
      <c r="H191" s="5" t="str">
        <f t="shared" si="9"/>
        <v/>
      </c>
      <c r="I191" s="14">
        <f>VLOOKUP(E191,DATA!$A$1:$B$35,2,0)</f>
        <v>0</v>
      </c>
    </row>
    <row r="192" spans="2:9" ht="19.95" customHeight="1" x14ac:dyDescent="0.3">
      <c r="B192" s="27"/>
      <c r="C192" s="28"/>
      <c r="D192" s="29"/>
      <c r="E192" s="30"/>
      <c r="F192" s="32" t="str">
        <f t="shared" si="10"/>
        <v/>
      </c>
      <c r="G192" s="4" t="str">
        <f t="shared" si="8"/>
        <v/>
      </c>
      <c r="H192" s="5" t="str">
        <f t="shared" si="9"/>
        <v/>
      </c>
      <c r="I192" s="14">
        <f>VLOOKUP(E192,DATA!$A$1:$B$35,2,0)</f>
        <v>0</v>
      </c>
    </row>
    <row r="193" spans="2:9" ht="19.95" customHeight="1" x14ac:dyDescent="0.3">
      <c r="B193" s="27"/>
      <c r="C193" s="28"/>
      <c r="D193" s="29"/>
      <c r="E193" s="30"/>
      <c r="F193" s="32" t="str">
        <f t="shared" si="10"/>
        <v/>
      </c>
      <c r="G193" s="4" t="str">
        <f t="shared" si="8"/>
        <v/>
      </c>
      <c r="H193" s="5" t="str">
        <f t="shared" si="9"/>
        <v/>
      </c>
      <c r="I193" s="14">
        <f>VLOOKUP(E193,DATA!$A$1:$B$35,2,0)</f>
        <v>0</v>
      </c>
    </row>
    <row r="194" spans="2:9" ht="19.95" customHeight="1" x14ac:dyDescent="0.3">
      <c r="B194" s="27"/>
      <c r="C194" s="28"/>
      <c r="D194" s="29"/>
      <c r="E194" s="30"/>
      <c r="F194" s="32" t="str">
        <f t="shared" si="10"/>
        <v/>
      </c>
      <c r="G194" s="4" t="str">
        <f t="shared" si="8"/>
        <v/>
      </c>
      <c r="H194" s="5" t="str">
        <f t="shared" si="9"/>
        <v/>
      </c>
      <c r="I194" s="14">
        <f>VLOOKUP(E194,DATA!$A$1:$B$35,2,0)</f>
        <v>0</v>
      </c>
    </row>
    <row r="195" spans="2:9" ht="19.95" customHeight="1" x14ac:dyDescent="0.3">
      <c r="B195" s="27"/>
      <c r="C195" s="28"/>
      <c r="D195" s="29"/>
      <c r="E195" s="30"/>
      <c r="F195" s="32" t="str">
        <f t="shared" si="10"/>
        <v/>
      </c>
      <c r="G195" s="4" t="str">
        <f t="shared" si="8"/>
        <v/>
      </c>
      <c r="H195" s="5" t="str">
        <f t="shared" si="9"/>
        <v/>
      </c>
      <c r="I195" s="14">
        <f>VLOOKUP(E195,DATA!$A$1:$B$35,2,0)</f>
        <v>0</v>
      </c>
    </row>
    <row r="196" spans="2:9" ht="19.95" customHeight="1" x14ac:dyDescent="0.3">
      <c r="B196" s="27"/>
      <c r="C196" s="28"/>
      <c r="D196" s="29"/>
      <c r="E196" s="30"/>
      <c r="F196" s="32" t="str">
        <f t="shared" si="10"/>
        <v/>
      </c>
      <c r="G196" s="4" t="str">
        <f t="shared" si="8"/>
        <v/>
      </c>
      <c r="H196" s="5" t="str">
        <f t="shared" si="9"/>
        <v/>
      </c>
      <c r="I196" s="14">
        <f>VLOOKUP(E196,DATA!$A$1:$B$35,2,0)</f>
        <v>0</v>
      </c>
    </row>
    <row r="197" spans="2:9" ht="19.95" customHeight="1" x14ac:dyDescent="0.3">
      <c r="B197" s="27"/>
      <c r="C197" s="28"/>
      <c r="D197" s="29"/>
      <c r="E197" s="30"/>
      <c r="F197" s="32" t="str">
        <f t="shared" si="10"/>
        <v/>
      </c>
      <c r="G197" s="4" t="str">
        <f t="shared" si="8"/>
        <v/>
      </c>
      <c r="H197" s="5" t="str">
        <f t="shared" si="9"/>
        <v/>
      </c>
      <c r="I197" s="14">
        <f>VLOOKUP(E197,DATA!$A$1:$B$35,2,0)</f>
        <v>0</v>
      </c>
    </row>
    <row r="198" spans="2:9" ht="19.95" customHeight="1" x14ac:dyDescent="0.3">
      <c r="B198" s="27"/>
      <c r="C198" s="28"/>
      <c r="D198" s="29"/>
      <c r="E198" s="30"/>
      <c r="F198" s="32" t="str">
        <f t="shared" si="10"/>
        <v/>
      </c>
      <c r="G198" s="4" t="str">
        <f t="shared" si="8"/>
        <v/>
      </c>
      <c r="H198" s="5" t="str">
        <f t="shared" si="9"/>
        <v/>
      </c>
      <c r="I198" s="14">
        <f>VLOOKUP(E198,DATA!$A$1:$B$35,2,0)</f>
        <v>0</v>
      </c>
    </row>
    <row r="199" spans="2:9" ht="19.95" customHeight="1" x14ac:dyDescent="0.3">
      <c r="B199" s="27"/>
      <c r="C199" s="28"/>
      <c r="D199" s="29"/>
      <c r="E199" s="30"/>
      <c r="F199" s="32" t="str">
        <f t="shared" si="10"/>
        <v/>
      </c>
      <c r="G199" s="4" t="str">
        <f t="shared" si="8"/>
        <v/>
      </c>
      <c r="H199" s="5" t="str">
        <f t="shared" si="9"/>
        <v/>
      </c>
      <c r="I199" s="14">
        <f>VLOOKUP(E199,DATA!$A$1:$B$35,2,0)</f>
        <v>0</v>
      </c>
    </row>
    <row r="200" spans="2:9" ht="19.95" customHeight="1" x14ac:dyDescent="0.3">
      <c r="B200" s="27"/>
      <c r="C200" s="28"/>
      <c r="D200" s="29"/>
      <c r="E200" s="30"/>
      <c r="F200" s="32" t="str">
        <f t="shared" si="10"/>
        <v/>
      </c>
      <c r="G200" s="4" t="str">
        <f t="shared" ref="G200:G263" si="11">IF(B200="","",INT(B200))</f>
        <v/>
      </c>
      <c r="H200" s="5" t="str">
        <f t="shared" ref="H200:H263" si="12">IF(B200="","",B200-G200)</f>
        <v/>
      </c>
      <c r="I200" s="14">
        <f>VLOOKUP(E200,DATA!$A$1:$B$35,2,0)</f>
        <v>0</v>
      </c>
    </row>
    <row r="201" spans="2:9" ht="19.95" customHeight="1" x14ac:dyDescent="0.3">
      <c r="B201" s="27"/>
      <c r="C201" s="28"/>
      <c r="D201" s="29"/>
      <c r="E201" s="30"/>
      <c r="F201" s="32" t="str">
        <f t="shared" si="10"/>
        <v/>
      </c>
      <c r="G201" s="4" t="str">
        <f t="shared" si="11"/>
        <v/>
      </c>
      <c r="H201" s="5" t="str">
        <f t="shared" si="12"/>
        <v/>
      </c>
      <c r="I201" s="14">
        <f>VLOOKUP(E201,DATA!$A$1:$B$35,2,0)</f>
        <v>0</v>
      </c>
    </row>
    <row r="202" spans="2:9" ht="19.95" customHeight="1" x14ac:dyDescent="0.3">
      <c r="B202" s="27"/>
      <c r="C202" s="28"/>
      <c r="D202" s="29"/>
      <c r="E202" s="30"/>
      <c r="F202" s="32" t="str">
        <f t="shared" ref="F202:F265" si="13">IF(ISBLANK(B202),"",TEXT(G202,"jjj"))</f>
        <v/>
      </c>
      <c r="G202" s="4" t="str">
        <f t="shared" si="11"/>
        <v/>
      </c>
      <c r="H202" s="5" t="str">
        <f t="shared" si="12"/>
        <v/>
      </c>
      <c r="I202" s="14">
        <f>VLOOKUP(E202,DATA!$A$1:$B$35,2,0)</f>
        <v>0</v>
      </c>
    </row>
    <row r="203" spans="2:9" ht="19.95" customHeight="1" x14ac:dyDescent="0.3">
      <c r="B203" s="27"/>
      <c r="C203" s="28"/>
      <c r="D203" s="29"/>
      <c r="E203" s="30"/>
      <c r="F203" s="32" t="str">
        <f t="shared" si="13"/>
        <v/>
      </c>
      <c r="G203" s="4" t="str">
        <f t="shared" si="11"/>
        <v/>
      </c>
      <c r="H203" s="5" t="str">
        <f t="shared" si="12"/>
        <v/>
      </c>
      <c r="I203" s="14">
        <f>VLOOKUP(E203,DATA!$A$1:$B$35,2,0)</f>
        <v>0</v>
      </c>
    </row>
    <row r="204" spans="2:9" ht="19.95" customHeight="1" x14ac:dyDescent="0.3">
      <c r="B204" s="27"/>
      <c r="C204" s="28"/>
      <c r="D204" s="29"/>
      <c r="E204" s="30"/>
      <c r="F204" s="32" t="str">
        <f t="shared" si="13"/>
        <v/>
      </c>
      <c r="G204" s="4" t="str">
        <f t="shared" si="11"/>
        <v/>
      </c>
      <c r="H204" s="5" t="str">
        <f t="shared" si="12"/>
        <v/>
      </c>
      <c r="I204" s="14">
        <f>VLOOKUP(E204,DATA!$A$1:$B$35,2,0)</f>
        <v>0</v>
      </c>
    </row>
    <row r="205" spans="2:9" ht="19.95" customHeight="1" x14ac:dyDescent="0.3">
      <c r="B205" s="27"/>
      <c r="C205" s="28"/>
      <c r="D205" s="29"/>
      <c r="E205" s="30"/>
      <c r="F205" s="32" t="str">
        <f t="shared" si="13"/>
        <v/>
      </c>
      <c r="G205" s="4" t="str">
        <f t="shared" si="11"/>
        <v/>
      </c>
      <c r="H205" s="5" t="str">
        <f t="shared" si="12"/>
        <v/>
      </c>
      <c r="I205" s="14">
        <f>VLOOKUP(E205,DATA!$A$1:$B$35,2,0)</f>
        <v>0</v>
      </c>
    </row>
    <row r="206" spans="2:9" ht="19.95" customHeight="1" x14ac:dyDescent="0.3">
      <c r="B206" s="27"/>
      <c r="C206" s="28"/>
      <c r="D206" s="29"/>
      <c r="E206" s="30"/>
      <c r="F206" s="32" t="str">
        <f t="shared" si="13"/>
        <v/>
      </c>
      <c r="G206" s="4" t="str">
        <f t="shared" si="11"/>
        <v/>
      </c>
      <c r="H206" s="5" t="str">
        <f t="shared" si="12"/>
        <v/>
      </c>
      <c r="I206" s="14">
        <f>VLOOKUP(E206,DATA!$A$1:$B$35,2,0)</f>
        <v>0</v>
      </c>
    </row>
    <row r="207" spans="2:9" ht="19.95" customHeight="1" x14ac:dyDescent="0.3">
      <c r="B207" s="27"/>
      <c r="C207" s="28"/>
      <c r="D207" s="29"/>
      <c r="E207" s="30"/>
      <c r="F207" s="32" t="str">
        <f t="shared" si="13"/>
        <v/>
      </c>
      <c r="G207" s="4" t="str">
        <f t="shared" si="11"/>
        <v/>
      </c>
      <c r="H207" s="5" t="str">
        <f t="shared" si="12"/>
        <v/>
      </c>
      <c r="I207" s="14">
        <f>VLOOKUP(E207,DATA!$A$1:$B$35,2,0)</f>
        <v>0</v>
      </c>
    </row>
    <row r="208" spans="2:9" ht="19.95" customHeight="1" x14ac:dyDescent="0.3">
      <c r="B208" s="27"/>
      <c r="C208" s="28"/>
      <c r="D208" s="29"/>
      <c r="E208" s="30"/>
      <c r="F208" s="32" t="str">
        <f t="shared" si="13"/>
        <v/>
      </c>
      <c r="G208" s="4" t="str">
        <f t="shared" si="11"/>
        <v/>
      </c>
      <c r="H208" s="5" t="str">
        <f t="shared" si="12"/>
        <v/>
      </c>
      <c r="I208" s="14">
        <f>VLOOKUP(E208,DATA!$A$1:$B$35,2,0)</f>
        <v>0</v>
      </c>
    </row>
    <row r="209" spans="2:9" ht="19.95" customHeight="1" x14ac:dyDescent="0.3">
      <c r="B209" s="27"/>
      <c r="C209" s="28"/>
      <c r="D209" s="29"/>
      <c r="E209" s="30"/>
      <c r="F209" s="32" t="str">
        <f t="shared" si="13"/>
        <v/>
      </c>
      <c r="G209" s="4" t="str">
        <f t="shared" si="11"/>
        <v/>
      </c>
      <c r="H209" s="5" t="str">
        <f t="shared" si="12"/>
        <v/>
      </c>
      <c r="I209" s="14">
        <f>VLOOKUP(E209,DATA!$A$1:$B$35,2,0)</f>
        <v>0</v>
      </c>
    </row>
    <row r="210" spans="2:9" ht="19.95" customHeight="1" x14ac:dyDescent="0.3">
      <c r="B210" s="27"/>
      <c r="C210" s="28"/>
      <c r="D210" s="29"/>
      <c r="E210" s="30"/>
      <c r="F210" s="32" t="str">
        <f t="shared" si="13"/>
        <v/>
      </c>
      <c r="G210" s="4" t="str">
        <f t="shared" si="11"/>
        <v/>
      </c>
      <c r="H210" s="5" t="str">
        <f t="shared" si="12"/>
        <v/>
      </c>
      <c r="I210" s="14">
        <f>VLOOKUP(E210,DATA!$A$1:$B$35,2,0)</f>
        <v>0</v>
      </c>
    </row>
    <row r="211" spans="2:9" ht="19.95" customHeight="1" x14ac:dyDescent="0.3">
      <c r="B211" s="27"/>
      <c r="C211" s="28"/>
      <c r="D211" s="29"/>
      <c r="E211" s="30"/>
      <c r="F211" s="32" t="str">
        <f t="shared" si="13"/>
        <v/>
      </c>
      <c r="G211" s="4" t="str">
        <f t="shared" si="11"/>
        <v/>
      </c>
      <c r="H211" s="5" t="str">
        <f t="shared" si="12"/>
        <v/>
      </c>
      <c r="I211" s="14">
        <f>VLOOKUP(E211,DATA!$A$1:$B$35,2,0)</f>
        <v>0</v>
      </c>
    </row>
    <row r="212" spans="2:9" ht="19.95" customHeight="1" x14ac:dyDescent="0.3">
      <c r="B212" s="27"/>
      <c r="C212" s="28"/>
      <c r="D212" s="29"/>
      <c r="E212" s="30"/>
      <c r="F212" s="32" t="str">
        <f t="shared" si="13"/>
        <v/>
      </c>
      <c r="G212" s="4" t="str">
        <f t="shared" si="11"/>
        <v/>
      </c>
      <c r="H212" s="5" t="str">
        <f t="shared" si="12"/>
        <v/>
      </c>
      <c r="I212" s="14">
        <f>VLOOKUP(E212,DATA!$A$1:$B$35,2,0)</f>
        <v>0</v>
      </c>
    </row>
    <row r="213" spans="2:9" ht="19.95" customHeight="1" x14ac:dyDescent="0.3">
      <c r="B213" s="27"/>
      <c r="C213" s="28"/>
      <c r="D213" s="29"/>
      <c r="E213" s="30"/>
      <c r="F213" s="32" t="str">
        <f t="shared" si="13"/>
        <v/>
      </c>
      <c r="G213" s="4" t="str">
        <f t="shared" si="11"/>
        <v/>
      </c>
      <c r="H213" s="5" t="str">
        <f t="shared" si="12"/>
        <v/>
      </c>
      <c r="I213" s="14">
        <f>VLOOKUP(E213,DATA!$A$1:$B$35,2,0)</f>
        <v>0</v>
      </c>
    </row>
    <row r="214" spans="2:9" ht="19.95" customHeight="1" x14ac:dyDescent="0.3">
      <c r="B214" s="27"/>
      <c r="C214" s="28"/>
      <c r="D214" s="29"/>
      <c r="E214" s="30"/>
      <c r="F214" s="32" t="str">
        <f t="shared" si="13"/>
        <v/>
      </c>
      <c r="G214" s="4" t="str">
        <f t="shared" si="11"/>
        <v/>
      </c>
      <c r="H214" s="5" t="str">
        <f t="shared" si="12"/>
        <v/>
      </c>
      <c r="I214" s="14">
        <f>VLOOKUP(E214,DATA!$A$1:$B$35,2,0)</f>
        <v>0</v>
      </c>
    </row>
    <row r="215" spans="2:9" ht="19.95" customHeight="1" x14ac:dyDescent="0.3">
      <c r="B215" s="27"/>
      <c r="C215" s="28"/>
      <c r="D215" s="29"/>
      <c r="E215" s="30"/>
      <c r="F215" s="32" t="str">
        <f t="shared" si="13"/>
        <v/>
      </c>
      <c r="G215" s="4" t="str">
        <f t="shared" si="11"/>
        <v/>
      </c>
      <c r="H215" s="5" t="str">
        <f t="shared" si="12"/>
        <v/>
      </c>
      <c r="I215" s="14">
        <f>VLOOKUP(E215,DATA!$A$1:$B$35,2,0)</f>
        <v>0</v>
      </c>
    </row>
    <row r="216" spans="2:9" ht="19.95" customHeight="1" x14ac:dyDescent="0.3">
      <c r="B216" s="27"/>
      <c r="C216" s="28"/>
      <c r="D216" s="29"/>
      <c r="E216" s="30"/>
      <c r="F216" s="32" t="str">
        <f t="shared" si="13"/>
        <v/>
      </c>
      <c r="G216" s="4" t="str">
        <f t="shared" si="11"/>
        <v/>
      </c>
      <c r="H216" s="5" t="str">
        <f t="shared" si="12"/>
        <v/>
      </c>
      <c r="I216" s="14">
        <f>VLOOKUP(E216,DATA!$A$1:$B$35,2,0)</f>
        <v>0</v>
      </c>
    </row>
    <row r="217" spans="2:9" ht="19.95" customHeight="1" x14ac:dyDescent="0.3">
      <c r="B217" s="27"/>
      <c r="C217" s="28"/>
      <c r="D217" s="29"/>
      <c r="E217" s="30"/>
      <c r="F217" s="32" t="str">
        <f t="shared" si="13"/>
        <v/>
      </c>
      <c r="G217" s="4" t="str">
        <f t="shared" si="11"/>
        <v/>
      </c>
      <c r="H217" s="5" t="str">
        <f t="shared" si="12"/>
        <v/>
      </c>
      <c r="I217" s="14">
        <f>VLOOKUP(E217,DATA!$A$1:$B$35,2,0)</f>
        <v>0</v>
      </c>
    </row>
    <row r="218" spans="2:9" ht="19.95" customHeight="1" x14ac:dyDescent="0.3">
      <c r="B218" s="27"/>
      <c r="C218" s="28"/>
      <c r="D218" s="29"/>
      <c r="E218" s="30"/>
      <c r="F218" s="32" t="str">
        <f t="shared" si="13"/>
        <v/>
      </c>
      <c r="G218" s="4" t="str">
        <f t="shared" si="11"/>
        <v/>
      </c>
      <c r="H218" s="5" t="str">
        <f t="shared" si="12"/>
        <v/>
      </c>
      <c r="I218" s="14">
        <f>VLOOKUP(E218,DATA!$A$1:$B$35,2,0)</f>
        <v>0</v>
      </c>
    </row>
    <row r="219" spans="2:9" ht="19.95" customHeight="1" x14ac:dyDescent="0.3">
      <c r="B219" s="27"/>
      <c r="C219" s="28"/>
      <c r="D219" s="29"/>
      <c r="E219" s="30"/>
      <c r="F219" s="32" t="str">
        <f t="shared" si="13"/>
        <v/>
      </c>
      <c r="G219" s="4" t="str">
        <f t="shared" si="11"/>
        <v/>
      </c>
      <c r="H219" s="5" t="str">
        <f t="shared" si="12"/>
        <v/>
      </c>
      <c r="I219" s="14">
        <f>VLOOKUP(E219,DATA!$A$1:$B$35,2,0)</f>
        <v>0</v>
      </c>
    </row>
    <row r="220" spans="2:9" ht="19.95" customHeight="1" x14ac:dyDescent="0.3">
      <c r="B220" s="27"/>
      <c r="C220" s="28"/>
      <c r="D220" s="29"/>
      <c r="E220" s="30"/>
      <c r="F220" s="32" t="str">
        <f t="shared" si="13"/>
        <v/>
      </c>
      <c r="G220" s="4" t="str">
        <f t="shared" si="11"/>
        <v/>
      </c>
      <c r="H220" s="5" t="str">
        <f t="shared" si="12"/>
        <v/>
      </c>
      <c r="I220" s="14">
        <f>VLOOKUP(E220,DATA!$A$1:$B$35,2,0)</f>
        <v>0</v>
      </c>
    </row>
    <row r="221" spans="2:9" ht="19.95" customHeight="1" x14ac:dyDescent="0.3">
      <c r="B221" s="27"/>
      <c r="C221" s="28"/>
      <c r="D221" s="29"/>
      <c r="E221" s="30"/>
      <c r="F221" s="32" t="str">
        <f t="shared" si="13"/>
        <v/>
      </c>
      <c r="G221" s="4" t="str">
        <f t="shared" si="11"/>
        <v/>
      </c>
      <c r="H221" s="5" t="str">
        <f t="shared" si="12"/>
        <v/>
      </c>
      <c r="I221" s="14">
        <f>VLOOKUP(E221,DATA!$A$1:$B$35,2,0)</f>
        <v>0</v>
      </c>
    </row>
    <row r="222" spans="2:9" ht="19.95" customHeight="1" x14ac:dyDescent="0.3">
      <c r="B222" s="27"/>
      <c r="C222" s="28"/>
      <c r="D222" s="29"/>
      <c r="E222" s="30"/>
      <c r="F222" s="32" t="str">
        <f t="shared" si="13"/>
        <v/>
      </c>
      <c r="G222" s="4" t="str">
        <f t="shared" si="11"/>
        <v/>
      </c>
      <c r="H222" s="5" t="str">
        <f t="shared" si="12"/>
        <v/>
      </c>
      <c r="I222" s="14">
        <f>VLOOKUP(E222,DATA!$A$1:$B$35,2,0)</f>
        <v>0</v>
      </c>
    </row>
    <row r="223" spans="2:9" ht="19.95" customHeight="1" x14ac:dyDescent="0.3">
      <c r="B223" s="27"/>
      <c r="C223" s="28"/>
      <c r="D223" s="29"/>
      <c r="E223" s="30"/>
      <c r="F223" s="32" t="str">
        <f t="shared" si="13"/>
        <v/>
      </c>
      <c r="G223" s="4" t="str">
        <f t="shared" si="11"/>
        <v/>
      </c>
      <c r="H223" s="5" t="str">
        <f t="shared" si="12"/>
        <v/>
      </c>
      <c r="I223" s="14">
        <f>VLOOKUP(E223,DATA!$A$1:$B$35,2,0)</f>
        <v>0</v>
      </c>
    </row>
    <row r="224" spans="2:9" ht="19.95" customHeight="1" x14ac:dyDescent="0.3">
      <c r="B224" s="27"/>
      <c r="C224" s="28"/>
      <c r="D224" s="29"/>
      <c r="E224" s="30"/>
      <c r="F224" s="32" t="str">
        <f t="shared" si="13"/>
        <v/>
      </c>
      <c r="G224" s="4" t="str">
        <f t="shared" si="11"/>
        <v/>
      </c>
      <c r="H224" s="5" t="str">
        <f t="shared" si="12"/>
        <v/>
      </c>
      <c r="I224" s="14">
        <f>VLOOKUP(E224,DATA!$A$1:$B$35,2,0)</f>
        <v>0</v>
      </c>
    </row>
    <row r="225" spans="2:9" ht="19.95" customHeight="1" x14ac:dyDescent="0.3">
      <c r="B225" s="27"/>
      <c r="C225" s="28"/>
      <c r="D225" s="29"/>
      <c r="E225" s="30"/>
      <c r="F225" s="32" t="str">
        <f t="shared" si="13"/>
        <v/>
      </c>
      <c r="G225" s="4" t="str">
        <f t="shared" si="11"/>
        <v/>
      </c>
      <c r="H225" s="5" t="str">
        <f t="shared" si="12"/>
        <v/>
      </c>
      <c r="I225" s="14">
        <f>VLOOKUP(E225,DATA!$A$1:$B$35,2,0)</f>
        <v>0</v>
      </c>
    </row>
    <row r="226" spans="2:9" ht="19.95" customHeight="1" x14ac:dyDescent="0.3">
      <c r="B226" s="27"/>
      <c r="C226" s="28"/>
      <c r="D226" s="29"/>
      <c r="E226" s="30"/>
      <c r="F226" s="32" t="str">
        <f t="shared" si="13"/>
        <v/>
      </c>
      <c r="G226" s="4" t="str">
        <f t="shared" si="11"/>
        <v/>
      </c>
      <c r="H226" s="5" t="str">
        <f t="shared" si="12"/>
        <v/>
      </c>
      <c r="I226" s="14">
        <f>VLOOKUP(E226,DATA!$A$1:$B$35,2,0)</f>
        <v>0</v>
      </c>
    </row>
    <row r="227" spans="2:9" ht="19.95" customHeight="1" x14ac:dyDescent="0.3">
      <c r="B227" s="27"/>
      <c r="C227" s="28"/>
      <c r="D227" s="29"/>
      <c r="E227" s="30"/>
      <c r="F227" s="32" t="str">
        <f t="shared" si="13"/>
        <v/>
      </c>
      <c r="G227" s="4" t="str">
        <f t="shared" si="11"/>
        <v/>
      </c>
      <c r="H227" s="5" t="str">
        <f t="shared" si="12"/>
        <v/>
      </c>
      <c r="I227" s="14">
        <f>VLOOKUP(E227,DATA!$A$1:$B$35,2,0)</f>
        <v>0</v>
      </c>
    </row>
    <row r="228" spans="2:9" ht="19.95" customHeight="1" x14ac:dyDescent="0.3">
      <c r="B228" s="27"/>
      <c r="C228" s="28"/>
      <c r="D228" s="29"/>
      <c r="E228" s="30"/>
      <c r="F228" s="32" t="str">
        <f t="shared" si="13"/>
        <v/>
      </c>
      <c r="G228" s="4" t="str">
        <f t="shared" si="11"/>
        <v/>
      </c>
      <c r="H228" s="5" t="str">
        <f t="shared" si="12"/>
        <v/>
      </c>
      <c r="I228" s="14">
        <f>VLOOKUP(E228,DATA!$A$1:$B$35,2,0)</f>
        <v>0</v>
      </c>
    </row>
    <row r="229" spans="2:9" ht="19.95" customHeight="1" x14ac:dyDescent="0.3">
      <c r="B229" s="27"/>
      <c r="C229" s="28"/>
      <c r="D229" s="29"/>
      <c r="E229" s="30"/>
      <c r="F229" s="32" t="str">
        <f t="shared" si="13"/>
        <v/>
      </c>
      <c r="G229" s="4" t="str">
        <f t="shared" si="11"/>
        <v/>
      </c>
      <c r="H229" s="5" t="str">
        <f t="shared" si="12"/>
        <v/>
      </c>
      <c r="I229" s="14">
        <f>VLOOKUP(E229,DATA!$A$1:$B$35,2,0)</f>
        <v>0</v>
      </c>
    </row>
    <row r="230" spans="2:9" ht="19.95" customHeight="1" x14ac:dyDescent="0.3">
      <c r="B230" s="27"/>
      <c r="C230" s="28"/>
      <c r="D230" s="29"/>
      <c r="E230" s="30"/>
      <c r="F230" s="32" t="str">
        <f t="shared" si="13"/>
        <v/>
      </c>
      <c r="G230" s="4" t="str">
        <f t="shared" si="11"/>
        <v/>
      </c>
      <c r="H230" s="5" t="str">
        <f t="shared" si="12"/>
        <v/>
      </c>
      <c r="I230" s="14">
        <f>VLOOKUP(E230,DATA!$A$1:$B$35,2,0)</f>
        <v>0</v>
      </c>
    </row>
    <row r="231" spans="2:9" ht="19.95" customHeight="1" x14ac:dyDescent="0.3">
      <c r="B231" s="27"/>
      <c r="C231" s="28"/>
      <c r="D231" s="29"/>
      <c r="E231" s="30"/>
      <c r="F231" s="32" t="str">
        <f t="shared" si="13"/>
        <v/>
      </c>
      <c r="G231" s="4" t="str">
        <f t="shared" si="11"/>
        <v/>
      </c>
      <c r="H231" s="5" t="str">
        <f t="shared" si="12"/>
        <v/>
      </c>
      <c r="I231" s="14">
        <f>VLOOKUP(E231,DATA!$A$1:$B$35,2,0)</f>
        <v>0</v>
      </c>
    </row>
    <row r="232" spans="2:9" ht="19.95" customHeight="1" x14ac:dyDescent="0.3">
      <c r="B232" s="27"/>
      <c r="C232" s="28"/>
      <c r="D232" s="29"/>
      <c r="E232" s="30"/>
      <c r="F232" s="32" t="str">
        <f t="shared" si="13"/>
        <v/>
      </c>
      <c r="G232" s="4" t="str">
        <f t="shared" si="11"/>
        <v/>
      </c>
      <c r="H232" s="5" t="str">
        <f t="shared" si="12"/>
        <v/>
      </c>
      <c r="I232" s="14">
        <f>VLOOKUP(E232,DATA!$A$1:$B$35,2,0)</f>
        <v>0</v>
      </c>
    </row>
    <row r="233" spans="2:9" ht="19.95" customHeight="1" x14ac:dyDescent="0.3">
      <c r="B233" s="27"/>
      <c r="C233" s="28"/>
      <c r="D233" s="29"/>
      <c r="E233" s="30"/>
      <c r="F233" s="32" t="str">
        <f t="shared" si="13"/>
        <v/>
      </c>
      <c r="G233" s="4" t="str">
        <f t="shared" si="11"/>
        <v/>
      </c>
      <c r="H233" s="5" t="str">
        <f t="shared" si="12"/>
        <v/>
      </c>
      <c r="I233" s="14">
        <f>VLOOKUP(E233,DATA!$A$1:$B$35,2,0)</f>
        <v>0</v>
      </c>
    </row>
    <row r="234" spans="2:9" ht="19.95" customHeight="1" x14ac:dyDescent="0.3">
      <c r="B234" s="27"/>
      <c r="C234" s="28"/>
      <c r="D234" s="29"/>
      <c r="E234" s="30"/>
      <c r="F234" s="32" t="str">
        <f t="shared" si="13"/>
        <v/>
      </c>
      <c r="G234" s="4" t="str">
        <f t="shared" si="11"/>
        <v/>
      </c>
      <c r="H234" s="5" t="str">
        <f t="shared" si="12"/>
        <v/>
      </c>
      <c r="I234" s="14">
        <f>VLOOKUP(E234,DATA!$A$1:$B$35,2,0)</f>
        <v>0</v>
      </c>
    </row>
    <row r="235" spans="2:9" ht="19.95" customHeight="1" x14ac:dyDescent="0.3">
      <c r="B235" s="27"/>
      <c r="C235" s="28"/>
      <c r="D235" s="29"/>
      <c r="E235" s="30"/>
      <c r="F235" s="32" t="str">
        <f t="shared" si="13"/>
        <v/>
      </c>
      <c r="G235" s="4" t="str">
        <f t="shared" si="11"/>
        <v/>
      </c>
      <c r="H235" s="5" t="str">
        <f t="shared" si="12"/>
        <v/>
      </c>
      <c r="I235" s="14">
        <f>VLOOKUP(E235,DATA!$A$1:$B$35,2,0)</f>
        <v>0</v>
      </c>
    </row>
    <row r="236" spans="2:9" ht="19.95" customHeight="1" x14ac:dyDescent="0.3">
      <c r="B236" s="27"/>
      <c r="C236" s="28"/>
      <c r="D236" s="29"/>
      <c r="E236" s="30"/>
      <c r="F236" s="32" t="str">
        <f t="shared" si="13"/>
        <v/>
      </c>
      <c r="G236" s="4" t="str">
        <f t="shared" si="11"/>
        <v/>
      </c>
      <c r="H236" s="5" t="str">
        <f t="shared" si="12"/>
        <v/>
      </c>
      <c r="I236" s="14">
        <f>VLOOKUP(E236,DATA!$A$1:$B$35,2,0)</f>
        <v>0</v>
      </c>
    </row>
    <row r="237" spans="2:9" ht="19.95" customHeight="1" x14ac:dyDescent="0.3">
      <c r="B237" s="27"/>
      <c r="C237" s="28"/>
      <c r="D237" s="29"/>
      <c r="E237" s="30"/>
      <c r="F237" s="32" t="str">
        <f t="shared" si="13"/>
        <v/>
      </c>
      <c r="G237" s="4" t="str">
        <f t="shared" si="11"/>
        <v/>
      </c>
      <c r="H237" s="5" t="str">
        <f t="shared" si="12"/>
        <v/>
      </c>
      <c r="I237" s="14">
        <f>VLOOKUP(E237,DATA!$A$1:$B$35,2,0)</f>
        <v>0</v>
      </c>
    </row>
    <row r="238" spans="2:9" ht="19.95" customHeight="1" x14ac:dyDescent="0.3">
      <c r="B238" s="27"/>
      <c r="C238" s="28"/>
      <c r="D238" s="29"/>
      <c r="E238" s="30"/>
      <c r="F238" s="32" t="str">
        <f t="shared" si="13"/>
        <v/>
      </c>
      <c r="G238" s="4" t="str">
        <f t="shared" si="11"/>
        <v/>
      </c>
      <c r="H238" s="5" t="str">
        <f t="shared" si="12"/>
        <v/>
      </c>
      <c r="I238" s="14">
        <f>VLOOKUP(E238,DATA!$A$1:$B$35,2,0)</f>
        <v>0</v>
      </c>
    </row>
    <row r="239" spans="2:9" ht="19.95" customHeight="1" x14ac:dyDescent="0.3">
      <c r="B239" s="27"/>
      <c r="C239" s="28"/>
      <c r="D239" s="29"/>
      <c r="E239" s="30"/>
      <c r="F239" s="32" t="str">
        <f t="shared" si="13"/>
        <v/>
      </c>
      <c r="G239" s="4" t="str">
        <f t="shared" si="11"/>
        <v/>
      </c>
      <c r="H239" s="5" t="str">
        <f t="shared" si="12"/>
        <v/>
      </c>
      <c r="I239" s="14">
        <f>VLOOKUP(E239,DATA!$A$1:$B$35,2,0)</f>
        <v>0</v>
      </c>
    </row>
    <row r="240" spans="2:9" ht="19.95" customHeight="1" x14ac:dyDescent="0.3">
      <c r="B240" s="27"/>
      <c r="C240" s="28"/>
      <c r="D240" s="29"/>
      <c r="E240" s="30"/>
      <c r="F240" s="32" t="str">
        <f t="shared" si="13"/>
        <v/>
      </c>
      <c r="G240" s="4" t="str">
        <f t="shared" si="11"/>
        <v/>
      </c>
      <c r="H240" s="5" t="str">
        <f t="shared" si="12"/>
        <v/>
      </c>
      <c r="I240" s="14">
        <f>VLOOKUP(E240,DATA!$A$1:$B$35,2,0)</f>
        <v>0</v>
      </c>
    </row>
    <row r="241" spans="2:9" ht="19.95" customHeight="1" x14ac:dyDescent="0.3">
      <c r="B241" s="27"/>
      <c r="C241" s="28"/>
      <c r="D241" s="29"/>
      <c r="E241" s="30"/>
      <c r="F241" s="32" t="str">
        <f t="shared" si="13"/>
        <v/>
      </c>
      <c r="G241" s="4" t="str">
        <f t="shared" si="11"/>
        <v/>
      </c>
      <c r="H241" s="5" t="str">
        <f t="shared" si="12"/>
        <v/>
      </c>
      <c r="I241" s="14">
        <f>VLOOKUP(E241,DATA!$A$1:$B$35,2,0)</f>
        <v>0</v>
      </c>
    </row>
    <row r="242" spans="2:9" ht="19.95" customHeight="1" x14ac:dyDescent="0.3">
      <c r="B242" s="27"/>
      <c r="C242" s="28"/>
      <c r="D242" s="29"/>
      <c r="E242" s="30"/>
      <c r="F242" s="32" t="str">
        <f t="shared" si="13"/>
        <v/>
      </c>
      <c r="G242" s="4" t="str">
        <f t="shared" si="11"/>
        <v/>
      </c>
      <c r="H242" s="5" t="str">
        <f t="shared" si="12"/>
        <v/>
      </c>
      <c r="I242" s="14">
        <f>VLOOKUP(E242,DATA!$A$1:$B$35,2,0)</f>
        <v>0</v>
      </c>
    </row>
    <row r="243" spans="2:9" ht="19.95" customHeight="1" x14ac:dyDescent="0.3">
      <c r="B243" s="27"/>
      <c r="C243" s="28"/>
      <c r="D243" s="29"/>
      <c r="E243" s="30"/>
      <c r="F243" s="32" t="str">
        <f t="shared" si="13"/>
        <v/>
      </c>
      <c r="G243" s="4" t="str">
        <f t="shared" si="11"/>
        <v/>
      </c>
      <c r="H243" s="5" t="str">
        <f t="shared" si="12"/>
        <v/>
      </c>
      <c r="I243" s="14">
        <f>VLOOKUP(E243,DATA!$A$1:$B$35,2,0)</f>
        <v>0</v>
      </c>
    </row>
    <row r="244" spans="2:9" ht="19.95" customHeight="1" x14ac:dyDescent="0.3">
      <c r="B244" s="27"/>
      <c r="C244" s="28"/>
      <c r="D244" s="29"/>
      <c r="E244" s="30"/>
      <c r="F244" s="32" t="str">
        <f t="shared" si="13"/>
        <v/>
      </c>
      <c r="G244" s="4" t="str">
        <f t="shared" si="11"/>
        <v/>
      </c>
      <c r="H244" s="5" t="str">
        <f t="shared" si="12"/>
        <v/>
      </c>
      <c r="I244" s="14">
        <f>VLOOKUP(E244,DATA!$A$1:$B$35,2,0)</f>
        <v>0</v>
      </c>
    </row>
    <row r="245" spans="2:9" ht="19.95" customHeight="1" x14ac:dyDescent="0.3">
      <c r="B245" s="27"/>
      <c r="C245" s="28"/>
      <c r="D245" s="29"/>
      <c r="E245" s="30"/>
      <c r="F245" s="32" t="str">
        <f t="shared" si="13"/>
        <v/>
      </c>
      <c r="G245" s="4" t="str">
        <f t="shared" si="11"/>
        <v/>
      </c>
      <c r="H245" s="5" t="str">
        <f t="shared" si="12"/>
        <v/>
      </c>
      <c r="I245" s="14">
        <f>VLOOKUP(E245,DATA!$A$1:$B$35,2,0)</f>
        <v>0</v>
      </c>
    </row>
    <row r="246" spans="2:9" ht="19.95" customHeight="1" x14ac:dyDescent="0.3">
      <c r="B246" s="27"/>
      <c r="C246" s="28"/>
      <c r="D246" s="29"/>
      <c r="E246" s="30"/>
      <c r="F246" s="32" t="str">
        <f t="shared" si="13"/>
        <v/>
      </c>
      <c r="G246" s="4" t="str">
        <f t="shared" si="11"/>
        <v/>
      </c>
      <c r="H246" s="5" t="str">
        <f t="shared" si="12"/>
        <v/>
      </c>
      <c r="I246" s="14">
        <f>VLOOKUP(E246,DATA!$A$1:$B$35,2,0)</f>
        <v>0</v>
      </c>
    </row>
    <row r="247" spans="2:9" ht="19.95" customHeight="1" x14ac:dyDescent="0.3">
      <c r="B247" s="27"/>
      <c r="C247" s="28"/>
      <c r="D247" s="29"/>
      <c r="E247" s="30"/>
      <c r="F247" s="32" t="str">
        <f t="shared" si="13"/>
        <v/>
      </c>
      <c r="G247" s="4" t="str">
        <f t="shared" si="11"/>
        <v/>
      </c>
      <c r="H247" s="5" t="str">
        <f t="shared" si="12"/>
        <v/>
      </c>
      <c r="I247" s="14">
        <f>VLOOKUP(E247,DATA!$A$1:$B$35,2,0)</f>
        <v>0</v>
      </c>
    </row>
    <row r="248" spans="2:9" ht="19.95" customHeight="1" x14ac:dyDescent="0.3">
      <c r="B248" s="27"/>
      <c r="C248" s="28"/>
      <c r="D248" s="29"/>
      <c r="E248" s="30"/>
      <c r="F248" s="32" t="str">
        <f t="shared" si="13"/>
        <v/>
      </c>
      <c r="G248" s="4" t="str">
        <f t="shared" si="11"/>
        <v/>
      </c>
      <c r="H248" s="5" t="str">
        <f t="shared" si="12"/>
        <v/>
      </c>
      <c r="I248" s="14">
        <f>VLOOKUP(E248,DATA!$A$1:$B$35,2,0)</f>
        <v>0</v>
      </c>
    </row>
    <row r="249" spans="2:9" ht="19.95" customHeight="1" x14ac:dyDescent="0.3">
      <c r="B249" s="27"/>
      <c r="C249" s="28"/>
      <c r="D249" s="29"/>
      <c r="E249" s="30"/>
      <c r="F249" s="32" t="str">
        <f t="shared" si="13"/>
        <v/>
      </c>
      <c r="G249" s="4" t="str">
        <f t="shared" si="11"/>
        <v/>
      </c>
      <c r="H249" s="5" t="str">
        <f t="shared" si="12"/>
        <v/>
      </c>
      <c r="I249" s="14">
        <f>VLOOKUP(E249,DATA!$A$1:$B$35,2,0)</f>
        <v>0</v>
      </c>
    </row>
    <row r="250" spans="2:9" ht="19.95" customHeight="1" x14ac:dyDescent="0.3">
      <c r="B250" s="27"/>
      <c r="C250" s="28"/>
      <c r="D250" s="29"/>
      <c r="E250" s="30"/>
      <c r="F250" s="32" t="str">
        <f t="shared" si="13"/>
        <v/>
      </c>
      <c r="G250" s="4" t="str">
        <f t="shared" si="11"/>
        <v/>
      </c>
      <c r="H250" s="5" t="str">
        <f t="shared" si="12"/>
        <v/>
      </c>
      <c r="I250" s="14">
        <f>VLOOKUP(E250,DATA!$A$1:$B$35,2,0)</f>
        <v>0</v>
      </c>
    </row>
    <row r="251" spans="2:9" ht="19.95" customHeight="1" x14ac:dyDescent="0.3">
      <c r="B251" s="27"/>
      <c r="C251" s="28"/>
      <c r="D251" s="29"/>
      <c r="E251" s="30"/>
      <c r="F251" s="32" t="str">
        <f t="shared" si="13"/>
        <v/>
      </c>
      <c r="G251" s="4" t="str">
        <f t="shared" si="11"/>
        <v/>
      </c>
      <c r="H251" s="5" t="str">
        <f t="shared" si="12"/>
        <v/>
      </c>
      <c r="I251" s="14">
        <f>VLOOKUP(E251,DATA!$A$1:$B$35,2,0)</f>
        <v>0</v>
      </c>
    </row>
    <row r="252" spans="2:9" ht="19.95" customHeight="1" x14ac:dyDescent="0.3">
      <c r="B252" s="27"/>
      <c r="C252" s="28"/>
      <c r="D252" s="29"/>
      <c r="E252" s="30"/>
      <c r="F252" s="32" t="str">
        <f t="shared" si="13"/>
        <v/>
      </c>
      <c r="G252" s="4" t="str">
        <f t="shared" si="11"/>
        <v/>
      </c>
      <c r="H252" s="5" t="str">
        <f t="shared" si="12"/>
        <v/>
      </c>
      <c r="I252" s="14">
        <f>VLOOKUP(E252,DATA!$A$1:$B$35,2,0)</f>
        <v>0</v>
      </c>
    </row>
    <row r="253" spans="2:9" ht="19.95" customHeight="1" x14ac:dyDescent="0.3">
      <c r="B253" s="27"/>
      <c r="C253" s="28"/>
      <c r="D253" s="29"/>
      <c r="E253" s="30"/>
      <c r="F253" s="32" t="str">
        <f t="shared" si="13"/>
        <v/>
      </c>
      <c r="G253" s="4" t="str">
        <f t="shared" si="11"/>
        <v/>
      </c>
      <c r="H253" s="5" t="str">
        <f t="shared" si="12"/>
        <v/>
      </c>
      <c r="I253" s="14">
        <f>VLOOKUP(E253,DATA!$A$1:$B$35,2,0)</f>
        <v>0</v>
      </c>
    </row>
    <row r="254" spans="2:9" ht="19.95" customHeight="1" x14ac:dyDescent="0.3">
      <c r="B254" s="27"/>
      <c r="C254" s="28"/>
      <c r="D254" s="29"/>
      <c r="E254" s="30"/>
      <c r="F254" s="32" t="str">
        <f t="shared" si="13"/>
        <v/>
      </c>
      <c r="G254" s="4" t="str">
        <f t="shared" si="11"/>
        <v/>
      </c>
      <c r="H254" s="5" t="str">
        <f t="shared" si="12"/>
        <v/>
      </c>
      <c r="I254" s="14">
        <f>VLOOKUP(E254,DATA!$A$1:$B$35,2,0)</f>
        <v>0</v>
      </c>
    </row>
    <row r="255" spans="2:9" ht="19.95" customHeight="1" x14ac:dyDescent="0.3">
      <c r="B255" s="27"/>
      <c r="C255" s="28"/>
      <c r="D255" s="29"/>
      <c r="E255" s="30"/>
      <c r="F255" s="32" t="str">
        <f t="shared" si="13"/>
        <v/>
      </c>
      <c r="G255" s="4" t="str">
        <f t="shared" si="11"/>
        <v/>
      </c>
      <c r="H255" s="5" t="str">
        <f t="shared" si="12"/>
        <v/>
      </c>
      <c r="I255" s="14">
        <f>VLOOKUP(E255,DATA!$A$1:$B$35,2,0)</f>
        <v>0</v>
      </c>
    </row>
    <row r="256" spans="2:9" ht="19.95" customHeight="1" x14ac:dyDescent="0.3">
      <c r="B256" s="27"/>
      <c r="C256" s="28"/>
      <c r="D256" s="29"/>
      <c r="E256" s="30"/>
      <c r="F256" s="32" t="str">
        <f t="shared" si="13"/>
        <v/>
      </c>
      <c r="G256" s="4" t="str">
        <f t="shared" si="11"/>
        <v/>
      </c>
      <c r="H256" s="5" t="str">
        <f t="shared" si="12"/>
        <v/>
      </c>
      <c r="I256" s="14">
        <f>VLOOKUP(E256,DATA!$A$1:$B$35,2,0)</f>
        <v>0</v>
      </c>
    </row>
    <row r="257" spans="2:9" ht="19.95" customHeight="1" x14ac:dyDescent="0.3">
      <c r="B257" s="27"/>
      <c r="C257" s="28"/>
      <c r="D257" s="29"/>
      <c r="E257" s="30"/>
      <c r="F257" s="32" t="str">
        <f t="shared" si="13"/>
        <v/>
      </c>
      <c r="G257" s="4" t="str">
        <f t="shared" si="11"/>
        <v/>
      </c>
      <c r="H257" s="5" t="str">
        <f t="shared" si="12"/>
        <v/>
      </c>
      <c r="I257" s="14">
        <f>VLOOKUP(E257,DATA!$A$1:$B$35,2,0)</f>
        <v>0</v>
      </c>
    </row>
    <row r="258" spans="2:9" ht="19.95" customHeight="1" x14ac:dyDescent="0.3">
      <c r="B258" s="27"/>
      <c r="C258" s="28"/>
      <c r="D258" s="29"/>
      <c r="E258" s="30"/>
      <c r="F258" s="32" t="str">
        <f t="shared" si="13"/>
        <v/>
      </c>
      <c r="G258" s="4" t="str">
        <f t="shared" si="11"/>
        <v/>
      </c>
      <c r="H258" s="5" t="str">
        <f t="shared" si="12"/>
        <v/>
      </c>
      <c r="I258" s="14">
        <f>VLOOKUP(E258,DATA!$A$1:$B$35,2,0)</f>
        <v>0</v>
      </c>
    </row>
    <row r="259" spans="2:9" ht="19.95" customHeight="1" x14ac:dyDescent="0.3">
      <c r="B259" s="27"/>
      <c r="C259" s="28"/>
      <c r="D259" s="29"/>
      <c r="E259" s="30"/>
      <c r="F259" s="32" t="str">
        <f t="shared" si="13"/>
        <v/>
      </c>
      <c r="G259" s="4" t="str">
        <f t="shared" si="11"/>
        <v/>
      </c>
      <c r="H259" s="5" t="str">
        <f t="shared" si="12"/>
        <v/>
      </c>
      <c r="I259" s="14">
        <f>VLOOKUP(E259,DATA!$A$1:$B$35,2,0)</f>
        <v>0</v>
      </c>
    </row>
    <row r="260" spans="2:9" ht="19.95" customHeight="1" x14ac:dyDescent="0.3">
      <c r="B260" s="27"/>
      <c r="C260" s="28"/>
      <c r="D260" s="29"/>
      <c r="E260" s="30"/>
      <c r="F260" s="32" t="str">
        <f t="shared" si="13"/>
        <v/>
      </c>
      <c r="G260" s="4" t="str">
        <f t="shared" si="11"/>
        <v/>
      </c>
      <c r="H260" s="5" t="str">
        <f t="shared" si="12"/>
        <v/>
      </c>
      <c r="I260" s="14">
        <f>VLOOKUP(E260,DATA!$A$1:$B$35,2,0)</f>
        <v>0</v>
      </c>
    </row>
    <row r="261" spans="2:9" ht="19.95" customHeight="1" x14ac:dyDescent="0.3">
      <c r="B261" s="27"/>
      <c r="C261" s="28"/>
      <c r="D261" s="29"/>
      <c r="E261" s="30"/>
      <c r="F261" s="32" t="str">
        <f t="shared" si="13"/>
        <v/>
      </c>
      <c r="G261" s="4" t="str">
        <f t="shared" si="11"/>
        <v/>
      </c>
      <c r="H261" s="5" t="str">
        <f t="shared" si="12"/>
        <v/>
      </c>
      <c r="I261" s="14">
        <f>VLOOKUP(E261,DATA!$A$1:$B$35,2,0)</f>
        <v>0</v>
      </c>
    </row>
    <row r="262" spans="2:9" ht="19.95" customHeight="1" x14ac:dyDescent="0.3">
      <c r="B262" s="27"/>
      <c r="C262" s="28"/>
      <c r="D262" s="29"/>
      <c r="E262" s="30"/>
      <c r="F262" s="32" t="str">
        <f t="shared" si="13"/>
        <v/>
      </c>
      <c r="G262" s="4" t="str">
        <f t="shared" si="11"/>
        <v/>
      </c>
      <c r="H262" s="5" t="str">
        <f t="shared" si="12"/>
        <v/>
      </c>
      <c r="I262" s="14">
        <f>VLOOKUP(E262,DATA!$A$1:$B$35,2,0)</f>
        <v>0</v>
      </c>
    </row>
    <row r="263" spans="2:9" ht="19.95" customHeight="1" x14ac:dyDescent="0.3">
      <c r="B263" s="27"/>
      <c r="C263" s="28"/>
      <c r="D263" s="29"/>
      <c r="E263" s="30"/>
      <c r="F263" s="32" t="str">
        <f t="shared" si="13"/>
        <v/>
      </c>
      <c r="G263" s="4" t="str">
        <f t="shared" si="11"/>
        <v/>
      </c>
      <c r="H263" s="5" t="str">
        <f t="shared" si="12"/>
        <v/>
      </c>
      <c r="I263" s="14">
        <f>VLOOKUP(E263,DATA!$A$1:$B$35,2,0)</f>
        <v>0</v>
      </c>
    </row>
    <row r="264" spans="2:9" ht="19.95" customHeight="1" x14ac:dyDescent="0.3">
      <c r="B264" s="27"/>
      <c r="C264" s="28"/>
      <c r="D264" s="29"/>
      <c r="E264" s="30"/>
      <c r="F264" s="32" t="str">
        <f t="shared" si="13"/>
        <v/>
      </c>
      <c r="G264" s="4" t="str">
        <f t="shared" ref="G264:G327" si="14">IF(B264="","",INT(B264))</f>
        <v/>
      </c>
      <c r="H264" s="5" t="str">
        <f t="shared" ref="H264:H327" si="15">IF(B264="","",B264-G264)</f>
        <v/>
      </c>
      <c r="I264" s="14">
        <f>VLOOKUP(E264,DATA!$A$1:$B$35,2,0)</f>
        <v>0</v>
      </c>
    </row>
    <row r="265" spans="2:9" ht="19.95" customHeight="1" x14ac:dyDescent="0.3">
      <c r="B265" s="27"/>
      <c r="C265" s="28"/>
      <c r="D265" s="29"/>
      <c r="E265" s="30"/>
      <c r="F265" s="32" t="str">
        <f t="shared" si="13"/>
        <v/>
      </c>
      <c r="G265" s="4" t="str">
        <f t="shared" si="14"/>
        <v/>
      </c>
      <c r="H265" s="5" t="str">
        <f t="shared" si="15"/>
        <v/>
      </c>
      <c r="I265" s="14">
        <f>VLOOKUP(E265,DATA!$A$1:$B$35,2,0)</f>
        <v>0</v>
      </c>
    </row>
    <row r="266" spans="2:9" ht="19.95" customHeight="1" x14ac:dyDescent="0.3">
      <c r="B266" s="27"/>
      <c r="C266" s="28"/>
      <c r="D266" s="29"/>
      <c r="E266" s="30"/>
      <c r="F266" s="32" t="str">
        <f t="shared" ref="F266:F329" si="16">IF(ISBLANK(B266),"",TEXT(G266,"jjj"))</f>
        <v/>
      </c>
      <c r="G266" s="4" t="str">
        <f t="shared" si="14"/>
        <v/>
      </c>
      <c r="H266" s="5" t="str">
        <f t="shared" si="15"/>
        <v/>
      </c>
      <c r="I266" s="14">
        <f>VLOOKUP(E266,DATA!$A$1:$B$35,2,0)</f>
        <v>0</v>
      </c>
    </row>
    <row r="267" spans="2:9" ht="19.95" customHeight="1" x14ac:dyDescent="0.3">
      <c r="B267" s="27"/>
      <c r="C267" s="28"/>
      <c r="D267" s="29"/>
      <c r="E267" s="30"/>
      <c r="F267" s="32" t="str">
        <f t="shared" si="16"/>
        <v/>
      </c>
      <c r="G267" s="4" t="str">
        <f t="shared" si="14"/>
        <v/>
      </c>
      <c r="H267" s="5" t="str">
        <f t="shared" si="15"/>
        <v/>
      </c>
      <c r="I267" s="14">
        <f>VLOOKUP(E267,DATA!$A$1:$B$35,2,0)</f>
        <v>0</v>
      </c>
    </row>
    <row r="268" spans="2:9" ht="19.95" customHeight="1" x14ac:dyDescent="0.3">
      <c r="B268" s="27"/>
      <c r="C268" s="28"/>
      <c r="D268" s="29"/>
      <c r="E268" s="30"/>
      <c r="F268" s="32" t="str">
        <f t="shared" si="16"/>
        <v/>
      </c>
      <c r="G268" s="4" t="str">
        <f t="shared" si="14"/>
        <v/>
      </c>
      <c r="H268" s="5" t="str">
        <f t="shared" si="15"/>
        <v/>
      </c>
      <c r="I268" s="14">
        <f>VLOOKUP(E268,DATA!$A$1:$B$35,2,0)</f>
        <v>0</v>
      </c>
    </row>
    <row r="269" spans="2:9" ht="19.95" customHeight="1" x14ac:dyDescent="0.3">
      <c r="B269" s="27"/>
      <c r="C269" s="28"/>
      <c r="D269" s="29"/>
      <c r="E269" s="30"/>
      <c r="F269" s="32" t="str">
        <f t="shared" si="16"/>
        <v/>
      </c>
      <c r="G269" s="4" t="str">
        <f t="shared" si="14"/>
        <v/>
      </c>
      <c r="H269" s="5" t="str">
        <f t="shared" si="15"/>
        <v/>
      </c>
      <c r="I269" s="14">
        <f>VLOOKUP(E269,DATA!$A$1:$B$35,2,0)</f>
        <v>0</v>
      </c>
    </row>
    <row r="270" spans="2:9" ht="19.95" customHeight="1" x14ac:dyDescent="0.3">
      <c r="B270" s="27"/>
      <c r="C270" s="28"/>
      <c r="D270" s="29"/>
      <c r="E270" s="30"/>
      <c r="F270" s="32" t="str">
        <f t="shared" si="16"/>
        <v/>
      </c>
      <c r="G270" s="4" t="str">
        <f t="shared" si="14"/>
        <v/>
      </c>
      <c r="H270" s="5" t="str">
        <f t="shared" si="15"/>
        <v/>
      </c>
      <c r="I270" s="14">
        <f>VLOOKUP(E270,DATA!$A$1:$B$35,2,0)</f>
        <v>0</v>
      </c>
    </row>
    <row r="271" spans="2:9" ht="19.95" customHeight="1" x14ac:dyDescent="0.3">
      <c r="B271" s="27"/>
      <c r="C271" s="28"/>
      <c r="D271" s="29"/>
      <c r="E271" s="30"/>
      <c r="F271" s="32" t="str">
        <f t="shared" si="16"/>
        <v/>
      </c>
      <c r="G271" s="4" t="str">
        <f t="shared" si="14"/>
        <v/>
      </c>
      <c r="H271" s="5" t="str">
        <f t="shared" si="15"/>
        <v/>
      </c>
      <c r="I271" s="14">
        <f>VLOOKUP(E271,DATA!$A$1:$B$35,2,0)</f>
        <v>0</v>
      </c>
    </row>
    <row r="272" spans="2:9" ht="19.95" customHeight="1" x14ac:dyDescent="0.3">
      <c r="B272" s="27"/>
      <c r="C272" s="28"/>
      <c r="D272" s="29"/>
      <c r="E272" s="30"/>
      <c r="F272" s="32" t="str">
        <f t="shared" si="16"/>
        <v/>
      </c>
      <c r="G272" s="4" t="str">
        <f t="shared" si="14"/>
        <v/>
      </c>
      <c r="H272" s="5" t="str">
        <f t="shared" si="15"/>
        <v/>
      </c>
      <c r="I272" s="14">
        <f>VLOOKUP(E272,DATA!$A$1:$B$35,2,0)</f>
        <v>0</v>
      </c>
    </row>
    <row r="273" spans="2:9" ht="19.95" customHeight="1" x14ac:dyDescent="0.3">
      <c r="B273" s="27"/>
      <c r="C273" s="28"/>
      <c r="D273" s="29"/>
      <c r="E273" s="30"/>
      <c r="F273" s="32" t="str">
        <f t="shared" si="16"/>
        <v/>
      </c>
      <c r="G273" s="4" t="str">
        <f t="shared" si="14"/>
        <v/>
      </c>
      <c r="H273" s="5" t="str">
        <f t="shared" si="15"/>
        <v/>
      </c>
      <c r="I273" s="14">
        <f>VLOOKUP(E273,DATA!$A$1:$B$35,2,0)</f>
        <v>0</v>
      </c>
    </row>
    <row r="274" spans="2:9" ht="19.95" customHeight="1" x14ac:dyDescent="0.3">
      <c r="B274" s="27"/>
      <c r="C274" s="28"/>
      <c r="D274" s="29"/>
      <c r="E274" s="30"/>
      <c r="F274" s="32" t="str">
        <f t="shared" si="16"/>
        <v/>
      </c>
      <c r="G274" s="4" t="str">
        <f t="shared" si="14"/>
        <v/>
      </c>
      <c r="H274" s="5" t="str">
        <f t="shared" si="15"/>
        <v/>
      </c>
      <c r="I274" s="14">
        <f>VLOOKUP(E274,DATA!$A$1:$B$35,2,0)</f>
        <v>0</v>
      </c>
    </row>
    <row r="275" spans="2:9" ht="19.95" customHeight="1" x14ac:dyDescent="0.3">
      <c r="B275" s="27"/>
      <c r="C275" s="28"/>
      <c r="D275" s="29"/>
      <c r="E275" s="30"/>
      <c r="F275" s="32" t="str">
        <f t="shared" si="16"/>
        <v/>
      </c>
      <c r="G275" s="4" t="str">
        <f t="shared" si="14"/>
        <v/>
      </c>
      <c r="H275" s="5" t="str">
        <f t="shared" si="15"/>
        <v/>
      </c>
      <c r="I275" s="14">
        <f>VLOOKUP(E275,DATA!$A$1:$B$35,2,0)</f>
        <v>0</v>
      </c>
    </row>
    <row r="276" spans="2:9" ht="19.95" customHeight="1" x14ac:dyDescent="0.3">
      <c r="B276" s="27"/>
      <c r="C276" s="28"/>
      <c r="D276" s="29"/>
      <c r="E276" s="30"/>
      <c r="F276" s="32" t="str">
        <f t="shared" si="16"/>
        <v/>
      </c>
      <c r="G276" s="4" t="str">
        <f t="shared" si="14"/>
        <v/>
      </c>
      <c r="H276" s="5" t="str">
        <f t="shared" si="15"/>
        <v/>
      </c>
      <c r="I276" s="14">
        <f>VLOOKUP(E276,DATA!$A$1:$B$35,2,0)</f>
        <v>0</v>
      </c>
    </row>
    <row r="277" spans="2:9" ht="19.95" customHeight="1" x14ac:dyDescent="0.3">
      <c r="B277" s="27"/>
      <c r="C277" s="28"/>
      <c r="D277" s="29"/>
      <c r="E277" s="30"/>
      <c r="F277" s="32" t="str">
        <f t="shared" si="16"/>
        <v/>
      </c>
      <c r="G277" s="4" t="str">
        <f t="shared" si="14"/>
        <v/>
      </c>
      <c r="H277" s="5" t="str">
        <f t="shared" si="15"/>
        <v/>
      </c>
      <c r="I277" s="14">
        <f>VLOOKUP(E277,DATA!$A$1:$B$35,2,0)</f>
        <v>0</v>
      </c>
    </row>
    <row r="278" spans="2:9" ht="19.95" customHeight="1" x14ac:dyDescent="0.3">
      <c r="B278" s="27"/>
      <c r="C278" s="28"/>
      <c r="D278" s="29"/>
      <c r="E278" s="30"/>
      <c r="F278" s="32" t="str">
        <f t="shared" si="16"/>
        <v/>
      </c>
      <c r="G278" s="4" t="str">
        <f t="shared" si="14"/>
        <v/>
      </c>
      <c r="H278" s="5" t="str">
        <f t="shared" si="15"/>
        <v/>
      </c>
      <c r="I278" s="14">
        <f>VLOOKUP(E278,DATA!$A$1:$B$35,2,0)</f>
        <v>0</v>
      </c>
    </row>
    <row r="279" spans="2:9" ht="19.95" customHeight="1" x14ac:dyDescent="0.3">
      <c r="B279" s="27"/>
      <c r="C279" s="28"/>
      <c r="D279" s="29"/>
      <c r="E279" s="30"/>
      <c r="F279" s="32" t="str">
        <f t="shared" si="16"/>
        <v/>
      </c>
      <c r="G279" s="4" t="str">
        <f t="shared" si="14"/>
        <v/>
      </c>
      <c r="H279" s="5" t="str">
        <f t="shared" si="15"/>
        <v/>
      </c>
      <c r="I279" s="14">
        <f>VLOOKUP(E279,DATA!$A$1:$B$35,2,0)</f>
        <v>0</v>
      </c>
    </row>
    <row r="280" spans="2:9" ht="19.95" customHeight="1" x14ac:dyDescent="0.3">
      <c r="B280" s="27"/>
      <c r="C280" s="28"/>
      <c r="D280" s="29"/>
      <c r="E280" s="30"/>
      <c r="F280" s="32" t="str">
        <f t="shared" si="16"/>
        <v/>
      </c>
      <c r="G280" s="4" t="str">
        <f t="shared" si="14"/>
        <v/>
      </c>
      <c r="H280" s="5" t="str">
        <f t="shared" si="15"/>
        <v/>
      </c>
      <c r="I280" s="14">
        <f>VLOOKUP(E280,DATA!$A$1:$B$35,2,0)</f>
        <v>0</v>
      </c>
    </row>
    <row r="281" spans="2:9" ht="19.95" customHeight="1" x14ac:dyDescent="0.3">
      <c r="B281" s="27"/>
      <c r="C281" s="28"/>
      <c r="D281" s="29"/>
      <c r="E281" s="30"/>
      <c r="F281" s="32" t="str">
        <f t="shared" si="16"/>
        <v/>
      </c>
      <c r="G281" s="4" t="str">
        <f t="shared" si="14"/>
        <v/>
      </c>
      <c r="H281" s="5" t="str">
        <f t="shared" si="15"/>
        <v/>
      </c>
      <c r="I281" s="14">
        <f>VLOOKUP(E281,DATA!$A$1:$B$35,2,0)</f>
        <v>0</v>
      </c>
    </row>
    <row r="282" spans="2:9" ht="19.95" customHeight="1" x14ac:dyDescent="0.3">
      <c r="B282" s="27"/>
      <c r="C282" s="28"/>
      <c r="D282" s="29"/>
      <c r="E282" s="30"/>
      <c r="F282" s="32" t="str">
        <f t="shared" si="16"/>
        <v/>
      </c>
      <c r="G282" s="4" t="str">
        <f t="shared" si="14"/>
        <v/>
      </c>
      <c r="H282" s="5" t="str">
        <f t="shared" si="15"/>
        <v/>
      </c>
      <c r="I282" s="14">
        <f>VLOOKUP(E282,DATA!$A$1:$B$35,2,0)</f>
        <v>0</v>
      </c>
    </row>
    <row r="283" spans="2:9" ht="19.95" customHeight="1" x14ac:dyDescent="0.3">
      <c r="B283" s="27"/>
      <c r="C283" s="28"/>
      <c r="D283" s="29"/>
      <c r="E283" s="30"/>
      <c r="F283" s="32" t="str">
        <f t="shared" si="16"/>
        <v/>
      </c>
      <c r="G283" s="4" t="str">
        <f t="shared" si="14"/>
        <v/>
      </c>
      <c r="H283" s="5" t="str">
        <f t="shared" si="15"/>
        <v/>
      </c>
      <c r="I283" s="14">
        <f>VLOOKUP(E283,DATA!$A$1:$B$35,2,0)</f>
        <v>0</v>
      </c>
    </row>
    <row r="284" spans="2:9" ht="19.95" customHeight="1" x14ac:dyDescent="0.3">
      <c r="B284" s="27"/>
      <c r="C284" s="28"/>
      <c r="D284" s="29"/>
      <c r="E284" s="30"/>
      <c r="F284" s="32" t="str">
        <f t="shared" si="16"/>
        <v/>
      </c>
      <c r="G284" s="4" t="str">
        <f t="shared" si="14"/>
        <v/>
      </c>
      <c r="H284" s="5" t="str">
        <f t="shared" si="15"/>
        <v/>
      </c>
      <c r="I284" s="14">
        <f>VLOOKUP(E284,DATA!$A$1:$B$35,2,0)</f>
        <v>0</v>
      </c>
    </row>
    <row r="285" spans="2:9" ht="19.95" customHeight="1" x14ac:dyDescent="0.3">
      <c r="B285" s="27"/>
      <c r="C285" s="28"/>
      <c r="D285" s="29"/>
      <c r="E285" s="30"/>
      <c r="F285" s="32" t="str">
        <f t="shared" si="16"/>
        <v/>
      </c>
      <c r="G285" s="4" t="str">
        <f t="shared" si="14"/>
        <v/>
      </c>
      <c r="H285" s="5" t="str">
        <f t="shared" si="15"/>
        <v/>
      </c>
      <c r="I285" s="14">
        <f>VLOOKUP(E285,DATA!$A$1:$B$35,2,0)</f>
        <v>0</v>
      </c>
    </row>
    <row r="286" spans="2:9" ht="19.95" customHeight="1" x14ac:dyDescent="0.3">
      <c r="B286" s="27"/>
      <c r="C286" s="28"/>
      <c r="D286" s="29"/>
      <c r="E286" s="30"/>
      <c r="F286" s="32" t="str">
        <f t="shared" si="16"/>
        <v/>
      </c>
      <c r="G286" s="4" t="str">
        <f t="shared" si="14"/>
        <v/>
      </c>
      <c r="H286" s="5" t="str">
        <f t="shared" si="15"/>
        <v/>
      </c>
      <c r="I286" s="14">
        <f>VLOOKUP(E286,DATA!$A$1:$B$35,2,0)</f>
        <v>0</v>
      </c>
    </row>
    <row r="287" spans="2:9" ht="19.95" customHeight="1" x14ac:dyDescent="0.3">
      <c r="B287" s="27"/>
      <c r="C287" s="28"/>
      <c r="D287" s="29"/>
      <c r="E287" s="30"/>
      <c r="F287" s="32" t="str">
        <f t="shared" si="16"/>
        <v/>
      </c>
      <c r="G287" s="4" t="str">
        <f t="shared" si="14"/>
        <v/>
      </c>
      <c r="H287" s="5" t="str">
        <f t="shared" si="15"/>
        <v/>
      </c>
      <c r="I287" s="14">
        <f>VLOOKUP(E287,DATA!$A$1:$B$35,2,0)</f>
        <v>0</v>
      </c>
    </row>
    <row r="288" spans="2:9" ht="19.95" customHeight="1" x14ac:dyDescent="0.3">
      <c r="B288" s="27"/>
      <c r="C288" s="28"/>
      <c r="D288" s="29"/>
      <c r="E288" s="30"/>
      <c r="F288" s="32" t="str">
        <f t="shared" si="16"/>
        <v/>
      </c>
      <c r="G288" s="4" t="str">
        <f t="shared" si="14"/>
        <v/>
      </c>
      <c r="H288" s="5" t="str">
        <f t="shared" si="15"/>
        <v/>
      </c>
      <c r="I288" s="14">
        <f>VLOOKUP(E288,DATA!$A$1:$B$35,2,0)</f>
        <v>0</v>
      </c>
    </row>
    <row r="289" spans="2:9" ht="19.95" customHeight="1" x14ac:dyDescent="0.3">
      <c r="B289" s="27"/>
      <c r="C289" s="28"/>
      <c r="D289" s="29"/>
      <c r="E289" s="30"/>
      <c r="F289" s="32" t="str">
        <f t="shared" si="16"/>
        <v/>
      </c>
      <c r="G289" s="4" t="str">
        <f t="shared" si="14"/>
        <v/>
      </c>
      <c r="H289" s="5" t="str">
        <f t="shared" si="15"/>
        <v/>
      </c>
      <c r="I289" s="14">
        <f>VLOOKUP(E289,DATA!$A$1:$B$35,2,0)</f>
        <v>0</v>
      </c>
    </row>
    <row r="290" spans="2:9" ht="19.95" customHeight="1" x14ac:dyDescent="0.3">
      <c r="B290" s="27"/>
      <c r="C290" s="28"/>
      <c r="D290" s="29"/>
      <c r="E290" s="30"/>
      <c r="F290" s="32" t="str">
        <f t="shared" si="16"/>
        <v/>
      </c>
      <c r="G290" s="4" t="str">
        <f t="shared" si="14"/>
        <v/>
      </c>
      <c r="H290" s="5" t="str">
        <f t="shared" si="15"/>
        <v/>
      </c>
      <c r="I290" s="14">
        <f>VLOOKUP(E290,DATA!$A$1:$B$35,2,0)</f>
        <v>0</v>
      </c>
    </row>
    <row r="291" spans="2:9" ht="19.95" customHeight="1" x14ac:dyDescent="0.3">
      <c r="B291" s="27"/>
      <c r="C291" s="28"/>
      <c r="D291" s="29"/>
      <c r="E291" s="30"/>
      <c r="F291" s="32" t="str">
        <f t="shared" si="16"/>
        <v/>
      </c>
      <c r="G291" s="4" t="str">
        <f t="shared" si="14"/>
        <v/>
      </c>
      <c r="H291" s="5" t="str">
        <f t="shared" si="15"/>
        <v/>
      </c>
      <c r="I291" s="14">
        <f>VLOOKUP(E291,DATA!$A$1:$B$35,2,0)</f>
        <v>0</v>
      </c>
    </row>
    <row r="292" spans="2:9" ht="19.95" customHeight="1" x14ac:dyDescent="0.3">
      <c r="B292" s="27"/>
      <c r="C292" s="28"/>
      <c r="D292" s="29"/>
      <c r="E292" s="30"/>
      <c r="F292" s="32" t="str">
        <f t="shared" si="16"/>
        <v/>
      </c>
      <c r="G292" s="4" t="str">
        <f t="shared" si="14"/>
        <v/>
      </c>
      <c r="H292" s="5" t="str">
        <f t="shared" si="15"/>
        <v/>
      </c>
      <c r="I292" s="14">
        <f>VLOOKUP(E292,DATA!$A$1:$B$35,2,0)</f>
        <v>0</v>
      </c>
    </row>
    <row r="293" spans="2:9" ht="19.95" customHeight="1" x14ac:dyDescent="0.3">
      <c r="B293" s="27"/>
      <c r="C293" s="28"/>
      <c r="D293" s="29"/>
      <c r="E293" s="30"/>
      <c r="F293" s="32" t="str">
        <f t="shared" si="16"/>
        <v/>
      </c>
      <c r="G293" s="4" t="str">
        <f t="shared" si="14"/>
        <v/>
      </c>
      <c r="H293" s="5" t="str">
        <f t="shared" si="15"/>
        <v/>
      </c>
      <c r="I293" s="14">
        <f>VLOOKUP(E293,DATA!$A$1:$B$35,2,0)</f>
        <v>0</v>
      </c>
    </row>
    <row r="294" spans="2:9" ht="19.95" customHeight="1" x14ac:dyDescent="0.3">
      <c r="B294" s="27"/>
      <c r="C294" s="28"/>
      <c r="D294" s="29"/>
      <c r="E294" s="30"/>
      <c r="F294" s="32" t="str">
        <f t="shared" si="16"/>
        <v/>
      </c>
      <c r="G294" s="4" t="str">
        <f t="shared" si="14"/>
        <v/>
      </c>
      <c r="H294" s="5" t="str">
        <f t="shared" si="15"/>
        <v/>
      </c>
      <c r="I294" s="14">
        <f>VLOOKUP(E294,DATA!$A$1:$B$35,2,0)</f>
        <v>0</v>
      </c>
    </row>
    <row r="295" spans="2:9" ht="19.95" customHeight="1" x14ac:dyDescent="0.3">
      <c r="B295" s="27"/>
      <c r="C295" s="28"/>
      <c r="D295" s="29"/>
      <c r="E295" s="30"/>
      <c r="F295" s="32" t="str">
        <f t="shared" si="16"/>
        <v/>
      </c>
      <c r="G295" s="4" t="str">
        <f t="shared" si="14"/>
        <v/>
      </c>
      <c r="H295" s="5" t="str">
        <f t="shared" si="15"/>
        <v/>
      </c>
      <c r="I295" s="14">
        <f>VLOOKUP(E295,DATA!$A$1:$B$35,2,0)</f>
        <v>0</v>
      </c>
    </row>
    <row r="296" spans="2:9" ht="19.95" customHeight="1" x14ac:dyDescent="0.3">
      <c r="B296" s="27"/>
      <c r="C296" s="28"/>
      <c r="D296" s="29"/>
      <c r="E296" s="30"/>
      <c r="F296" s="32" t="str">
        <f t="shared" si="16"/>
        <v/>
      </c>
      <c r="G296" s="4" t="str">
        <f t="shared" si="14"/>
        <v/>
      </c>
      <c r="H296" s="5" t="str">
        <f t="shared" si="15"/>
        <v/>
      </c>
      <c r="I296" s="14">
        <f>VLOOKUP(E296,DATA!$A$1:$B$35,2,0)</f>
        <v>0</v>
      </c>
    </row>
    <row r="297" spans="2:9" ht="19.95" customHeight="1" x14ac:dyDescent="0.3">
      <c r="B297" s="27"/>
      <c r="C297" s="28"/>
      <c r="D297" s="29"/>
      <c r="E297" s="30"/>
      <c r="F297" s="32" t="str">
        <f t="shared" si="16"/>
        <v/>
      </c>
      <c r="G297" s="4" t="str">
        <f t="shared" si="14"/>
        <v/>
      </c>
      <c r="H297" s="5" t="str">
        <f t="shared" si="15"/>
        <v/>
      </c>
      <c r="I297" s="14">
        <f>VLOOKUP(E297,DATA!$A$1:$B$35,2,0)</f>
        <v>0</v>
      </c>
    </row>
    <row r="298" spans="2:9" ht="19.95" customHeight="1" x14ac:dyDescent="0.3">
      <c r="B298" s="27"/>
      <c r="C298" s="28"/>
      <c r="D298" s="29"/>
      <c r="E298" s="30"/>
      <c r="F298" s="32" t="str">
        <f t="shared" si="16"/>
        <v/>
      </c>
      <c r="G298" s="4" t="str">
        <f t="shared" si="14"/>
        <v/>
      </c>
      <c r="H298" s="5" t="str">
        <f t="shared" si="15"/>
        <v/>
      </c>
      <c r="I298" s="14">
        <f>VLOOKUP(E298,DATA!$A$1:$B$35,2,0)</f>
        <v>0</v>
      </c>
    </row>
    <row r="299" spans="2:9" ht="19.95" customHeight="1" x14ac:dyDescent="0.3">
      <c r="B299" s="27"/>
      <c r="C299" s="28"/>
      <c r="D299" s="29"/>
      <c r="E299" s="30"/>
      <c r="F299" s="32" t="str">
        <f t="shared" si="16"/>
        <v/>
      </c>
      <c r="G299" s="4" t="str">
        <f t="shared" si="14"/>
        <v/>
      </c>
      <c r="H299" s="5" t="str">
        <f t="shared" si="15"/>
        <v/>
      </c>
      <c r="I299" s="14">
        <f>VLOOKUP(E299,DATA!$A$1:$B$35,2,0)</f>
        <v>0</v>
      </c>
    </row>
    <row r="300" spans="2:9" ht="19.95" customHeight="1" x14ac:dyDescent="0.3">
      <c r="B300" s="27"/>
      <c r="C300" s="28"/>
      <c r="D300" s="29"/>
      <c r="E300" s="30"/>
      <c r="F300" s="32" t="str">
        <f t="shared" si="16"/>
        <v/>
      </c>
      <c r="G300" s="4" t="str">
        <f t="shared" si="14"/>
        <v/>
      </c>
      <c r="H300" s="5" t="str">
        <f t="shared" si="15"/>
        <v/>
      </c>
      <c r="I300" s="14">
        <f>VLOOKUP(E300,DATA!$A$1:$B$35,2,0)</f>
        <v>0</v>
      </c>
    </row>
    <row r="301" spans="2:9" ht="19.95" customHeight="1" x14ac:dyDescent="0.3">
      <c r="B301" s="27"/>
      <c r="C301" s="28"/>
      <c r="D301" s="29"/>
      <c r="E301" s="30"/>
      <c r="F301" s="32" t="str">
        <f t="shared" si="16"/>
        <v/>
      </c>
      <c r="G301" s="4" t="str">
        <f t="shared" si="14"/>
        <v/>
      </c>
      <c r="H301" s="5" t="str">
        <f t="shared" si="15"/>
        <v/>
      </c>
      <c r="I301" s="14">
        <f>VLOOKUP(E301,DATA!$A$1:$B$35,2,0)</f>
        <v>0</v>
      </c>
    </row>
    <row r="302" spans="2:9" ht="19.95" customHeight="1" x14ac:dyDescent="0.3">
      <c r="B302" s="27"/>
      <c r="C302" s="28"/>
      <c r="D302" s="29"/>
      <c r="E302" s="30"/>
      <c r="F302" s="32" t="str">
        <f t="shared" si="16"/>
        <v/>
      </c>
      <c r="G302" s="4" t="str">
        <f t="shared" si="14"/>
        <v/>
      </c>
      <c r="H302" s="5" t="str">
        <f t="shared" si="15"/>
        <v/>
      </c>
      <c r="I302" s="14">
        <f>VLOOKUP(E302,DATA!$A$1:$B$35,2,0)</f>
        <v>0</v>
      </c>
    </row>
    <row r="303" spans="2:9" ht="19.95" customHeight="1" x14ac:dyDescent="0.3">
      <c r="B303" s="27"/>
      <c r="C303" s="28"/>
      <c r="D303" s="29"/>
      <c r="E303" s="30"/>
      <c r="F303" s="32" t="str">
        <f t="shared" si="16"/>
        <v/>
      </c>
      <c r="G303" s="4" t="str">
        <f t="shared" si="14"/>
        <v/>
      </c>
      <c r="H303" s="5" t="str">
        <f t="shared" si="15"/>
        <v/>
      </c>
      <c r="I303" s="14">
        <f>VLOOKUP(E303,DATA!$A$1:$B$35,2,0)</f>
        <v>0</v>
      </c>
    </row>
    <row r="304" spans="2:9" ht="19.95" customHeight="1" x14ac:dyDescent="0.3">
      <c r="B304" s="27"/>
      <c r="C304" s="28"/>
      <c r="D304" s="29"/>
      <c r="E304" s="30"/>
      <c r="F304" s="32" t="str">
        <f t="shared" si="16"/>
        <v/>
      </c>
      <c r="G304" s="4" t="str">
        <f t="shared" si="14"/>
        <v/>
      </c>
      <c r="H304" s="5" t="str">
        <f t="shared" si="15"/>
        <v/>
      </c>
      <c r="I304" s="14">
        <f>VLOOKUP(E304,DATA!$A$1:$B$35,2,0)</f>
        <v>0</v>
      </c>
    </row>
    <row r="305" spans="2:9" ht="19.95" customHeight="1" x14ac:dyDescent="0.3">
      <c r="B305" s="27"/>
      <c r="C305" s="28"/>
      <c r="D305" s="29"/>
      <c r="E305" s="30"/>
      <c r="F305" s="32" t="str">
        <f t="shared" si="16"/>
        <v/>
      </c>
      <c r="G305" s="4" t="str">
        <f t="shared" si="14"/>
        <v/>
      </c>
      <c r="H305" s="5" t="str">
        <f t="shared" si="15"/>
        <v/>
      </c>
      <c r="I305" s="14">
        <f>VLOOKUP(E305,DATA!$A$1:$B$35,2,0)</f>
        <v>0</v>
      </c>
    </row>
    <row r="306" spans="2:9" ht="19.95" customHeight="1" x14ac:dyDescent="0.3">
      <c r="B306" s="27"/>
      <c r="C306" s="28"/>
      <c r="D306" s="29"/>
      <c r="E306" s="30"/>
      <c r="F306" s="32" t="str">
        <f t="shared" si="16"/>
        <v/>
      </c>
      <c r="G306" s="4" t="str">
        <f t="shared" si="14"/>
        <v/>
      </c>
      <c r="H306" s="5" t="str">
        <f t="shared" si="15"/>
        <v/>
      </c>
      <c r="I306" s="14">
        <f>VLOOKUP(E306,DATA!$A$1:$B$35,2,0)</f>
        <v>0</v>
      </c>
    </row>
    <row r="307" spans="2:9" ht="19.95" customHeight="1" x14ac:dyDescent="0.3">
      <c r="B307" s="27"/>
      <c r="C307" s="28"/>
      <c r="D307" s="29"/>
      <c r="E307" s="30"/>
      <c r="F307" s="32" t="str">
        <f t="shared" si="16"/>
        <v/>
      </c>
      <c r="G307" s="4" t="str">
        <f t="shared" si="14"/>
        <v/>
      </c>
      <c r="H307" s="5" t="str">
        <f t="shared" si="15"/>
        <v/>
      </c>
      <c r="I307" s="14">
        <f>VLOOKUP(E307,DATA!$A$1:$B$35,2,0)</f>
        <v>0</v>
      </c>
    </row>
    <row r="308" spans="2:9" ht="19.95" customHeight="1" x14ac:dyDescent="0.3">
      <c r="B308" s="27"/>
      <c r="C308" s="28"/>
      <c r="D308" s="29"/>
      <c r="E308" s="30"/>
      <c r="F308" s="32" t="str">
        <f t="shared" si="16"/>
        <v/>
      </c>
      <c r="G308" s="4" t="str">
        <f t="shared" si="14"/>
        <v/>
      </c>
      <c r="H308" s="5" t="str">
        <f t="shared" si="15"/>
        <v/>
      </c>
      <c r="I308" s="14">
        <f>VLOOKUP(E308,DATA!$A$1:$B$35,2,0)</f>
        <v>0</v>
      </c>
    </row>
    <row r="309" spans="2:9" ht="19.95" customHeight="1" x14ac:dyDescent="0.3">
      <c r="B309" s="27"/>
      <c r="C309" s="28"/>
      <c r="D309" s="29"/>
      <c r="E309" s="30"/>
      <c r="F309" s="32" t="str">
        <f t="shared" si="16"/>
        <v/>
      </c>
      <c r="G309" s="4" t="str">
        <f t="shared" si="14"/>
        <v/>
      </c>
      <c r="H309" s="5" t="str">
        <f t="shared" si="15"/>
        <v/>
      </c>
      <c r="I309" s="14">
        <f>VLOOKUP(E309,DATA!$A$1:$B$35,2,0)</f>
        <v>0</v>
      </c>
    </row>
    <row r="310" spans="2:9" ht="19.95" customHeight="1" x14ac:dyDescent="0.3">
      <c r="B310" s="27"/>
      <c r="C310" s="28"/>
      <c r="D310" s="29"/>
      <c r="E310" s="30"/>
      <c r="F310" s="32" t="str">
        <f t="shared" si="16"/>
        <v/>
      </c>
      <c r="G310" s="4" t="str">
        <f t="shared" si="14"/>
        <v/>
      </c>
      <c r="H310" s="5" t="str">
        <f t="shared" si="15"/>
        <v/>
      </c>
      <c r="I310" s="14">
        <f>VLOOKUP(E310,DATA!$A$1:$B$35,2,0)</f>
        <v>0</v>
      </c>
    </row>
    <row r="311" spans="2:9" ht="19.95" customHeight="1" x14ac:dyDescent="0.3">
      <c r="B311" s="27"/>
      <c r="C311" s="28"/>
      <c r="D311" s="29"/>
      <c r="E311" s="30"/>
      <c r="F311" s="32" t="str">
        <f t="shared" si="16"/>
        <v/>
      </c>
      <c r="G311" s="4" t="str">
        <f t="shared" si="14"/>
        <v/>
      </c>
      <c r="H311" s="5" t="str">
        <f t="shared" si="15"/>
        <v/>
      </c>
      <c r="I311" s="14">
        <f>VLOOKUP(E311,DATA!$A$1:$B$35,2,0)</f>
        <v>0</v>
      </c>
    </row>
    <row r="312" spans="2:9" ht="19.95" customHeight="1" x14ac:dyDescent="0.3">
      <c r="B312" s="27"/>
      <c r="C312" s="28"/>
      <c r="D312" s="29"/>
      <c r="E312" s="30"/>
      <c r="F312" s="32" t="str">
        <f t="shared" si="16"/>
        <v/>
      </c>
      <c r="G312" s="4" t="str">
        <f t="shared" si="14"/>
        <v/>
      </c>
      <c r="H312" s="5" t="str">
        <f t="shared" si="15"/>
        <v/>
      </c>
      <c r="I312" s="14">
        <f>VLOOKUP(E312,DATA!$A$1:$B$35,2,0)</f>
        <v>0</v>
      </c>
    </row>
    <row r="313" spans="2:9" ht="19.95" customHeight="1" x14ac:dyDescent="0.3">
      <c r="B313" s="27"/>
      <c r="C313" s="28"/>
      <c r="D313" s="29"/>
      <c r="E313" s="30"/>
      <c r="F313" s="32" t="str">
        <f t="shared" si="16"/>
        <v/>
      </c>
      <c r="G313" s="4" t="str">
        <f t="shared" si="14"/>
        <v/>
      </c>
      <c r="H313" s="5" t="str">
        <f t="shared" si="15"/>
        <v/>
      </c>
      <c r="I313" s="14">
        <f>VLOOKUP(E313,DATA!$A$1:$B$35,2,0)</f>
        <v>0</v>
      </c>
    </row>
    <row r="314" spans="2:9" ht="19.95" customHeight="1" x14ac:dyDescent="0.3">
      <c r="B314" s="27"/>
      <c r="C314" s="28"/>
      <c r="D314" s="29"/>
      <c r="E314" s="30"/>
      <c r="F314" s="32" t="str">
        <f t="shared" si="16"/>
        <v/>
      </c>
      <c r="G314" s="4" t="str">
        <f t="shared" si="14"/>
        <v/>
      </c>
      <c r="H314" s="5" t="str">
        <f t="shared" si="15"/>
        <v/>
      </c>
      <c r="I314" s="14">
        <f>VLOOKUP(E314,DATA!$A$1:$B$35,2,0)</f>
        <v>0</v>
      </c>
    </row>
    <row r="315" spans="2:9" ht="19.95" customHeight="1" x14ac:dyDescent="0.3">
      <c r="B315" s="27"/>
      <c r="C315" s="28"/>
      <c r="D315" s="29"/>
      <c r="E315" s="30"/>
      <c r="F315" s="32" t="str">
        <f t="shared" si="16"/>
        <v/>
      </c>
      <c r="G315" s="4" t="str">
        <f t="shared" si="14"/>
        <v/>
      </c>
      <c r="H315" s="5" t="str">
        <f t="shared" si="15"/>
        <v/>
      </c>
      <c r="I315" s="14">
        <f>VLOOKUP(E315,DATA!$A$1:$B$35,2,0)</f>
        <v>0</v>
      </c>
    </row>
    <row r="316" spans="2:9" ht="19.95" customHeight="1" x14ac:dyDescent="0.3">
      <c r="B316" s="27"/>
      <c r="C316" s="28"/>
      <c r="D316" s="29"/>
      <c r="E316" s="30"/>
      <c r="F316" s="32" t="str">
        <f t="shared" si="16"/>
        <v/>
      </c>
      <c r="G316" s="4" t="str">
        <f t="shared" si="14"/>
        <v/>
      </c>
      <c r="H316" s="5" t="str">
        <f t="shared" si="15"/>
        <v/>
      </c>
      <c r="I316" s="14">
        <f>VLOOKUP(E316,DATA!$A$1:$B$35,2,0)</f>
        <v>0</v>
      </c>
    </row>
    <row r="317" spans="2:9" ht="19.95" customHeight="1" x14ac:dyDescent="0.3">
      <c r="B317" s="27"/>
      <c r="C317" s="28"/>
      <c r="D317" s="29"/>
      <c r="E317" s="30"/>
      <c r="F317" s="32" t="str">
        <f t="shared" si="16"/>
        <v/>
      </c>
      <c r="G317" s="4" t="str">
        <f t="shared" si="14"/>
        <v/>
      </c>
      <c r="H317" s="5" t="str">
        <f t="shared" si="15"/>
        <v/>
      </c>
      <c r="I317" s="14">
        <f>VLOOKUP(E317,DATA!$A$1:$B$35,2,0)</f>
        <v>0</v>
      </c>
    </row>
    <row r="318" spans="2:9" ht="19.95" customHeight="1" x14ac:dyDescent="0.3">
      <c r="B318" s="27"/>
      <c r="C318" s="28"/>
      <c r="D318" s="29"/>
      <c r="E318" s="30"/>
      <c r="F318" s="32" t="str">
        <f t="shared" si="16"/>
        <v/>
      </c>
      <c r="G318" s="4" t="str">
        <f t="shared" si="14"/>
        <v/>
      </c>
      <c r="H318" s="5" t="str">
        <f t="shared" si="15"/>
        <v/>
      </c>
      <c r="I318" s="14">
        <f>VLOOKUP(E318,DATA!$A$1:$B$35,2,0)</f>
        <v>0</v>
      </c>
    </row>
    <row r="319" spans="2:9" ht="19.95" customHeight="1" x14ac:dyDescent="0.3">
      <c r="B319" s="27"/>
      <c r="C319" s="28"/>
      <c r="D319" s="29"/>
      <c r="E319" s="30"/>
      <c r="F319" s="32" t="str">
        <f t="shared" si="16"/>
        <v/>
      </c>
      <c r="G319" s="4" t="str">
        <f t="shared" si="14"/>
        <v/>
      </c>
      <c r="H319" s="5" t="str">
        <f t="shared" si="15"/>
        <v/>
      </c>
      <c r="I319" s="14">
        <f>VLOOKUP(E319,DATA!$A$1:$B$35,2,0)</f>
        <v>0</v>
      </c>
    </row>
    <row r="320" spans="2:9" ht="19.95" customHeight="1" x14ac:dyDescent="0.3">
      <c r="B320" s="27"/>
      <c r="C320" s="28"/>
      <c r="D320" s="29"/>
      <c r="E320" s="30"/>
      <c r="F320" s="32" t="str">
        <f t="shared" si="16"/>
        <v/>
      </c>
      <c r="G320" s="4" t="str">
        <f t="shared" si="14"/>
        <v/>
      </c>
      <c r="H320" s="5" t="str">
        <f t="shared" si="15"/>
        <v/>
      </c>
      <c r="I320" s="14">
        <f>VLOOKUP(E320,DATA!$A$1:$B$35,2,0)</f>
        <v>0</v>
      </c>
    </row>
    <row r="321" spans="2:9" ht="19.95" customHeight="1" x14ac:dyDescent="0.3">
      <c r="B321" s="27"/>
      <c r="C321" s="28"/>
      <c r="D321" s="29"/>
      <c r="E321" s="30"/>
      <c r="F321" s="32" t="str">
        <f t="shared" si="16"/>
        <v/>
      </c>
      <c r="G321" s="4" t="str">
        <f t="shared" si="14"/>
        <v/>
      </c>
      <c r="H321" s="5" t="str">
        <f t="shared" si="15"/>
        <v/>
      </c>
      <c r="I321" s="14">
        <f>VLOOKUP(E321,DATA!$A$1:$B$35,2,0)</f>
        <v>0</v>
      </c>
    </row>
    <row r="322" spans="2:9" ht="19.95" customHeight="1" x14ac:dyDescent="0.3">
      <c r="B322" s="27"/>
      <c r="C322" s="28"/>
      <c r="D322" s="29"/>
      <c r="E322" s="30"/>
      <c r="F322" s="32" t="str">
        <f t="shared" si="16"/>
        <v/>
      </c>
      <c r="G322" s="4" t="str">
        <f t="shared" si="14"/>
        <v/>
      </c>
      <c r="H322" s="5" t="str">
        <f t="shared" si="15"/>
        <v/>
      </c>
      <c r="I322" s="14">
        <f>VLOOKUP(E322,DATA!$A$1:$B$35,2,0)</f>
        <v>0</v>
      </c>
    </row>
    <row r="323" spans="2:9" ht="19.95" customHeight="1" x14ac:dyDescent="0.3">
      <c r="B323" s="27"/>
      <c r="C323" s="28"/>
      <c r="D323" s="29"/>
      <c r="E323" s="30"/>
      <c r="F323" s="32" t="str">
        <f t="shared" si="16"/>
        <v/>
      </c>
      <c r="G323" s="4" t="str">
        <f t="shared" si="14"/>
        <v/>
      </c>
      <c r="H323" s="5" t="str">
        <f t="shared" si="15"/>
        <v/>
      </c>
      <c r="I323" s="14">
        <f>VLOOKUP(E323,DATA!$A$1:$B$35,2,0)</f>
        <v>0</v>
      </c>
    </row>
    <row r="324" spans="2:9" ht="19.95" customHeight="1" x14ac:dyDescent="0.3">
      <c r="B324" s="27"/>
      <c r="C324" s="28"/>
      <c r="D324" s="29"/>
      <c r="E324" s="30"/>
      <c r="F324" s="32" t="str">
        <f t="shared" si="16"/>
        <v/>
      </c>
      <c r="G324" s="4" t="str">
        <f t="shared" si="14"/>
        <v/>
      </c>
      <c r="H324" s="5" t="str">
        <f t="shared" si="15"/>
        <v/>
      </c>
      <c r="I324" s="14">
        <f>VLOOKUP(E324,DATA!$A$1:$B$35,2,0)</f>
        <v>0</v>
      </c>
    </row>
    <row r="325" spans="2:9" ht="19.95" customHeight="1" x14ac:dyDescent="0.3">
      <c r="B325" s="27"/>
      <c r="C325" s="28"/>
      <c r="D325" s="29"/>
      <c r="E325" s="30"/>
      <c r="F325" s="32" t="str">
        <f t="shared" si="16"/>
        <v/>
      </c>
      <c r="G325" s="4" t="str">
        <f t="shared" si="14"/>
        <v/>
      </c>
      <c r="H325" s="5" t="str">
        <f t="shared" si="15"/>
        <v/>
      </c>
      <c r="I325" s="14">
        <f>VLOOKUP(E325,DATA!$A$1:$B$35,2,0)</f>
        <v>0</v>
      </c>
    </row>
    <row r="326" spans="2:9" ht="19.95" customHeight="1" x14ac:dyDescent="0.3">
      <c r="B326" s="27"/>
      <c r="C326" s="28"/>
      <c r="D326" s="29"/>
      <c r="E326" s="30"/>
      <c r="F326" s="32" t="str">
        <f t="shared" si="16"/>
        <v/>
      </c>
      <c r="G326" s="4" t="str">
        <f t="shared" si="14"/>
        <v/>
      </c>
      <c r="H326" s="5" t="str">
        <f t="shared" si="15"/>
        <v/>
      </c>
      <c r="I326" s="14">
        <f>VLOOKUP(E326,DATA!$A$1:$B$35,2,0)</f>
        <v>0</v>
      </c>
    </row>
    <row r="327" spans="2:9" ht="19.95" customHeight="1" x14ac:dyDescent="0.3">
      <c r="B327" s="27"/>
      <c r="C327" s="28"/>
      <c r="D327" s="29"/>
      <c r="E327" s="30"/>
      <c r="F327" s="32" t="str">
        <f t="shared" si="16"/>
        <v/>
      </c>
      <c r="G327" s="4" t="str">
        <f t="shared" si="14"/>
        <v/>
      </c>
      <c r="H327" s="5" t="str">
        <f t="shared" si="15"/>
        <v/>
      </c>
      <c r="I327" s="14">
        <f>VLOOKUP(E327,DATA!$A$1:$B$35,2,0)</f>
        <v>0</v>
      </c>
    </row>
    <row r="328" spans="2:9" ht="19.95" customHeight="1" x14ac:dyDescent="0.3">
      <c r="B328" s="27"/>
      <c r="C328" s="28"/>
      <c r="D328" s="29"/>
      <c r="E328" s="30"/>
      <c r="F328" s="32" t="str">
        <f t="shared" si="16"/>
        <v/>
      </c>
      <c r="G328" s="4" t="str">
        <f t="shared" ref="G328:G391" si="17">IF(B328="","",INT(B328))</f>
        <v/>
      </c>
      <c r="H328" s="5" t="str">
        <f t="shared" ref="H328:H391" si="18">IF(B328="","",B328-G328)</f>
        <v/>
      </c>
      <c r="I328" s="14">
        <f>VLOOKUP(E328,DATA!$A$1:$B$35,2,0)</f>
        <v>0</v>
      </c>
    </row>
    <row r="329" spans="2:9" ht="19.95" customHeight="1" x14ac:dyDescent="0.3">
      <c r="B329" s="27"/>
      <c r="C329" s="28"/>
      <c r="D329" s="29"/>
      <c r="E329" s="30"/>
      <c r="F329" s="32" t="str">
        <f t="shared" si="16"/>
        <v/>
      </c>
      <c r="G329" s="4" t="str">
        <f t="shared" si="17"/>
        <v/>
      </c>
      <c r="H329" s="5" t="str">
        <f t="shared" si="18"/>
        <v/>
      </c>
      <c r="I329" s="14">
        <f>VLOOKUP(E329,DATA!$A$1:$B$35,2,0)</f>
        <v>0</v>
      </c>
    </row>
    <row r="330" spans="2:9" ht="19.95" customHeight="1" x14ac:dyDescent="0.3">
      <c r="B330" s="27"/>
      <c r="C330" s="28"/>
      <c r="D330" s="29"/>
      <c r="E330" s="30"/>
      <c r="F330" s="32" t="str">
        <f t="shared" ref="F330:F393" si="19">IF(ISBLANK(B330),"",TEXT(G330,"jjj"))</f>
        <v/>
      </c>
      <c r="G330" s="4" t="str">
        <f t="shared" si="17"/>
        <v/>
      </c>
      <c r="H330" s="5" t="str">
        <f t="shared" si="18"/>
        <v/>
      </c>
      <c r="I330" s="14">
        <f>VLOOKUP(E330,DATA!$A$1:$B$35,2,0)</f>
        <v>0</v>
      </c>
    </row>
    <row r="331" spans="2:9" ht="19.95" customHeight="1" x14ac:dyDescent="0.3">
      <c r="B331" s="27"/>
      <c r="C331" s="28"/>
      <c r="D331" s="29"/>
      <c r="E331" s="30"/>
      <c r="F331" s="32" t="str">
        <f t="shared" si="19"/>
        <v/>
      </c>
      <c r="G331" s="4" t="str">
        <f t="shared" si="17"/>
        <v/>
      </c>
      <c r="H331" s="5" t="str">
        <f t="shared" si="18"/>
        <v/>
      </c>
      <c r="I331" s="14">
        <f>VLOOKUP(E331,DATA!$A$1:$B$35,2,0)</f>
        <v>0</v>
      </c>
    </row>
    <row r="332" spans="2:9" ht="19.95" customHeight="1" x14ac:dyDescent="0.3">
      <c r="B332" s="27"/>
      <c r="C332" s="28"/>
      <c r="D332" s="29"/>
      <c r="E332" s="30"/>
      <c r="F332" s="32" t="str">
        <f t="shared" si="19"/>
        <v/>
      </c>
      <c r="G332" s="4" t="str">
        <f t="shared" si="17"/>
        <v/>
      </c>
      <c r="H332" s="5" t="str">
        <f t="shared" si="18"/>
        <v/>
      </c>
      <c r="I332" s="14">
        <f>VLOOKUP(E332,DATA!$A$1:$B$35,2,0)</f>
        <v>0</v>
      </c>
    </row>
    <row r="333" spans="2:9" ht="19.95" customHeight="1" x14ac:dyDescent="0.3">
      <c r="B333" s="27"/>
      <c r="C333" s="28"/>
      <c r="D333" s="29"/>
      <c r="E333" s="30"/>
      <c r="F333" s="32" t="str">
        <f t="shared" si="19"/>
        <v/>
      </c>
      <c r="G333" s="4" t="str">
        <f t="shared" si="17"/>
        <v/>
      </c>
      <c r="H333" s="5" t="str">
        <f t="shared" si="18"/>
        <v/>
      </c>
      <c r="I333" s="14">
        <f>VLOOKUP(E333,DATA!$A$1:$B$35,2,0)</f>
        <v>0</v>
      </c>
    </row>
    <row r="334" spans="2:9" ht="19.95" customHeight="1" x14ac:dyDescent="0.3">
      <c r="B334" s="27"/>
      <c r="C334" s="28"/>
      <c r="D334" s="29"/>
      <c r="E334" s="30"/>
      <c r="F334" s="32" t="str">
        <f t="shared" si="19"/>
        <v/>
      </c>
      <c r="G334" s="4" t="str">
        <f t="shared" si="17"/>
        <v/>
      </c>
      <c r="H334" s="5" t="str">
        <f t="shared" si="18"/>
        <v/>
      </c>
      <c r="I334" s="14">
        <f>VLOOKUP(E334,DATA!$A$1:$B$35,2,0)</f>
        <v>0</v>
      </c>
    </row>
    <row r="335" spans="2:9" ht="19.95" customHeight="1" x14ac:dyDescent="0.3">
      <c r="B335" s="27"/>
      <c r="C335" s="28"/>
      <c r="D335" s="29"/>
      <c r="E335" s="30"/>
      <c r="F335" s="32" t="str">
        <f t="shared" si="19"/>
        <v/>
      </c>
      <c r="G335" s="4" t="str">
        <f t="shared" si="17"/>
        <v/>
      </c>
      <c r="H335" s="5" t="str">
        <f t="shared" si="18"/>
        <v/>
      </c>
      <c r="I335" s="14">
        <f>VLOOKUP(E335,DATA!$A$1:$B$35,2,0)</f>
        <v>0</v>
      </c>
    </row>
    <row r="336" spans="2:9" ht="19.95" customHeight="1" x14ac:dyDescent="0.3">
      <c r="B336" s="27"/>
      <c r="C336" s="28"/>
      <c r="D336" s="29"/>
      <c r="E336" s="30"/>
      <c r="F336" s="32" t="str">
        <f t="shared" si="19"/>
        <v/>
      </c>
      <c r="G336" s="4" t="str">
        <f t="shared" si="17"/>
        <v/>
      </c>
      <c r="H336" s="5" t="str">
        <f t="shared" si="18"/>
        <v/>
      </c>
      <c r="I336" s="14">
        <f>VLOOKUP(E336,DATA!$A$1:$B$35,2,0)</f>
        <v>0</v>
      </c>
    </row>
    <row r="337" spans="2:9" ht="19.95" customHeight="1" x14ac:dyDescent="0.3">
      <c r="B337" s="27"/>
      <c r="C337" s="28"/>
      <c r="D337" s="29"/>
      <c r="E337" s="30"/>
      <c r="F337" s="32" t="str">
        <f t="shared" si="19"/>
        <v/>
      </c>
      <c r="G337" s="4" t="str">
        <f t="shared" si="17"/>
        <v/>
      </c>
      <c r="H337" s="5" t="str">
        <f t="shared" si="18"/>
        <v/>
      </c>
      <c r="I337" s="14">
        <f>VLOOKUP(E337,DATA!$A$1:$B$35,2,0)</f>
        <v>0</v>
      </c>
    </row>
    <row r="338" spans="2:9" ht="19.95" customHeight="1" x14ac:dyDescent="0.3">
      <c r="B338" s="27"/>
      <c r="C338" s="28"/>
      <c r="D338" s="29"/>
      <c r="E338" s="30"/>
      <c r="F338" s="32" t="str">
        <f t="shared" si="19"/>
        <v/>
      </c>
      <c r="G338" s="4" t="str">
        <f t="shared" si="17"/>
        <v/>
      </c>
      <c r="H338" s="5" t="str">
        <f t="shared" si="18"/>
        <v/>
      </c>
      <c r="I338" s="14">
        <f>VLOOKUP(E338,DATA!$A$1:$B$35,2,0)</f>
        <v>0</v>
      </c>
    </row>
    <row r="339" spans="2:9" ht="19.95" customHeight="1" x14ac:dyDescent="0.3">
      <c r="B339" s="27"/>
      <c r="C339" s="28"/>
      <c r="D339" s="29"/>
      <c r="E339" s="30"/>
      <c r="F339" s="32" t="str">
        <f t="shared" si="19"/>
        <v/>
      </c>
      <c r="G339" s="4" t="str">
        <f t="shared" si="17"/>
        <v/>
      </c>
      <c r="H339" s="5" t="str">
        <f t="shared" si="18"/>
        <v/>
      </c>
      <c r="I339" s="14">
        <f>VLOOKUP(E339,DATA!$A$1:$B$35,2,0)</f>
        <v>0</v>
      </c>
    </row>
    <row r="340" spans="2:9" ht="19.95" customHeight="1" x14ac:dyDescent="0.3">
      <c r="B340" s="27"/>
      <c r="C340" s="28"/>
      <c r="D340" s="29"/>
      <c r="E340" s="30"/>
      <c r="F340" s="32" t="str">
        <f t="shared" si="19"/>
        <v/>
      </c>
      <c r="G340" s="4" t="str">
        <f t="shared" si="17"/>
        <v/>
      </c>
      <c r="H340" s="5" t="str">
        <f t="shared" si="18"/>
        <v/>
      </c>
      <c r="I340" s="14">
        <f>VLOOKUP(E340,DATA!$A$1:$B$35,2,0)</f>
        <v>0</v>
      </c>
    </row>
    <row r="341" spans="2:9" ht="19.95" customHeight="1" x14ac:dyDescent="0.3">
      <c r="B341" s="27"/>
      <c r="C341" s="28"/>
      <c r="D341" s="29"/>
      <c r="E341" s="30"/>
      <c r="F341" s="32" t="str">
        <f t="shared" si="19"/>
        <v/>
      </c>
      <c r="G341" s="4" t="str">
        <f t="shared" si="17"/>
        <v/>
      </c>
      <c r="H341" s="5" t="str">
        <f t="shared" si="18"/>
        <v/>
      </c>
      <c r="I341" s="14">
        <f>VLOOKUP(E341,DATA!$A$1:$B$35,2,0)</f>
        <v>0</v>
      </c>
    </row>
    <row r="342" spans="2:9" ht="19.95" customHeight="1" x14ac:dyDescent="0.3">
      <c r="B342" s="27"/>
      <c r="C342" s="28"/>
      <c r="D342" s="29"/>
      <c r="E342" s="30"/>
      <c r="F342" s="32" t="str">
        <f t="shared" si="19"/>
        <v/>
      </c>
      <c r="G342" s="4" t="str">
        <f t="shared" si="17"/>
        <v/>
      </c>
      <c r="H342" s="5" t="str">
        <f t="shared" si="18"/>
        <v/>
      </c>
      <c r="I342" s="14">
        <f>VLOOKUP(E342,DATA!$A$1:$B$35,2,0)</f>
        <v>0</v>
      </c>
    </row>
    <row r="343" spans="2:9" ht="19.95" customHeight="1" x14ac:dyDescent="0.3">
      <c r="B343" s="27"/>
      <c r="C343" s="28"/>
      <c r="D343" s="29"/>
      <c r="E343" s="30"/>
      <c r="F343" s="32" t="str">
        <f t="shared" si="19"/>
        <v/>
      </c>
      <c r="G343" s="4" t="str">
        <f t="shared" si="17"/>
        <v/>
      </c>
      <c r="H343" s="5" t="str">
        <f t="shared" si="18"/>
        <v/>
      </c>
      <c r="I343" s="14">
        <f>VLOOKUP(E343,DATA!$A$1:$B$35,2,0)</f>
        <v>0</v>
      </c>
    </row>
    <row r="344" spans="2:9" ht="19.95" customHeight="1" x14ac:dyDescent="0.3">
      <c r="B344" s="27"/>
      <c r="C344" s="28"/>
      <c r="D344" s="29"/>
      <c r="E344" s="30"/>
      <c r="F344" s="32" t="str">
        <f t="shared" si="19"/>
        <v/>
      </c>
      <c r="G344" s="4" t="str">
        <f t="shared" si="17"/>
        <v/>
      </c>
      <c r="H344" s="5" t="str">
        <f t="shared" si="18"/>
        <v/>
      </c>
      <c r="I344" s="14">
        <f>VLOOKUP(E344,DATA!$A$1:$B$35,2,0)</f>
        <v>0</v>
      </c>
    </row>
    <row r="345" spans="2:9" ht="19.95" customHeight="1" x14ac:dyDescent="0.3">
      <c r="B345" s="27"/>
      <c r="C345" s="28"/>
      <c r="D345" s="29"/>
      <c r="E345" s="30"/>
      <c r="F345" s="32" t="str">
        <f t="shared" si="19"/>
        <v/>
      </c>
      <c r="G345" s="4" t="str">
        <f t="shared" si="17"/>
        <v/>
      </c>
      <c r="H345" s="5" t="str">
        <f t="shared" si="18"/>
        <v/>
      </c>
      <c r="I345" s="14">
        <f>VLOOKUP(E345,DATA!$A$1:$B$35,2,0)</f>
        <v>0</v>
      </c>
    </row>
    <row r="346" spans="2:9" ht="19.95" customHeight="1" x14ac:dyDescent="0.3">
      <c r="B346" s="27"/>
      <c r="C346" s="28"/>
      <c r="D346" s="29"/>
      <c r="E346" s="30"/>
      <c r="F346" s="32" t="str">
        <f t="shared" si="19"/>
        <v/>
      </c>
      <c r="G346" s="4" t="str">
        <f t="shared" si="17"/>
        <v/>
      </c>
      <c r="H346" s="5" t="str">
        <f t="shared" si="18"/>
        <v/>
      </c>
      <c r="I346" s="14">
        <f>VLOOKUP(E346,DATA!$A$1:$B$35,2,0)</f>
        <v>0</v>
      </c>
    </row>
    <row r="347" spans="2:9" ht="19.95" customHeight="1" x14ac:dyDescent="0.3">
      <c r="B347" s="27"/>
      <c r="C347" s="28"/>
      <c r="D347" s="29"/>
      <c r="E347" s="30"/>
      <c r="F347" s="32" t="str">
        <f t="shared" si="19"/>
        <v/>
      </c>
      <c r="G347" s="4" t="str">
        <f t="shared" si="17"/>
        <v/>
      </c>
      <c r="H347" s="5" t="str">
        <f t="shared" si="18"/>
        <v/>
      </c>
      <c r="I347" s="14">
        <f>VLOOKUP(E347,DATA!$A$1:$B$35,2,0)</f>
        <v>0</v>
      </c>
    </row>
    <row r="348" spans="2:9" ht="19.95" customHeight="1" x14ac:dyDescent="0.3">
      <c r="B348" s="27"/>
      <c r="C348" s="28"/>
      <c r="D348" s="29"/>
      <c r="E348" s="30"/>
      <c r="F348" s="32" t="str">
        <f t="shared" si="19"/>
        <v/>
      </c>
      <c r="G348" s="4" t="str">
        <f t="shared" si="17"/>
        <v/>
      </c>
      <c r="H348" s="5" t="str">
        <f t="shared" si="18"/>
        <v/>
      </c>
      <c r="I348" s="14">
        <f>VLOOKUP(E348,DATA!$A$1:$B$35,2,0)</f>
        <v>0</v>
      </c>
    </row>
    <row r="349" spans="2:9" ht="19.95" customHeight="1" x14ac:dyDescent="0.3">
      <c r="B349" s="27"/>
      <c r="C349" s="28"/>
      <c r="D349" s="29"/>
      <c r="E349" s="30"/>
      <c r="F349" s="32" t="str">
        <f t="shared" si="19"/>
        <v/>
      </c>
      <c r="G349" s="4" t="str">
        <f t="shared" si="17"/>
        <v/>
      </c>
      <c r="H349" s="5" t="str">
        <f t="shared" si="18"/>
        <v/>
      </c>
      <c r="I349" s="14">
        <f>VLOOKUP(E349,DATA!$A$1:$B$35,2,0)</f>
        <v>0</v>
      </c>
    </row>
    <row r="350" spans="2:9" ht="19.95" customHeight="1" x14ac:dyDescent="0.3">
      <c r="B350" s="27"/>
      <c r="C350" s="28"/>
      <c r="D350" s="29"/>
      <c r="E350" s="30"/>
      <c r="F350" s="32" t="str">
        <f t="shared" si="19"/>
        <v/>
      </c>
      <c r="G350" s="4" t="str">
        <f t="shared" si="17"/>
        <v/>
      </c>
      <c r="H350" s="5" t="str">
        <f t="shared" si="18"/>
        <v/>
      </c>
      <c r="I350" s="14">
        <f>VLOOKUP(E350,DATA!$A$1:$B$35,2,0)</f>
        <v>0</v>
      </c>
    </row>
    <row r="351" spans="2:9" ht="19.95" customHeight="1" x14ac:dyDescent="0.3">
      <c r="B351" s="27"/>
      <c r="C351" s="28"/>
      <c r="D351" s="29"/>
      <c r="E351" s="30"/>
      <c r="F351" s="32" t="str">
        <f t="shared" si="19"/>
        <v/>
      </c>
      <c r="G351" s="4" t="str">
        <f t="shared" si="17"/>
        <v/>
      </c>
      <c r="H351" s="5" t="str">
        <f t="shared" si="18"/>
        <v/>
      </c>
      <c r="I351" s="14">
        <f>VLOOKUP(E351,DATA!$A$1:$B$35,2,0)</f>
        <v>0</v>
      </c>
    </row>
    <row r="352" spans="2:9" ht="19.95" customHeight="1" x14ac:dyDescent="0.3">
      <c r="B352" s="27"/>
      <c r="C352" s="28"/>
      <c r="D352" s="29"/>
      <c r="E352" s="30"/>
      <c r="F352" s="32" t="str">
        <f t="shared" si="19"/>
        <v/>
      </c>
      <c r="G352" s="4" t="str">
        <f t="shared" si="17"/>
        <v/>
      </c>
      <c r="H352" s="5" t="str">
        <f t="shared" si="18"/>
        <v/>
      </c>
      <c r="I352" s="14">
        <f>VLOOKUP(E352,DATA!$A$1:$B$35,2,0)</f>
        <v>0</v>
      </c>
    </row>
    <row r="353" spans="2:9" ht="19.95" customHeight="1" x14ac:dyDescent="0.3">
      <c r="B353" s="27"/>
      <c r="C353" s="28"/>
      <c r="D353" s="29"/>
      <c r="E353" s="30"/>
      <c r="F353" s="32" t="str">
        <f t="shared" si="19"/>
        <v/>
      </c>
      <c r="G353" s="4" t="str">
        <f t="shared" si="17"/>
        <v/>
      </c>
      <c r="H353" s="5" t="str">
        <f t="shared" si="18"/>
        <v/>
      </c>
      <c r="I353" s="14">
        <f>VLOOKUP(E353,DATA!$A$1:$B$35,2,0)</f>
        <v>0</v>
      </c>
    </row>
    <row r="354" spans="2:9" ht="19.95" customHeight="1" x14ac:dyDescent="0.3">
      <c r="B354" s="27"/>
      <c r="C354" s="28"/>
      <c r="D354" s="29"/>
      <c r="E354" s="30"/>
      <c r="F354" s="32" t="str">
        <f t="shared" si="19"/>
        <v/>
      </c>
      <c r="G354" s="4" t="str">
        <f t="shared" si="17"/>
        <v/>
      </c>
      <c r="H354" s="5" t="str">
        <f t="shared" si="18"/>
        <v/>
      </c>
      <c r="I354" s="14">
        <f>VLOOKUP(E354,DATA!$A$1:$B$35,2,0)</f>
        <v>0</v>
      </c>
    </row>
    <row r="355" spans="2:9" ht="19.95" customHeight="1" x14ac:dyDescent="0.3">
      <c r="B355" s="27"/>
      <c r="C355" s="28"/>
      <c r="D355" s="29"/>
      <c r="E355" s="30"/>
      <c r="F355" s="32" t="str">
        <f t="shared" si="19"/>
        <v/>
      </c>
      <c r="G355" s="4" t="str">
        <f t="shared" si="17"/>
        <v/>
      </c>
      <c r="H355" s="5" t="str">
        <f t="shared" si="18"/>
        <v/>
      </c>
      <c r="I355" s="14">
        <f>VLOOKUP(E355,DATA!$A$1:$B$35,2,0)</f>
        <v>0</v>
      </c>
    </row>
    <row r="356" spans="2:9" ht="19.95" customHeight="1" x14ac:dyDescent="0.3">
      <c r="B356" s="27"/>
      <c r="C356" s="28"/>
      <c r="D356" s="29"/>
      <c r="E356" s="30"/>
      <c r="F356" s="32" t="str">
        <f t="shared" si="19"/>
        <v/>
      </c>
      <c r="G356" s="4" t="str">
        <f t="shared" si="17"/>
        <v/>
      </c>
      <c r="H356" s="5" t="str">
        <f t="shared" si="18"/>
        <v/>
      </c>
      <c r="I356" s="14">
        <f>VLOOKUP(E356,DATA!$A$1:$B$35,2,0)</f>
        <v>0</v>
      </c>
    </row>
    <row r="357" spans="2:9" ht="19.95" customHeight="1" x14ac:dyDescent="0.3">
      <c r="B357" s="27"/>
      <c r="C357" s="28"/>
      <c r="D357" s="29"/>
      <c r="E357" s="30"/>
      <c r="F357" s="32" t="str">
        <f t="shared" si="19"/>
        <v/>
      </c>
      <c r="G357" s="4" t="str">
        <f t="shared" si="17"/>
        <v/>
      </c>
      <c r="H357" s="5" t="str">
        <f t="shared" si="18"/>
        <v/>
      </c>
      <c r="I357" s="14">
        <f>VLOOKUP(E357,DATA!$A$1:$B$35,2,0)</f>
        <v>0</v>
      </c>
    </row>
    <row r="358" spans="2:9" ht="19.95" customHeight="1" x14ac:dyDescent="0.3">
      <c r="B358" s="27"/>
      <c r="C358" s="28"/>
      <c r="D358" s="29"/>
      <c r="E358" s="30"/>
      <c r="F358" s="32" t="str">
        <f t="shared" si="19"/>
        <v/>
      </c>
      <c r="G358" s="4" t="str">
        <f t="shared" si="17"/>
        <v/>
      </c>
      <c r="H358" s="5" t="str">
        <f t="shared" si="18"/>
        <v/>
      </c>
      <c r="I358" s="14">
        <f>VLOOKUP(E358,DATA!$A$1:$B$35,2,0)</f>
        <v>0</v>
      </c>
    </row>
    <row r="359" spans="2:9" ht="19.95" customHeight="1" x14ac:dyDescent="0.3">
      <c r="B359" s="27"/>
      <c r="C359" s="28"/>
      <c r="D359" s="29"/>
      <c r="E359" s="30"/>
      <c r="F359" s="32" t="str">
        <f t="shared" si="19"/>
        <v/>
      </c>
      <c r="G359" s="4" t="str">
        <f t="shared" si="17"/>
        <v/>
      </c>
      <c r="H359" s="5" t="str">
        <f t="shared" si="18"/>
        <v/>
      </c>
      <c r="I359" s="14">
        <f>VLOOKUP(E359,DATA!$A$1:$B$35,2,0)</f>
        <v>0</v>
      </c>
    </row>
    <row r="360" spans="2:9" ht="19.95" customHeight="1" x14ac:dyDescent="0.3">
      <c r="B360" s="27"/>
      <c r="C360" s="28"/>
      <c r="D360" s="29"/>
      <c r="E360" s="30"/>
      <c r="F360" s="32" t="str">
        <f t="shared" si="19"/>
        <v/>
      </c>
      <c r="G360" s="4" t="str">
        <f t="shared" si="17"/>
        <v/>
      </c>
      <c r="H360" s="5" t="str">
        <f t="shared" si="18"/>
        <v/>
      </c>
      <c r="I360" s="14">
        <f>VLOOKUP(E360,DATA!$A$1:$B$35,2,0)</f>
        <v>0</v>
      </c>
    </row>
    <row r="361" spans="2:9" ht="19.95" customHeight="1" x14ac:dyDescent="0.3">
      <c r="B361" s="27"/>
      <c r="C361" s="28"/>
      <c r="D361" s="29"/>
      <c r="E361" s="30"/>
      <c r="F361" s="32" t="str">
        <f t="shared" si="19"/>
        <v/>
      </c>
      <c r="G361" s="4" t="str">
        <f t="shared" si="17"/>
        <v/>
      </c>
      <c r="H361" s="5" t="str">
        <f t="shared" si="18"/>
        <v/>
      </c>
      <c r="I361" s="14">
        <f>VLOOKUP(E361,DATA!$A$1:$B$35,2,0)</f>
        <v>0</v>
      </c>
    </row>
    <row r="362" spans="2:9" ht="19.95" customHeight="1" x14ac:dyDescent="0.3">
      <c r="B362" s="27"/>
      <c r="C362" s="28"/>
      <c r="D362" s="29"/>
      <c r="E362" s="30"/>
      <c r="F362" s="32" t="str">
        <f t="shared" si="19"/>
        <v/>
      </c>
      <c r="G362" s="4" t="str">
        <f t="shared" si="17"/>
        <v/>
      </c>
      <c r="H362" s="5" t="str">
        <f t="shared" si="18"/>
        <v/>
      </c>
      <c r="I362" s="14">
        <f>VLOOKUP(E362,DATA!$A$1:$B$35,2,0)</f>
        <v>0</v>
      </c>
    </row>
    <row r="363" spans="2:9" ht="19.95" customHeight="1" x14ac:dyDescent="0.3">
      <c r="B363" s="27"/>
      <c r="C363" s="28"/>
      <c r="D363" s="29"/>
      <c r="E363" s="30"/>
      <c r="F363" s="32" t="str">
        <f t="shared" si="19"/>
        <v/>
      </c>
      <c r="G363" s="4" t="str">
        <f t="shared" si="17"/>
        <v/>
      </c>
      <c r="H363" s="5" t="str">
        <f t="shared" si="18"/>
        <v/>
      </c>
      <c r="I363" s="14">
        <f>VLOOKUP(E363,DATA!$A$1:$B$35,2,0)</f>
        <v>0</v>
      </c>
    </row>
    <row r="364" spans="2:9" ht="19.95" customHeight="1" x14ac:dyDescent="0.3">
      <c r="B364" s="27"/>
      <c r="C364" s="28"/>
      <c r="D364" s="29"/>
      <c r="E364" s="30"/>
      <c r="F364" s="32" t="str">
        <f t="shared" si="19"/>
        <v/>
      </c>
      <c r="G364" s="4" t="str">
        <f t="shared" si="17"/>
        <v/>
      </c>
      <c r="H364" s="5" t="str">
        <f t="shared" si="18"/>
        <v/>
      </c>
      <c r="I364" s="14">
        <f>VLOOKUP(E364,DATA!$A$1:$B$35,2,0)</f>
        <v>0</v>
      </c>
    </row>
    <row r="365" spans="2:9" ht="19.95" customHeight="1" x14ac:dyDescent="0.3">
      <c r="B365" s="27"/>
      <c r="C365" s="28"/>
      <c r="D365" s="29"/>
      <c r="E365" s="30"/>
      <c r="F365" s="32" t="str">
        <f t="shared" si="19"/>
        <v/>
      </c>
      <c r="G365" s="4" t="str">
        <f t="shared" si="17"/>
        <v/>
      </c>
      <c r="H365" s="5" t="str">
        <f t="shared" si="18"/>
        <v/>
      </c>
      <c r="I365" s="14">
        <f>VLOOKUP(E365,DATA!$A$1:$B$35,2,0)</f>
        <v>0</v>
      </c>
    </row>
    <row r="366" spans="2:9" ht="19.95" customHeight="1" x14ac:dyDescent="0.3">
      <c r="B366" s="27"/>
      <c r="C366" s="28"/>
      <c r="D366" s="29"/>
      <c r="E366" s="30"/>
      <c r="F366" s="32" t="str">
        <f t="shared" si="19"/>
        <v/>
      </c>
      <c r="G366" s="4" t="str">
        <f t="shared" si="17"/>
        <v/>
      </c>
      <c r="H366" s="5" t="str">
        <f t="shared" si="18"/>
        <v/>
      </c>
      <c r="I366" s="14">
        <f>VLOOKUP(E366,DATA!$A$1:$B$35,2,0)</f>
        <v>0</v>
      </c>
    </row>
    <row r="367" spans="2:9" ht="19.95" customHeight="1" x14ac:dyDescent="0.3">
      <c r="B367" s="27"/>
      <c r="C367" s="28"/>
      <c r="D367" s="29"/>
      <c r="E367" s="30"/>
      <c r="F367" s="32" t="str">
        <f t="shared" si="19"/>
        <v/>
      </c>
      <c r="G367" s="4" t="str">
        <f t="shared" si="17"/>
        <v/>
      </c>
      <c r="H367" s="5" t="str">
        <f t="shared" si="18"/>
        <v/>
      </c>
      <c r="I367" s="14">
        <f>VLOOKUP(E367,DATA!$A$1:$B$35,2,0)</f>
        <v>0</v>
      </c>
    </row>
    <row r="368" spans="2:9" ht="19.95" customHeight="1" x14ac:dyDescent="0.3">
      <c r="B368" s="27"/>
      <c r="C368" s="28"/>
      <c r="D368" s="29"/>
      <c r="E368" s="30"/>
      <c r="F368" s="32" t="str">
        <f t="shared" si="19"/>
        <v/>
      </c>
      <c r="G368" s="4" t="str">
        <f t="shared" si="17"/>
        <v/>
      </c>
      <c r="H368" s="5" t="str">
        <f t="shared" si="18"/>
        <v/>
      </c>
      <c r="I368" s="14">
        <f>VLOOKUP(E368,DATA!$A$1:$B$35,2,0)</f>
        <v>0</v>
      </c>
    </row>
    <row r="369" spans="2:9" ht="19.95" customHeight="1" x14ac:dyDescent="0.3">
      <c r="B369" s="27"/>
      <c r="C369" s="28"/>
      <c r="D369" s="29"/>
      <c r="E369" s="30"/>
      <c r="F369" s="32" t="str">
        <f t="shared" si="19"/>
        <v/>
      </c>
      <c r="G369" s="4" t="str">
        <f t="shared" si="17"/>
        <v/>
      </c>
      <c r="H369" s="5" t="str">
        <f t="shared" si="18"/>
        <v/>
      </c>
      <c r="I369" s="14">
        <f>VLOOKUP(E369,DATA!$A$1:$B$35,2,0)</f>
        <v>0</v>
      </c>
    </row>
    <row r="370" spans="2:9" ht="19.95" customHeight="1" x14ac:dyDescent="0.3">
      <c r="B370" s="27"/>
      <c r="C370" s="28"/>
      <c r="D370" s="29"/>
      <c r="E370" s="30"/>
      <c r="F370" s="32" t="str">
        <f t="shared" si="19"/>
        <v/>
      </c>
      <c r="G370" s="4" t="str">
        <f t="shared" si="17"/>
        <v/>
      </c>
      <c r="H370" s="5" t="str">
        <f t="shared" si="18"/>
        <v/>
      </c>
      <c r="I370" s="14">
        <f>VLOOKUP(E370,DATA!$A$1:$B$35,2,0)</f>
        <v>0</v>
      </c>
    </row>
    <row r="371" spans="2:9" ht="19.95" customHeight="1" x14ac:dyDescent="0.3">
      <c r="B371" s="27"/>
      <c r="C371" s="28"/>
      <c r="D371" s="29"/>
      <c r="E371" s="30"/>
      <c r="F371" s="32" t="str">
        <f t="shared" si="19"/>
        <v/>
      </c>
      <c r="G371" s="4" t="str">
        <f t="shared" si="17"/>
        <v/>
      </c>
      <c r="H371" s="5" t="str">
        <f t="shared" si="18"/>
        <v/>
      </c>
      <c r="I371" s="14">
        <f>VLOOKUP(E371,DATA!$A$1:$B$35,2,0)</f>
        <v>0</v>
      </c>
    </row>
    <row r="372" spans="2:9" ht="19.95" customHeight="1" x14ac:dyDescent="0.3">
      <c r="B372" s="27"/>
      <c r="C372" s="28"/>
      <c r="D372" s="29"/>
      <c r="E372" s="30"/>
      <c r="F372" s="32" t="str">
        <f t="shared" si="19"/>
        <v/>
      </c>
      <c r="G372" s="4" t="str">
        <f t="shared" si="17"/>
        <v/>
      </c>
      <c r="H372" s="5" t="str">
        <f t="shared" si="18"/>
        <v/>
      </c>
      <c r="I372" s="14">
        <f>VLOOKUP(E372,DATA!$A$1:$B$35,2,0)</f>
        <v>0</v>
      </c>
    </row>
    <row r="373" spans="2:9" ht="19.95" customHeight="1" x14ac:dyDescent="0.3">
      <c r="B373" s="27"/>
      <c r="C373" s="28"/>
      <c r="D373" s="29"/>
      <c r="E373" s="30"/>
      <c r="F373" s="32" t="str">
        <f t="shared" si="19"/>
        <v/>
      </c>
      <c r="G373" s="4" t="str">
        <f t="shared" si="17"/>
        <v/>
      </c>
      <c r="H373" s="5" t="str">
        <f t="shared" si="18"/>
        <v/>
      </c>
      <c r="I373" s="14">
        <f>VLOOKUP(E373,DATA!$A$1:$B$35,2,0)</f>
        <v>0</v>
      </c>
    </row>
    <row r="374" spans="2:9" ht="19.95" customHeight="1" x14ac:dyDescent="0.3">
      <c r="B374" s="27"/>
      <c r="C374" s="28"/>
      <c r="D374" s="29"/>
      <c r="E374" s="30"/>
      <c r="F374" s="32" t="str">
        <f t="shared" si="19"/>
        <v/>
      </c>
      <c r="G374" s="4" t="str">
        <f t="shared" si="17"/>
        <v/>
      </c>
      <c r="H374" s="5" t="str">
        <f t="shared" si="18"/>
        <v/>
      </c>
      <c r="I374" s="14">
        <f>VLOOKUP(E374,DATA!$A$1:$B$35,2,0)</f>
        <v>0</v>
      </c>
    </row>
    <row r="375" spans="2:9" ht="19.95" customHeight="1" x14ac:dyDescent="0.3">
      <c r="B375" s="27"/>
      <c r="C375" s="28"/>
      <c r="D375" s="29"/>
      <c r="E375" s="30"/>
      <c r="F375" s="32" t="str">
        <f t="shared" si="19"/>
        <v/>
      </c>
      <c r="G375" s="4" t="str">
        <f t="shared" si="17"/>
        <v/>
      </c>
      <c r="H375" s="5" t="str">
        <f t="shared" si="18"/>
        <v/>
      </c>
      <c r="I375" s="14">
        <f>VLOOKUP(E375,DATA!$A$1:$B$35,2,0)</f>
        <v>0</v>
      </c>
    </row>
    <row r="376" spans="2:9" ht="19.95" customHeight="1" x14ac:dyDescent="0.3">
      <c r="B376" s="27"/>
      <c r="C376" s="28"/>
      <c r="D376" s="29"/>
      <c r="E376" s="30"/>
      <c r="F376" s="32" t="str">
        <f t="shared" si="19"/>
        <v/>
      </c>
      <c r="G376" s="4" t="str">
        <f t="shared" si="17"/>
        <v/>
      </c>
      <c r="H376" s="5" t="str">
        <f t="shared" si="18"/>
        <v/>
      </c>
      <c r="I376" s="14">
        <f>VLOOKUP(E376,DATA!$A$1:$B$35,2,0)</f>
        <v>0</v>
      </c>
    </row>
    <row r="377" spans="2:9" ht="19.95" customHeight="1" x14ac:dyDescent="0.3">
      <c r="B377" s="27"/>
      <c r="C377" s="28"/>
      <c r="D377" s="29"/>
      <c r="E377" s="30"/>
      <c r="F377" s="32" t="str">
        <f t="shared" si="19"/>
        <v/>
      </c>
      <c r="G377" s="4" t="str">
        <f t="shared" si="17"/>
        <v/>
      </c>
      <c r="H377" s="5" t="str">
        <f t="shared" si="18"/>
        <v/>
      </c>
      <c r="I377" s="14">
        <f>VLOOKUP(E377,DATA!$A$1:$B$35,2,0)</f>
        <v>0</v>
      </c>
    </row>
    <row r="378" spans="2:9" ht="19.95" customHeight="1" x14ac:dyDescent="0.3">
      <c r="B378" s="27"/>
      <c r="C378" s="28"/>
      <c r="D378" s="29"/>
      <c r="E378" s="30"/>
      <c r="F378" s="32" t="str">
        <f t="shared" si="19"/>
        <v/>
      </c>
      <c r="G378" s="4" t="str">
        <f t="shared" si="17"/>
        <v/>
      </c>
      <c r="H378" s="5" t="str">
        <f t="shared" si="18"/>
        <v/>
      </c>
      <c r="I378" s="14">
        <f>VLOOKUP(E378,DATA!$A$1:$B$35,2,0)</f>
        <v>0</v>
      </c>
    </row>
    <row r="379" spans="2:9" ht="19.95" customHeight="1" x14ac:dyDescent="0.3">
      <c r="B379" s="27"/>
      <c r="C379" s="28"/>
      <c r="D379" s="29"/>
      <c r="E379" s="30"/>
      <c r="F379" s="32" t="str">
        <f t="shared" si="19"/>
        <v/>
      </c>
      <c r="G379" s="4" t="str">
        <f t="shared" si="17"/>
        <v/>
      </c>
      <c r="H379" s="5" t="str">
        <f t="shared" si="18"/>
        <v/>
      </c>
      <c r="I379" s="14">
        <f>VLOOKUP(E379,DATA!$A$1:$B$35,2,0)</f>
        <v>0</v>
      </c>
    </row>
    <row r="380" spans="2:9" ht="19.95" customHeight="1" x14ac:dyDescent="0.3">
      <c r="B380" s="27"/>
      <c r="C380" s="28"/>
      <c r="D380" s="29"/>
      <c r="E380" s="30"/>
      <c r="F380" s="32" t="str">
        <f t="shared" si="19"/>
        <v/>
      </c>
      <c r="G380" s="4" t="str">
        <f t="shared" si="17"/>
        <v/>
      </c>
      <c r="H380" s="5" t="str">
        <f t="shared" si="18"/>
        <v/>
      </c>
      <c r="I380" s="14">
        <f>VLOOKUP(E380,DATA!$A$1:$B$35,2,0)</f>
        <v>0</v>
      </c>
    </row>
    <row r="381" spans="2:9" ht="19.95" customHeight="1" x14ac:dyDescent="0.3">
      <c r="B381" s="27"/>
      <c r="C381" s="28"/>
      <c r="D381" s="29"/>
      <c r="E381" s="30"/>
      <c r="F381" s="32" t="str">
        <f t="shared" si="19"/>
        <v/>
      </c>
      <c r="G381" s="4" t="str">
        <f t="shared" si="17"/>
        <v/>
      </c>
      <c r="H381" s="5" t="str">
        <f t="shared" si="18"/>
        <v/>
      </c>
      <c r="I381" s="14">
        <f>VLOOKUP(E381,DATA!$A$1:$B$35,2,0)</f>
        <v>0</v>
      </c>
    </row>
    <row r="382" spans="2:9" ht="19.95" customHeight="1" x14ac:dyDescent="0.3">
      <c r="B382" s="27"/>
      <c r="C382" s="28"/>
      <c r="D382" s="29"/>
      <c r="E382" s="30"/>
      <c r="F382" s="32" t="str">
        <f t="shared" si="19"/>
        <v/>
      </c>
      <c r="G382" s="4" t="str">
        <f t="shared" si="17"/>
        <v/>
      </c>
      <c r="H382" s="5" t="str">
        <f t="shared" si="18"/>
        <v/>
      </c>
      <c r="I382" s="14">
        <f>VLOOKUP(E382,DATA!$A$1:$B$35,2,0)</f>
        <v>0</v>
      </c>
    </row>
    <row r="383" spans="2:9" ht="19.95" customHeight="1" x14ac:dyDescent="0.3">
      <c r="B383" s="27"/>
      <c r="C383" s="28"/>
      <c r="D383" s="29"/>
      <c r="E383" s="30"/>
      <c r="F383" s="32" t="str">
        <f t="shared" si="19"/>
        <v/>
      </c>
      <c r="G383" s="4" t="str">
        <f t="shared" si="17"/>
        <v/>
      </c>
      <c r="H383" s="5" t="str">
        <f t="shared" si="18"/>
        <v/>
      </c>
      <c r="I383" s="14">
        <f>VLOOKUP(E383,DATA!$A$1:$B$35,2,0)</f>
        <v>0</v>
      </c>
    </row>
    <row r="384" spans="2:9" ht="19.95" customHeight="1" x14ac:dyDescent="0.3">
      <c r="B384" s="27"/>
      <c r="C384" s="28"/>
      <c r="D384" s="29"/>
      <c r="E384" s="30"/>
      <c r="F384" s="32" t="str">
        <f t="shared" si="19"/>
        <v/>
      </c>
      <c r="G384" s="4" t="str">
        <f t="shared" si="17"/>
        <v/>
      </c>
      <c r="H384" s="5" t="str">
        <f t="shared" si="18"/>
        <v/>
      </c>
      <c r="I384" s="14">
        <f>VLOOKUP(E384,DATA!$A$1:$B$35,2,0)</f>
        <v>0</v>
      </c>
    </row>
    <row r="385" spans="2:9" ht="19.95" customHeight="1" x14ac:dyDescent="0.3">
      <c r="B385" s="27"/>
      <c r="C385" s="28"/>
      <c r="D385" s="29"/>
      <c r="E385" s="30"/>
      <c r="F385" s="32" t="str">
        <f t="shared" si="19"/>
        <v/>
      </c>
      <c r="G385" s="4" t="str">
        <f t="shared" si="17"/>
        <v/>
      </c>
      <c r="H385" s="5" t="str">
        <f t="shared" si="18"/>
        <v/>
      </c>
      <c r="I385" s="14">
        <f>VLOOKUP(E385,DATA!$A$1:$B$35,2,0)</f>
        <v>0</v>
      </c>
    </row>
    <row r="386" spans="2:9" ht="19.95" customHeight="1" x14ac:dyDescent="0.3">
      <c r="B386" s="27"/>
      <c r="C386" s="28"/>
      <c r="D386" s="29"/>
      <c r="E386" s="30"/>
      <c r="F386" s="32" t="str">
        <f t="shared" si="19"/>
        <v/>
      </c>
      <c r="G386" s="4" t="str">
        <f t="shared" si="17"/>
        <v/>
      </c>
      <c r="H386" s="5" t="str">
        <f t="shared" si="18"/>
        <v/>
      </c>
      <c r="I386" s="14">
        <f>VLOOKUP(E386,DATA!$A$1:$B$35,2,0)</f>
        <v>0</v>
      </c>
    </row>
    <row r="387" spans="2:9" ht="19.95" customHeight="1" x14ac:dyDescent="0.3">
      <c r="B387" s="27"/>
      <c r="C387" s="28"/>
      <c r="D387" s="29"/>
      <c r="E387" s="30"/>
      <c r="F387" s="32" t="str">
        <f t="shared" si="19"/>
        <v/>
      </c>
      <c r="G387" s="4" t="str">
        <f t="shared" si="17"/>
        <v/>
      </c>
      <c r="H387" s="5" t="str">
        <f t="shared" si="18"/>
        <v/>
      </c>
      <c r="I387" s="14">
        <f>VLOOKUP(E387,DATA!$A$1:$B$35,2,0)</f>
        <v>0</v>
      </c>
    </row>
    <row r="388" spans="2:9" ht="19.95" customHeight="1" x14ac:dyDescent="0.3">
      <c r="B388" s="27"/>
      <c r="C388" s="28"/>
      <c r="D388" s="29"/>
      <c r="E388" s="30"/>
      <c r="F388" s="32" t="str">
        <f t="shared" si="19"/>
        <v/>
      </c>
      <c r="G388" s="4" t="str">
        <f t="shared" si="17"/>
        <v/>
      </c>
      <c r="H388" s="5" t="str">
        <f t="shared" si="18"/>
        <v/>
      </c>
      <c r="I388" s="14">
        <f>VLOOKUP(E388,DATA!$A$1:$B$35,2,0)</f>
        <v>0</v>
      </c>
    </row>
    <row r="389" spans="2:9" ht="19.95" customHeight="1" x14ac:dyDescent="0.3">
      <c r="B389" s="27"/>
      <c r="C389" s="28"/>
      <c r="D389" s="29"/>
      <c r="E389" s="30"/>
      <c r="F389" s="32" t="str">
        <f t="shared" si="19"/>
        <v/>
      </c>
      <c r="G389" s="4" t="str">
        <f t="shared" si="17"/>
        <v/>
      </c>
      <c r="H389" s="5" t="str">
        <f t="shared" si="18"/>
        <v/>
      </c>
      <c r="I389" s="14">
        <f>VLOOKUP(E389,DATA!$A$1:$B$35,2,0)</f>
        <v>0</v>
      </c>
    </row>
    <row r="390" spans="2:9" ht="19.95" customHeight="1" x14ac:dyDescent="0.3">
      <c r="B390" s="27"/>
      <c r="C390" s="28"/>
      <c r="D390" s="29"/>
      <c r="E390" s="30"/>
      <c r="F390" s="32" t="str">
        <f t="shared" si="19"/>
        <v/>
      </c>
      <c r="G390" s="4" t="str">
        <f t="shared" si="17"/>
        <v/>
      </c>
      <c r="H390" s="5" t="str">
        <f t="shared" si="18"/>
        <v/>
      </c>
      <c r="I390" s="14">
        <f>VLOOKUP(E390,DATA!$A$1:$B$35,2,0)</f>
        <v>0</v>
      </c>
    </row>
    <row r="391" spans="2:9" ht="19.95" customHeight="1" x14ac:dyDescent="0.3">
      <c r="B391" s="27"/>
      <c r="C391" s="28"/>
      <c r="D391" s="29"/>
      <c r="E391" s="30"/>
      <c r="F391" s="32" t="str">
        <f t="shared" si="19"/>
        <v/>
      </c>
      <c r="G391" s="4" t="str">
        <f t="shared" si="17"/>
        <v/>
      </c>
      <c r="H391" s="5" t="str">
        <f t="shared" si="18"/>
        <v/>
      </c>
      <c r="I391" s="14">
        <f>VLOOKUP(E391,DATA!$A$1:$B$35,2,0)</f>
        <v>0</v>
      </c>
    </row>
    <row r="392" spans="2:9" ht="19.95" customHeight="1" x14ac:dyDescent="0.3">
      <c r="B392" s="27"/>
      <c r="C392" s="28"/>
      <c r="D392" s="29"/>
      <c r="E392" s="30"/>
      <c r="F392" s="32" t="str">
        <f t="shared" si="19"/>
        <v/>
      </c>
      <c r="G392" s="4" t="str">
        <f t="shared" ref="G392:G455" si="20">IF(B392="","",INT(B392))</f>
        <v/>
      </c>
      <c r="H392" s="5" t="str">
        <f t="shared" ref="H392:H455" si="21">IF(B392="","",B392-G392)</f>
        <v/>
      </c>
      <c r="I392" s="14">
        <f>VLOOKUP(E392,DATA!$A$1:$B$35,2,0)</f>
        <v>0</v>
      </c>
    </row>
    <row r="393" spans="2:9" ht="19.95" customHeight="1" x14ac:dyDescent="0.3">
      <c r="B393" s="27"/>
      <c r="C393" s="28"/>
      <c r="D393" s="29"/>
      <c r="E393" s="30"/>
      <c r="F393" s="32" t="str">
        <f t="shared" si="19"/>
        <v/>
      </c>
      <c r="G393" s="4" t="str">
        <f t="shared" si="20"/>
        <v/>
      </c>
      <c r="H393" s="5" t="str">
        <f t="shared" si="21"/>
        <v/>
      </c>
      <c r="I393" s="14">
        <f>VLOOKUP(E393,DATA!$A$1:$B$35,2,0)</f>
        <v>0</v>
      </c>
    </row>
    <row r="394" spans="2:9" ht="19.95" customHeight="1" x14ac:dyDescent="0.3">
      <c r="B394" s="27"/>
      <c r="C394" s="28"/>
      <c r="D394" s="29"/>
      <c r="E394" s="30"/>
      <c r="F394" s="32" t="str">
        <f t="shared" ref="F394:F457" si="22">IF(ISBLANK(B394),"",TEXT(G394,"jjj"))</f>
        <v/>
      </c>
      <c r="G394" s="4" t="str">
        <f t="shared" si="20"/>
        <v/>
      </c>
      <c r="H394" s="5" t="str">
        <f t="shared" si="21"/>
        <v/>
      </c>
      <c r="I394" s="14">
        <f>VLOOKUP(E394,DATA!$A$1:$B$35,2,0)</f>
        <v>0</v>
      </c>
    </row>
    <row r="395" spans="2:9" ht="19.95" customHeight="1" x14ac:dyDescent="0.3">
      <c r="B395" s="27"/>
      <c r="C395" s="28"/>
      <c r="D395" s="29"/>
      <c r="E395" s="30"/>
      <c r="F395" s="32" t="str">
        <f t="shared" si="22"/>
        <v/>
      </c>
      <c r="G395" s="4" t="str">
        <f t="shared" si="20"/>
        <v/>
      </c>
      <c r="H395" s="5" t="str">
        <f t="shared" si="21"/>
        <v/>
      </c>
      <c r="I395" s="14">
        <f>VLOOKUP(E395,DATA!$A$1:$B$35,2,0)</f>
        <v>0</v>
      </c>
    </row>
    <row r="396" spans="2:9" ht="19.95" customHeight="1" x14ac:dyDescent="0.3">
      <c r="B396" s="27"/>
      <c r="C396" s="28"/>
      <c r="D396" s="29"/>
      <c r="E396" s="30"/>
      <c r="F396" s="32" t="str">
        <f t="shared" si="22"/>
        <v/>
      </c>
      <c r="G396" s="4" t="str">
        <f t="shared" si="20"/>
        <v/>
      </c>
      <c r="H396" s="5" t="str">
        <f t="shared" si="21"/>
        <v/>
      </c>
      <c r="I396" s="14">
        <f>VLOOKUP(E396,DATA!$A$1:$B$35,2,0)</f>
        <v>0</v>
      </c>
    </row>
    <row r="397" spans="2:9" ht="19.95" customHeight="1" x14ac:dyDescent="0.3">
      <c r="B397" s="27"/>
      <c r="C397" s="28"/>
      <c r="D397" s="29"/>
      <c r="E397" s="30"/>
      <c r="F397" s="32" t="str">
        <f t="shared" si="22"/>
        <v/>
      </c>
      <c r="G397" s="4" t="str">
        <f t="shared" si="20"/>
        <v/>
      </c>
      <c r="H397" s="5" t="str">
        <f t="shared" si="21"/>
        <v/>
      </c>
      <c r="I397" s="14">
        <f>VLOOKUP(E397,DATA!$A$1:$B$35,2,0)</f>
        <v>0</v>
      </c>
    </row>
    <row r="398" spans="2:9" ht="19.95" customHeight="1" x14ac:dyDescent="0.3">
      <c r="B398" s="27"/>
      <c r="C398" s="28"/>
      <c r="D398" s="29"/>
      <c r="E398" s="30"/>
      <c r="F398" s="32" t="str">
        <f t="shared" si="22"/>
        <v/>
      </c>
      <c r="G398" s="4" t="str">
        <f t="shared" si="20"/>
        <v/>
      </c>
      <c r="H398" s="5" t="str">
        <f t="shared" si="21"/>
        <v/>
      </c>
      <c r="I398" s="14">
        <f>VLOOKUP(E398,DATA!$A$1:$B$35,2,0)</f>
        <v>0</v>
      </c>
    </row>
    <row r="399" spans="2:9" ht="19.95" customHeight="1" x14ac:dyDescent="0.3">
      <c r="B399" s="27"/>
      <c r="C399" s="28"/>
      <c r="D399" s="29"/>
      <c r="E399" s="30"/>
      <c r="F399" s="32" t="str">
        <f t="shared" si="22"/>
        <v/>
      </c>
      <c r="G399" s="4" t="str">
        <f t="shared" si="20"/>
        <v/>
      </c>
      <c r="H399" s="5" t="str">
        <f t="shared" si="21"/>
        <v/>
      </c>
      <c r="I399" s="14">
        <f>VLOOKUP(E399,DATA!$A$1:$B$35,2,0)</f>
        <v>0</v>
      </c>
    </row>
    <row r="400" spans="2:9" ht="19.95" customHeight="1" x14ac:dyDescent="0.3">
      <c r="B400" s="27"/>
      <c r="C400" s="28"/>
      <c r="D400" s="29"/>
      <c r="E400" s="30"/>
      <c r="F400" s="32" t="str">
        <f t="shared" si="22"/>
        <v/>
      </c>
      <c r="G400" s="4" t="str">
        <f t="shared" si="20"/>
        <v/>
      </c>
      <c r="H400" s="5" t="str">
        <f t="shared" si="21"/>
        <v/>
      </c>
      <c r="I400" s="14">
        <f>VLOOKUP(E400,DATA!$A$1:$B$35,2,0)</f>
        <v>0</v>
      </c>
    </row>
    <row r="401" spans="2:9" ht="19.95" customHeight="1" x14ac:dyDescent="0.3">
      <c r="B401" s="27"/>
      <c r="C401" s="28"/>
      <c r="D401" s="29"/>
      <c r="E401" s="30"/>
      <c r="F401" s="32" t="str">
        <f t="shared" si="22"/>
        <v/>
      </c>
      <c r="G401" s="4" t="str">
        <f t="shared" si="20"/>
        <v/>
      </c>
      <c r="H401" s="5" t="str">
        <f t="shared" si="21"/>
        <v/>
      </c>
      <c r="I401" s="14">
        <f>VLOOKUP(E401,DATA!$A$1:$B$35,2,0)</f>
        <v>0</v>
      </c>
    </row>
    <row r="402" spans="2:9" ht="19.95" customHeight="1" x14ac:dyDescent="0.3">
      <c r="B402" s="27"/>
      <c r="C402" s="28"/>
      <c r="D402" s="29"/>
      <c r="E402" s="30"/>
      <c r="F402" s="32" t="str">
        <f t="shared" si="22"/>
        <v/>
      </c>
      <c r="G402" s="4" t="str">
        <f t="shared" si="20"/>
        <v/>
      </c>
      <c r="H402" s="5" t="str">
        <f t="shared" si="21"/>
        <v/>
      </c>
      <c r="I402" s="14">
        <f>VLOOKUP(E402,DATA!$A$1:$B$35,2,0)</f>
        <v>0</v>
      </c>
    </row>
    <row r="403" spans="2:9" ht="19.95" customHeight="1" x14ac:dyDescent="0.3">
      <c r="B403" s="27"/>
      <c r="C403" s="28"/>
      <c r="D403" s="29"/>
      <c r="E403" s="30"/>
      <c r="F403" s="32" t="str">
        <f t="shared" si="22"/>
        <v/>
      </c>
      <c r="G403" s="4" t="str">
        <f t="shared" si="20"/>
        <v/>
      </c>
      <c r="H403" s="5" t="str">
        <f t="shared" si="21"/>
        <v/>
      </c>
      <c r="I403" s="14">
        <f>VLOOKUP(E403,DATA!$A$1:$B$35,2,0)</f>
        <v>0</v>
      </c>
    </row>
    <row r="404" spans="2:9" ht="19.95" customHeight="1" x14ac:dyDescent="0.3">
      <c r="B404" s="27"/>
      <c r="C404" s="28"/>
      <c r="D404" s="29"/>
      <c r="E404" s="30"/>
      <c r="F404" s="32" t="str">
        <f t="shared" si="22"/>
        <v/>
      </c>
      <c r="G404" s="4" t="str">
        <f t="shared" si="20"/>
        <v/>
      </c>
      <c r="H404" s="5" t="str">
        <f t="shared" si="21"/>
        <v/>
      </c>
      <c r="I404" s="14">
        <f>VLOOKUP(E404,DATA!$A$1:$B$35,2,0)</f>
        <v>0</v>
      </c>
    </row>
    <row r="405" spans="2:9" ht="19.95" customHeight="1" x14ac:dyDescent="0.3">
      <c r="B405" s="27"/>
      <c r="C405" s="28"/>
      <c r="D405" s="29"/>
      <c r="E405" s="30"/>
      <c r="F405" s="32" t="str">
        <f t="shared" si="22"/>
        <v/>
      </c>
      <c r="G405" s="4" t="str">
        <f t="shared" si="20"/>
        <v/>
      </c>
      <c r="H405" s="5" t="str">
        <f t="shared" si="21"/>
        <v/>
      </c>
      <c r="I405" s="14">
        <f>VLOOKUP(E405,DATA!$A$1:$B$35,2,0)</f>
        <v>0</v>
      </c>
    </row>
    <row r="406" spans="2:9" ht="19.95" customHeight="1" x14ac:dyDescent="0.3">
      <c r="B406" s="27"/>
      <c r="C406" s="28"/>
      <c r="D406" s="29"/>
      <c r="E406" s="30"/>
      <c r="F406" s="32" t="str">
        <f t="shared" si="22"/>
        <v/>
      </c>
      <c r="G406" s="4" t="str">
        <f t="shared" si="20"/>
        <v/>
      </c>
      <c r="H406" s="5" t="str">
        <f t="shared" si="21"/>
        <v/>
      </c>
      <c r="I406" s="14">
        <f>VLOOKUP(E406,DATA!$A$1:$B$35,2,0)</f>
        <v>0</v>
      </c>
    </row>
    <row r="407" spans="2:9" ht="19.95" customHeight="1" x14ac:dyDescent="0.3">
      <c r="B407" s="27"/>
      <c r="C407" s="28"/>
      <c r="D407" s="29"/>
      <c r="E407" s="30"/>
      <c r="F407" s="32" t="str">
        <f t="shared" si="22"/>
        <v/>
      </c>
      <c r="G407" s="4" t="str">
        <f t="shared" si="20"/>
        <v/>
      </c>
      <c r="H407" s="5" t="str">
        <f t="shared" si="21"/>
        <v/>
      </c>
      <c r="I407" s="14">
        <f>VLOOKUP(E407,DATA!$A$1:$B$35,2,0)</f>
        <v>0</v>
      </c>
    </row>
    <row r="408" spans="2:9" ht="19.95" customHeight="1" x14ac:dyDescent="0.3">
      <c r="B408" s="27"/>
      <c r="C408" s="28"/>
      <c r="D408" s="29"/>
      <c r="E408" s="30"/>
      <c r="F408" s="32" t="str">
        <f t="shared" si="22"/>
        <v/>
      </c>
      <c r="G408" s="4" t="str">
        <f t="shared" si="20"/>
        <v/>
      </c>
      <c r="H408" s="5" t="str">
        <f t="shared" si="21"/>
        <v/>
      </c>
      <c r="I408" s="14">
        <f>VLOOKUP(E408,DATA!$A$1:$B$35,2,0)</f>
        <v>0</v>
      </c>
    </row>
    <row r="409" spans="2:9" ht="19.95" customHeight="1" x14ac:dyDescent="0.3">
      <c r="B409" s="27"/>
      <c r="C409" s="28"/>
      <c r="D409" s="29"/>
      <c r="E409" s="30"/>
      <c r="F409" s="32" t="str">
        <f t="shared" si="22"/>
        <v/>
      </c>
      <c r="G409" s="4" t="str">
        <f t="shared" si="20"/>
        <v/>
      </c>
      <c r="H409" s="5" t="str">
        <f t="shared" si="21"/>
        <v/>
      </c>
      <c r="I409" s="14">
        <f>VLOOKUP(E409,DATA!$A$1:$B$35,2,0)</f>
        <v>0</v>
      </c>
    </row>
    <row r="410" spans="2:9" ht="19.95" customHeight="1" x14ac:dyDescent="0.3">
      <c r="B410" s="27"/>
      <c r="C410" s="28"/>
      <c r="D410" s="29"/>
      <c r="E410" s="30"/>
      <c r="F410" s="32" t="str">
        <f t="shared" si="22"/>
        <v/>
      </c>
      <c r="G410" s="4" t="str">
        <f t="shared" si="20"/>
        <v/>
      </c>
      <c r="H410" s="5" t="str">
        <f t="shared" si="21"/>
        <v/>
      </c>
      <c r="I410" s="14">
        <f>VLOOKUP(E410,DATA!$A$1:$B$35,2,0)</f>
        <v>0</v>
      </c>
    </row>
    <row r="411" spans="2:9" ht="19.95" customHeight="1" x14ac:dyDescent="0.3">
      <c r="B411" s="27"/>
      <c r="C411" s="28"/>
      <c r="D411" s="29"/>
      <c r="E411" s="30"/>
      <c r="F411" s="32" t="str">
        <f t="shared" si="22"/>
        <v/>
      </c>
      <c r="G411" s="4" t="str">
        <f t="shared" si="20"/>
        <v/>
      </c>
      <c r="H411" s="5" t="str">
        <f t="shared" si="21"/>
        <v/>
      </c>
      <c r="I411" s="14">
        <f>VLOOKUP(E411,DATA!$A$1:$B$35,2,0)</f>
        <v>0</v>
      </c>
    </row>
    <row r="412" spans="2:9" ht="19.95" customHeight="1" x14ac:dyDescent="0.3">
      <c r="B412" s="27"/>
      <c r="C412" s="28"/>
      <c r="D412" s="29"/>
      <c r="E412" s="30"/>
      <c r="F412" s="32" t="str">
        <f t="shared" si="22"/>
        <v/>
      </c>
      <c r="G412" s="4" t="str">
        <f t="shared" si="20"/>
        <v/>
      </c>
      <c r="H412" s="5" t="str">
        <f t="shared" si="21"/>
        <v/>
      </c>
      <c r="I412" s="14">
        <f>VLOOKUP(E412,DATA!$A$1:$B$35,2,0)</f>
        <v>0</v>
      </c>
    </row>
    <row r="413" spans="2:9" ht="19.95" customHeight="1" x14ac:dyDescent="0.3">
      <c r="B413" s="27"/>
      <c r="C413" s="28"/>
      <c r="D413" s="29"/>
      <c r="E413" s="30"/>
      <c r="F413" s="32" t="str">
        <f t="shared" si="22"/>
        <v/>
      </c>
      <c r="G413" s="4" t="str">
        <f t="shared" si="20"/>
        <v/>
      </c>
      <c r="H413" s="5" t="str">
        <f t="shared" si="21"/>
        <v/>
      </c>
      <c r="I413" s="14">
        <f>VLOOKUP(E413,DATA!$A$1:$B$35,2,0)</f>
        <v>0</v>
      </c>
    </row>
    <row r="414" spans="2:9" ht="19.95" customHeight="1" x14ac:dyDescent="0.3">
      <c r="B414" s="27"/>
      <c r="C414" s="28"/>
      <c r="D414" s="29"/>
      <c r="E414" s="30"/>
      <c r="F414" s="32" t="str">
        <f t="shared" si="22"/>
        <v/>
      </c>
      <c r="G414" s="4" t="str">
        <f t="shared" si="20"/>
        <v/>
      </c>
      <c r="H414" s="5" t="str">
        <f t="shared" si="21"/>
        <v/>
      </c>
      <c r="I414" s="14">
        <f>VLOOKUP(E414,DATA!$A$1:$B$35,2,0)</f>
        <v>0</v>
      </c>
    </row>
    <row r="415" spans="2:9" ht="19.95" customHeight="1" x14ac:dyDescent="0.3">
      <c r="B415" s="27"/>
      <c r="C415" s="28"/>
      <c r="D415" s="29"/>
      <c r="E415" s="30"/>
      <c r="F415" s="32" t="str">
        <f t="shared" si="22"/>
        <v/>
      </c>
      <c r="G415" s="4" t="str">
        <f t="shared" si="20"/>
        <v/>
      </c>
      <c r="H415" s="5" t="str">
        <f t="shared" si="21"/>
        <v/>
      </c>
      <c r="I415" s="14">
        <f>VLOOKUP(E415,DATA!$A$1:$B$35,2,0)</f>
        <v>0</v>
      </c>
    </row>
    <row r="416" spans="2:9" ht="19.95" customHeight="1" x14ac:dyDescent="0.3">
      <c r="B416" s="27"/>
      <c r="C416" s="28"/>
      <c r="D416" s="29"/>
      <c r="E416" s="30"/>
      <c r="F416" s="32" t="str">
        <f t="shared" si="22"/>
        <v/>
      </c>
      <c r="G416" s="4" t="str">
        <f t="shared" si="20"/>
        <v/>
      </c>
      <c r="H416" s="5" t="str">
        <f t="shared" si="21"/>
        <v/>
      </c>
      <c r="I416" s="14">
        <f>VLOOKUP(E416,DATA!$A$1:$B$35,2,0)</f>
        <v>0</v>
      </c>
    </row>
    <row r="417" spans="2:9" ht="19.95" customHeight="1" x14ac:dyDescent="0.3">
      <c r="B417" s="27"/>
      <c r="C417" s="28"/>
      <c r="D417" s="29"/>
      <c r="E417" s="30"/>
      <c r="F417" s="32" t="str">
        <f t="shared" si="22"/>
        <v/>
      </c>
      <c r="G417" s="4" t="str">
        <f t="shared" si="20"/>
        <v/>
      </c>
      <c r="H417" s="5" t="str">
        <f t="shared" si="21"/>
        <v/>
      </c>
      <c r="I417" s="14">
        <f>VLOOKUP(E417,DATA!$A$1:$B$35,2,0)</f>
        <v>0</v>
      </c>
    </row>
    <row r="418" spans="2:9" ht="19.95" customHeight="1" x14ac:dyDescent="0.3">
      <c r="B418" s="27"/>
      <c r="C418" s="28"/>
      <c r="D418" s="29"/>
      <c r="E418" s="30"/>
      <c r="F418" s="32" t="str">
        <f t="shared" si="22"/>
        <v/>
      </c>
      <c r="G418" s="4" t="str">
        <f t="shared" si="20"/>
        <v/>
      </c>
      <c r="H418" s="5" t="str">
        <f t="shared" si="21"/>
        <v/>
      </c>
      <c r="I418" s="14">
        <f>VLOOKUP(E418,DATA!$A$1:$B$35,2,0)</f>
        <v>0</v>
      </c>
    </row>
    <row r="419" spans="2:9" ht="19.95" customHeight="1" x14ac:dyDescent="0.3">
      <c r="B419" s="27"/>
      <c r="C419" s="28"/>
      <c r="D419" s="29"/>
      <c r="E419" s="30"/>
      <c r="F419" s="32" t="str">
        <f t="shared" si="22"/>
        <v/>
      </c>
      <c r="G419" s="4" t="str">
        <f t="shared" si="20"/>
        <v/>
      </c>
      <c r="H419" s="5" t="str">
        <f t="shared" si="21"/>
        <v/>
      </c>
      <c r="I419" s="14">
        <f>VLOOKUP(E419,DATA!$A$1:$B$35,2,0)</f>
        <v>0</v>
      </c>
    </row>
    <row r="420" spans="2:9" ht="19.95" customHeight="1" x14ac:dyDescent="0.3">
      <c r="B420" s="27"/>
      <c r="C420" s="28"/>
      <c r="D420" s="29"/>
      <c r="E420" s="30"/>
      <c r="F420" s="32" t="str">
        <f t="shared" si="22"/>
        <v/>
      </c>
      <c r="G420" s="4" t="str">
        <f t="shared" si="20"/>
        <v/>
      </c>
      <c r="H420" s="5" t="str">
        <f t="shared" si="21"/>
        <v/>
      </c>
      <c r="I420" s="14">
        <f>VLOOKUP(E420,DATA!$A$1:$B$35,2,0)</f>
        <v>0</v>
      </c>
    </row>
    <row r="421" spans="2:9" ht="19.95" customHeight="1" x14ac:dyDescent="0.3">
      <c r="B421" s="27"/>
      <c r="C421" s="28"/>
      <c r="D421" s="29"/>
      <c r="E421" s="30"/>
      <c r="F421" s="32" t="str">
        <f t="shared" si="22"/>
        <v/>
      </c>
      <c r="G421" s="4" t="str">
        <f t="shared" si="20"/>
        <v/>
      </c>
      <c r="H421" s="5" t="str">
        <f t="shared" si="21"/>
        <v/>
      </c>
      <c r="I421" s="14">
        <f>VLOOKUP(E421,DATA!$A$1:$B$35,2,0)</f>
        <v>0</v>
      </c>
    </row>
    <row r="422" spans="2:9" ht="19.95" customHeight="1" x14ac:dyDescent="0.3">
      <c r="B422" s="27"/>
      <c r="C422" s="28"/>
      <c r="D422" s="29"/>
      <c r="E422" s="30"/>
      <c r="F422" s="32" t="str">
        <f t="shared" si="22"/>
        <v/>
      </c>
      <c r="G422" s="4" t="str">
        <f t="shared" si="20"/>
        <v/>
      </c>
      <c r="H422" s="5" t="str">
        <f t="shared" si="21"/>
        <v/>
      </c>
      <c r="I422" s="14">
        <f>VLOOKUP(E422,DATA!$A$1:$B$35,2,0)</f>
        <v>0</v>
      </c>
    </row>
    <row r="423" spans="2:9" ht="19.95" customHeight="1" x14ac:dyDescent="0.3">
      <c r="B423" s="27"/>
      <c r="C423" s="28"/>
      <c r="D423" s="29"/>
      <c r="E423" s="30"/>
      <c r="F423" s="32" t="str">
        <f t="shared" si="22"/>
        <v/>
      </c>
      <c r="G423" s="4" t="str">
        <f t="shared" si="20"/>
        <v/>
      </c>
      <c r="H423" s="5" t="str">
        <f t="shared" si="21"/>
        <v/>
      </c>
      <c r="I423" s="14">
        <f>VLOOKUP(E423,DATA!$A$1:$B$35,2,0)</f>
        <v>0</v>
      </c>
    </row>
    <row r="424" spans="2:9" ht="19.95" customHeight="1" x14ac:dyDescent="0.3">
      <c r="B424" s="27"/>
      <c r="C424" s="28"/>
      <c r="D424" s="29"/>
      <c r="E424" s="30"/>
      <c r="F424" s="32" t="str">
        <f t="shared" si="22"/>
        <v/>
      </c>
      <c r="G424" s="4" t="str">
        <f t="shared" si="20"/>
        <v/>
      </c>
      <c r="H424" s="5" t="str">
        <f t="shared" si="21"/>
        <v/>
      </c>
      <c r="I424" s="14">
        <f>VLOOKUP(E424,DATA!$A$1:$B$35,2,0)</f>
        <v>0</v>
      </c>
    </row>
    <row r="425" spans="2:9" ht="19.95" customHeight="1" x14ac:dyDescent="0.3">
      <c r="B425" s="27"/>
      <c r="C425" s="28"/>
      <c r="D425" s="29"/>
      <c r="E425" s="30"/>
      <c r="F425" s="32" t="str">
        <f t="shared" si="22"/>
        <v/>
      </c>
      <c r="G425" s="4" t="str">
        <f t="shared" si="20"/>
        <v/>
      </c>
      <c r="H425" s="5" t="str">
        <f t="shared" si="21"/>
        <v/>
      </c>
      <c r="I425" s="14">
        <f>VLOOKUP(E425,DATA!$A$1:$B$35,2,0)</f>
        <v>0</v>
      </c>
    </row>
    <row r="426" spans="2:9" ht="19.95" customHeight="1" x14ac:dyDescent="0.3">
      <c r="B426" s="27"/>
      <c r="C426" s="28"/>
      <c r="D426" s="29"/>
      <c r="E426" s="30"/>
      <c r="F426" s="32" t="str">
        <f t="shared" si="22"/>
        <v/>
      </c>
      <c r="G426" s="4" t="str">
        <f t="shared" si="20"/>
        <v/>
      </c>
      <c r="H426" s="5" t="str">
        <f t="shared" si="21"/>
        <v/>
      </c>
      <c r="I426" s="14">
        <f>VLOOKUP(E426,DATA!$A$1:$B$35,2,0)</f>
        <v>0</v>
      </c>
    </row>
    <row r="427" spans="2:9" ht="19.95" customHeight="1" x14ac:dyDescent="0.3">
      <c r="B427" s="27"/>
      <c r="C427" s="28"/>
      <c r="D427" s="29"/>
      <c r="E427" s="30"/>
      <c r="F427" s="32" t="str">
        <f t="shared" si="22"/>
        <v/>
      </c>
      <c r="G427" s="4" t="str">
        <f t="shared" si="20"/>
        <v/>
      </c>
      <c r="H427" s="5" t="str">
        <f t="shared" si="21"/>
        <v/>
      </c>
      <c r="I427" s="14">
        <f>VLOOKUP(E427,DATA!$A$1:$B$35,2,0)</f>
        <v>0</v>
      </c>
    </row>
    <row r="428" spans="2:9" ht="19.95" customHeight="1" x14ac:dyDescent="0.3">
      <c r="B428" s="27"/>
      <c r="C428" s="28"/>
      <c r="D428" s="29"/>
      <c r="E428" s="30"/>
      <c r="F428" s="32" t="str">
        <f t="shared" si="22"/>
        <v/>
      </c>
      <c r="G428" s="4" t="str">
        <f t="shared" si="20"/>
        <v/>
      </c>
      <c r="H428" s="5" t="str">
        <f t="shared" si="21"/>
        <v/>
      </c>
      <c r="I428" s="14">
        <f>VLOOKUP(E428,DATA!$A$1:$B$35,2,0)</f>
        <v>0</v>
      </c>
    </row>
    <row r="429" spans="2:9" ht="19.95" customHeight="1" x14ac:dyDescent="0.3">
      <c r="B429" s="27"/>
      <c r="C429" s="28"/>
      <c r="D429" s="29"/>
      <c r="E429" s="30"/>
      <c r="F429" s="32" t="str">
        <f t="shared" si="22"/>
        <v/>
      </c>
      <c r="G429" s="4" t="str">
        <f t="shared" si="20"/>
        <v/>
      </c>
      <c r="H429" s="5" t="str">
        <f t="shared" si="21"/>
        <v/>
      </c>
      <c r="I429" s="14">
        <f>VLOOKUP(E429,DATA!$A$1:$B$35,2,0)</f>
        <v>0</v>
      </c>
    </row>
    <row r="430" spans="2:9" ht="19.95" customHeight="1" x14ac:dyDescent="0.3">
      <c r="B430" s="27"/>
      <c r="C430" s="28"/>
      <c r="D430" s="29"/>
      <c r="E430" s="30"/>
      <c r="F430" s="32" t="str">
        <f t="shared" si="22"/>
        <v/>
      </c>
      <c r="G430" s="4" t="str">
        <f t="shared" si="20"/>
        <v/>
      </c>
      <c r="H430" s="5" t="str">
        <f t="shared" si="21"/>
        <v/>
      </c>
      <c r="I430" s="14">
        <f>VLOOKUP(E430,DATA!$A$1:$B$35,2,0)</f>
        <v>0</v>
      </c>
    </row>
    <row r="431" spans="2:9" ht="19.95" customHeight="1" x14ac:dyDescent="0.3">
      <c r="B431" s="27"/>
      <c r="C431" s="28"/>
      <c r="D431" s="29"/>
      <c r="E431" s="30"/>
      <c r="F431" s="32" t="str">
        <f t="shared" si="22"/>
        <v/>
      </c>
      <c r="G431" s="4" t="str">
        <f t="shared" si="20"/>
        <v/>
      </c>
      <c r="H431" s="5" t="str">
        <f t="shared" si="21"/>
        <v/>
      </c>
      <c r="I431" s="14">
        <f>VLOOKUP(E431,DATA!$A$1:$B$35,2,0)</f>
        <v>0</v>
      </c>
    </row>
    <row r="432" spans="2:9" ht="19.95" customHeight="1" x14ac:dyDescent="0.3">
      <c r="B432" s="27"/>
      <c r="C432" s="28"/>
      <c r="D432" s="29"/>
      <c r="E432" s="30"/>
      <c r="F432" s="32" t="str">
        <f t="shared" si="22"/>
        <v/>
      </c>
      <c r="G432" s="4" t="str">
        <f t="shared" si="20"/>
        <v/>
      </c>
      <c r="H432" s="5" t="str">
        <f t="shared" si="21"/>
        <v/>
      </c>
      <c r="I432" s="14">
        <f>VLOOKUP(E432,DATA!$A$1:$B$35,2,0)</f>
        <v>0</v>
      </c>
    </row>
    <row r="433" spans="2:9" ht="19.95" customHeight="1" x14ac:dyDescent="0.3">
      <c r="B433" s="27"/>
      <c r="C433" s="28"/>
      <c r="D433" s="29"/>
      <c r="E433" s="30"/>
      <c r="F433" s="32" t="str">
        <f t="shared" si="22"/>
        <v/>
      </c>
      <c r="G433" s="4" t="str">
        <f t="shared" si="20"/>
        <v/>
      </c>
      <c r="H433" s="5" t="str">
        <f t="shared" si="21"/>
        <v/>
      </c>
      <c r="I433" s="14">
        <f>VLOOKUP(E433,DATA!$A$1:$B$35,2,0)</f>
        <v>0</v>
      </c>
    </row>
    <row r="434" spans="2:9" ht="19.95" customHeight="1" x14ac:dyDescent="0.3">
      <c r="B434" s="27"/>
      <c r="C434" s="28"/>
      <c r="D434" s="29"/>
      <c r="E434" s="30"/>
      <c r="F434" s="32" t="str">
        <f t="shared" si="22"/>
        <v/>
      </c>
      <c r="G434" s="4" t="str">
        <f t="shared" si="20"/>
        <v/>
      </c>
      <c r="H434" s="5" t="str">
        <f t="shared" si="21"/>
        <v/>
      </c>
      <c r="I434" s="14">
        <f>VLOOKUP(E434,DATA!$A$1:$B$35,2,0)</f>
        <v>0</v>
      </c>
    </row>
    <row r="435" spans="2:9" ht="19.95" customHeight="1" x14ac:dyDescent="0.3">
      <c r="B435" s="27"/>
      <c r="C435" s="28"/>
      <c r="D435" s="29"/>
      <c r="E435" s="30"/>
      <c r="F435" s="32" t="str">
        <f t="shared" si="22"/>
        <v/>
      </c>
      <c r="G435" s="4" t="str">
        <f t="shared" si="20"/>
        <v/>
      </c>
      <c r="H435" s="5" t="str">
        <f t="shared" si="21"/>
        <v/>
      </c>
      <c r="I435" s="14">
        <f>VLOOKUP(E435,DATA!$A$1:$B$35,2,0)</f>
        <v>0</v>
      </c>
    </row>
    <row r="436" spans="2:9" ht="19.95" customHeight="1" x14ac:dyDescent="0.3">
      <c r="B436" s="27"/>
      <c r="C436" s="28"/>
      <c r="D436" s="29"/>
      <c r="E436" s="30"/>
      <c r="F436" s="32" t="str">
        <f t="shared" si="22"/>
        <v/>
      </c>
      <c r="G436" s="4" t="str">
        <f t="shared" si="20"/>
        <v/>
      </c>
      <c r="H436" s="5" t="str">
        <f t="shared" si="21"/>
        <v/>
      </c>
      <c r="I436" s="14">
        <f>VLOOKUP(E436,DATA!$A$1:$B$35,2,0)</f>
        <v>0</v>
      </c>
    </row>
    <row r="437" spans="2:9" ht="19.95" customHeight="1" x14ac:dyDescent="0.3">
      <c r="B437" s="27"/>
      <c r="C437" s="28"/>
      <c r="D437" s="29"/>
      <c r="E437" s="30"/>
      <c r="F437" s="32" t="str">
        <f t="shared" si="22"/>
        <v/>
      </c>
      <c r="G437" s="4" t="str">
        <f t="shared" si="20"/>
        <v/>
      </c>
      <c r="H437" s="5" t="str">
        <f t="shared" si="21"/>
        <v/>
      </c>
      <c r="I437" s="14">
        <f>VLOOKUP(E437,DATA!$A$1:$B$35,2,0)</f>
        <v>0</v>
      </c>
    </row>
    <row r="438" spans="2:9" ht="19.95" customHeight="1" x14ac:dyDescent="0.3">
      <c r="B438" s="27"/>
      <c r="C438" s="28"/>
      <c r="D438" s="29"/>
      <c r="E438" s="30"/>
      <c r="F438" s="32" t="str">
        <f t="shared" si="22"/>
        <v/>
      </c>
      <c r="G438" s="4" t="str">
        <f t="shared" si="20"/>
        <v/>
      </c>
      <c r="H438" s="5" t="str">
        <f t="shared" si="21"/>
        <v/>
      </c>
      <c r="I438" s="14">
        <f>VLOOKUP(E438,DATA!$A$1:$B$35,2,0)</f>
        <v>0</v>
      </c>
    </row>
    <row r="439" spans="2:9" ht="19.95" customHeight="1" x14ac:dyDescent="0.3">
      <c r="B439" s="27"/>
      <c r="C439" s="28"/>
      <c r="D439" s="29"/>
      <c r="E439" s="30"/>
      <c r="F439" s="32" t="str">
        <f t="shared" si="22"/>
        <v/>
      </c>
      <c r="G439" s="4" t="str">
        <f t="shared" si="20"/>
        <v/>
      </c>
      <c r="H439" s="5" t="str">
        <f t="shared" si="21"/>
        <v/>
      </c>
      <c r="I439" s="14">
        <f>VLOOKUP(E439,DATA!$A$1:$B$35,2,0)</f>
        <v>0</v>
      </c>
    </row>
    <row r="440" spans="2:9" ht="19.95" customHeight="1" x14ac:dyDescent="0.3">
      <c r="B440" s="27"/>
      <c r="C440" s="28"/>
      <c r="D440" s="29"/>
      <c r="E440" s="30"/>
      <c r="F440" s="32" t="str">
        <f t="shared" si="22"/>
        <v/>
      </c>
      <c r="G440" s="4" t="str">
        <f t="shared" si="20"/>
        <v/>
      </c>
      <c r="H440" s="5" t="str">
        <f t="shared" si="21"/>
        <v/>
      </c>
      <c r="I440" s="14">
        <f>VLOOKUP(E440,DATA!$A$1:$B$35,2,0)</f>
        <v>0</v>
      </c>
    </row>
    <row r="441" spans="2:9" ht="19.95" customHeight="1" x14ac:dyDescent="0.3">
      <c r="B441" s="27"/>
      <c r="C441" s="28"/>
      <c r="D441" s="29"/>
      <c r="E441" s="30"/>
      <c r="F441" s="32" t="str">
        <f t="shared" si="22"/>
        <v/>
      </c>
      <c r="G441" s="4" t="str">
        <f t="shared" si="20"/>
        <v/>
      </c>
      <c r="H441" s="5" t="str">
        <f t="shared" si="21"/>
        <v/>
      </c>
      <c r="I441" s="14">
        <f>VLOOKUP(E441,DATA!$A$1:$B$35,2,0)</f>
        <v>0</v>
      </c>
    </row>
    <row r="442" spans="2:9" ht="19.95" customHeight="1" x14ac:dyDescent="0.3">
      <c r="B442" s="27"/>
      <c r="C442" s="28"/>
      <c r="D442" s="29"/>
      <c r="E442" s="30"/>
      <c r="F442" s="32" t="str">
        <f t="shared" si="22"/>
        <v/>
      </c>
      <c r="G442" s="4" t="str">
        <f t="shared" si="20"/>
        <v/>
      </c>
      <c r="H442" s="5" t="str">
        <f t="shared" si="21"/>
        <v/>
      </c>
      <c r="I442" s="14">
        <f>VLOOKUP(E442,DATA!$A$1:$B$35,2,0)</f>
        <v>0</v>
      </c>
    </row>
    <row r="443" spans="2:9" ht="19.95" customHeight="1" x14ac:dyDescent="0.3">
      <c r="B443" s="27"/>
      <c r="C443" s="28"/>
      <c r="D443" s="29"/>
      <c r="E443" s="30"/>
      <c r="F443" s="32" t="str">
        <f t="shared" si="22"/>
        <v/>
      </c>
      <c r="G443" s="4" t="str">
        <f t="shared" si="20"/>
        <v/>
      </c>
      <c r="H443" s="5" t="str">
        <f t="shared" si="21"/>
        <v/>
      </c>
      <c r="I443" s="14">
        <f>VLOOKUP(E443,DATA!$A$1:$B$35,2,0)</f>
        <v>0</v>
      </c>
    </row>
    <row r="444" spans="2:9" ht="19.95" customHeight="1" x14ac:dyDescent="0.3">
      <c r="B444" s="27"/>
      <c r="C444" s="28"/>
      <c r="D444" s="29"/>
      <c r="E444" s="30"/>
      <c r="F444" s="32" t="str">
        <f t="shared" si="22"/>
        <v/>
      </c>
      <c r="G444" s="4" t="str">
        <f t="shared" si="20"/>
        <v/>
      </c>
      <c r="H444" s="5" t="str">
        <f t="shared" si="21"/>
        <v/>
      </c>
      <c r="I444" s="14">
        <f>VLOOKUP(E444,DATA!$A$1:$B$35,2,0)</f>
        <v>0</v>
      </c>
    </row>
    <row r="445" spans="2:9" ht="19.95" customHeight="1" x14ac:dyDescent="0.3">
      <c r="B445" s="27"/>
      <c r="C445" s="28"/>
      <c r="D445" s="29"/>
      <c r="E445" s="30"/>
      <c r="F445" s="32" t="str">
        <f t="shared" si="22"/>
        <v/>
      </c>
      <c r="G445" s="4" t="str">
        <f t="shared" si="20"/>
        <v/>
      </c>
      <c r="H445" s="5" t="str">
        <f t="shared" si="21"/>
        <v/>
      </c>
      <c r="I445" s="14">
        <f>VLOOKUP(E445,DATA!$A$1:$B$35,2,0)</f>
        <v>0</v>
      </c>
    </row>
    <row r="446" spans="2:9" ht="19.95" customHeight="1" x14ac:dyDescent="0.3">
      <c r="B446" s="27"/>
      <c r="C446" s="28"/>
      <c r="D446" s="29"/>
      <c r="E446" s="30"/>
      <c r="F446" s="32" t="str">
        <f t="shared" si="22"/>
        <v/>
      </c>
      <c r="G446" s="4" t="str">
        <f t="shared" si="20"/>
        <v/>
      </c>
      <c r="H446" s="5" t="str">
        <f t="shared" si="21"/>
        <v/>
      </c>
      <c r="I446" s="14">
        <f>VLOOKUP(E446,DATA!$A$1:$B$35,2,0)</f>
        <v>0</v>
      </c>
    </row>
    <row r="447" spans="2:9" ht="19.95" customHeight="1" x14ac:dyDescent="0.3">
      <c r="B447" s="27"/>
      <c r="C447" s="28"/>
      <c r="D447" s="29"/>
      <c r="E447" s="30"/>
      <c r="F447" s="32" t="str">
        <f t="shared" si="22"/>
        <v/>
      </c>
      <c r="G447" s="4" t="str">
        <f t="shared" si="20"/>
        <v/>
      </c>
      <c r="H447" s="5" t="str">
        <f t="shared" si="21"/>
        <v/>
      </c>
      <c r="I447" s="14">
        <f>VLOOKUP(E447,DATA!$A$1:$B$35,2,0)</f>
        <v>0</v>
      </c>
    </row>
    <row r="448" spans="2:9" ht="19.95" customHeight="1" x14ac:dyDescent="0.3">
      <c r="B448" s="27"/>
      <c r="C448" s="28"/>
      <c r="D448" s="29"/>
      <c r="E448" s="30"/>
      <c r="F448" s="32" t="str">
        <f t="shared" si="22"/>
        <v/>
      </c>
      <c r="G448" s="4" t="str">
        <f t="shared" si="20"/>
        <v/>
      </c>
      <c r="H448" s="5" t="str">
        <f t="shared" si="21"/>
        <v/>
      </c>
      <c r="I448" s="14">
        <f>VLOOKUP(E448,DATA!$A$1:$B$35,2,0)</f>
        <v>0</v>
      </c>
    </row>
    <row r="449" spans="2:9" ht="19.95" customHeight="1" x14ac:dyDescent="0.3">
      <c r="B449" s="27"/>
      <c r="C449" s="28"/>
      <c r="D449" s="29"/>
      <c r="E449" s="30"/>
      <c r="F449" s="32" t="str">
        <f t="shared" si="22"/>
        <v/>
      </c>
      <c r="G449" s="4" t="str">
        <f t="shared" si="20"/>
        <v/>
      </c>
      <c r="H449" s="5" t="str">
        <f t="shared" si="21"/>
        <v/>
      </c>
      <c r="I449" s="14">
        <f>VLOOKUP(E449,DATA!$A$1:$B$35,2,0)</f>
        <v>0</v>
      </c>
    </row>
    <row r="450" spans="2:9" ht="19.95" customHeight="1" x14ac:dyDescent="0.3">
      <c r="B450" s="27"/>
      <c r="C450" s="28"/>
      <c r="D450" s="29"/>
      <c r="E450" s="30"/>
      <c r="F450" s="32" t="str">
        <f t="shared" si="22"/>
        <v/>
      </c>
      <c r="G450" s="4" t="str">
        <f t="shared" si="20"/>
        <v/>
      </c>
      <c r="H450" s="5" t="str">
        <f t="shared" si="21"/>
        <v/>
      </c>
      <c r="I450" s="14">
        <f>VLOOKUP(E450,DATA!$A$1:$B$35,2,0)</f>
        <v>0</v>
      </c>
    </row>
    <row r="451" spans="2:9" ht="19.95" customHeight="1" x14ac:dyDescent="0.3">
      <c r="B451" s="27"/>
      <c r="C451" s="28"/>
      <c r="D451" s="29"/>
      <c r="E451" s="30"/>
      <c r="F451" s="32" t="str">
        <f t="shared" si="22"/>
        <v/>
      </c>
      <c r="G451" s="4" t="str">
        <f t="shared" si="20"/>
        <v/>
      </c>
      <c r="H451" s="5" t="str">
        <f t="shared" si="21"/>
        <v/>
      </c>
      <c r="I451" s="14">
        <f>VLOOKUP(E451,DATA!$A$1:$B$35,2,0)</f>
        <v>0</v>
      </c>
    </row>
    <row r="452" spans="2:9" ht="19.95" customHeight="1" x14ac:dyDescent="0.3">
      <c r="B452" s="27"/>
      <c r="C452" s="28"/>
      <c r="D452" s="29"/>
      <c r="E452" s="30"/>
      <c r="F452" s="32" t="str">
        <f t="shared" si="22"/>
        <v/>
      </c>
      <c r="G452" s="4" t="str">
        <f t="shared" si="20"/>
        <v/>
      </c>
      <c r="H452" s="5" t="str">
        <f t="shared" si="21"/>
        <v/>
      </c>
      <c r="I452" s="14">
        <f>VLOOKUP(E452,DATA!$A$1:$B$35,2,0)</f>
        <v>0</v>
      </c>
    </row>
    <row r="453" spans="2:9" ht="19.95" customHeight="1" x14ac:dyDescent="0.3">
      <c r="B453" s="27"/>
      <c r="C453" s="28"/>
      <c r="D453" s="29"/>
      <c r="E453" s="30"/>
      <c r="F453" s="32" t="str">
        <f t="shared" si="22"/>
        <v/>
      </c>
      <c r="G453" s="4" t="str">
        <f t="shared" si="20"/>
        <v/>
      </c>
      <c r="H453" s="5" t="str">
        <f t="shared" si="21"/>
        <v/>
      </c>
      <c r="I453" s="14">
        <f>VLOOKUP(E453,DATA!$A$1:$B$35,2,0)</f>
        <v>0</v>
      </c>
    </row>
    <row r="454" spans="2:9" ht="19.95" customHeight="1" x14ac:dyDescent="0.3">
      <c r="B454" s="27"/>
      <c r="C454" s="28"/>
      <c r="D454" s="29"/>
      <c r="E454" s="30"/>
      <c r="F454" s="32" t="str">
        <f t="shared" si="22"/>
        <v/>
      </c>
      <c r="G454" s="4" t="str">
        <f t="shared" si="20"/>
        <v/>
      </c>
      <c r="H454" s="5" t="str">
        <f t="shared" si="21"/>
        <v/>
      </c>
      <c r="I454" s="14">
        <f>VLOOKUP(E454,DATA!$A$1:$B$35,2,0)</f>
        <v>0</v>
      </c>
    </row>
    <row r="455" spans="2:9" ht="19.95" customHeight="1" x14ac:dyDescent="0.3">
      <c r="B455" s="27"/>
      <c r="C455" s="28"/>
      <c r="D455" s="29"/>
      <c r="E455" s="30"/>
      <c r="F455" s="32" t="str">
        <f t="shared" si="22"/>
        <v/>
      </c>
      <c r="G455" s="4" t="str">
        <f t="shared" si="20"/>
        <v/>
      </c>
      <c r="H455" s="5" t="str">
        <f t="shared" si="21"/>
        <v/>
      </c>
      <c r="I455" s="14">
        <f>VLOOKUP(E455,DATA!$A$1:$B$35,2,0)</f>
        <v>0</v>
      </c>
    </row>
    <row r="456" spans="2:9" ht="19.95" customHeight="1" x14ac:dyDescent="0.3">
      <c r="B456" s="27"/>
      <c r="C456" s="28"/>
      <c r="D456" s="29"/>
      <c r="E456" s="30"/>
      <c r="F456" s="32" t="str">
        <f t="shared" si="22"/>
        <v/>
      </c>
      <c r="G456" s="4" t="str">
        <f t="shared" ref="G456:G519" si="23">IF(B456="","",INT(B456))</f>
        <v/>
      </c>
      <c r="H456" s="5" t="str">
        <f t="shared" ref="H456:H519" si="24">IF(B456="","",B456-G456)</f>
        <v/>
      </c>
      <c r="I456" s="14">
        <f>VLOOKUP(E456,DATA!$A$1:$B$35,2,0)</f>
        <v>0</v>
      </c>
    </row>
    <row r="457" spans="2:9" ht="19.95" customHeight="1" x14ac:dyDescent="0.3">
      <c r="B457" s="27"/>
      <c r="C457" s="28"/>
      <c r="D457" s="29"/>
      <c r="E457" s="30"/>
      <c r="F457" s="32" t="str">
        <f t="shared" si="22"/>
        <v/>
      </c>
      <c r="G457" s="4" t="str">
        <f t="shared" si="23"/>
        <v/>
      </c>
      <c r="H457" s="5" t="str">
        <f t="shared" si="24"/>
        <v/>
      </c>
      <c r="I457" s="14">
        <f>VLOOKUP(E457,DATA!$A$1:$B$35,2,0)</f>
        <v>0</v>
      </c>
    </row>
    <row r="458" spans="2:9" ht="19.95" customHeight="1" x14ac:dyDescent="0.3">
      <c r="B458" s="27"/>
      <c r="C458" s="28"/>
      <c r="D458" s="29"/>
      <c r="E458" s="30"/>
      <c r="F458" s="32" t="str">
        <f t="shared" ref="F458:F521" si="25">IF(ISBLANK(B458),"",TEXT(G458,"jjj"))</f>
        <v/>
      </c>
      <c r="G458" s="4" t="str">
        <f t="shared" si="23"/>
        <v/>
      </c>
      <c r="H458" s="5" t="str">
        <f t="shared" si="24"/>
        <v/>
      </c>
      <c r="I458" s="14">
        <f>VLOOKUP(E458,DATA!$A$1:$B$35,2,0)</f>
        <v>0</v>
      </c>
    </row>
    <row r="459" spans="2:9" ht="19.95" customHeight="1" x14ac:dyDescent="0.3">
      <c r="B459" s="27"/>
      <c r="C459" s="28"/>
      <c r="D459" s="29"/>
      <c r="E459" s="30"/>
      <c r="F459" s="32" t="str">
        <f t="shared" si="25"/>
        <v/>
      </c>
      <c r="G459" s="4" t="str">
        <f t="shared" si="23"/>
        <v/>
      </c>
      <c r="H459" s="5" t="str">
        <f t="shared" si="24"/>
        <v/>
      </c>
      <c r="I459" s="14">
        <f>VLOOKUP(E459,DATA!$A$1:$B$35,2,0)</f>
        <v>0</v>
      </c>
    </row>
    <row r="460" spans="2:9" ht="19.95" customHeight="1" x14ac:dyDescent="0.3">
      <c r="B460" s="27"/>
      <c r="C460" s="28"/>
      <c r="D460" s="29"/>
      <c r="E460" s="30"/>
      <c r="F460" s="32" t="str">
        <f t="shared" si="25"/>
        <v/>
      </c>
      <c r="G460" s="4" t="str">
        <f t="shared" si="23"/>
        <v/>
      </c>
      <c r="H460" s="5" t="str">
        <f t="shared" si="24"/>
        <v/>
      </c>
      <c r="I460" s="14">
        <f>VLOOKUP(E460,DATA!$A$1:$B$35,2,0)</f>
        <v>0</v>
      </c>
    </row>
    <row r="461" spans="2:9" ht="19.95" customHeight="1" x14ac:dyDescent="0.3">
      <c r="B461" s="27"/>
      <c r="C461" s="28"/>
      <c r="D461" s="29"/>
      <c r="E461" s="30"/>
      <c r="F461" s="32" t="str">
        <f t="shared" si="25"/>
        <v/>
      </c>
      <c r="G461" s="4" t="str">
        <f t="shared" si="23"/>
        <v/>
      </c>
      <c r="H461" s="5" t="str">
        <f t="shared" si="24"/>
        <v/>
      </c>
      <c r="I461" s="14">
        <f>VLOOKUP(E461,DATA!$A$1:$B$35,2,0)</f>
        <v>0</v>
      </c>
    </row>
    <row r="462" spans="2:9" ht="19.95" customHeight="1" x14ac:dyDescent="0.3">
      <c r="B462" s="27"/>
      <c r="C462" s="28"/>
      <c r="D462" s="29"/>
      <c r="E462" s="30"/>
      <c r="F462" s="32" t="str">
        <f t="shared" si="25"/>
        <v/>
      </c>
      <c r="G462" s="4" t="str">
        <f t="shared" si="23"/>
        <v/>
      </c>
      <c r="H462" s="5" t="str">
        <f t="shared" si="24"/>
        <v/>
      </c>
      <c r="I462" s="14">
        <f>VLOOKUP(E462,DATA!$A$1:$B$35,2,0)</f>
        <v>0</v>
      </c>
    </row>
    <row r="463" spans="2:9" ht="19.95" customHeight="1" x14ac:dyDescent="0.3">
      <c r="B463" s="27"/>
      <c r="C463" s="28"/>
      <c r="D463" s="29"/>
      <c r="E463" s="30"/>
      <c r="F463" s="32" t="str">
        <f t="shared" si="25"/>
        <v/>
      </c>
      <c r="G463" s="4" t="str">
        <f t="shared" si="23"/>
        <v/>
      </c>
      <c r="H463" s="5" t="str">
        <f t="shared" si="24"/>
        <v/>
      </c>
      <c r="I463" s="14">
        <f>VLOOKUP(E463,DATA!$A$1:$B$35,2,0)</f>
        <v>0</v>
      </c>
    </row>
    <row r="464" spans="2:9" ht="19.95" customHeight="1" x14ac:dyDescent="0.3">
      <c r="B464" s="27"/>
      <c r="C464" s="28"/>
      <c r="D464" s="29"/>
      <c r="E464" s="30"/>
      <c r="F464" s="32" t="str">
        <f t="shared" si="25"/>
        <v/>
      </c>
      <c r="G464" s="4" t="str">
        <f t="shared" si="23"/>
        <v/>
      </c>
      <c r="H464" s="5" t="str">
        <f t="shared" si="24"/>
        <v/>
      </c>
      <c r="I464" s="14">
        <f>VLOOKUP(E464,DATA!$A$1:$B$35,2,0)</f>
        <v>0</v>
      </c>
    </row>
    <row r="465" spans="2:9" ht="19.95" customHeight="1" x14ac:dyDescent="0.3">
      <c r="B465" s="27"/>
      <c r="C465" s="28"/>
      <c r="D465" s="29"/>
      <c r="E465" s="30"/>
      <c r="F465" s="32" t="str">
        <f t="shared" si="25"/>
        <v/>
      </c>
      <c r="G465" s="4" t="str">
        <f t="shared" si="23"/>
        <v/>
      </c>
      <c r="H465" s="5" t="str">
        <f t="shared" si="24"/>
        <v/>
      </c>
      <c r="I465" s="14">
        <f>VLOOKUP(E465,DATA!$A$1:$B$35,2,0)</f>
        <v>0</v>
      </c>
    </row>
    <row r="466" spans="2:9" ht="19.95" customHeight="1" x14ac:dyDescent="0.3">
      <c r="B466" s="27"/>
      <c r="C466" s="28"/>
      <c r="D466" s="29"/>
      <c r="E466" s="30"/>
      <c r="F466" s="32" t="str">
        <f t="shared" si="25"/>
        <v/>
      </c>
      <c r="G466" s="4" t="str">
        <f t="shared" si="23"/>
        <v/>
      </c>
      <c r="H466" s="5" t="str">
        <f t="shared" si="24"/>
        <v/>
      </c>
      <c r="I466" s="14">
        <f>VLOOKUP(E466,DATA!$A$1:$B$35,2,0)</f>
        <v>0</v>
      </c>
    </row>
    <row r="467" spans="2:9" ht="19.95" customHeight="1" x14ac:dyDescent="0.3">
      <c r="B467" s="27"/>
      <c r="C467" s="28"/>
      <c r="D467" s="29"/>
      <c r="E467" s="30"/>
      <c r="F467" s="32" t="str">
        <f t="shared" si="25"/>
        <v/>
      </c>
      <c r="G467" s="4" t="str">
        <f t="shared" si="23"/>
        <v/>
      </c>
      <c r="H467" s="5" t="str">
        <f t="shared" si="24"/>
        <v/>
      </c>
      <c r="I467" s="14">
        <f>VLOOKUP(E467,DATA!$A$1:$B$35,2,0)</f>
        <v>0</v>
      </c>
    </row>
    <row r="468" spans="2:9" ht="19.95" customHeight="1" x14ac:dyDescent="0.3">
      <c r="B468" s="27"/>
      <c r="C468" s="28"/>
      <c r="D468" s="29"/>
      <c r="E468" s="30"/>
      <c r="F468" s="32" t="str">
        <f t="shared" si="25"/>
        <v/>
      </c>
      <c r="G468" s="4" t="str">
        <f t="shared" si="23"/>
        <v/>
      </c>
      <c r="H468" s="5" t="str">
        <f t="shared" si="24"/>
        <v/>
      </c>
      <c r="I468" s="14">
        <f>VLOOKUP(E468,DATA!$A$1:$B$35,2,0)</f>
        <v>0</v>
      </c>
    </row>
    <row r="469" spans="2:9" ht="19.95" customHeight="1" x14ac:dyDescent="0.3">
      <c r="B469" s="27"/>
      <c r="C469" s="28"/>
      <c r="D469" s="29"/>
      <c r="E469" s="30"/>
      <c r="F469" s="32" t="str">
        <f t="shared" si="25"/>
        <v/>
      </c>
      <c r="G469" s="4" t="str">
        <f t="shared" si="23"/>
        <v/>
      </c>
      <c r="H469" s="5" t="str">
        <f t="shared" si="24"/>
        <v/>
      </c>
      <c r="I469" s="14">
        <f>VLOOKUP(E469,DATA!$A$1:$B$35,2,0)</f>
        <v>0</v>
      </c>
    </row>
    <row r="470" spans="2:9" ht="19.95" customHeight="1" x14ac:dyDescent="0.3">
      <c r="B470" s="27"/>
      <c r="C470" s="28"/>
      <c r="D470" s="29"/>
      <c r="E470" s="30"/>
      <c r="F470" s="32" t="str">
        <f t="shared" si="25"/>
        <v/>
      </c>
      <c r="G470" s="4" t="str">
        <f t="shared" si="23"/>
        <v/>
      </c>
      <c r="H470" s="5" t="str">
        <f t="shared" si="24"/>
        <v/>
      </c>
      <c r="I470" s="14">
        <f>VLOOKUP(E470,DATA!$A$1:$B$35,2,0)</f>
        <v>0</v>
      </c>
    </row>
    <row r="471" spans="2:9" ht="19.95" customHeight="1" x14ac:dyDescent="0.3">
      <c r="B471" s="27"/>
      <c r="C471" s="28"/>
      <c r="D471" s="29"/>
      <c r="E471" s="30"/>
      <c r="F471" s="32" t="str">
        <f t="shared" si="25"/>
        <v/>
      </c>
      <c r="G471" s="4" t="str">
        <f t="shared" si="23"/>
        <v/>
      </c>
      <c r="H471" s="5" t="str">
        <f t="shared" si="24"/>
        <v/>
      </c>
      <c r="I471" s="14">
        <f>VLOOKUP(E471,DATA!$A$1:$B$35,2,0)</f>
        <v>0</v>
      </c>
    </row>
    <row r="472" spans="2:9" ht="19.95" customHeight="1" x14ac:dyDescent="0.3">
      <c r="B472" s="27"/>
      <c r="C472" s="28"/>
      <c r="D472" s="29"/>
      <c r="E472" s="30"/>
      <c r="F472" s="32" t="str">
        <f t="shared" si="25"/>
        <v/>
      </c>
      <c r="G472" s="4" t="str">
        <f t="shared" si="23"/>
        <v/>
      </c>
      <c r="H472" s="5" t="str">
        <f t="shared" si="24"/>
        <v/>
      </c>
      <c r="I472" s="14">
        <f>VLOOKUP(E472,DATA!$A$1:$B$35,2,0)</f>
        <v>0</v>
      </c>
    </row>
    <row r="473" spans="2:9" ht="19.95" customHeight="1" x14ac:dyDescent="0.3">
      <c r="B473" s="27"/>
      <c r="C473" s="28"/>
      <c r="D473" s="29"/>
      <c r="E473" s="30"/>
      <c r="F473" s="32" t="str">
        <f t="shared" si="25"/>
        <v/>
      </c>
      <c r="G473" s="4" t="str">
        <f t="shared" si="23"/>
        <v/>
      </c>
      <c r="H473" s="5" t="str">
        <f t="shared" si="24"/>
        <v/>
      </c>
      <c r="I473" s="14">
        <f>VLOOKUP(E473,DATA!$A$1:$B$35,2,0)</f>
        <v>0</v>
      </c>
    </row>
    <row r="474" spans="2:9" ht="19.95" customHeight="1" x14ac:dyDescent="0.3">
      <c r="B474" s="27"/>
      <c r="C474" s="28"/>
      <c r="D474" s="29"/>
      <c r="E474" s="30"/>
      <c r="F474" s="32" t="str">
        <f t="shared" si="25"/>
        <v/>
      </c>
      <c r="G474" s="4" t="str">
        <f t="shared" si="23"/>
        <v/>
      </c>
      <c r="H474" s="5" t="str">
        <f t="shared" si="24"/>
        <v/>
      </c>
      <c r="I474" s="14">
        <f>VLOOKUP(E474,DATA!$A$1:$B$35,2,0)</f>
        <v>0</v>
      </c>
    </row>
    <row r="475" spans="2:9" ht="19.95" customHeight="1" x14ac:dyDescent="0.3">
      <c r="B475" s="27"/>
      <c r="C475" s="28"/>
      <c r="D475" s="29"/>
      <c r="E475" s="30"/>
      <c r="F475" s="32" t="str">
        <f t="shared" si="25"/>
        <v/>
      </c>
      <c r="G475" s="4" t="str">
        <f t="shared" si="23"/>
        <v/>
      </c>
      <c r="H475" s="5" t="str">
        <f t="shared" si="24"/>
        <v/>
      </c>
      <c r="I475" s="14">
        <f>VLOOKUP(E475,DATA!$A$1:$B$35,2,0)</f>
        <v>0</v>
      </c>
    </row>
    <row r="476" spans="2:9" ht="19.95" customHeight="1" x14ac:dyDescent="0.3">
      <c r="B476" s="27"/>
      <c r="C476" s="28"/>
      <c r="D476" s="29"/>
      <c r="E476" s="30"/>
      <c r="F476" s="32" t="str">
        <f t="shared" si="25"/>
        <v/>
      </c>
      <c r="G476" s="4" t="str">
        <f t="shared" si="23"/>
        <v/>
      </c>
      <c r="H476" s="5" t="str">
        <f t="shared" si="24"/>
        <v/>
      </c>
      <c r="I476" s="14">
        <f>VLOOKUP(E476,DATA!$A$1:$B$35,2,0)</f>
        <v>0</v>
      </c>
    </row>
    <row r="477" spans="2:9" ht="19.95" customHeight="1" x14ac:dyDescent="0.3">
      <c r="B477" s="27"/>
      <c r="C477" s="28"/>
      <c r="D477" s="29"/>
      <c r="E477" s="30"/>
      <c r="F477" s="32" t="str">
        <f t="shared" si="25"/>
        <v/>
      </c>
      <c r="G477" s="4" t="str">
        <f t="shared" si="23"/>
        <v/>
      </c>
      <c r="H477" s="5" t="str">
        <f t="shared" si="24"/>
        <v/>
      </c>
      <c r="I477" s="14">
        <f>VLOOKUP(E477,DATA!$A$1:$B$35,2,0)</f>
        <v>0</v>
      </c>
    </row>
    <row r="478" spans="2:9" ht="19.95" customHeight="1" x14ac:dyDescent="0.3">
      <c r="B478" s="27"/>
      <c r="C478" s="28"/>
      <c r="D478" s="29"/>
      <c r="E478" s="30"/>
      <c r="F478" s="32" t="str">
        <f t="shared" si="25"/>
        <v/>
      </c>
      <c r="G478" s="4" t="str">
        <f t="shared" si="23"/>
        <v/>
      </c>
      <c r="H478" s="5" t="str">
        <f t="shared" si="24"/>
        <v/>
      </c>
      <c r="I478" s="14">
        <f>VLOOKUP(E478,DATA!$A$1:$B$35,2,0)</f>
        <v>0</v>
      </c>
    </row>
    <row r="479" spans="2:9" ht="19.95" customHeight="1" x14ac:dyDescent="0.3">
      <c r="B479" s="27"/>
      <c r="C479" s="28"/>
      <c r="D479" s="29"/>
      <c r="E479" s="30"/>
      <c r="F479" s="32" t="str">
        <f t="shared" si="25"/>
        <v/>
      </c>
      <c r="G479" s="4" t="str">
        <f t="shared" si="23"/>
        <v/>
      </c>
      <c r="H479" s="5" t="str">
        <f t="shared" si="24"/>
        <v/>
      </c>
      <c r="I479" s="14">
        <f>VLOOKUP(E479,DATA!$A$1:$B$35,2,0)</f>
        <v>0</v>
      </c>
    </row>
    <row r="480" spans="2:9" ht="19.95" customHeight="1" x14ac:dyDescent="0.3">
      <c r="B480" s="27"/>
      <c r="C480" s="28"/>
      <c r="D480" s="29"/>
      <c r="E480" s="30"/>
      <c r="F480" s="32" t="str">
        <f t="shared" si="25"/>
        <v/>
      </c>
      <c r="G480" s="4" t="str">
        <f t="shared" si="23"/>
        <v/>
      </c>
      <c r="H480" s="5" t="str">
        <f t="shared" si="24"/>
        <v/>
      </c>
      <c r="I480" s="14">
        <f>VLOOKUP(E480,DATA!$A$1:$B$35,2,0)</f>
        <v>0</v>
      </c>
    </row>
    <row r="481" spans="2:9" ht="19.95" customHeight="1" x14ac:dyDescent="0.3">
      <c r="B481" s="27"/>
      <c r="C481" s="28"/>
      <c r="D481" s="29"/>
      <c r="E481" s="30"/>
      <c r="F481" s="32" t="str">
        <f t="shared" si="25"/>
        <v/>
      </c>
      <c r="G481" s="4" t="str">
        <f t="shared" si="23"/>
        <v/>
      </c>
      <c r="H481" s="5" t="str">
        <f t="shared" si="24"/>
        <v/>
      </c>
      <c r="I481" s="14">
        <f>VLOOKUP(E481,DATA!$A$1:$B$35,2,0)</f>
        <v>0</v>
      </c>
    </row>
    <row r="482" spans="2:9" ht="19.95" customHeight="1" x14ac:dyDescent="0.3">
      <c r="B482" s="27"/>
      <c r="C482" s="28"/>
      <c r="D482" s="29"/>
      <c r="E482" s="30"/>
      <c r="F482" s="32" t="str">
        <f t="shared" si="25"/>
        <v/>
      </c>
      <c r="G482" s="4" t="str">
        <f t="shared" si="23"/>
        <v/>
      </c>
      <c r="H482" s="5" t="str">
        <f t="shared" si="24"/>
        <v/>
      </c>
      <c r="I482" s="14">
        <f>VLOOKUP(E482,DATA!$A$1:$B$35,2,0)</f>
        <v>0</v>
      </c>
    </row>
    <row r="483" spans="2:9" ht="19.95" customHeight="1" x14ac:dyDescent="0.3">
      <c r="B483" s="27"/>
      <c r="C483" s="28"/>
      <c r="D483" s="29"/>
      <c r="E483" s="30"/>
      <c r="F483" s="32" t="str">
        <f t="shared" si="25"/>
        <v/>
      </c>
      <c r="G483" s="4" t="str">
        <f t="shared" si="23"/>
        <v/>
      </c>
      <c r="H483" s="5" t="str">
        <f t="shared" si="24"/>
        <v/>
      </c>
      <c r="I483" s="14">
        <f>VLOOKUP(E483,DATA!$A$1:$B$35,2,0)</f>
        <v>0</v>
      </c>
    </row>
    <row r="484" spans="2:9" ht="19.95" customHeight="1" x14ac:dyDescent="0.3">
      <c r="B484" s="27"/>
      <c r="C484" s="28"/>
      <c r="D484" s="29"/>
      <c r="E484" s="30"/>
      <c r="F484" s="32" t="str">
        <f t="shared" si="25"/>
        <v/>
      </c>
      <c r="G484" s="4" t="str">
        <f t="shared" si="23"/>
        <v/>
      </c>
      <c r="H484" s="5" t="str">
        <f t="shared" si="24"/>
        <v/>
      </c>
      <c r="I484" s="14">
        <f>VLOOKUP(E484,DATA!$A$1:$B$35,2,0)</f>
        <v>0</v>
      </c>
    </row>
    <row r="485" spans="2:9" ht="19.95" customHeight="1" x14ac:dyDescent="0.3">
      <c r="B485" s="27"/>
      <c r="C485" s="28"/>
      <c r="D485" s="29"/>
      <c r="E485" s="30"/>
      <c r="F485" s="32" t="str">
        <f t="shared" si="25"/>
        <v/>
      </c>
      <c r="G485" s="4" t="str">
        <f t="shared" si="23"/>
        <v/>
      </c>
      <c r="H485" s="5" t="str">
        <f t="shared" si="24"/>
        <v/>
      </c>
      <c r="I485" s="14">
        <f>VLOOKUP(E485,DATA!$A$1:$B$35,2,0)</f>
        <v>0</v>
      </c>
    </row>
    <row r="486" spans="2:9" ht="19.95" customHeight="1" x14ac:dyDescent="0.3">
      <c r="B486" s="27"/>
      <c r="C486" s="28"/>
      <c r="D486" s="29"/>
      <c r="E486" s="30"/>
      <c r="F486" s="32" t="str">
        <f t="shared" si="25"/>
        <v/>
      </c>
      <c r="G486" s="4" t="str">
        <f t="shared" si="23"/>
        <v/>
      </c>
      <c r="H486" s="5" t="str">
        <f t="shared" si="24"/>
        <v/>
      </c>
      <c r="I486" s="14">
        <f>VLOOKUP(E486,DATA!$A$1:$B$35,2,0)</f>
        <v>0</v>
      </c>
    </row>
    <row r="487" spans="2:9" ht="19.95" customHeight="1" x14ac:dyDescent="0.3">
      <c r="B487" s="27"/>
      <c r="C487" s="28"/>
      <c r="D487" s="29"/>
      <c r="E487" s="30"/>
      <c r="F487" s="32" t="str">
        <f t="shared" si="25"/>
        <v/>
      </c>
      <c r="G487" s="4" t="str">
        <f t="shared" si="23"/>
        <v/>
      </c>
      <c r="H487" s="5" t="str">
        <f t="shared" si="24"/>
        <v/>
      </c>
      <c r="I487" s="14">
        <f>VLOOKUP(E487,DATA!$A$1:$B$35,2,0)</f>
        <v>0</v>
      </c>
    </row>
    <row r="488" spans="2:9" ht="19.95" customHeight="1" x14ac:dyDescent="0.3">
      <c r="B488" s="27"/>
      <c r="C488" s="28"/>
      <c r="D488" s="29"/>
      <c r="E488" s="30"/>
      <c r="F488" s="32" t="str">
        <f t="shared" si="25"/>
        <v/>
      </c>
      <c r="G488" s="4" t="str">
        <f t="shared" si="23"/>
        <v/>
      </c>
      <c r="H488" s="5" t="str">
        <f t="shared" si="24"/>
        <v/>
      </c>
      <c r="I488" s="14">
        <f>VLOOKUP(E488,DATA!$A$1:$B$35,2,0)</f>
        <v>0</v>
      </c>
    </row>
    <row r="489" spans="2:9" ht="19.95" customHeight="1" x14ac:dyDescent="0.3">
      <c r="B489" s="27"/>
      <c r="C489" s="28"/>
      <c r="D489" s="29"/>
      <c r="E489" s="30"/>
      <c r="F489" s="32" t="str">
        <f t="shared" si="25"/>
        <v/>
      </c>
      <c r="G489" s="4" t="str">
        <f t="shared" si="23"/>
        <v/>
      </c>
      <c r="H489" s="5" t="str">
        <f t="shared" si="24"/>
        <v/>
      </c>
      <c r="I489" s="14">
        <f>VLOOKUP(E489,DATA!$A$1:$B$35,2,0)</f>
        <v>0</v>
      </c>
    </row>
    <row r="490" spans="2:9" ht="19.95" customHeight="1" x14ac:dyDescent="0.3">
      <c r="B490" s="27"/>
      <c r="C490" s="28"/>
      <c r="D490" s="29"/>
      <c r="E490" s="30"/>
      <c r="F490" s="32" t="str">
        <f t="shared" si="25"/>
        <v/>
      </c>
      <c r="G490" s="4" t="str">
        <f t="shared" si="23"/>
        <v/>
      </c>
      <c r="H490" s="5" t="str">
        <f t="shared" si="24"/>
        <v/>
      </c>
      <c r="I490" s="14">
        <f>VLOOKUP(E490,DATA!$A$1:$B$35,2,0)</f>
        <v>0</v>
      </c>
    </row>
    <row r="491" spans="2:9" ht="19.95" customHeight="1" x14ac:dyDescent="0.3">
      <c r="B491" s="27"/>
      <c r="C491" s="28"/>
      <c r="D491" s="29"/>
      <c r="E491" s="30"/>
      <c r="F491" s="32" t="str">
        <f t="shared" si="25"/>
        <v/>
      </c>
      <c r="G491" s="4" t="str">
        <f t="shared" si="23"/>
        <v/>
      </c>
      <c r="H491" s="5" t="str">
        <f t="shared" si="24"/>
        <v/>
      </c>
      <c r="I491" s="14">
        <f>VLOOKUP(E491,DATA!$A$1:$B$35,2,0)</f>
        <v>0</v>
      </c>
    </row>
    <row r="492" spans="2:9" ht="19.95" customHeight="1" x14ac:dyDescent="0.3">
      <c r="B492" s="27"/>
      <c r="C492" s="28"/>
      <c r="D492" s="29"/>
      <c r="E492" s="30"/>
      <c r="F492" s="32" t="str">
        <f t="shared" si="25"/>
        <v/>
      </c>
      <c r="G492" s="4" t="str">
        <f t="shared" si="23"/>
        <v/>
      </c>
      <c r="H492" s="5" t="str">
        <f t="shared" si="24"/>
        <v/>
      </c>
      <c r="I492" s="14">
        <f>VLOOKUP(E492,DATA!$A$1:$B$35,2,0)</f>
        <v>0</v>
      </c>
    </row>
    <row r="493" spans="2:9" ht="19.95" customHeight="1" x14ac:dyDescent="0.3">
      <c r="B493" s="27"/>
      <c r="C493" s="28"/>
      <c r="D493" s="29"/>
      <c r="E493" s="30"/>
      <c r="F493" s="32" t="str">
        <f t="shared" si="25"/>
        <v/>
      </c>
      <c r="G493" s="4" t="str">
        <f t="shared" si="23"/>
        <v/>
      </c>
      <c r="H493" s="5" t="str">
        <f t="shared" si="24"/>
        <v/>
      </c>
      <c r="I493" s="14">
        <f>VLOOKUP(E493,DATA!$A$1:$B$35,2,0)</f>
        <v>0</v>
      </c>
    </row>
    <row r="494" spans="2:9" ht="19.95" customHeight="1" x14ac:dyDescent="0.3">
      <c r="B494" s="27"/>
      <c r="C494" s="28"/>
      <c r="D494" s="29"/>
      <c r="E494" s="30"/>
      <c r="F494" s="32" t="str">
        <f t="shared" si="25"/>
        <v/>
      </c>
      <c r="G494" s="4" t="str">
        <f t="shared" si="23"/>
        <v/>
      </c>
      <c r="H494" s="5" t="str">
        <f t="shared" si="24"/>
        <v/>
      </c>
      <c r="I494" s="14">
        <f>VLOOKUP(E494,DATA!$A$1:$B$35,2,0)</f>
        <v>0</v>
      </c>
    </row>
    <row r="495" spans="2:9" ht="19.95" customHeight="1" x14ac:dyDescent="0.3">
      <c r="B495" s="27"/>
      <c r="C495" s="28"/>
      <c r="D495" s="29"/>
      <c r="E495" s="30"/>
      <c r="F495" s="32" t="str">
        <f t="shared" si="25"/>
        <v/>
      </c>
      <c r="G495" s="4" t="str">
        <f t="shared" si="23"/>
        <v/>
      </c>
      <c r="H495" s="5" t="str">
        <f t="shared" si="24"/>
        <v/>
      </c>
      <c r="I495" s="14">
        <f>VLOOKUP(E495,DATA!$A$1:$B$35,2,0)</f>
        <v>0</v>
      </c>
    </row>
    <row r="496" spans="2:9" ht="19.95" customHeight="1" x14ac:dyDescent="0.3">
      <c r="B496" s="27"/>
      <c r="C496" s="28"/>
      <c r="D496" s="29"/>
      <c r="E496" s="30"/>
      <c r="F496" s="32" t="str">
        <f t="shared" si="25"/>
        <v/>
      </c>
      <c r="G496" s="4" t="str">
        <f t="shared" si="23"/>
        <v/>
      </c>
      <c r="H496" s="5" t="str">
        <f t="shared" si="24"/>
        <v/>
      </c>
      <c r="I496" s="14">
        <f>VLOOKUP(E496,DATA!$A$1:$B$35,2,0)</f>
        <v>0</v>
      </c>
    </row>
    <row r="497" spans="2:9" ht="19.95" customHeight="1" x14ac:dyDescent="0.3">
      <c r="B497" s="27"/>
      <c r="C497" s="28"/>
      <c r="D497" s="29"/>
      <c r="E497" s="30"/>
      <c r="F497" s="32" t="str">
        <f t="shared" si="25"/>
        <v/>
      </c>
      <c r="G497" s="4" t="str">
        <f t="shared" si="23"/>
        <v/>
      </c>
      <c r="H497" s="5" t="str">
        <f t="shared" si="24"/>
        <v/>
      </c>
      <c r="I497" s="14">
        <f>VLOOKUP(E497,DATA!$A$1:$B$35,2,0)</f>
        <v>0</v>
      </c>
    </row>
    <row r="498" spans="2:9" ht="19.95" customHeight="1" x14ac:dyDescent="0.3">
      <c r="B498" s="27"/>
      <c r="C498" s="28"/>
      <c r="D498" s="29"/>
      <c r="E498" s="30"/>
      <c r="F498" s="32" t="str">
        <f t="shared" si="25"/>
        <v/>
      </c>
      <c r="G498" s="4" t="str">
        <f t="shared" si="23"/>
        <v/>
      </c>
      <c r="H498" s="5" t="str">
        <f t="shared" si="24"/>
        <v/>
      </c>
      <c r="I498" s="14">
        <f>VLOOKUP(E498,DATA!$A$1:$B$35,2,0)</f>
        <v>0</v>
      </c>
    </row>
    <row r="499" spans="2:9" ht="19.95" customHeight="1" x14ac:dyDescent="0.3">
      <c r="B499" s="27"/>
      <c r="C499" s="28"/>
      <c r="D499" s="29"/>
      <c r="E499" s="30"/>
      <c r="F499" s="32" t="str">
        <f t="shared" si="25"/>
        <v/>
      </c>
      <c r="G499" s="4" t="str">
        <f t="shared" si="23"/>
        <v/>
      </c>
      <c r="H499" s="5" t="str">
        <f t="shared" si="24"/>
        <v/>
      </c>
      <c r="I499" s="14">
        <f>VLOOKUP(E499,DATA!$A$1:$B$35,2,0)</f>
        <v>0</v>
      </c>
    </row>
    <row r="500" spans="2:9" ht="19.95" customHeight="1" x14ac:dyDescent="0.3">
      <c r="B500" s="27"/>
      <c r="C500" s="28"/>
      <c r="D500" s="29"/>
      <c r="E500" s="30"/>
      <c r="F500" s="32" t="str">
        <f t="shared" si="25"/>
        <v/>
      </c>
      <c r="G500" s="4" t="str">
        <f t="shared" si="23"/>
        <v/>
      </c>
      <c r="H500" s="5" t="str">
        <f t="shared" si="24"/>
        <v/>
      </c>
      <c r="I500" s="14">
        <f>VLOOKUP(E500,DATA!$A$1:$B$35,2,0)</f>
        <v>0</v>
      </c>
    </row>
    <row r="501" spans="2:9" ht="19.95" customHeight="1" x14ac:dyDescent="0.3">
      <c r="B501" s="27"/>
      <c r="C501" s="28"/>
      <c r="D501" s="29"/>
      <c r="E501" s="30"/>
      <c r="F501" s="32" t="str">
        <f t="shared" si="25"/>
        <v/>
      </c>
      <c r="G501" s="4" t="str">
        <f t="shared" si="23"/>
        <v/>
      </c>
      <c r="H501" s="5" t="str">
        <f t="shared" si="24"/>
        <v/>
      </c>
      <c r="I501" s="14">
        <f>VLOOKUP(E501,DATA!$A$1:$B$35,2,0)</f>
        <v>0</v>
      </c>
    </row>
    <row r="502" spans="2:9" ht="19.95" customHeight="1" x14ac:dyDescent="0.3">
      <c r="B502" s="27"/>
      <c r="C502" s="28"/>
      <c r="D502" s="29"/>
      <c r="E502" s="30"/>
      <c r="F502" s="32" t="str">
        <f t="shared" si="25"/>
        <v/>
      </c>
      <c r="G502" s="4" t="str">
        <f t="shared" si="23"/>
        <v/>
      </c>
      <c r="H502" s="5" t="str">
        <f t="shared" si="24"/>
        <v/>
      </c>
      <c r="I502" s="14">
        <f>VLOOKUP(E502,DATA!$A$1:$B$35,2,0)</f>
        <v>0</v>
      </c>
    </row>
    <row r="503" spans="2:9" ht="19.95" customHeight="1" x14ac:dyDescent="0.3">
      <c r="B503" s="27"/>
      <c r="C503" s="28"/>
      <c r="D503" s="29"/>
      <c r="E503" s="30"/>
      <c r="F503" s="32" t="str">
        <f t="shared" si="25"/>
        <v/>
      </c>
      <c r="G503" s="4" t="str">
        <f t="shared" si="23"/>
        <v/>
      </c>
      <c r="H503" s="5" t="str">
        <f t="shared" si="24"/>
        <v/>
      </c>
      <c r="I503" s="14">
        <f>VLOOKUP(E503,DATA!$A$1:$B$35,2,0)</f>
        <v>0</v>
      </c>
    </row>
    <row r="504" spans="2:9" ht="19.95" customHeight="1" x14ac:dyDescent="0.3">
      <c r="B504" s="27"/>
      <c r="C504" s="28"/>
      <c r="D504" s="29"/>
      <c r="E504" s="30"/>
      <c r="F504" s="32" t="str">
        <f t="shared" si="25"/>
        <v/>
      </c>
      <c r="G504" s="4" t="str">
        <f t="shared" si="23"/>
        <v/>
      </c>
      <c r="H504" s="5" t="str">
        <f t="shared" si="24"/>
        <v/>
      </c>
      <c r="I504" s="14">
        <f>VLOOKUP(E504,DATA!$A$1:$B$35,2,0)</f>
        <v>0</v>
      </c>
    </row>
    <row r="505" spans="2:9" ht="19.95" customHeight="1" x14ac:dyDescent="0.3">
      <c r="B505" s="27"/>
      <c r="C505" s="28"/>
      <c r="D505" s="29"/>
      <c r="E505" s="30"/>
      <c r="F505" s="32" t="str">
        <f t="shared" si="25"/>
        <v/>
      </c>
      <c r="G505" s="4" t="str">
        <f t="shared" si="23"/>
        <v/>
      </c>
      <c r="H505" s="5" t="str">
        <f t="shared" si="24"/>
        <v/>
      </c>
      <c r="I505" s="14">
        <f>VLOOKUP(E505,DATA!$A$1:$B$35,2,0)</f>
        <v>0</v>
      </c>
    </row>
    <row r="506" spans="2:9" ht="19.95" customHeight="1" x14ac:dyDescent="0.3">
      <c r="B506" s="27"/>
      <c r="C506" s="28"/>
      <c r="D506" s="29"/>
      <c r="E506" s="30"/>
      <c r="F506" s="32" t="str">
        <f t="shared" si="25"/>
        <v/>
      </c>
      <c r="G506" s="4" t="str">
        <f t="shared" si="23"/>
        <v/>
      </c>
      <c r="H506" s="5" t="str">
        <f t="shared" si="24"/>
        <v/>
      </c>
      <c r="I506" s="14">
        <f>VLOOKUP(E506,DATA!$A$1:$B$35,2,0)</f>
        <v>0</v>
      </c>
    </row>
    <row r="507" spans="2:9" ht="19.95" customHeight="1" x14ac:dyDescent="0.3">
      <c r="B507" s="27"/>
      <c r="C507" s="28"/>
      <c r="D507" s="29"/>
      <c r="E507" s="30"/>
      <c r="F507" s="32" t="str">
        <f t="shared" si="25"/>
        <v/>
      </c>
      <c r="G507" s="4" t="str">
        <f t="shared" si="23"/>
        <v/>
      </c>
      <c r="H507" s="5" t="str">
        <f t="shared" si="24"/>
        <v/>
      </c>
      <c r="I507" s="14">
        <f>VLOOKUP(E507,DATA!$A$1:$B$35,2,0)</f>
        <v>0</v>
      </c>
    </row>
    <row r="508" spans="2:9" ht="19.95" customHeight="1" x14ac:dyDescent="0.3">
      <c r="B508" s="27"/>
      <c r="C508" s="28"/>
      <c r="D508" s="29"/>
      <c r="E508" s="30"/>
      <c r="F508" s="32" t="str">
        <f t="shared" si="25"/>
        <v/>
      </c>
      <c r="G508" s="4" t="str">
        <f t="shared" si="23"/>
        <v/>
      </c>
      <c r="H508" s="5" t="str">
        <f t="shared" si="24"/>
        <v/>
      </c>
      <c r="I508" s="14">
        <f>VLOOKUP(E508,DATA!$A$1:$B$35,2,0)</f>
        <v>0</v>
      </c>
    </row>
    <row r="509" spans="2:9" ht="19.95" customHeight="1" x14ac:dyDescent="0.3">
      <c r="B509" s="27"/>
      <c r="C509" s="28"/>
      <c r="D509" s="29"/>
      <c r="E509" s="30"/>
      <c r="F509" s="32" t="str">
        <f t="shared" si="25"/>
        <v/>
      </c>
      <c r="G509" s="4" t="str">
        <f t="shared" si="23"/>
        <v/>
      </c>
      <c r="H509" s="5" t="str">
        <f t="shared" si="24"/>
        <v/>
      </c>
      <c r="I509" s="14">
        <f>VLOOKUP(E509,DATA!$A$1:$B$35,2,0)</f>
        <v>0</v>
      </c>
    </row>
    <row r="510" spans="2:9" ht="19.95" customHeight="1" x14ac:dyDescent="0.3">
      <c r="B510" s="27"/>
      <c r="C510" s="28"/>
      <c r="D510" s="29"/>
      <c r="E510" s="30"/>
      <c r="F510" s="32" t="str">
        <f t="shared" si="25"/>
        <v/>
      </c>
      <c r="G510" s="4" t="str">
        <f t="shared" si="23"/>
        <v/>
      </c>
      <c r="H510" s="5" t="str">
        <f t="shared" si="24"/>
        <v/>
      </c>
      <c r="I510" s="14">
        <f>VLOOKUP(E510,DATA!$A$1:$B$35,2,0)</f>
        <v>0</v>
      </c>
    </row>
    <row r="511" spans="2:9" ht="19.95" customHeight="1" x14ac:dyDescent="0.3">
      <c r="B511" s="27"/>
      <c r="C511" s="28"/>
      <c r="D511" s="29"/>
      <c r="E511" s="30"/>
      <c r="F511" s="32" t="str">
        <f t="shared" si="25"/>
        <v/>
      </c>
      <c r="G511" s="4" t="str">
        <f t="shared" si="23"/>
        <v/>
      </c>
      <c r="H511" s="5" t="str">
        <f t="shared" si="24"/>
        <v/>
      </c>
      <c r="I511" s="14">
        <f>VLOOKUP(E511,DATA!$A$1:$B$35,2,0)</f>
        <v>0</v>
      </c>
    </row>
    <row r="512" spans="2:9" ht="19.95" customHeight="1" x14ac:dyDescent="0.3">
      <c r="B512" s="27"/>
      <c r="C512" s="28"/>
      <c r="D512" s="29"/>
      <c r="E512" s="30"/>
      <c r="F512" s="32" t="str">
        <f t="shared" si="25"/>
        <v/>
      </c>
      <c r="G512" s="4" t="str">
        <f t="shared" si="23"/>
        <v/>
      </c>
      <c r="H512" s="5" t="str">
        <f t="shared" si="24"/>
        <v/>
      </c>
      <c r="I512" s="14">
        <f>VLOOKUP(E512,DATA!$A$1:$B$35,2,0)</f>
        <v>0</v>
      </c>
    </row>
    <row r="513" spans="2:9" ht="19.95" customHeight="1" x14ac:dyDescent="0.3">
      <c r="B513" s="27"/>
      <c r="C513" s="28"/>
      <c r="D513" s="29"/>
      <c r="E513" s="30"/>
      <c r="F513" s="32" t="str">
        <f t="shared" si="25"/>
        <v/>
      </c>
      <c r="G513" s="4" t="str">
        <f t="shared" si="23"/>
        <v/>
      </c>
      <c r="H513" s="5" t="str">
        <f t="shared" si="24"/>
        <v/>
      </c>
      <c r="I513" s="14">
        <f>VLOOKUP(E513,DATA!$A$1:$B$35,2,0)</f>
        <v>0</v>
      </c>
    </row>
    <row r="514" spans="2:9" ht="19.95" customHeight="1" x14ac:dyDescent="0.3">
      <c r="B514" s="27"/>
      <c r="C514" s="28"/>
      <c r="D514" s="29"/>
      <c r="E514" s="30"/>
      <c r="F514" s="32" t="str">
        <f t="shared" si="25"/>
        <v/>
      </c>
      <c r="G514" s="4" t="str">
        <f t="shared" si="23"/>
        <v/>
      </c>
      <c r="H514" s="5" t="str">
        <f t="shared" si="24"/>
        <v/>
      </c>
      <c r="I514" s="14">
        <f>VLOOKUP(E514,DATA!$A$1:$B$35,2,0)</f>
        <v>0</v>
      </c>
    </row>
    <row r="515" spans="2:9" ht="19.95" customHeight="1" x14ac:dyDescent="0.3">
      <c r="B515" s="27"/>
      <c r="C515" s="28"/>
      <c r="D515" s="29"/>
      <c r="E515" s="30"/>
      <c r="F515" s="32" t="str">
        <f t="shared" si="25"/>
        <v/>
      </c>
      <c r="G515" s="4" t="str">
        <f t="shared" si="23"/>
        <v/>
      </c>
      <c r="H515" s="5" t="str">
        <f t="shared" si="24"/>
        <v/>
      </c>
      <c r="I515" s="14">
        <f>VLOOKUP(E515,DATA!$A$1:$B$35,2,0)</f>
        <v>0</v>
      </c>
    </row>
    <row r="516" spans="2:9" ht="19.95" customHeight="1" x14ac:dyDescent="0.3">
      <c r="B516" s="27"/>
      <c r="C516" s="28"/>
      <c r="D516" s="29"/>
      <c r="E516" s="30"/>
      <c r="F516" s="32" t="str">
        <f t="shared" si="25"/>
        <v/>
      </c>
      <c r="G516" s="4" t="str">
        <f t="shared" si="23"/>
        <v/>
      </c>
      <c r="H516" s="5" t="str">
        <f t="shared" si="24"/>
        <v/>
      </c>
      <c r="I516" s="14">
        <f>VLOOKUP(E516,DATA!$A$1:$B$35,2,0)</f>
        <v>0</v>
      </c>
    </row>
    <row r="517" spans="2:9" ht="19.95" customHeight="1" x14ac:dyDescent="0.3">
      <c r="B517" s="27"/>
      <c r="C517" s="28"/>
      <c r="D517" s="29"/>
      <c r="E517" s="30"/>
      <c r="F517" s="32" t="str">
        <f t="shared" si="25"/>
        <v/>
      </c>
      <c r="G517" s="4" t="str">
        <f t="shared" si="23"/>
        <v/>
      </c>
      <c r="H517" s="5" t="str">
        <f t="shared" si="24"/>
        <v/>
      </c>
      <c r="I517" s="14">
        <f>VLOOKUP(E517,DATA!$A$1:$B$35,2,0)</f>
        <v>0</v>
      </c>
    </row>
    <row r="518" spans="2:9" ht="19.95" customHeight="1" x14ac:dyDescent="0.3">
      <c r="B518" s="27"/>
      <c r="C518" s="28"/>
      <c r="D518" s="29"/>
      <c r="E518" s="30"/>
      <c r="F518" s="32" t="str">
        <f t="shared" si="25"/>
        <v/>
      </c>
      <c r="G518" s="4" t="str">
        <f t="shared" si="23"/>
        <v/>
      </c>
      <c r="H518" s="5" t="str">
        <f t="shared" si="24"/>
        <v/>
      </c>
      <c r="I518" s="14">
        <f>VLOOKUP(E518,DATA!$A$1:$B$35,2,0)</f>
        <v>0</v>
      </c>
    </row>
    <row r="519" spans="2:9" ht="19.95" customHeight="1" x14ac:dyDescent="0.3">
      <c r="B519" s="27"/>
      <c r="C519" s="28"/>
      <c r="D519" s="29"/>
      <c r="E519" s="30"/>
      <c r="F519" s="32" t="str">
        <f t="shared" si="25"/>
        <v/>
      </c>
      <c r="G519" s="4" t="str">
        <f t="shared" si="23"/>
        <v/>
      </c>
      <c r="H519" s="5" t="str">
        <f t="shared" si="24"/>
        <v/>
      </c>
      <c r="I519" s="14">
        <f>VLOOKUP(E519,DATA!$A$1:$B$35,2,0)</f>
        <v>0</v>
      </c>
    </row>
    <row r="520" spans="2:9" ht="19.95" customHeight="1" x14ac:dyDescent="0.3">
      <c r="B520" s="27"/>
      <c r="C520" s="28"/>
      <c r="D520" s="29"/>
      <c r="E520" s="30"/>
      <c r="F520" s="32" t="str">
        <f t="shared" si="25"/>
        <v/>
      </c>
      <c r="G520" s="4" t="str">
        <f t="shared" ref="G520:G537" si="26">IF(B520="","",INT(B520))</f>
        <v/>
      </c>
      <c r="H520" s="5" t="str">
        <f t="shared" ref="H520:H583" si="27">IF(B520="","",B520-G520)</f>
        <v/>
      </c>
      <c r="I520" s="14">
        <f>VLOOKUP(E520,DATA!$A$1:$B$35,2,0)</f>
        <v>0</v>
      </c>
    </row>
    <row r="521" spans="2:9" ht="19.95" customHeight="1" x14ac:dyDescent="0.3">
      <c r="B521" s="27"/>
      <c r="C521" s="28"/>
      <c r="D521" s="29"/>
      <c r="E521" s="30"/>
      <c r="F521" s="32" t="str">
        <f t="shared" si="25"/>
        <v/>
      </c>
      <c r="G521" s="4" t="str">
        <f t="shared" si="26"/>
        <v/>
      </c>
      <c r="H521" s="5" t="str">
        <f t="shared" si="27"/>
        <v/>
      </c>
      <c r="I521" s="14">
        <f>VLOOKUP(E521,DATA!$A$1:$B$35,2,0)</f>
        <v>0</v>
      </c>
    </row>
    <row r="522" spans="2:9" ht="19.95" customHeight="1" x14ac:dyDescent="0.3">
      <c r="B522" s="27"/>
      <c r="C522" s="28"/>
      <c r="D522" s="29"/>
      <c r="E522" s="30"/>
      <c r="F522" s="32" t="str">
        <f t="shared" ref="F522:F585" si="28">IF(ISBLANK(B522),"",TEXT(G522,"jjj"))</f>
        <v/>
      </c>
      <c r="G522" s="4" t="str">
        <f t="shared" si="26"/>
        <v/>
      </c>
      <c r="H522" s="5" t="str">
        <f t="shared" si="27"/>
        <v/>
      </c>
      <c r="I522" s="14">
        <f>VLOOKUP(E522,DATA!$A$1:$B$35,2,0)</f>
        <v>0</v>
      </c>
    </row>
    <row r="523" spans="2:9" ht="19.95" customHeight="1" x14ac:dyDescent="0.3">
      <c r="B523" s="27"/>
      <c r="C523" s="28"/>
      <c r="D523" s="29"/>
      <c r="E523" s="30"/>
      <c r="F523" s="32" t="str">
        <f t="shared" si="28"/>
        <v/>
      </c>
      <c r="G523" s="4" t="str">
        <f t="shared" si="26"/>
        <v/>
      </c>
      <c r="H523" s="5" t="str">
        <f t="shared" si="27"/>
        <v/>
      </c>
      <c r="I523" s="14">
        <f>VLOOKUP(E523,DATA!$A$1:$B$35,2,0)</f>
        <v>0</v>
      </c>
    </row>
    <row r="524" spans="2:9" ht="19.95" customHeight="1" x14ac:dyDescent="0.3">
      <c r="B524" s="27"/>
      <c r="C524" s="28"/>
      <c r="D524" s="29"/>
      <c r="E524" s="30"/>
      <c r="F524" s="32" t="str">
        <f t="shared" si="28"/>
        <v/>
      </c>
      <c r="G524" s="4" t="str">
        <f t="shared" si="26"/>
        <v/>
      </c>
      <c r="H524" s="5" t="str">
        <f t="shared" si="27"/>
        <v/>
      </c>
      <c r="I524" s="14">
        <f>VLOOKUP(E524,DATA!$A$1:$B$35,2,0)</f>
        <v>0</v>
      </c>
    </row>
    <row r="525" spans="2:9" ht="19.95" customHeight="1" x14ac:dyDescent="0.3">
      <c r="B525" s="27"/>
      <c r="C525" s="28"/>
      <c r="D525" s="29"/>
      <c r="E525" s="30"/>
      <c r="F525" s="32" t="str">
        <f t="shared" si="28"/>
        <v/>
      </c>
      <c r="G525" s="4" t="str">
        <f t="shared" si="26"/>
        <v/>
      </c>
      <c r="H525" s="5" t="str">
        <f t="shared" si="27"/>
        <v/>
      </c>
      <c r="I525" s="14">
        <f>VLOOKUP(E525,DATA!$A$1:$B$35,2,0)</f>
        <v>0</v>
      </c>
    </row>
    <row r="526" spans="2:9" ht="19.95" customHeight="1" x14ac:dyDescent="0.3">
      <c r="B526" s="27"/>
      <c r="C526" s="28"/>
      <c r="D526" s="29"/>
      <c r="E526" s="30"/>
      <c r="F526" s="32" t="str">
        <f t="shared" si="28"/>
        <v/>
      </c>
      <c r="G526" s="4" t="str">
        <f t="shared" si="26"/>
        <v/>
      </c>
      <c r="H526" s="5" t="str">
        <f t="shared" si="27"/>
        <v/>
      </c>
      <c r="I526" s="14">
        <f>VLOOKUP(E526,DATA!$A$1:$B$35,2,0)</f>
        <v>0</v>
      </c>
    </row>
    <row r="527" spans="2:9" ht="19.95" customHeight="1" x14ac:dyDescent="0.3">
      <c r="B527" s="27"/>
      <c r="C527" s="28"/>
      <c r="D527" s="29"/>
      <c r="E527" s="30"/>
      <c r="F527" s="32" t="str">
        <f t="shared" si="28"/>
        <v/>
      </c>
      <c r="G527" s="4" t="str">
        <f t="shared" si="26"/>
        <v/>
      </c>
      <c r="H527" s="5" t="str">
        <f t="shared" si="27"/>
        <v/>
      </c>
      <c r="I527" s="14">
        <f>VLOOKUP(E527,DATA!$A$1:$B$35,2,0)</f>
        <v>0</v>
      </c>
    </row>
    <row r="528" spans="2:9" ht="19.95" customHeight="1" x14ac:dyDescent="0.3">
      <c r="B528" s="27"/>
      <c r="C528" s="28"/>
      <c r="D528" s="29"/>
      <c r="E528" s="30"/>
      <c r="F528" s="32" t="str">
        <f t="shared" si="28"/>
        <v/>
      </c>
      <c r="G528" s="4" t="str">
        <f t="shared" si="26"/>
        <v/>
      </c>
      <c r="H528" s="5" t="str">
        <f t="shared" si="27"/>
        <v/>
      </c>
      <c r="I528" s="14">
        <f>VLOOKUP(E528,DATA!$A$1:$B$35,2,0)</f>
        <v>0</v>
      </c>
    </row>
    <row r="529" spans="2:9" ht="19.95" customHeight="1" x14ac:dyDescent="0.3">
      <c r="B529" s="27"/>
      <c r="C529" s="28"/>
      <c r="D529" s="29"/>
      <c r="E529" s="30"/>
      <c r="F529" s="32" t="str">
        <f t="shared" si="28"/>
        <v/>
      </c>
      <c r="G529" s="4" t="str">
        <f t="shared" si="26"/>
        <v/>
      </c>
      <c r="H529" s="5" t="str">
        <f t="shared" si="27"/>
        <v/>
      </c>
      <c r="I529" s="14">
        <f>VLOOKUP(E529,DATA!$A$1:$B$35,2,0)</f>
        <v>0</v>
      </c>
    </row>
    <row r="530" spans="2:9" ht="19.95" customHeight="1" x14ac:dyDescent="0.3">
      <c r="B530" s="27"/>
      <c r="C530" s="28"/>
      <c r="D530" s="29"/>
      <c r="E530" s="30"/>
      <c r="F530" s="32" t="str">
        <f t="shared" si="28"/>
        <v/>
      </c>
      <c r="G530" s="4" t="str">
        <f t="shared" si="26"/>
        <v/>
      </c>
      <c r="H530" s="5" t="str">
        <f t="shared" si="27"/>
        <v/>
      </c>
      <c r="I530" s="14">
        <f>VLOOKUP(E530,DATA!$A$1:$B$35,2,0)</f>
        <v>0</v>
      </c>
    </row>
    <row r="531" spans="2:9" ht="19.95" customHeight="1" x14ac:dyDescent="0.3">
      <c r="B531" s="27"/>
      <c r="C531" s="28"/>
      <c r="D531" s="29"/>
      <c r="E531" s="30"/>
      <c r="F531" s="32" t="str">
        <f t="shared" si="28"/>
        <v/>
      </c>
      <c r="G531" s="4" t="str">
        <f t="shared" si="26"/>
        <v/>
      </c>
      <c r="H531" s="5" t="str">
        <f t="shared" si="27"/>
        <v/>
      </c>
      <c r="I531" s="14">
        <f>VLOOKUP(E531,DATA!$A$1:$B$35,2,0)</f>
        <v>0</v>
      </c>
    </row>
    <row r="532" spans="2:9" ht="19.95" customHeight="1" x14ac:dyDescent="0.3">
      <c r="B532" s="27"/>
      <c r="C532" s="28"/>
      <c r="D532" s="29"/>
      <c r="E532" s="30"/>
      <c r="F532" s="32" t="str">
        <f t="shared" si="28"/>
        <v/>
      </c>
      <c r="G532" s="4" t="str">
        <f t="shared" si="26"/>
        <v/>
      </c>
      <c r="H532" s="5" t="str">
        <f t="shared" si="27"/>
        <v/>
      </c>
      <c r="I532" s="14">
        <f>VLOOKUP(E532,DATA!$A$1:$B$35,2,0)</f>
        <v>0</v>
      </c>
    </row>
    <row r="533" spans="2:9" ht="19.95" customHeight="1" x14ac:dyDescent="0.3">
      <c r="B533" s="27"/>
      <c r="C533" s="28"/>
      <c r="D533" s="29"/>
      <c r="E533" s="30"/>
      <c r="F533" s="32" t="str">
        <f t="shared" si="28"/>
        <v/>
      </c>
      <c r="G533" s="4" t="str">
        <f t="shared" si="26"/>
        <v/>
      </c>
      <c r="H533" s="5" t="str">
        <f t="shared" si="27"/>
        <v/>
      </c>
      <c r="I533" s="14">
        <f>VLOOKUP(E533,DATA!$A$1:$B$35,2,0)</f>
        <v>0</v>
      </c>
    </row>
    <row r="534" spans="2:9" ht="19.95" customHeight="1" x14ac:dyDescent="0.3">
      <c r="B534" s="27"/>
      <c r="C534" s="28"/>
      <c r="D534" s="29"/>
      <c r="E534" s="30"/>
      <c r="F534" s="32" t="str">
        <f t="shared" si="28"/>
        <v/>
      </c>
      <c r="G534" s="4" t="str">
        <f t="shared" si="26"/>
        <v/>
      </c>
      <c r="H534" s="5" t="str">
        <f t="shared" si="27"/>
        <v/>
      </c>
      <c r="I534" s="14">
        <f>VLOOKUP(E534,DATA!$A$1:$B$35,2,0)</f>
        <v>0</v>
      </c>
    </row>
    <row r="535" spans="2:9" ht="19.95" customHeight="1" x14ac:dyDescent="0.3">
      <c r="B535" s="27"/>
      <c r="C535" s="28"/>
      <c r="D535" s="29"/>
      <c r="E535" s="30"/>
      <c r="F535" s="32" t="str">
        <f t="shared" si="28"/>
        <v/>
      </c>
      <c r="G535" s="4" t="str">
        <f t="shared" si="26"/>
        <v/>
      </c>
      <c r="H535" s="5" t="str">
        <f t="shared" si="27"/>
        <v/>
      </c>
      <c r="I535" s="14">
        <f>VLOOKUP(E535,DATA!$A$1:$B$35,2,0)</f>
        <v>0</v>
      </c>
    </row>
    <row r="536" spans="2:9" ht="19.95" customHeight="1" x14ac:dyDescent="0.3">
      <c r="B536" s="27"/>
      <c r="C536" s="28"/>
      <c r="D536" s="29"/>
      <c r="E536" s="30"/>
      <c r="F536" s="32" t="str">
        <f t="shared" si="28"/>
        <v/>
      </c>
      <c r="G536" s="4" t="str">
        <f t="shared" si="26"/>
        <v/>
      </c>
      <c r="H536" s="5" t="str">
        <f t="shared" si="27"/>
        <v/>
      </c>
      <c r="I536" s="14">
        <f>VLOOKUP(E536,DATA!$A$1:$B$35,2,0)</f>
        <v>0</v>
      </c>
    </row>
    <row r="537" spans="2:9" ht="19.95" customHeight="1" x14ac:dyDescent="0.3">
      <c r="B537" s="27"/>
      <c r="C537" s="28"/>
      <c r="D537" s="29"/>
      <c r="E537" s="30"/>
      <c r="F537" s="32" t="str">
        <f t="shared" si="28"/>
        <v/>
      </c>
      <c r="G537" s="4" t="str">
        <f t="shared" si="26"/>
        <v/>
      </c>
      <c r="H537" s="5" t="str">
        <f t="shared" si="27"/>
        <v/>
      </c>
      <c r="I537" s="14">
        <f>VLOOKUP(E537,DATA!$A$1:$B$35,2,0)</f>
        <v>0</v>
      </c>
    </row>
    <row r="538" spans="2:9" ht="19.95" customHeight="1" x14ac:dyDescent="0.3">
      <c r="B538" s="27"/>
      <c r="C538" s="28"/>
      <c r="D538" s="29"/>
      <c r="E538" s="30"/>
      <c r="F538" s="32" t="str">
        <f t="shared" si="28"/>
        <v/>
      </c>
      <c r="G538" s="4" t="str">
        <f>IF(ISBLANK(B538),"",INT(B538))</f>
        <v/>
      </c>
      <c r="H538" s="5" t="str">
        <f t="shared" si="27"/>
        <v/>
      </c>
      <c r="I538" s="14">
        <f>VLOOKUP(E538,DATA!$A$1:$B$35,2,0)</f>
        <v>0</v>
      </c>
    </row>
    <row r="539" spans="2:9" ht="19.95" customHeight="1" x14ac:dyDescent="0.3">
      <c r="B539" s="27"/>
      <c r="C539" s="28"/>
      <c r="D539" s="29"/>
      <c r="E539" s="30"/>
      <c r="F539" s="32" t="str">
        <f t="shared" si="28"/>
        <v/>
      </c>
      <c r="G539" s="4" t="str">
        <f t="shared" ref="G539:G570" si="29">IF(B539="","",INT(B539))</f>
        <v/>
      </c>
      <c r="H539" s="5" t="str">
        <f t="shared" si="27"/>
        <v/>
      </c>
      <c r="I539" s="14">
        <f>VLOOKUP(E539,DATA!$A$1:$B$35,2,0)</f>
        <v>0</v>
      </c>
    </row>
    <row r="540" spans="2:9" ht="19.95" customHeight="1" x14ac:dyDescent="0.3">
      <c r="B540" s="27"/>
      <c r="C540" s="28"/>
      <c r="D540" s="29"/>
      <c r="E540" s="30"/>
      <c r="F540" s="32" t="str">
        <f t="shared" si="28"/>
        <v/>
      </c>
      <c r="G540" s="4" t="str">
        <f t="shared" si="29"/>
        <v/>
      </c>
      <c r="H540" s="5" t="str">
        <f t="shared" si="27"/>
        <v/>
      </c>
      <c r="I540" s="14">
        <f>VLOOKUP(E540,DATA!$A$1:$B$35,2,0)</f>
        <v>0</v>
      </c>
    </row>
    <row r="541" spans="2:9" ht="19.95" customHeight="1" x14ac:dyDescent="0.3">
      <c r="B541" s="27"/>
      <c r="C541" s="28"/>
      <c r="D541" s="29"/>
      <c r="E541" s="30"/>
      <c r="F541" s="32" t="str">
        <f t="shared" si="28"/>
        <v/>
      </c>
      <c r="G541" s="4" t="str">
        <f t="shared" si="29"/>
        <v/>
      </c>
      <c r="H541" s="5" t="str">
        <f t="shared" si="27"/>
        <v/>
      </c>
      <c r="I541" s="14">
        <f>VLOOKUP(E541,DATA!$A$1:$B$35,2,0)</f>
        <v>0</v>
      </c>
    </row>
    <row r="542" spans="2:9" ht="19.95" customHeight="1" x14ac:dyDescent="0.3">
      <c r="B542" s="27"/>
      <c r="C542" s="28"/>
      <c r="D542" s="29"/>
      <c r="E542" s="30"/>
      <c r="F542" s="32" t="str">
        <f t="shared" si="28"/>
        <v/>
      </c>
      <c r="G542" s="4" t="str">
        <f t="shared" si="29"/>
        <v/>
      </c>
      <c r="H542" s="5" t="str">
        <f t="shared" si="27"/>
        <v/>
      </c>
      <c r="I542" s="14">
        <f>VLOOKUP(E542,DATA!$A$1:$B$35,2,0)</f>
        <v>0</v>
      </c>
    </row>
    <row r="543" spans="2:9" ht="19.95" customHeight="1" x14ac:dyDescent="0.3">
      <c r="B543" s="27"/>
      <c r="C543" s="28"/>
      <c r="D543" s="29"/>
      <c r="E543" s="30"/>
      <c r="F543" s="32" t="str">
        <f t="shared" si="28"/>
        <v/>
      </c>
      <c r="G543" s="4" t="str">
        <f t="shared" si="29"/>
        <v/>
      </c>
      <c r="H543" s="5" t="str">
        <f t="shared" si="27"/>
        <v/>
      </c>
      <c r="I543" s="14">
        <f>VLOOKUP(E543,DATA!$A$1:$B$35,2,0)</f>
        <v>0</v>
      </c>
    </row>
    <row r="544" spans="2:9" ht="19.95" customHeight="1" x14ac:dyDescent="0.3">
      <c r="B544" s="27"/>
      <c r="C544" s="28"/>
      <c r="D544" s="29"/>
      <c r="E544" s="30"/>
      <c r="F544" s="32" t="str">
        <f t="shared" si="28"/>
        <v/>
      </c>
      <c r="G544" s="4" t="str">
        <f t="shared" si="29"/>
        <v/>
      </c>
      <c r="H544" s="5" t="str">
        <f t="shared" si="27"/>
        <v/>
      </c>
      <c r="I544" s="14">
        <f>VLOOKUP(E544,DATA!$A$1:$B$35,2,0)</f>
        <v>0</v>
      </c>
    </row>
    <row r="545" spans="2:9" ht="19.95" customHeight="1" x14ac:dyDescent="0.3">
      <c r="B545" s="27"/>
      <c r="C545" s="28"/>
      <c r="D545" s="29"/>
      <c r="E545" s="30"/>
      <c r="F545" s="32" t="str">
        <f t="shared" si="28"/>
        <v/>
      </c>
      <c r="G545" s="4" t="str">
        <f t="shared" si="29"/>
        <v/>
      </c>
      <c r="H545" s="5" t="str">
        <f t="shared" si="27"/>
        <v/>
      </c>
      <c r="I545" s="14">
        <f>VLOOKUP(E545,DATA!$A$1:$B$35,2,0)</f>
        <v>0</v>
      </c>
    </row>
    <row r="546" spans="2:9" ht="19.95" customHeight="1" x14ac:dyDescent="0.3">
      <c r="B546" s="27"/>
      <c r="C546" s="28"/>
      <c r="D546" s="29"/>
      <c r="E546" s="30"/>
      <c r="F546" s="32" t="str">
        <f t="shared" si="28"/>
        <v/>
      </c>
      <c r="G546" s="4" t="str">
        <f t="shared" si="29"/>
        <v/>
      </c>
      <c r="H546" s="5" t="str">
        <f t="shared" si="27"/>
        <v/>
      </c>
      <c r="I546" s="14">
        <f>VLOOKUP(E546,DATA!$A$1:$B$35,2,0)</f>
        <v>0</v>
      </c>
    </row>
    <row r="547" spans="2:9" ht="19.95" customHeight="1" x14ac:dyDescent="0.3">
      <c r="B547" s="27"/>
      <c r="C547" s="28"/>
      <c r="D547" s="29"/>
      <c r="E547" s="30"/>
      <c r="F547" s="32" t="str">
        <f t="shared" si="28"/>
        <v/>
      </c>
      <c r="G547" s="4" t="str">
        <f t="shared" si="29"/>
        <v/>
      </c>
      <c r="H547" s="5" t="str">
        <f t="shared" si="27"/>
        <v/>
      </c>
      <c r="I547" s="14">
        <f>VLOOKUP(E547,DATA!$A$1:$B$35,2,0)</f>
        <v>0</v>
      </c>
    </row>
    <row r="548" spans="2:9" ht="19.95" customHeight="1" x14ac:dyDescent="0.3">
      <c r="B548" s="27"/>
      <c r="C548" s="28"/>
      <c r="D548" s="29"/>
      <c r="E548" s="30"/>
      <c r="F548" s="32" t="str">
        <f t="shared" si="28"/>
        <v/>
      </c>
      <c r="G548" s="4" t="str">
        <f t="shared" si="29"/>
        <v/>
      </c>
      <c r="H548" s="5" t="str">
        <f t="shared" si="27"/>
        <v/>
      </c>
      <c r="I548" s="14">
        <f>VLOOKUP(E548,DATA!$A$1:$B$35,2,0)</f>
        <v>0</v>
      </c>
    </row>
    <row r="549" spans="2:9" ht="19.95" customHeight="1" x14ac:dyDescent="0.3">
      <c r="B549" s="27"/>
      <c r="C549" s="28"/>
      <c r="D549" s="29"/>
      <c r="E549" s="30"/>
      <c r="F549" s="32" t="str">
        <f t="shared" si="28"/>
        <v/>
      </c>
      <c r="G549" s="4" t="str">
        <f t="shared" si="29"/>
        <v/>
      </c>
      <c r="H549" s="5" t="str">
        <f t="shared" si="27"/>
        <v/>
      </c>
      <c r="I549" s="14">
        <f>VLOOKUP(E549,DATA!$A$1:$B$35,2,0)</f>
        <v>0</v>
      </c>
    </row>
    <row r="550" spans="2:9" ht="19.95" customHeight="1" x14ac:dyDescent="0.3">
      <c r="B550" s="27"/>
      <c r="C550" s="28"/>
      <c r="D550" s="29"/>
      <c r="E550" s="30"/>
      <c r="F550" s="32" t="str">
        <f t="shared" si="28"/>
        <v/>
      </c>
      <c r="G550" s="4" t="str">
        <f t="shared" si="29"/>
        <v/>
      </c>
      <c r="H550" s="5" t="str">
        <f t="shared" si="27"/>
        <v/>
      </c>
      <c r="I550" s="14">
        <f>VLOOKUP(E550,DATA!$A$1:$B$35,2,0)</f>
        <v>0</v>
      </c>
    </row>
    <row r="551" spans="2:9" ht="19.95" customHeight="1" x14ac:dyDescent="0.3">
      <c r="B551" s="27"/>
      <c r="C551" s="28"/>
      <c r="D551" s="29"/>
      <c r="E551" s="30"/>
      <c r="F551" s="32" t="str">
        <f t="shared" si="28"/>
        <v/>
      </c>
      <c r="G551" s="4" t="str">
        <f t="shared" si="29"/>
        <v/>
      </c>
      <c r="H551" s="5" t="str">
        <f t="shared" si="27"/>
        <v/>
      </c>
      <c r="I551" s="14">
        <f>VLOOKUP(E551,DATA!$A$1:$B$35,2,0)</f>
        <v>0</v>
      </c>
    </row>
    <row r="552" spans="2:9" ht="19.95" customHeight="1" x14ac:dyDescent="0.3">
      <c r="B552" s="27"/>
      <c r="C552" s="28"/>
      <c r="D552" s="29"/>
      <c r="E552" s="30"/>
      <c r="F552" s="32" t="str">
        <f t="shared" si="28"/>
        <v/>
      </c>
      <c r="G552" s="4" t="str">
        <f t="shared" si="29"/>
        <v/>
      </c>
      <c r="H552" s="5" t="str">
        <f t="shared" si="27"/>
        <v/>
      </c>
      <c r="I552" s="14">
        <f>VLOOKUP(E552,DATA!$A$1:$B$35,2,0)</f>
        <v>0</v>
      </c>
    </row>
    <row r="553" spans="2:9" ht="19.95" customHeight="1" x14ac:dyDescent="0.3">
      <c r="B553" s="27"/>
      <c r="C553" s="28"/>
      <c r="D553" s="29"/>
      <c r="E553" s="30"/>
      <c r="F553" s="32" t="str">
        <f t="shared" si="28"/>
        <v/>
      </c>
      <c r="G553" s="4" t="str">
        <f t="shared" si="29"/>
        <v/>
      </c>
      <c r="H553" s="5" t="str">
        <f t="shared" si="27"/>
        <v/>
      </c>
      <c r="I553" s="14">
        <f>VLOOKUP(E553,DATA!$A$1:$B$35,2,0)</f>
        <v>0</v>
      </c>
    </row>
    <row r="554" spans="2:9" ht="19.95" customHeight="1" x14ac:dyDescent="0.3">
      <c r="B554" s="27"/>
      <c r="C554" s="28"/>
      <c r="D554" s="29"/>
      <c r="E554" s="30"/>
      <c r="F554" s="32" t="str">
        <f t="shared" si="28"/>
        <v/>
      </c>
      <c r="G554" s="4" t="str">
        <f t="shared" si="29"/>
        <v/>
      </c>
      <c r="H554" s="5" t="str">
        <f t="shared" si="27"/>
        <v/>
      </c>
      <c r="I554" s="14">
        <f>VLOOKUP(E554,DATA!$A$1:$B$35,2,0)</f>
        <v>0</v>
      </c>
    </row>
    <row r="555" spans="2:9" ht="19.95" customHeight="1" x14ac:dyDescent="0.3">
      <c r="B555" s="27"/>
      <c r="C555" s="28"/>
      <c r="D555" s="29"/>
      <c r="E555" s="30"/>
      <c r="F555" s="32" t="str">
        <f t="shared" si="28"/>
        <v/>
      </c>
      <c r="G555" s="4" t="str">
        <f t="shared" si="29"/>
        <v/>
      </c>
      <c r="H555" s="5" t="str">
        <f t="shared" si="27"/>
        <v/>
      </c>
      <c r="I555" s="14">
        <f>VLOOKUP(E555,DATA!$A$1:$B$35,2,0)</f>
        <v>0</v>
      </c>
    </row>
    <row r="556" spans="2:9" ht="19.95" customHeight="1" x14ac:dyDescent="0.3">
      <c r="B556" s="27"/>
      <c r="C556" s="28"/>
      <c r="D556" s="29"/>
      <c r="E556" s="30"/>
      <c r="F556" s="32" t="str">
        <f t="shared" si="28"/>
        <v/>
      </c>
      <c r="G556" s="4" t="str">
        <f t="shared" si="29"/>
        <v/>
      </c>
      <c r="H556" s="5" t="str">
        <f t="shared" si="27"/>
        <v/>
      </c>
      <c r="I556" s="14">
        <f>VLOOKUP(E556,DATA!$A$1:$B$35,2,0)</f>
        <v>0</v>
      </c>
    </row>
    <row r="557" spans="2:9" ht="19.95" customHeight="1" x14ac:dyDescent="0.3">
      <c r="B557" s="27"/>
      <c r="C557" s="28"/>
      <c r="D557" s="29"/>
      <c r="E557" s="30"/>
      <c r="F557" s="32" t="str">
        <f t="shared" si="28"/>
        <v/>
      </c>
      <c r="G557" s="4" t="str">
        <f t="shared" si="29"/>
        <v/>
      </c>
      <c r="H557" s="5" t="str">
        <f t="shared" si="27"/>
        <v/>
      </c>
      <c r="I557" s="14">
        <f>VLOOKUP(E557,DATA!$A$1:$B$35,2,0)</f>
        <v>0</v>
      </c>
    </row>
    <row r="558" spans="2:9" ht="19.95" customHeight="1" x14ac:dyDescent="0.3">
      <c r="B558" s="27"/>
      <c r="C558" s="28"/>
      <c r="D558" s="29"/>
      <c r="E558" s="30"/>
      <c r="F558" s="32" t="str">
        <f t="shared" si="28"/>
        <v/>
      </c>
      <c r="G558" s="4" t="str">
        <f t="shared" si="29"/>
        <v/>
      </c>
      <c r="H558" s="5" t="str">
        <f t="shared" si="27"/>
        <v/>
      </c>
      <c r="I558" s="14">
        <f>VLOOKUP(E558,DATA!$A$1:$B$35,2,0)</f>
        <v>0</v>
      </c>
    </row>
    <row r="559" spans="2:9" ht="19.95" customHeight="1" x14ac:dyDescent="0.3">
      <c r="B559" s="27"/>
      <c r="C559" s="28"/>
      <c r="D559" s="29"/>
      <c r="E559" s="30"/>
      <c r="F559" s="32" t="str">
        <f t="shared" si="28"/>
        <v/>
      </c>
      <c r="G559" s="4" t="str">
        <f t="shared" si="29"/>
        <v/>
      </c>
      <c r="H559" s="5" t="str">
        <f t="shared" si="27"/>
        <v/>
      </c>
      <c r="I559" s="14">
        <f>VLOOKUP(E559,DATA!$A$1:$B$35,2,0)</f>
        <v>0</v>
      </c>
    </row>
    <row r="560" spans="2:9" ht="19.95" customHeight="1" x14ac:dyDescent="0.3">
      <c r="B560" s="27"/>
      <c r="C560" s="28"/>
      <c r="D560" s="29"/>
      <c r="E560" s="30"/>
      <c r="F560" s="32" t="str">
        <f t="shared" si="28"/>
        <v/>
      </c>
      <c r="G560" s="4" t="str">
        <f t="shared" si="29"/>
        <v/>
      </c>
      <c r="H560" s="5" t="str">
        <f t="shared" si="27"/>
        <v/>
      </c>
      <c r="I560" s="14">
        <f>VLOOKUP(E560,DATA!$A$1:$B$35,2,0)</f>
        <v>0</v>
      </c>
    </row>
    <row r="561" spans="1:69" ht="19.95" customHeight="1" x14ac:dyDescent="0.3">
      <c r="B561" s="27"/>
      <c r="C561" s="28"/>
      <c r="D561" s="29"/>
      <c r="E561" s="30"/>
      <c r="F561" s="32" t="str">
        <f t="shared" si="28"/>
        <v/>
      </c>
      <c r="G561" s="4" t="str">
        <f t="shared" si="29"/>
        <v/>
      </c>
      <c r="H561" s="5" t="str">
        <f t="shared" si="27"/>
        <v/>
      </c>
      <c r="I561" s="14">
        <f>VLOOKUP(E561,DATA!$A$1:$B$35,2,0)</f>
        <v>0</v>
      </c>
    </row>
    <row r="562" spans="1:69" ht="19.95" customHeight="1" x14ac:dyDescent="0.3">
      <c r="A562" s="1"/>
      <c r="B562" s="27"/>
      <c r="C562" s="28"/>
      <c r="D562" s="29"/>
      <c r="E562" s="30"/>
      <c r="F562" s="32" t="str">
        <f t="shared" si="28"/>
        <v/>
      </c>
      <c r="G562" s="4" t="str">
        <f t="shared" si="29"/>
        <v/>
      </c>
      <c r="H562" s="5" t="str">
        <f t="shared" si="27"/>
        <v/>
      </c>
      <c r="I562" s="14">
        <f>VLOOKUP(E562,DATA!$A$1:$B$35,2,0)</f>
        <v>0</v>
      </c>
      <c r="K562" s="1"/>
      <c r="N562" s="1"/>
      <c r="O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</row>
    <row r="563" spans="1:69" ht="19.95" customHeight="1" x14ac:dyDescent="0.3">
      <c r="A563" s="1"/>
      <c r="B563" s="27"/>
      <c r="C563" s="28"/>
      <c r="D563" s="29"/>
      <c r="E563" s="30"/>
      <c r="F563" s="32" t="str">
        <f t="shared" si="28"/>
        <v/>
      </c>
      <c r="G563" s="4" t="str">
        <f t="shared" si="29"/>
        <v/>
      </c>
      <c r="H563" s="5" t="str">
        <f t="shared" si="27"/>
        <v/>
      </c>
      <c r="I563" s="14">
        <f>VLOOKUP(E563,DATA!$A$1:$B$35,2,0)</f>
        <v>0</v>
      </c>
      <c r="K563" s="1"/>
      <c r="L563" s="1"/>
      <c r="M563" s="1"/>
      <c r="N563" s="1"/>
      <c r="O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</row>
    <row r="564" spans="1:69" ht="19.95" customHeight="1" x14ac:dyDescent="0.3">
      <c r="A564" s="1"/>
      <c r="B564" s="27"/>
      <c r="C564" s="28"/>
      <c r="D564" s="29"/>
      <c r="E564" s="30"/>
      <c r="F564" s="32" t="str">
        <f t="shared" si="28"/>
        <v/>
      </c>
      <c r="G564" s="4" t="str">
        <f t="shared" si="29"/>
        <v/>
      </c>
      <c r="H564" s="5" t="str">
        <f t="shared" si="27"/>
        <v/>
      </c>
      <c r="I564" s="14">
        <f>VLOOKUP(E564,DATA!$A$1:$B$35,2,0)</f>
        <v>0</v>
      </c>
      <c r="K564" s="1"/>
      <c r="L564" s="1"/>
      <c r="M564" s="1"/>
      <c r="N564" s="1"/>
      <c r="O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</row>
    <row r="565" spans="1:69" ht="19.95" customHeight="1" x14ac:dyDescent="0.3">
      <c r="A565" s="1"/>
      <c r="B565" s="27"/>
      <c r="C565" s="28"/>
      <c r="D565" s="29"/>
      <c r="E565" s="30"/>
      <c r="F565" s="32" t="str">
        <f t="shared" si="28"/>
        <v/>
      </c>
      <c r="G565" s="4" t="str">
        <f t="shared" si="29"/>
        <v/>
      </c>
      <c r="H565" s="5" t="str">
        <f t="shared" si="27"/>
        <v/>
      </c>
      <c r="I565" s="14">
        <f>VLOOKUP(E565,DATA!$A$1:$B$35,2,0)</f>
        <v>0</v>
      </c>
      <c r="K565" s="1"/>
      <c r="L565" s="1"/>
      <c r="M565" s="1"/>
      <c r="N565" s="1"/>
      <c r="O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</row>
    <row r="566" spans="1:69" ht="19.95" customHeight="1" x14ac:dyDescent="0.3">
      <c r="A566" s="1"/>
      <c r="B566" s="27"/>
      <c r="C566" s="28"/>
      <c r="D566" s="29"/>
      <c r="E566" s="30"/>
      <c r="F566" s="32" t="str">
        <f t="shared" si="28"/>
        <v/>
      </c>
      <c r="G566" s="4" t="str">
        <f t="shared" si="29"/>
        <v/>
      </c>
      <c r="H566" s="5" t="str">
        <f t="shared" si="27"/>
        <v/>
      </c>
      <c r="I566" s="14">
        <f>VLOOKUP(E566,DATA!$A$1:$B$35,2,0)</f>
        <v>0</v>
      </c>
      <c r="K566" s="1"/>
      <c r="L566" s="1"/>
      <c r="M566" s="1"/>
      <c r="N566" s="1"/>
      <c r="O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</row>
    <row r="567" spans="1:69" ht="19.95" customHeight="1" x14ac:dyDescent="0.3">
      <c r="A567" s="1"/>
      <c r="B567" s="27"/>
      <c r="C567" s="28"/>
      <c r="D567" s="29"/>
      <c r="E567" s="30"/>
      <c r="F567" s="32" t="str">
        <f t="shared" si="28"/>
        <v/>
      </c>
      <c r="G567" s="4" t="str">
        <f t="shared" si="29"/>
        <v/>
      </c>
      <c r="H567" s="5" t="str">
        <f t="shared" si="27"/>
        <v/>
      </c>
      <c r="I567" s="14">
        <f>VLOOKUP(E567,DATA!$A$1:$B$35,2,0)</f>
        <v>0</v>
      </c>
      <c r="K567" s="1"/>
      <c r="L567" s="1"/>
      <c r="M567" s="1"/>
      <c r="N567" s="1"/>
      <c r="O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</row>
    <row r="568" spans="1:69" ht="19.95" customHeight="1" x14ac:dyDescent="0.3">
      <c r="A568" s="1"/>
      <c r="B568" s="27"/>
      <c r="C568" s="28"/>
      <c r="D568" s="29"/>
      <c r="E568" s="30"/>
      <c r="F568" s="32" t="str">
        <f t="shared" si="28"/>
        <v/>
      </c>
      <c r="G568" s="4" t="str">
        <f t="shared" si="29"/>
        <v/>
      </c>
      <c r="H568" s="5" t="str">
        <f t="shared" si="27"/>
        <v/>
      </c>
      <c r="I568" s="14">
        <f>VLOOKUP(E568,DATA!$A$1:$B$35,2,0)</f>
        <v>0</v>
      </c>
      <c r="K568" s="1"/>
      <c r="L568" s="1"/>
      <c r="M568" s="1"/>
      <c r="N568" s="1"/>
      <c r="O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</row>
    <row r="569" spans="1:69" ht="19.95" customHeight="1" x14ac:dyDescent="0.3">
      <c r="A569" s="1"/>
      <c r="B569" s="27"/>
      <c r="C569" s="28"/>
      <c r="D569" s="29"/>
      <c r="E569" s="30"/>
      <c r="F569" s="32" t="str">
        <f t="shared" si="28"/>
        <v/>
      </c>
      <c r="G569" s="4" t="str">
        <f t="shared" si="29"/>
        <v/>
      </c>
      <c r="H569" s="5" t="str">
        <f t="shared" si="27"/>
        <v/>
      </c>
      <c r="I569" s="14">
        <f>VLOOKUP(E569,DATA!$A$1:$B$35,2,0)</f>
        <v>0</v>
      </c>
      <c r="K569" s="1"/>
      <c r="L569" s="1"/>
      <c r="M569" s="1"/>
      <c r="N569" s="1"/>
      <c r="O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</row>
    <row r="570" spans="1:69" ht="19.95" customHeight="1" x14ac:dyDescent="0.3">
      <c r="A570" s="1"/>
      <c r="B570" s="27"/>
      <c r="C570" s="28"/>
      <c r="D570" s="29"/>
      <c r="E570" s="30"/>
      <c r="F570" s="32" t="str">
        <f t="shared" si="28"/>
        <v/>
      </c>
      <c r="G570" s="4" t="str">
        <f t="shared" si="29"/>
        <v/>
      </c>
      <c r="H570" s="5" t="str">
        <f t="shared" si="27"/>
        <v/>
      </c>
      <c r="I570" s="14">
        <f>VLOOKUP(E570,DATA!$A$1:$B$35,2,0)</f>
        <v>0</v>
      </c>
      <c r="K570" s="1"/>
      <c r="L570" s="1"/>
      <c r="M570" s="1"/>
      <c r="N570" s="1"/>
      <c r="O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</row>
    <row r="571" spans="1:69" ht="19.95" customHeight="1" x14ac:dyDescent="0.3">
      <c r="A571" s="1"/>
      <c r="B571" s="27"/>
      <c r="C571" s="28"/>
      <c r="D571" s="29"/>
      <c r="E571" s="30"/>
      <c r="F571" s="32" t="str">
        <f t="shared" si="28"/>
        <v/>
      </c>
      <c r="G571" s="4" t="str">
        <f t="shared" ref="G571:G602" si="30">IF(B571="","",INT(B571))</f>
        <v/>
      </c>
      <c r="H571" s="5" t="str">
        <f t="shared" si="27"/>
        <v/>
      </c>
      <c r="I571" s="14">
        <f>VLOOKUP(E571,DATA!$A$1:$B$35,2,0)</f>
        <v>0</v>
      </c>
      <c r="K571" s="1"/>
      <c r="L571" s="1"/>
      <c r="M571" s="1"/>
      <c r="N571" s="1"/>
      <c r="O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</row>
    <row r="572" spans="1:69" ht="19.95" customHeight="1" x14ac:dyDescent="0.3">
      <c r="A572" s="1"/>
      <c r="B572" s="27"/>
      <c r="C572" s="28"/>
      <c r="D572" s="29"/>
      <c r="E572" s="30"/>
      <c r="F572" s="32" t="str">
        <f t="shared" si="28"/>
        <v/>
      </c>
      <c r="G572" s="4" t="str">
        <f t="shared" si="30"/>
        <v/>
      </c>
      <c r="H572" s="5" t="str">
        <f t="shared" si="27"/>
        <v/>
      </c>
      <c r="I572" s="14">
        <f>VLOOKUP(E572,DATA!$A$1:$B$35,2,0)</f>
        <v>0</v>
      </c>
      <c r="K572" s="1"/>
      <c r="L572" s="1"/>
      <c r="M572" s="1"/>
      <c r="N572" s="1"/>
      <c r="O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</row>
    <row r="573" spans="1:69" ht="19.95" customHeight="1" x14ac:dyDescent="0.3">
      <c r="A573" s="1"/>
      <c r="B573" s="27"/>
      <c r="C573" s="28"/>
      <c r="D573" s="29"/>
      <c r="E573" s="30"/>
      <c r="F573" s="32" t="str">
        <f t="shared" si="28"/>
        <v/>
      </c>
      <c r="G573" s="4" t="str">
        <f t="shared" si="30"/>
        <v/>
      </c>
      <c r="H573" s="5" t="str">
        <f t="shared" si="27"/>
        <v/>
      </c>
      <c r="I573" s="14">
        <f>VLOOKUP(E573,DATA!$A$1:$B$35,2,0)</f>
        <v>0</v>
      </c>
      <c r="K573" s="1"/>
      <c r="L573" s="1"/>
      <c r="M573" s="1"/>
      <c r="N573" s="1"/>
      <c r="O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</row>
    <row r="574" spans="1:69" ht="19.95" customHeight="1" x14ac:dyDescent="0.3">
      <c r="A574" s="1"/>
      <c r="B574" s="27"/>
      <c r="C574" s="28"/>
      <c r="D574" s="29"/>
      <c r="E574" s="30"/>
      <c r="F574" s="32" t="str">
        <f t="shared" si="28"/>
        <v/>
      </c>
      <c r="G574" s="4" t="str">
        <f t="shared" si="30"/>
        <v/>
      </c>
      <c r="H574" s="5" t="str">
        <f t="shared" si="27"/>
        <v/>
      </c>
      <c r="I574" s="14">
        <f>VLOOKUP(E574,DATA!$A$1:$B$35,2,0)</f>
        <v>0</v>
      </c>
      <c r="K574" s="1"/>
      <c r="L574" s="1"/>
      <c r="M574" s="1"/>
      <c r="N574" s="1"/>
      <c r="O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</row>
    <row r="575" spans="1:69" ht="19.95" customHeight="1" x14ac:dyDescent="0.3">
      <c r="A575" s="1"/>
      <c r="B575" s="27"/>
      <c r="C575" s="28"/>
      <c r="D575" s="29"/>
      <c r="E575" s="30"/>
      <c r="F575" s="32" t="str">
        <f t="shared" si="28"/>
        <v/>
      </c>
      <c r="G575" s="4" t="str">
        <f t="shared" si="30"/>
        <v/>
      </c>
      <c r="H575" s="5" t="str">
        <f t="shared" si="27"/>
        <v/>
      </c>
      <c r="I575" s="14">
        <f>VLOOKUP(E575,DATA!$A$1:$B$35,2,0)</f>
        <v>0</v>
      </c>
      <c r="K575" s="1"/>
      <c r="L575" s="1"/>
      <c r="M575" s="1"/>
      <c r="N575" s="1"/>
      <c r="O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</row>
    <row r="576" spans="1:69" ht="19.95" customHeight="1" x14ac:dyDescent="0.3">
      <c r="A576" s="1"/>
      <c r="B576" s="27"/>
      <c r="C576" s="28"/>
      <c r="D576" s="29"/>
      <c r="E576" s="30"/>
      <c r="F576" s="32" t="str">
        <f t="shared" si="28"/>
        <v/>
      </c>
      <c r="G576" s="4" t="str">
        <f t="shared" si="30"/>
        <v/>
      </c>
      <c r="H576" s="5" t="str">
        <f t="shared" si="27"/>
        <v/>
      </c>
      <c r="I576" s="14">
        <f>VLOOKUP(E576,DATA!$A$1:$B$35,2,0)</f>
        <v>0</v>
      </c>
      <c r="K576" s="1"/>
      <c r="L576" s="1"/>
      <c r="M576" s="1"/>
      <c r="N576" s="1"/>
      <c r="O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</row>
    <row r="577" spans="1:69" ht="19.95" customHeight="1" x14ac:dyDescent="0.3">
      <c r="A577" s="1"/>
      <c r="B577" s="27"/>
      <c r="C577" s="28"/>
      <c r="D577" s="29"/>
      <c r="E577" s="30"/>
      <c r="F577" s="32" t="str">
        <f t="shared" si="28"/>
        <v/>
      </c>
      <c r="G577" s="4" t="str">
        <f t="shared" si="30"/>
        <v/>
      </c>
      <c r="H577" s="5" t="str">
        <f t="shared" si="27"/>
        <v/>
      </c>
      <c r="I577" s="14">
        <f>VLOOKUP(E577,DATA!$A$1:$B$35,2,0)</f>
        <v>0</v>
      </c>
      <c r="K577" s="1"/>
      <c r="L577" s="1"/>
      <c r="M577" s="1"/>
      <c r="N577" s="1"/>
      <c r="O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</row>
    <row r="578" spans="1:69" ht="19.95" customHeight="1" x14ac:dyDescent="0.3">
      <c r="A578" s="1"/>
      <c r="B578" s="27"/>
      <c r="C578" s="28"/>
      <c r="D578" s="29"/>
      <c r="E578" s="30"/>
      <c r="F578" s="32" t="str">
        <f t="shared" si="28"/>
        <v/>
      </c>
      <c r="G578" s="4" t="str">
        <f t="shared" si="30"/>
        <v/>
      </c>
      <c r="H578" s="5" t="str">
        <f t="shared" si="27"/>
        <v/>
      </c>
      <c r="I578" s="14">
        <f>VLOOKUP(E578,DATA!$A$1:$B$35,2,0)</f>
        <v>0</v>
      </c>
      <c r="K578" s="1"/>
      <c r="L578" s="1"/>
      <c r="M578" s="1"/>
      <c r="N578" s="1"/>
      <c r="O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</row>
    <row r="579" spans="1:69" ht="19.95" customHeight="1" x14ac:dyDescent="0.3">
      <c r="A579" s="1"/>
      <c r="B579" s="27"/>
      <c r="C579" s="28"/>
      <c r="D579" s="29"/>
      <c r="E579" s="30"/>
      <c r="F579" s="32" t="str">
        <f t="shared" si="28"/>
        <v/>
      </c>
      <c r="G579" s="4" t="str">
        <f t="shared" si="30"/>
        <v/>
      </c>
      <c r="H579" s="5" t="str">
        <f t="shared" si="27"/>
        <v/>
      </c>
      <c r="I579" s="14">
        <f>VLOOKUP(E579,DATA!$A$1:$B$35,2,0)</f>
        <v>0</v>
      </c>
      <c r="K579" s="1"/>
      <c r="L579" s="1"/>
      <c r="M579" s="1"/>
      <c r="N579" s="1"/>
      <c r="O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</row>
    <row r="580" spans="1:69" ht="19.95" customHeight="1" x14ac:dyDescent="0.3">
      <c r="A580" s="1"/>
      <c r="B580" s="27"/>
      <c r="C580" s="28"/>
      <c r="D580" s="29"/>
      <c r="E580" s="30"/>
      <c r="F580" s="32" t="str">
        <f t="shared" si="28"/>
        <v/>
      </c>
      <c r="G580" s="4" t="str">
        <f t="shared" si="30"/>
        <v/>
      </c>
      <c r="H580" s="5" t="str">
        <f t="shared" si="27"/>
        <v/>
      </c>
      <c r="I580" s="14">
        <f>VLOOKUP(E580,DATA!$A$1:$B$35,2,0)</f>
        <v>0</v>
      </c>
      <c r="K580" s="1"/>
      <c r="L580" s="1"/>
      <c r="M580" s="1"/>
      <c r="N580" s="1"/>
      <c r="O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</row>
    <row r="581" spans="1:69" ht="19.95" customHeight="1" x14ac:dyDescent="0.3">
      <c r="A581" s="1"/>
      <c r="B581" s="27"/>
      <c r="C581" s="28"/>
      <c r="D581" s="29"/>
      <c r="E581" s="30"/>
      <c r="F581" s="32" t="str">
        <f t="shared" si="28"/>
        <v/>
      </c>
      <c r="G581" s="4" t="str">
        <f t="shared" si="30"/>
        <v/>
      </c>
      <c r="H581" s="5" t="str">
        <f t="shared" si="27"/>
        <v/>
      </c>
      <c r="I581" s="14">
        <f>VLOOKUP(E581,DATA!$A$1:$B$35,2,0)</f>
        <v>0</v>
      </c>
      <c r="K581" s="1"/>
      <c r="L581" s="1"/>
      <c r="M581" s="1"/>
      <c r="N581" s="1"/>
      <c r="O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</row>
    <row r="582" spans="1:69" ht="19.95" customHeight="1" x14ac:dyDescent="0.3">
      <c r="A582" s="1"/>
      <c r="B582" s="27"/>
      <c r="C582" s="28"/>
      <c r="D582" s="29"/>
      <c r="E582" s="30"/>
      <c r="F582" s="32" t="str">
        <f t="shared" si="28"/>
        <v/>
      </c>
      <c r="G582" s="4" t="str">
        <f t="shared" si="30"/>
        <v/>
      </c>
      <c r="H582" s="5" t="str">
        <f t="shared" si="27"/>
        <v/>
      </c>
      <c r="I582" s="14">
        <f>VLOOKUP(E582,DATA!$A$1:$B$35,2,0)</f>
        <v>0</v>
      </c>
      <c r="K582" s="1"/>
      <c r="L582" s="1"/>
      <c r="M582" s="1"/>
      <c r="N582" s="1"/>
      <c r="O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</row>
    <row r="583" spans="1:69" ht="19.95" customHeight="1" x14ac:dyDescent="0.3">
      <c r="A583" s="1"/>
      <c r="B583" s="27"/>
      <c r="C583" s="28"/>
      <c r="D583" s="29"/>
      <c r="E583" s="30"/>
      <c r="F583" s="32" t="str">
        <f t="shared" si="28"/>
        <v/>
      </c>
      <c r="G583" s="4" t="str">
        <f t="shared" si="30"/>
        <v/>
      </c>
      <c r="H583" s="5" t="str">
        <f t="shared" si="27"/>
        <v/>
      </c>
      <c r="I583" s="14">
        <f>VLOOKUP(E583,DATA!$A$1:$B$35,2,0)</f>
        <v>0</v>
      </c>
      <c r="K583" s="1"/>
      <c r="L583" s="1"/>
      <c r="M583" s="1"/>
      <c r="N583" s="1"/>
      <c r="O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</row>
    <row r="584" spans="1:69" ht="19.95" customHeight="1" x14ac:dyDescent="0.3">
      <c r="A584" s="1"/>
      <c r="B584" s="27"/>
      <c r="C584" s="28"/>
      <c r="D584" s="29"/>
      <c r="E584" s="30"/>
      <c r="F584" s="32" t="str">
        <f t="shared" si="28"/>
        <v/>
      </c>
      <c r="G584" s="4" t="str">
        <f t="shared" si="30"/>
        <v/>
      </c>
      <c r="H584" s="5" t="str">
        <f t="shared" ref="H584:H647" si="31">IF(B584="","",B584-G584)</f>
        <v/>
      </c>
      <c r="I584" s="14">
        <f>VLOOKUP(E584,DATA!$A$1:$B$35,2,0)</f>
        <v>0</v>
      </c>
      <c r="K584" s="1"/>
      <c r="L584" s="1"/>
      <c r="M584" s="1"/>
      <c r="N584" s="1"/>
      <c r="O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</row>
    <row r="585" spans="1:69" ht="19.95" customHeight="1" x14ac:dyDescent="0.3">
      <c r="A585" s="1"/>
      <c r="B585" s="27"/>
      <c r="C585" s="28"/>
      <c r="D585" s="29"/>
      <c r="E585" s="30"/>
      <c r="F585" s="32" t="str">
        <f t="shared" si="28"/>
        <v/>
      </c>
      <c r="G585" s="4" t="str">
        <f t="shared" si="30"/>
        <v/>
      </c>
      <c r="H585" s="5" t="str">
        <f t="shared" si="31"/>
        <v/>
      </c>
      <c r="I585" s="14">
        <f>VLOOKUP(E585,DATA!$A$1:$B$35,2,0)</f>
        <v>0</v>
      </c>
      <c r="K585" s="1"/>
      <c r="L585" s="1"/>
      <c r="M585" s="1"/>
      <c r="N585" s="1"/>
      <c r="O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</row>
    <row r="586" spans="1:69" ht="19.95" customHeight="1" x14ac:dyDescent="0.3">
      <c r="A586" s="1"/>
      <c r="B586" s="27"/>
      <c r="C586" s="28"/>
      <c r="D586" s="29"/>
      <c r="E586" s="30"/>
      <c r="F586" s="32" t="str">
        <f t="shared" ref="F586:F649" si="32">IF(ISBLANK(B586),"",TEXT(G586,"jjj"))</f>
        <v/>
      </c>
      <c r="G586" s="4" t="str">
        <f t="shared" si="30"/>
        <v/>
      </c>
      <c r="H586" s="5" t="str">
        <f t="shared" si="31"/>
        <v/>
      </c>
      <c r="I586" s="14">
        <f>VLOOKUP(E586,DATA!$A$1:$B$35,2,0)</f>
        <v>0</v>
      </c>
      <c r="K586" s="1"/>
      <c r="L586" s="1"/>
      <c r="M586" s="1"/>
      <c r="N586" s="1"/>
      <c r="O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</row>
    <row r="587" spans="1:69" ht="19.95" customHeight="1" x14ac:dyDescent="0.3">
      <c r="A587" s="1"/>
      <c r="B587" s="27"/>
      <c r="C587" s="28"/>
      <c r="D587" s="29"/>
      <c r="E587" s="30"/>
      <c r="F587" s="32" t="str">
        <f t="shared" si="32"/>
        <v/>
      </c>
      <c r="G587" s="4" t="str">
        <f t="shared" si="30"/>
        <v/>
      </c>
      <c r="H587" s="5" t="str">
        <f t="shared" si="31"/>
        <v/>
      </c>
      <c r="I587" s="14">
        <f>VLOOKUP(E587,DATA!$A$1:$B$35,2,0)</f>
        <v>0</v>
      </c>
      <c r="K587" s="1"/>
      <c r="L587" s="1"/>
      <c r="M587" s="1"/>
      <c r="N587" s="1"/>
      <c r="O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</row>
    <row r="588" spans="1:69" ht="19.95" customHeight="1" x14ac:dyDescent="0.3">
      <c r="A588" s="1"/>
      <c r="B588" s="27"/>
      <c r="C588" s="28"/>
      <c r="D588" s="29"/>
      <c r="E588" s="30"/>
      <c r="F588" s="32" t="str">
        <f t="shared" si="32"/>
        <v/>
      </c>
      <c r="G588" s="4" t="str">
        <f t="shared" si="30"/>
        <v/>
      </c>
      <c r="H588" s="5" t="str">
        <f t="shared" si="31"/>
        <v/>
      </c>
      <c r="I588" s="14">
        <f>VLOOKUP(E588,DATA!$A$1:$B$35,2,0)</f>
        <v>0</v>
      </c>
      <c r="K588" s="1"/>
      <c r="L588" s="1"/>
      <c r="M588" s="1"/>
      <c r="N588" s="1"/>
      <c r="O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</row>
    <row r="589" spans="1:69" ht="19.95" customHeight="1" x14ac:dyDescent="0.3">
      <c r="A589" s="1"/>
      <c r="B589" s="27"/>
      <c r="C589" s="28"/>
      <c r="D589" s="29"/>
      <c r="E589" s="30"/>
      <c r="F589" s="32" t="str">
        <f t="shared" si="32"/>
        <v/>
      </c>
      <c r="G589" s="4" t="str">
        <f t="shared" si="30"/>
        <v/>
      </c>
      <c r="H589" s="5" t="str">
        <f t="shared" si="31"/>
        <v/>
      </c>
      <c r="I589" s="14">
        <f>VLOOKUP(E589,DATA!$A$1:$B$35,2,0)</f>
        <v>0</v>
      </c>
      <c r="K589" s="1"/>
      <c r="L589" s="1"/>
      <c r="M589" s="1"/>
      <c r="N589" s="1"/>
      <c r="O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</row>
    <row r="590" spans="1:69" ht="19.95" customHeight="1" x14ac:dyDescent="0.3">
      <c r="A590" s="1"/>
      <c r="B590" s="27"/>
      <c r="C590" s="28"/>
      <c r="D590" s="29"/>
      <c r="E590" s="30"/>
      <c r="F590" s="32" t="str">
        <f t="shared" si="32"/>
        <v/>
      </c>
      <c r="G590" s="4" t="str">
        <f t="shared" si="30"/>
        <v/>
      </c>
      <c r="H590" s="5" t="str">
        <f t="shared" si="31"/>
        <v/>
      </c>
      <c r="I590" s="14">
        <f>VLOOKUP(E590,DATA!$A$1:$B$35,2,0)</f>
        <v>0</v>
      </c>
      <c r="K590" s="1"/>
      <c r="L590" s="1"/>
      <c r="M590" s="1"/>
      <c r="N590" s="1"/>
      <c r="O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</row>
    <row r="591" spans="1:69" ht="19.95" customHeight="1" x14ac:dyDescent="0.3">
      <c r="A591" s="1"/>
      <c r="B591" s="27"/>
      <c r="C591" s="28"/>
      <c r="D591" s="29"/>
      <c r="E591" s="30"/>
      <c r="F591" s="32" t="str">
        <f t="shared" si="32"/>
        <v/>
      </c>
      <c r="G591" s="4" t="str">
        <f t="shared" si="30"/>
        <v/>
      </c>
      <c r="H591" s="5" t="str">
        <f t="shared" si="31"/>
        <v/>
      </c>
      <c r="I591" s="14">
        <f>VLOOKUP(E591,DATA!$A$1:$B$35,2,0)</f>
        <v>0</v>
      </c>
      <c r="K591" s="1"/>
      <c r="L591" s="1"/>
      <c r="M591" s="1"/>
      <c r="N591" s="1"/>
      <c r="O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</row>
    <row r="592" spans="1:69" ht="19.95" customHeight="1" x14ac:dyDescent="0.3">
      <c r="A592" s="1"/>
      <c r="B592" s="27"/>
      <c r="C592" s="28"/>
      <c r="D592" s="29"/>
      <c r="E592" s="30"/>
      <c r="F592" s="32" t="str">
        <f t="shared" si="32"/>
        <v/>
      </c>
      <c r="G592" s="4" t="str">
        <f t="shared" si="30"/>
        <v/>
      </c>
      <c r="H592" s="5" t="str">
        <f t="shared" si="31"/>
        <v/>
      </c>
      <c r="I592" s="14">
        <f>VLOOKUP(E592,DATA!$A$1:$B$35,2,0)</f>
        <v>0</v>
      </c>
      <c r="K592" s="1"/>
      <c r="L592" s="1"/>
      <c r="M592" s="1"/>
      <c r="N592" s="1"/>
      <c r="O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</row>
    <row r="593" spans="1:69" ht="19.95" customHeight="1" x14ac:dyDescent="0.3">
      <c r="A593" s="1"/>
      <c r="B593" s="27"/>
      <c r="C593" s="28"/>
      <c r="D593" s="29"/>
      <c r="E593" s="30"/>
      <c r="F593" s="32" t="str">
        <f t="shared" si="32"/>
        <v/>
      </c>
      <c r="G593" s="4" t="str">
        <f t="shared" si="30"/>
        <v/>
      </c>
      <c r="H593" s="5" t="str">
        <f t="shared" si="31"/>
        <v/>
      </c>
      <c r="I593" s="14">
        <f>VLOOKUP(E593,DATA!$A$1:$B$35,2,0)</f>
        <v>0</v>
      </c>
      <c r="K593" s="1"/>
      <c r="L593" s="1"/>
      <c r="M593" s="1"/>
      <c r="N593" s="1"/>
      <c r="O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</row>
    <row r="594" spans="1:69" ht="19.95" customHeight="1" x14ac:dyDescent="0.3">
      <c r="A594" s="1"/>
      <c r="B594" s="27"/>
      <c r="C594" s="28"/>
      <c r="D594" s="29"/>
      <c r="E594" s="30"/>
      <c r="F594" s="32" t="str">
        <f t="shared" si="32"/>
        <v/>
      </c>
      <c r="G594" s="4" t="str">
        <f t="shared" si="30"/>
        <v/>
      </c>
      <c r="H594" s="5" t="str">
        <f t="shared" si="31"/>
        <v/>
      </c>
      <c r="I594" s="14">
        <f>VLOOKUP(E594,DATA!$A$1:$B$35,2,0)</f>
        <v>0</v>
      </c>
      <c r="K594" s="1"/>
      <c r="L594" s="1"/>
      <c r="M594" s="1"/>
      <c r="N594" s="1"/>
      <c r="O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</row>
    <row r="595" spans="1:69" ht="19.95" customHeight="1" x14ac:dyDescent="0.3">
      <c r="A595" s="1"/>
      <c r="B595" s="27"/>
      <c r="C595" s="28"/>
      <c r="D595" s="29"/>
      <c r="E595" s="30"/>
      <c r="F595" s="32" t="str">
        <f t="shared" si="32"/>
        <v/>
      </c>
      <c r="G595" s="4" t="str">
        <f t="shared" si="30"/>
        <v/>
      </c>
      <c r="H595" s="5" t="str">
        <f t="shared" si="31"/>
        <v/>
      </c>
      <c r="I595" s="14">
        <f>VLOOKUP(E595,DATA!$A$1:$B$35,2,0)</f>
        <v>0</v>
      </c>
      <c r="K595" s="1"/>
      <c r="L595" s="1"/>
      <c r="M595" s="1"/>
      <c r="N595" s="1"/>
      <c r="O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</row>
    <row r="596" spans="1:69" ht="19.95" customHeight="1" x14ac:dyDescent="0.3">
      <c r="A596" s="1"/>
      <c r="B596" s="27"/>
      <c r="C596" s="28"/>
      <c r="D596" s="29"/>
      <c r="E596" s="30"/>
      <c r="F596" s="32" t="str">
        <f t="shared" si="32"/>
        <v/>
      </c>
      <c r="G596" s="4" t="str">
        <f t="shared" si="30"/>
        <v/>
      </c>
      <c r="H596" s="5" t="str">
        <f t="shared" si="31"/>
        <v/>
      </c>
      <c r="I596" s="14">
        <f>VLOOKUP(E596,DATA!$A$1:$B$35,2,0)</f>
        <v>0</v>
      </c>
      <c r="K596" s="1"/>
      <c r="L596" s="1"/>
      <c r="M596" s="1"/>
      <c r="N596" s="1"/>
      <c r="O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</row>
    <row r="597" spans="1:69" ht="19.95" customHeight="1" x14ac:dyDescent="0.3">
      <c r="A597" s="1"/>
      <c r="B597" s="27"/>
      <c r="C597" s="28"/>
      <c r="D597" s="29"/>
      <c r="E597" s="30"/>
      <c r="F597" s="32" t="str">
        <f t="shared" si="32"/>
        <v/>
      </c>
      <c r="G597" s="4" t="str">
        <f t="shared" si="30"/>
        <v/>
      </c>
      <c r="H597" s="5" t="str">
        <f t="shared" si="31"/>
        <v/>
      </c>
      <c r="I597" s="14">
        <f>VLOOKUP(E597,DATA!$A$1:$B$35,2,0)</f>
        <v>0</v>
      </c>
      <c r="K597" s="1"/>
      <c r="L597" s="1"/>
      <c r="M597" s="1"/>
      <c r="N597" s="1"/>
      <c r="O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</row>
    <row r="598" spans="1:69" ht="19.95" customHeight="1" x14ac:dyDescent="0.3">
      <c r="A598" s="1"/>
      <c r="B598" s="27"/>
      <c r="C598" s="28"/>
      <c r="D598" s="29"/>
      <c r="E598" s="30"/>
      <c r="F598" s="32" t="str">
        <f t="shared" si="32"/>
        <v/>
      </c>
      <c r="G598" s="4" t="str">
        <f t="shared" si="30"/>
        <v/>
      </c>
      <c r="H598" s="5" t="str">
        <f t="shared" si="31"/>
        <v/>
      </c>
      <c r="I598" s="14">
        <f>VLOOKUP(E598,DATA!$A$1:$B$35,2,0)</f>
        <v>0</v>
      </c>
      <c r="K598" s="1"/>
      <c r="L598" s="1"/>
      <c r="M598" s="1"/>
      <c r="N598" s="1"/>
      <c r="O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</row>
    <row r="599" spans="1:69" ht="19.95" customHeight="1" x14ac:dyDescent="0.3">
      <c r="A599" s="1"/>
      <c r="B599" s="27"/>
      <c r="C599" s="28"/>
      <c r="D599" s="29"/>
      <c r="E599" s="30"/>
      <c r="F599" s="32" t="str">
        <f t="shared" si="32"/>
        <v/>
      </c>
      <c r="G599" s="4" t="str">
        <f t="shared" si="30"/>
        <v/>
      </c>
      <c r="H599" s="5" t="str">
        <f t="shared" si="31"/>
        <v/>
      </c>
      <c r="I599" s="14">
        <f>VLOOKUP(E599,DATA!$A$1:$B$35,2,0)</f>
        <v>0</v>
      </c>
      <c r="K599" s="1"/>
      <c r="L599" s="1"/>
      <c r="M599" s="1"/>
      <c r="N599" s="1"/>
      <c r="O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</row>
    <row r="600" spans="1:69" ht="19.95" customHeight="1" x14ac:dyDescent="0.3">
      <c r="A600" s="1"/>
      <c r="B600" s="27"/>
      <c r="C600" s="28"/>
      <c r="D600" s="29"/>
      <c r="E600" s="30"/>
      <c r="F600" s="32" t="str">
        <f t="shared" si="32"/>
        <v/>
      </c>
      <c r="G600" s="4" t="str">
        <f t="shared" si="30"/>
        <v/>
      </c>
      <c r="H600" s="5" t="str">
        <f t="shared" si="31"/>
        <v/>
      </c>
      <c r="I600" s="14">
        <f>VLOOKUP(E600,DATA!$A$1:$B$35,2,0)</f>
        <v>0</v>
      </c>
      <c r="K600" s="1"/>
      <c r="L600" s="1"/>
      <c r="M600" s="1"/>
      <c r="N600" s="1"/>
      <c r="O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</row>
    <row r="601" spans="1:69" ht="19.95" customHeight="1" x14ac:dyDescent="0.3">
      <c r="A601" s="1"/>
      <c r="B601" s="27"/>
      <c r="C601" s="28"/>
      <c r="D601" s="29"/>
      <c r="E601" s="30"/>
      <c r="F601" s="32" t="str">
        <f t="shared" si="32"/>
        <v/>
      </c>
      <c r="G601" s="4" t="str">
        <f t="shared" si="30"/>
        <v/>
      </c>
      <c r="H601" s="5" t="str">
        <f t="shared" si="31"/>
        <v/>
      </c>
      <c r="I601" s="14">
        <f>VLOOKUP(E601,DATA!$A$1:$B$35,2,0)</f>
        <v>0</v>
      </c>
      <c r="K601" s="1"/>
      <c r="L601" s="1"/>
      <c r="M601" s="1"/>
      <c r="N601" s="1"/>
      <c r="O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</row>
    <row r="602" spans="1:69" ht="19.95" customHeight="1" x14ac:dyDescent="0.3">
      <c r="A602" s="1"/>
      <c r="B602" s="27"/>
      <c r="C602" s="28"/>
      <c r="D602" s="29"/>
      <c r="E602" s="30"/>
      <c r="F602" s="32" t="str">
        <f t="shared" si="32"/>
        <v/>
      </c>
      <c r="G602" s="4" t="str">
        <f t="shared" si="30"/>
        <v/>
      </c>
      <c r="H602" s="5" t="str">
        <f t="shared" si="31"/>
        <v/>
      </c>
      <c r="I602" s="14">
        <f>VLOOKUP(E602,DATA!$A$1:$B$35,2,0)</f>
        <v>0</v>
      </c>
      <c r="K602" s="1"/>
      <c r="L602" s="1"/>
      <c r="M602" s="1"/>
      <c r="N602" s="1"/>
      <c r="O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</row>
    <row r="603" spans="1:69" ht="19.95" customHeight="1" x14ac:dyDescent="0.3">
      <c r="A603" s="1"/>
      <c r="B603" s="27"/>
      <c r="C603" s="28"/>
      <c r="D603" s="29"/>
      <c r="E603" s="30"/>
      <c r="F603" s="32" t="str">
        <f t="shared" si="32"/>
        <v/>
      </c>
      <c r="G603" s="4" t="str">
        <f t="shared" ref="G603:G634" si="33">IF(B603="","",INT(B603))</f>
        <v/>
      </c>
      <c r="H603" s="5" t="str">
        <f t="shared" si="31"/>
        <v/>
      </c>
      <c r="I603" s="14">
        <f>VLOOKUP(E603,DATA!$A$1:$B$35,2,0)</f>
        <v>0</v>
      </c>
      <c r="K603" s="1"/>
      <c r="L603" s="1"/>
      <c r="M603" s="1"/>
      <c r="N603" s="1"/>
      <c r="O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</row>
    <row r="604" spans="1:69" ht="19.95" customHeight="1" x14ac:dyDescent="0.3">
      <c r="A604" s="1"/>
      <c r="B604" s="27"/>
      <c r="C604" s="28"/>
      <c r="D604" s="29"/>
      <c r="E604" s="30"/>
      <c r="F604" s="32" t="str">
        <f t="shared" si="32"/>
        <v/>
      </c>
      <c r="G604" s="4" t="str">
        <f t="shared" si="33"/>
        <v/>
      </c>
      <c r="H604" s="5" t="str">
        <f t="shared" si="31"/>
        <v/>
      </c>
      <c r="I604" s="14">
        <f>VLOOKUP(E604,DATA!$A$1:$B$35,2,0)</f>
        <v>0</v>
      </c>
      <c r="K604" s="1"/>
      <c r="L604" s="1"/>
      <c r="M604" s="1"/>
      <c r="N604" s="1"/>
      <c r="O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</row>
    <row r="605" spans="1:69" ht="19.95" customHeight="1" x14ac:dyDescent="0.3">
      <c r="A605" s="1"/>
      <c r="B605" s="27"/>
      <c r="C605" s="28"/>
      <c r="D605" s="29"/>
      <c r="E605" s="30"/>
      <c r="F605" s="32" t="str">
        <f t="shared" si="32"/>
        <v/>
      </c>
      <c r="G605" s="4" t="str">
        <f t="shared" si="33"/>
        <v/>
      </c>
      <c r="H605" s="5" t="str">
        <f t="shared" si="31"/>
        <v/>
      </c>
      <c r="I605" s="14">
        <f>VLOOKUP(E605,DATA!$A$1:$B$35,2,0)</f>
        <v>0</v>
      </c>
      <c r="K605" s="1"/>
      <c r="L605" s="1"/>
      <c r="M605" s="1"/>
      <c r="N605" s="1"/>
      <c r="O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</row>
    <row r="606" spans="1:69" ht="19.95" customHeight="1" x14ac:dyDescent="0.3">
      <c r="A606" s="1"/>
      <c r="B606" s="27"/>
      <c r="C606" s="28"/>
      <c r="D606" s="29"/>
      <c r="E606" s="30"/>
      <c r="F606" s="32" t="str">
        <f t="shared" si="32"/>
        <v/>
      </c>
      <c r="G606" s="4" t="str">
        <f t="shared" si="33"/>
        <v/>
      </c>
      <c r="H606" s="5" t="str">
        <f t="shared" si="31"/>
        <v/>
      </c>
      <c r="I606" s="14">
        <f>VLOOKUP(E606,DATA!$A$1:$B$35,2,0)</f>
        <v>0</v>
      </c>
      <c r="K606" s="1"/>
      <c r="L606" s="1"/>
      <c r="M606" s="1"/>
      <c r="N606" s="1"/>
      <c r="O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</row>
    <row r="607" spans="1:69" ht="19.95" customHeight="1" x14ac:dyDescent="0.3">
      <c r="A607" s="1"/>
      <c r="B607" s="27"/>
      <c r="C607" s="28"/>
      <c r="D607" s="29"/>
      <c r="E607" s="30"/>
      <c r="F607" s="32" t="str">
        <f t="shared" si="32"/>
        <v/>
      </c>
      <c r="G607" s="4" t="str">
        <f t="shared" si="33"/>
        <v/>
      </c>
      <c r="H607" s="5" t="str">
        <f t="shared" si="31"/>
        <v/>
      </c>
      <c r="I607" s="14">
        <f>VLOOKUP(E607,DATA!$A$1:$B$35,2,0)</f>
        <v>0</v>
      </c>
      <c r="K607" s="1"/>
      <c r="L607" s="1"/>
      <c r="M607" s="1"/>
      <c r="N607" s="1"/>
      <c r="O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</row>
    <row r="608" spans="1:69" ht="19.95" customHeight="1" x14ac:dyDescent="0.3">
      <c r="A608" s="1"/>
      <c r="B608" s="27"/>
      <c r="C608" s="28"/>
      <c r="D608" s="29"/>
      <c r="E608" s="30"/>
      <c r="F608" s="32" t="str">
        <f t="shared" si="32"/>
        <v/>
      </c>
      <c r="G608" s="4" t="str">
        <f t="shared" si="33"/>
        <v/>
      </c>
      <c r="H608" s="5" t="str">
        <f t="shared" si="31"/>
        <v/>
      </c>
      <c r="I608" s="14">
        <f>VLOOKUP(E608,DATA!$A$1:$B$35,2,0)</f>
        <v>0</v>
      </c>
      <c r="K608" s="1"/>
      <c r="L608" s="1"/>
      <c r="M608" s="1"/>
      <c r="N608" s="1"/>
      <c r="O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</row>
    <row r="609" spans="1:69" ht="19.95" customHeight="1" x14ac:dyDescent="0.3">
      <c r="A609" s="1"/>
      <c r="B609" s="27"/>
      <c r="C609" s="28"/>
      <c r="D609" s="29"/>
      <c r="E609" s="30"/>
      <c r="F609" s="32" t="str">
        <f t="shared" si="32"/>
        <v/>
      </c>
      <c r="G609" s="4" t="str">
        <f t="shared" si="33"/>
        <v/>
      </c>
      <c r="H609" s="5" t="str">
        <f t="shared" si="31"/>
        <v/>
      </c>
      <c r="I609" s="14">
        <f>VLOOKUP(E609,DATA!$A$1:$B$35,2,0)</f>
        <v>0</v>
      </c>
      <c r="K609" s="1"/>
      <c r="L609" s="1"/>
      <c r="M609" s="1"/>
      <c r="N609" s="1"/>
      <c r="O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</row>
    <row r="610" spans="1:69" ht="19.95" customHeight="1" x14ac:dyDescent="0.3">
      <c r="A610" s="1"/>
      <c r="B610" s="27"/>
      <c r="C610" s="28"/>
      <c r="D610" s="29"/>
      <c r="E610" s="30"/>
      <c r="F610" s="32" t="str">
        <f t="shared" si="32"/>
        <v/>
      </c>
      <c r="G610" s="4" t="str">
        <f t="shared" si="33"/>
        <v/>
      </c>
      <c r="H610" s="5" t="str">
        <f t="shared" si="31"/>
        <v/>
      </c>
      <c r="I610" s="14">
        <f>VLOOKUP(E610,DATA!$A$1:$B$35,2,0)</f>
        <v>0</v>
      </c>
      <c r="K610" s="1"/>
      <c r="L610" s="1"/>
      <c r="M610" s="1"/>
      <c r="N610" s="1"/>
      <c r="O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</row>
    <row r="611" spans="1:69" ht="19.95" customHeight="1" x14ac:dyDescent="0.3">
      <c r="A611" s="1"/>
      <c r="B611" s="27"/>
      <c r="C611" s="28"/>
      <c r="D611" s="29"/>
      <c r="E611" s="30"/>
      <c r="F611" s="32" t="str">
        <f t="shared" si="32"/>
        <v/>
      </c>
      <c r="G611" s="4" t="str">
        <f t="shared" si="33"/>
        <v/>
      </c>
      <c r="H611" s="5" t="str">
        <f t="shared" si="31"/>
        <v/>
      </c>
      <c r="I611" s="14">
        <f>VLOOKUP(E611,DATA!$A$1:$B$35,2,0)</f>
        <v>0</v>
      </c>
      <c r="K611" s="1"/>
      <c r="L611" s="1"/>
      <c r="M611" s="1"/>
      <c r="N611" s="1"/>
      <c r="O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</row>
    <row r="612" spans="1:69" ht="19.95" customHeight="1" x14ac:dyDescent="0.3">
      <c r="A612" s="1"/>
      <c r="B612" s="27"/>
      <c r="C612" s="28"/>
      <c r="D612" s="29"/>
      <c r="E612" s="30"/>
      <c r="F612" s="32" t="str">
        <f t="shared" si="32"/>
        <v/>
      </c>
      <c r="G612" s="4" t="str">
        <f t="shared" si="33"/>
        <v/>
      </c>
      <c r="H612" s="5" t="str">
        <f t="shared" si="31"/>
        <v/>
      </c>
      <c r="I612" s="14">
        <f>VLOOKUP(E612,DATA!$A$1:$B$35,2,0)</f>
        <v>0</v>
      </c>
      <c r="K612" s="1"/>
      <c r="L612" s="1"/>
      <c r="M612" s="1"/>
      <c r="N612" s="1"/>
      <c r="O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</row>
    <row r="613" spans="1:69" ht="19.95" customHeight="1" x14ac:dyDescent="0.3">
      <c r="A613" s="1"/>
      <c r="B613" s="27"/>
      <c r="C613" s="28"/>
      <c r="D613" s="29"/>
      <c r="E613" s="30"/>
      <c r="F613" s="32" t="str">
        <f t="shared" si="32"/>
        <v/>
      </c>
      <c r="G613" s="4" t="str">
        <f t="shared" si="33"/>
        <v/>
      </c>
      <c r="H613" s="5" t="str">
        <f t="shared" si="31"/>
        <v/>
      </c>
      <c r="I613" s="14">
        <f>VLOOKUP(E613,DATA!$A$1:$B$35,2,0)</f>
        <v>0</v>
      </c>
      <c r="K613" s="1"/>
      <c r="L613" s="1"/>
      <c r="M613" s="1"/>
      <c r="N613" s="1"/>
      <c r="O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</row>
    <row r="614" spans="1:69" ht="19.95" customHeight="1" x14ac:dyDescent="0.3">
      <c r="A614" s="1"/>
      <c r="B614" s="27"/>
      <c r="C614" s="28"/>
      <c r="D614" s="29"/>
      <c r="E614" s="30"/>
      <c r="F614" s="32" t="str">
        <f t="shared" si="32"/>
        <v/>
      </c>
      <c r="G614" s="4" t="str">
        <f t="shared" si="33"/>
        <v/>
      </c>
      <c r="H614" s="5" t="str">
        <f t="shared" si="31"/>
        <v/>
      </c>
      <c r="I614" s="14">
        <f>VLOOKUP(E614,DATA!$A$1:$B$35,2,0)</f>
        <v>0</v>
      </c>
      <c r="K614" s="1"/>
      <c r="L614" s="1"/>
      <c r="M614" s="1"/>
      <c r="N614" s="1"/>
      <c r="O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</row>
    <row r="615" spans="1:69" ht="19.95" customHeight="1" x14ac:dyDescent="0.3">
      <c r="A615" s="1"/>
      <c r="B615" s="27"/>
      <c r="C615" s="28"/>
      <c r="D615" s="29"/>
      <c r="E615" s="30"/>
      <c r="F615" s="32" t="str">
        <f t="shared" si="32"/>
        <v/>
      </c>
      <c r="G615" s="4" t="str">
        <f t="shared" si="33"/>
        <v/>
      </c>
      <c r="H615" s="5" t="str">
        <f t="shared" si="31"/>
        <v/>
      </c>
      <c r="I615" s="14">
        <f>VLOOKUP(E615,DATA!$A$1:$B$35,2,0)</f>
        <v>0</v>
      </c>
      <c r="K615" s="1"/>
      <c r="L615" s="1"/>
      <c r="M615" s="1"/>
      <c r="N615" s="1"/>
      <c r="O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</row>
    <row r="616" spans="1:69" ht="19.95" customHeight="1" x14ac:dyDescent="0.3">
      <c r="A616" s="1"/>
      <c r="B616" s="27"/>
      <c r="C616" s="28"/>
      <c r="D616" s="29"/>
      <c r="E616" s="30"/>
      <c r="F616" s="32" t="str">
        <f t="shared" si="32"/>
        <v/>
      </c>
      <c r="G616" s="4" t="str">
        <f t="shared" si="33"/>
        <v/>
      </c>
      <c r="H616" s="5" t="str">
        <f t="shared" si="31"/>
        <v/>
      </c>
      <c r="I616" s="14">
        <f>VLOOKUP(E616,DATA!$A$1:$B$35,2,0)</f>
        <v>0</v>
      </c>
      <c r="K616" s="1"/>
      <c r="L616" s="1"/>
      <c r="M616" s="1"/>
      <c r="N616" s="1"/>
      <c r="O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</row>
    <row r="617" spans="1:69" ht="19.95" customHeight="1" x14ac:dyDescent="0.3">
      <c r="A617" s="1"/>
      <c r="B617" s="27"/>
      <c r="C617" s="28"/>
      <c r="D617" s="29"/>
      <c r="E617" s="30"/>
      <c r="F617" s="32" t="str">
        <f t="shared" si="32"/>
        <v/>
      </c>
      <c r="G617" s="4" t="str">
        <f t="shared" si="33"/>
        <v/>
      </c>
      <c r="H617" s="5" t="str">
        <f t="shared" si="31"/>
        <v/>
      </c>
      <c r="I617" s="14">
        <f>VLOOKUP(E617,DATA!$A$1:$B$35,2,0)</f>
        <v>0</v>
      </c>
      <c r="K617" s="1"/>
      <c r="L617" s="1"/>
      <c r="M617" s="1"/>
      <c r="N617" s="1"/>
      <c r="O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</row>
    <row r="618" spans="1:69" ht="19.95" customHeight="1" x14ac:dyDescent="0.3">
      <c r="A618" s="1"/>
      <c r="B618" s="27"/>
      <c r="C618" s="28"/>
      <c r="D618" s="29"/>
      <c r="E618" s="30"/>
      <c r="F618" s="32" t="str">
        <f t="shared" si="32"/>
        <v/>
      </c>
      <c r="G618" s="4" t="str">
        <f t="shared" si="33"/>
        <v/>
      </c>
      <c r="H618" s="5" t="str">
        <f t="shared" si="31"/>
        <v/>
      </c>
      <c r="I618" s="14">
        <f>VLOOKUP(E618,DATA!$A$1:$B$35,2,0)</f>
        <v>0</v>
      </c>
      <c r="K618" s="1"/>
      <c r="L618" s="1"/>
      <c r="M618" s="1"/>
      <c r="N618" s="1"/>
      <c r="O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</row>
    <row r="619" spans="1:69" ht="19.95" customHeight="1" x14ac:dyDescent="0.3">
      <c r="A619" s="1"/>
      <c r="B619" s="27"/>
      <c r="C619" s="28"/>
      <c r="D619" s="29"/>
      <c r="E619" s="30"/>
      <c r="F619" s="32" t="str">
        <f t="shared" si="32"/>
        <v/>
      </c>
      <c r="G619" s="4" t="str">
        <f t="shared" si="33"/>
        <v/>
      </c>
      <c r="H619" s="5" t="str">
        <f t="shared" si="31"/>
        <v/>
      </c>
      <c r="I619" s="14">
        <f>VLOOKUP(E619,DATA!$A$1:$B$35,2,0)</f>
        <v>0</v>
      </c>
      <c r="K619" s="1"/>
      <c r="L619" s="1"/>
      <c r="M619" s="1"/>
      <c r="N619" s="1"/>
      <c r="O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</row>
    <row r="620" spans="1:69" ht="19.95" customHeight="1" x14ac:dyDescent="0.3">
      <c r="A620" s="1"/>
      <c r="B620" s="27"/>
      <c r="C620" s="28"/>
      <c r="D620" s="29"/>
      <c r="E620" s="30"/>
      <c r="F620" s="32" t="str">
        <f t="shared" si="32"/>
        <v/>
      </c>
      <c r="G620" s="4" t="str">
        <f t="shared" si="33"/>
        <v/>
      </c>
      <c r="H620" s="5" t="str">
        <f t="shared" si="31"/>
        <v/>
      </c>
      <c r="I620" s="14">
        <f>VLOOKUP(E620,DATA!$A$1:$B$35,2,0)</f>
        <v>0</v>
      </c>
      <c r="K620" s="1"/>
      <c r="L620" s="1"/>
      <c r="M620" s="1"/>
      <c r="N620" s="1"/>
      <c r="O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</row>
    <row r="621" spans="1:69" ht="19.95" customHeight="1" x14ac:dyDescent="0.3">
      <c r="A621" s="1"/>
      <c r="B621" s="27"/>
      <c r="C621" s="28"/>
      <c r="D621" s="29"/>
      <c r="E621" s="30"/>
      <c r="F621" s="32" t="str">
        <f t="shared" si="32"/>
        <v/>
      </c>
      <c r="G621" s="4" t="str">
        <f t="shared" si="33"/>
        <v/>
      </c>
      <c r="H621" s="5" t="str">
        <f t="shared" si="31"/>
        <v/>
      </c>
      <c r="I621" s="14">
        <f>VLOOKUP(E621,DATA!$A$1:$B$35,2,0)</f>
        <v>0</v>
      </c>
      <c r="K621" s="1"/>
      <c r="L621" s="1"/>
      <c r="M621" s="1"/>
      <c r="N621" s="1"/>
      <c r="O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</row>
    <row r="622" spans="1:69" ht="19.95" customHeight="1" x14ac:dyDescent="0.3">
      <c r="A622" s="1"/>
      <c r="B622" s="27"/>
      <c r="C622" s="28"/>
      <c r="D622" s="29"/>
      <c r="E622" s="30"/>
      <c r="F622" s="32" t="str">
        <f t="shared" si="32"/>
        <v/>
      </c>
      <c r="G622" s="4" t="str">
        <f t="shared" si="33"/>
        <v/>
      </c>
      <c r="H622" s="5" t="str">
        <f t="shared" si="31"/>
        <v/>
      </c>
      <c r="I622" s="14">
        <f>VLOOKUP(E622,DATA!$A$1:$B$35,2,0)</f>
        <v>0</v>
      </c>
      <c r="K622" s="1"/>
      <c r="L622" s="1"/>
      <c r="M622" s="1"/>
      <c r="N622" s="1"/>
      <c r="O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</row>
    <row r="623" spans="1:69" ht="19.95" customHeight="1" x14ac:dyDescent="0.3">
      <c r="A623" s="1"/>
      <c r="B623" s="27"/>
      <c r="C623" s="28"/>
      <c r="D623" s="29"/>
      <c r="E623" s="30"/>
      <c r="F623" s="32" t="str">
        <f t="shared" si="32"/>
        <v/>
      </c>
      <c r="G623" s="4" t="str">
        <f t="shared" si="33"/>
        <v/>
      </c>
      <c r="H623" s="5" t="str">
        <f t="shared" si="31"/>
        <v/>
      </c>
      <c r="I623" s="14">
        <f>VLOOKUP(E623,DATA!$A$1:$B$35,2,0)</f>
        <v>0</v>
      </c>
      <c r="K623" s="1"/>
      <c r="L623" s="1"/>
      <c r="M623" s="1"/>
      <c r="N623" s="1"/>
      <c r="O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</row>
    <row r="624" spans="1:69" ht="19.95" customHeight="1" x14ac:dyDescent="0.3">
      <c r="A624" s="1"/>
      <c r="B624" s="27"/>
      <c r="C624" s="28"/>
      <c r="D624" s="29"/>
      <c r="E624" s="30"/>
      <c r="F624" s="32" t="str">
        <f t="shared" si="32"/>
        <v/>
      </c>
      <c r="G624" s="4" t="str">
        <f t="shared" si="33"/>
        <v/>
      </c>
      <c r="H624" s="5" t="str">
        <f t="shared" si="31"/>
        <v/>
      </c>
      <c r="I624" s="14">
        <f>VLOOKUP(E624,DATA!$A$1:$B$35,2,0)</f>
        <v>0</v>
      </c>
      <c r="K624" s="1"/>
      <c r="L624" s="1"/>
      <c r="M624" s="1"/>
      <c r="N624" s="1"/>
      <c r="O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</row>
    <row r="625" spans="1:69" ht="19.95" customHeight="1" x14ac:dyDescent="0.3">
      <c r="A625" s="1"/>
      <c r="B625" s="27"/>
      <c r="C625" s="28"/>
      <c r="D625" s="29"/>
      <c r="E625" s="30"/>
      <c r="F625" s="32" t="str">
        <f t="shared" si="32"/>
        <v/>
      </c>
      <c r="G625" s="4" t="str">
        <f t="shared" si="33"/>
        <v/>
      </c>
      <c r="H625" s="5" t="str">
        <f t="shared" si="31"/>
        <v/>
      </c>
      <c r="I625" s="14">
        <f>VLOOKUP(E625,DATA!$A$1:$B$35,2,0)</f>
        <v>0</v>
      </c>
      <c r="K625" s="1"/>
      <c r="L625" s="1"/>
      <c r="M625" s="1"/>
      <c r="N625" s="1"/>
      <c r="O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</row>
    <row r="626" spans="1:69" ht="19.95" customHeight="1" x14ac:dyDescent="0.3">
      <c r="A626" s="1"/>
      <c r="B626" s="27"/>
      <c r="C626" s="28"/>
      <c r="D626" s="29"/>
      <c r="E626" s="30"/>
      <c r="F626" s="32" t="str">
        <f t="shared" si="32"/>
        <v/>
      </c>
      <c r="G626" s="4" t="str">
        <f t="shared" si="33"/>
        <v/>
      </c>
      <c r="H626" s="5" t="str">
        <f t="shared" si="31"/>
        <v/>
      </c>
      <c r="I626" s="14">
        <f>VLOOKUP(E626,DATA!$A$1:$B$35,2,0)</f>
        <v>0</v>
      </c>
      <c r="K626" s="1"/>
      <c r="L626" s="1"/>
      <c r="M626" s="1"/>
      <c r="N626" s="1"/>
      <c r="O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</row>
    <row r="627" spans="1:69" ht="19.95" customHeight="1" x14ac:dyDescent="0.3">
      <c r="A627" s="1"/>
      <c r="B627" s="27"/>
      <c r="C627" s="28"/>
      <c r="D627" s="29"/>
      <c r="E627" s="30"/>
      <c r="F627" s="32" t="str">
        <f t="shared" si="32"/>
        <v/>
      </c>
      <c r="G627" s="4" t="str">
        <f t="shared" si="33"/>
        <v/>
      </c>
      <c r="H627" s="5" t="str">
        <f t="shared" si="31"/>
        <v/>
      </c>
      <c r="I627" s="14">
        <f>VLOOKUP(E627,DATA!$A$1:$B$35,2,0)</f>
        <v>0</v>
      </c>
      <c r="K627" s="1"/>
      <c r="L627" s="1"/>
      <c r="M627" s="1"/>
      <c r="N627" s="1"/>
      <c r="O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</row>
    <row r="628" spans="1:69" ht="19.95" customHeight="1" x14ac:dyDescent="0.3">
      <c r="A628" s="1"/>
      <c r="B628" s="27"/>
      <c r="C628" s="28"/>
      <c r="D628" s="29"/>
      <c r="E628" s="30"/>
      <c r="F628" s="32" t="str">
        <f t="shared" si="32"/>
        <v/>
      </c>
      <c r="G628" s="4" t="str">
        <f t="shared" si="33"/>
        <v/>
      </c>
      <c r="H628" s="5" t="str">
        <f t="shared" si="31"/>
        <v/>
      </c>
      <c r="I628" s="14">
        <f>VLOOKUP(E628,DATA!$A$1:$B$35,2,0)</f>
        <v>0</v>
      </c>
      <c r="K628" s="1"/>
      <c r="L628" s="1"/>
      <c r="M628" s="1"/>
      <c r="N628" s="1"/>
      <c r="O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</row>
    <row r="629" spans="1:69" ht="19.95" customHeight="1" x14ac:dyDescent="0.3">
      <c r="A629" s="1"/>
      <c r="B629" s="27"/>
      <c r="C629" s="28"/>
      <c r="D629" s="29"/>
      <c r="E629" s="30"/>
      <c r="F629" s="32" t="str">
        <f t="shared" si="32"/>
        <v/>
      </c>
      <c r="G629" s="4" t="str">
        <f t="shared" si="33"/>
        <v/>
      </c>
      <c r="H629" s="5" t="str">
        <f t="shared" si="31"/>
        <v/>
      </c>
      <c r="I629" s="14">
        <f>VLOOKUP(E629,DATA!$A$1:$B$35,2,0)</f>
        <v>0</v>
      </c>
      <c r="K629" s="1"/>
      <c r="L629" s="1"/>
      <c r="M629" s="1"/>
      <c r="N629" s="1"/>
      <c r="O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</row>
    <row r="630" spans="1:69" ht="19.95" customHeight="1" x14ac:dyDescent="0.3">
      <c r="A630" s="1"/>
      <c r="B630" s="27"/>
      <c r="C630" s="28"/>
      <c r="D630" s="29"/>
      <c r="E630" s="30"/>
      <c r="F630" s="32" t="str">
        <f t="shared" si="32"/>
        <v/>
      </c>
      <c r="G630" s="4" t="str">
        <f t="shared" si="33"/>
        <v/>
      </c>
      <c r="H630" s="5" t="str">
        <f t="shared" si="31"/>
        <v/>
      </c>
      <c r="I630" s="14">
        <f>VLOOKUP(E630,DATA!$A$1:$B$35,2,0)</f>
        <v>0</v>
      </c>
      <c r="K630" s="1"/>
      <c r="L630" s="1"/>
      <c r="M630" s="1"/>
      <c r="N630" s="1"/>
      <c r="O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</row>
    <row r="631" spans="1:69" ht="19.95" customHeight="1" x14ac:dyDescent="0.3">
      <c r="A631" s="1"/>
      <c r="B631" s="27"/>
      <c r="C631" s="28"/>
      <c r="D631" s="29"/>
      <c r="E631" s="30"/>
      <c r="F631" s="32" t="str">
        <f t="shared" si="32"/>
        <v/>
      </c>
      <c r="G631" s="4" t="str">
        <f t="shared" si="33"/>
        <v/>
      </c>
      <c r="H631" s="5" t="str">
        <f t="shared" si="31"/>
        <v/>
      </c>
      <c r="I631" s="14">
        <f>VLOOKUP(E631,DATA!$A$1:$B$35,2,0)</f>
        <v>0</v>
      </c>
      <c r="K631" s="1"/>
      <c r="L631" s="1"/>
      <c r="M631" s="1"/>
      <c r="N631" s="1"/>
      <c r="O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</row>
    <row r="632" spans="1:69" ht="19.95" customHeight="1" x14ac:dyDescent="0.3">
      <c r="A632" s="1"/>
      <c r="B632" s="27"/>
      <c r="C632" s="28"/>
      <c r="D632" s="29"/>
      <c r="E632" s="30"/>
      <c r="F632" s="32" t="str">
        <f t="shared" si="32"/>
        <v/>
      </c>
      <c r="G632" s="4" t="str">
        <f t="shared" si="33"/>
        <v/>
      </c>
      <c r="H632" s="5" t="str">
        <f t="shared" si="31"/>
        <v/>
      </c>
      <c r="I632" s="14">
        <f>VLOOKUP(E632,DATA!$A$1:$B$35,2,0)</f>
        <v>0</v>
      </c>
      <c r="K632" s="1"/>
      <c r="L632" s="1"/>
      <c r="M632" s="1"/>
      <c r="N632" s="1"/>
      <c r="O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</row>
    <row r="633" spans="1:69" ht="19.95" customHeight="1" x14ac:dyDescent="0.3">
      <c r="A633" s="1"/>
      <c r="B633" s="27"/>
      <c r="C633" s="28"/>
      <c r="D633" s="29"/>
      <c r="E633" s="30"/>
      <c r="F633" s="32" t="str">
        <f t="shared" si="32"/>
        <v/>
      </c>
      <c r="G633" s="4" t="str">
        <f t="shared" si="33"/>
        <v/>
      </c>
      <c r="H633" s="5" t="str">
        <f t="shared" si="31"/>
        <v/>
      </c>
      <c r="I633" s="14">
        <f>VLOOKUP(E633,DATA!$A$1:$B$35,2,0)</f>
        <v>0</v>
      </c>
      <c r="K633" s="1"/>
      <c r="L633" s="1"/>
      <c r="M633" s="1"/>
      <c r="N633" s="1"/>
      <c r="O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</row>
    <row r="634" spans="1:69" ht="19.95" customHeight="1" x14ac:dyDescent="0.3">
      <c r="A634" s="1"/>
      <c r="B634" s="27"/>
      <c r="C634" s="28"/>
      <c r="D634" s="29"/>
      <c r="E634" s="30"/>
      <c r="F634" s="32" t="str">
        <f t="shared" si="32"/>
        <v/>
      </c>
      <c r="G634" s="4" t="str">
        <f t="shared" si="33"/>
        <v/>
      </c>
      <c r="H634" s="5" t="str">
        <f t="shared" si="31"/>
        <v/>
      </c>
      <c r="I634" s="14">
        <f>VLOOKUP(E634,DATA!$A$1:$B$35,2,0)</f>
        <v>0</v>
      </c>
      <c r="K634" s="1"/>
      <c r="L634" s="1"/>
      <c r="M634" s="1"/>
      <c r="N634" s="1"/>
      <c r="O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</row>
    <row r="635" spans="1:69" ht="19.95" customHeight="1" x14ac:dyDescent="0.3">
      <c r="A635" s="1"/>
      <c r="B635" s="27"/>
      <c r="C635" s="28"/>
      <c r="D635" s="29"/>
      <c r="E635" s="30"/>
      <c r="F635" s="32" t="str">
        <f t="shared" si="32"/>
        <v/>
      </c>
      <c r="G635" s="4" t="str">
        <f t="shared" ref="G635:G666" si="34">IF(B635="","",INT(B635))</f>
        <v/>
      </c>
      <c r="H635" s="5" t="str">
        <f t="shared" si="31"/>
        <v/>
      </c>
      <c r="I635" s="14">
        <f>VLOOKUP(E635,DATA!$A$1:$B$35,2,0)</f>
        <v>0</v>
      </c>
      <c r="K635" s="1"/>
      <c r="L635" s="1"/>
      <c r="M635" s="1"/>
      <c r="N635" s="1"/>
      <c r="O635" s="1"/>
      <c r="AT635" s="1"/>
      <c r="AU635" s="1"/>
      <c r="AV635" s="1"/>
      <c r="AW635" s="1"/>
      <c r="AX635" s="1"/>
      <c r="AY635" s="1"/>
      <c r="AZ635" s="1"/>
      <c r="BA635" s="1"/>
      <c r="BB635" s="1"/>
      <c r="BC635" s="1"/>
      <c r="BD635" s="1"/>
      <c r="BE635" s="1"/>
      <c r="BF635" s="1"/>
      <c r="BG635" s="1"/>
      <c r="BH635" s="1"/>
      <c r="BI635" s="1"/>
      <c r="BJ635" s="1"/>
      <c r="BK635" s="1"/>
      <c r="BL635" s="1"/>
      <c r="BM635" s="1"/>
      <c r="BN635" s="1"/>
      <c r="BO635" s="1"/>
      <c r="BP635" s="1"/>
      <c r="BQ635" s="1"/>
    </row>
    <row r="636" spans="1:69" ht="19.95" customHeight="1" x14ac:dyDescent="0.3">
      <c r="A636" s="1"/>
      <c r="B636" s="27"/>
      <c r="C636" s="28"/>
      <c r="D636" s="29"/>
      <c r="E636" s="30"/>
      <c r="F636" s="32" t="str">
        <f t="shared" si="32"/>
        <v/>
      </c>
      <c r="G636" s="4" t="str">
        <f t="shared" si="34"/>
        <v/>
      </c>
      <c r="H636" s="5" t="str">
        <f t="shared" si="31"/>
        <v/>
      </c>
      <c r="I636" s="14">
        <f>VLOOKUP(E636,DATA!$A$1:$B$35,2,0)</f>
        <v>0</v>
      </c>
      <c r="K636" s="1"/>
      <c r="L636" s="1"/>
      <c r="M636" s="1"/>
      <c r="N636" s="1"/>
      <c r="O636" s="1"/>
      <c r="AT636" s="1"/>
      <c r="AU636" s="1"/>
      <c r="AV636" s="1"/>
      <c r="AW636" s="1"/>
      <c r="AX636" s="1"/>
      <c r="AY636" s="1"/>
      <c r="AZ636" s="1"/>
      <c r="BA636" s="1"/>
      <c r="BB636" s="1"/>
      <c r="BC636" s="1"/>
      <c r="BD636" s="1"/>
      <c r="BE636" s="1"/>
      <c r="BF636" s="1"/>
      <c r="BG636" s="1"/>
      <c r="BH636" s="1"/>
      <c r="BI636" s="1"/>
      <c r="BJ636" s="1"/>
      <c r="BK636" s="1"/>
      <c r="BL636" s="1"/>
      <c r="BM636" s="1"/>
      <c r="BN636" s="1"/>
      <c r="BO636" s="1"/>
      <c r="BP636" s="1"/>
      <c r="BQ636" s="1"/>
    </row>
    <row r="637" spans="1:69" ht="19.95" customHeight="1" x14ac:dyDescent="0.3">
      <c r="A637" s="1"/>
      <c r="B637" s="27"/>
      <c r="C637" s="28"/>
      <c r="D637" s="29"/>
      <c r="E637" s="30"/>
      <c r="F637" s="32" t="str">
        <f t="shared" si="32"/>
        <v/>
      </c>
      <c r="G637" s="4" t="str">
        <f t="shared" si="34"/>
        <v/>
      </c>
      <c r="H637" s="5" t="str">
        <f t="shared" si="31"/>
        <v/>
      </c>
      <c r="I637" s="14">
        <f>VLOOKUP(E637,DATA!$A$1:$B$35,2,0)</f>
        <v>0</v>
      </c>
      <c r="K637" s="1"/>
      <c r="L637" s="1"/>
      <c r="M637" s="1"/>
      <c r="N637" s="1"/>
      <c r="O637" s="1"/>
      <c r="AT637" s="1"/>
      <c r="AU637" s="1"/>
      <c r="AV637" s="1"/>
      <c r="AW637" s="1"/>
      <c r="AX637" s="1"/>
      <c r="AY637" s="1"/>
      <c r="AZ637" s="1"/>
      <c r="BA637" s="1"/>
      <c r="BB637" s="1"/>
      <c r="BC637" s="1"/>
      <c r="BD637" s="1"/>
      <c r="BE637" s="1"/>
      <c r="BF637" s="1"/>
      <c r="BG637" s="1"/>
      <c r="BH637" s="1"/>
      <c r="BI637" s="1"/>
      <c r="BJ637" s="1"/>
      <c r="BK637" s="1"/>
      <c r="BL637" s="1"/>
      <c r="BM637" s="1"/>
      <c r="BN637" s="1"/>
      <c r="BO637" s="1"/>
      <c r="BP637" s="1"/>
      <c r="BQ637" s="1"/>
    </row>
    <row r="638" spans="1:69" ht="19.95" customHeight="1" x14ac:dyDescent="0.3">
      <c r="A638" s="1"/>
      <c r="B638" s="27"/>
      <c r="C638" s="28"/>
      <c r="D638" s="29"/>
      <c r="E638" s="30"/>
      <c r="F638" s="32" t="str">
        <f t="shared" si="32"/>
        <v/>
      </c>
      <c r="G638" s="4" t="str">
        <f t="shared" si="34"/>
        <v/>
      </c>
      <c r="H638" s="5" t="str">
        <f t="shared" si="31"/>
        <v/>
      </c>
      <c r="I638" s="14">
        <f>VLOOKUP(E638,DATA!$A$1:$B$35,2,0)</f>
        <v>0</v>
      </c>
      <c r="K638" s="1"/>
      <c r="L638" s="1"/>
      <c r="M638" s="1"/>
      <c r="N638" s="1"/>
      <c r="O638" s="1"/>
      <c r="AT638" s="1"/>
      <c r="AU638" s="1"/>
      <c r="AV638" s="1"/>
      <c r="AW638" s="1"/>
      <c r="AX638" s="1"/>
      <c r="AY638" s="1"/>
      <c r="AZ638" s="1"/>
      <c r="BA638" s="1"/>
      <c r="BB638" s="1"/>
      <c r="BC638" s="1"/>
      <c r="BD638" s="1"/>
      <c r="BE638" s="1"/>
      <c r="BF638" s="1"/>
      <c r="BG638" s="1"/>
      <c r="BH638" s="1"/>
      <c r="BI638" s="1"/>
      <c r="BJ638" s="1"/>
      <c r="BK638" s="1"/>
      <c r="BL638" s="1"/>
      <c r="BM638" s="1"/>
      <c r="BN638" s="1"/>
      <c r="BO638" s="1"/>
      <c r="BP638" s="1"/>
      <c r="BQ638" s="1"/>
    </row>
    <row r="639" spans="1:69" ht="19.95" customHeight="1" x14ac:dyDescent="0.3">
      <c r="A639" s="1"/>
      <c r="B639" s="27"/>
      <c r="C639" s="28"/>
      <c r="D639" s="29"/>
      <c r="E639" s="30"/>
      <c r="F639" s="32" t="str">
        <f t="shared" si="32"/>
        <v/>
      </c>
      <c r="G639" s="4" t="str">
        <f t="shared" si="34"/>
        <v/>
      </c>
      <c r="H639" s="5" t="str">
        <f t="shared" si="31"/>
        <v/>
      </c>
      <c r="I639" s="14">
        <f>VLOOKUP(E639,DATA!$A$1:$B$35,2,0)</f>
        <v>0</v>
      </c>
      <c r="K639" s="1"/>
      <c r="L639" s="1"/>
      <c r="M639" s="1"/>
      <c r="N639" s="1"/>
      <c r="O639" s="1"/>
      <c r="AT639" s="1"/>
      <c r="AU639" s="1"/>
      <c r="AV639" s="1"/>
      <c r="AW639" s="1"/>
      <c r="AX639" s="1"/>
      <c r="AY639" s="1"/>
      <c r="AZ639" s="1"/>
      <c r="BA639" s="1"/>
      <c r="BB639" s="1"/>
      <c r="BC639" s="1"/>
      <c r="BD639" s="1"/>
      <c r="BE639" s="1"/>
      <c r="BF639" s="1"/>
      <c r="BG639" s="1"/>
      <c r="BH639" s="1"/>
      <c r="BI639" s="1"/>
      <c r="BJ639" s="1"/>
      <c r="BK639" s="1"/>
      <c r="BL639" s="1"/>
      <c r="BM639" s="1"/>
      <c r="BN639" s="1"/>
      <c r="BO639" s="1"/>
      <c r="BP639" s="1"/>
      <c r="BQ639" s="1"/>
    </row>
    <row r="640" spans="1:69" ht="19.95" customHeight="1" x14ac:dyDescent="0.3">
      <c r="A640" s="1"/>
      <c r="B640" s="27"/>
      <c r="C640" s="28"/>
      <c r="D640" s="29"/>
      <c r="E640" s="30"/>
      <c r="F640" s="32" t="str">
        <f t="shared" si="32"/>
        <v/>
      </c>
      <c r="G640" s="4" t="str">
        <f t="shared" si="34"/>
        <v/>
      </c>
      <c r="H640" s="5" t="str">
        <f t="shared" si="31"/>
        <v/>
      </c>
      <c r="I640" s="14">
        <f>VLOOKUP(E640,DATA!$A$1:$B$35,2,0)</f>
        <v>0</v>
      </c>
      <c r="K640" s="1"/>
      <c r="L640" s="1"/>
      <c r="M640" s="1"/>
      <c r="N640" s="1"/>
      <c r="O640" s="1"/>
      <c r="AT640" s="1"/>
      <c r="AU640" s="1"/>
      <c r="AV640" s="1"/>
      <c r="AW640" s="1"/>
      <c r="AX640" s="1"/>
      <c r="AY640" s="1"/>
      <c r="AZ640" s="1"/>
      <c r="BA640" s="1"/>
      <c r="BB640" s="1"/>
      <c r="BC640" s="1"/>
      <c r="BD640" s="1"/>
      <c r="BE640" s="1"/>
      <c r="BF640" s="1"/>
      <c r="BG640" s="1"/>
      <c r="BH640" s="1"/>
      <c r="BI640" s="1"/>
      <c r="BJ640" s="1"/>
      <c r="BK640" s="1"/>
      <c r="BL640" s="1"/>
      <c r="BM640" s="1"/>
      <c r="BN640" s="1"/>
      <c r="BO640" s="1"/>
      <c r="BP640" s="1"/>
      <c r="BQ640" s="1"/>
    </row>
    <row r="641" spans="1:69" ht="19.95" customHeight="1" x14ac:dyDescent="0.3">
      <c r="A641" s="1"/>
      <c r="B641" s="27"/>
      <c r="C641" s="28"/>
      <c r="D641" s="29"/>
      <c r="E641" s="30"/>
      <c r="F641" s="32" t="str">
        <f t="shared" si="32"/>
        <v/>
      </c>
      <c r="G641" s="4" t="str">
        <f t="shared" si="34"/>
        <v/>
      </c>
      <c r="H641" s="5" t="str">
        <f t="shared" si="31"/>
        <v/>
      </c>
      <c r="I641" s="14">
        <f>VLOOKUP(E641,DATA!$A$1:$B$35,2,0)</f>
        <v>0</v>
      </c>
      <c r="K641" s="1"/>
      <c r="L641" s="1"/>
      <c r="M641" s="1"/>
      <c r="N641" s="1"/>
      <c r="O641" s="1"/>
      <c r="AT641" s="1"/>
      <c r="AU641" s="1"/>
      <c r="AV641" s="1"/>
      <c r="AW641" s="1"/>
      <c r="AX641" s="1"/>
      <c r="AY641" s="1"/>
      <c r="AZ641" s="1"/>
      <c r="BA641" s="1"/>
      <c r="BB641" s="1"/>
      <c r="BC641" s="1"/>
      <c r="BD641" s="1"/>
      <c r="BE641" s="1"/>
      <c r="BF641" s="1"/>
      <c r="BG641" s="1"/>
      <c r="BH641" s="1"/>
      <c r="BI641" s="1"/>
      <c r="BJ641" s="1"/>
      <c r="BK641" s="1"/>
      <c r="BL641" s="1"/>
      <c r="BM641" s="1"/>
      <c r="BN641" s="1"/>
      <c r="BO641" s="1"/>
      <c r="BP641" s="1"/>
      <c r="BQ641" s="1"/>
    </row>
    <row r="642" spans="1:69" ht="19.95" customHeight="1" x14ac:dyDescent="0.3">
      <c r="A642" s="1"/>
      <c r="B642" s="27"/>
      <c r="C642" s="28"/>
      <c r="D642" s="29"/>
      <c r="E642" s="30"/>
      <c r="F642" s="32" t="str">
        <f t="shared" si="32"/>
        <v/>
      </c>
      <c r="G642" s="4" t="str">
        <f t="shared" si="34"/>
        <v/>
      </c>
      <c r="H642" s="5" t="str">
        <f t="shared" si="31"/>
        <v/>
      </c>
      <c r="I642" s="14">
        <f>VLOOKUP(E642,DATA!$A$1:$B$35,2,0)</f>
        <v>0</v>
      </c>
      <c r="K642" s="1"/>
      <c r="L642" s="1"/>
      <c r="M642" s="1"/>
      <c r="N642" s="1"/>
      <c r="O642" s="1"/>
      <c r="AT642" s="1"/>
      <c r="AU642" s="1"/>
      <c r="AV642" s="1"/>
      <c r="AW642" s="1"/>
      <c r="AX642" s="1"/>
      <c r="AY642" s="1"/>
      <c r="AZ642" s="1"/>
      <c r="BA642" s="1"/>
      <c r="BB642" s="1"/>
      <c r="BC642" s="1"/>
      <c r="BD642" s="1"/>
      <c r="BE642" s="1"/>
      <c r="BF642" s="1"/>
      <c r="BG642" s="1"/>
      <c r="BH642" s="1"/>
      <c r="BI642" s="1"/>
      <c r="BJ642" s="1"/>
      <c r="BK642" s="1"/>
      <c r="BL642" s="1"/>
      <c r="BM642" s="1"/>
      <c r="BN642" s="1"/>
      <c r="BO642" s="1"/>
      <c r="BP642" s="1"/>
      <c r="BQ642" s="1"/>
    </row>
    <row r="643" spans="1:69" ht="19.95" customHeight="1" x14ac:dyDescent="0.3">
      <c r="A643" s="1"/>
      <c r="B643" s="27"/>
      <c r="C643" s="28"/>
      <c r="D643" s="29"/>
      <c r="E643" s="30"/>
      <c r="F643" s="32" t="str">
        <f t="shared" si="32"/>
        <v/>
      </c>
      <c r="G643" s="4" t="str">
        <f t="shared" si="34"/>
        <v/>
      </c>
      <c r="H643" s="5" t="str">
        <f t="shared" si="31"/>
        <v/>
      </c>
      <c r="I643" s="14">
        <f>VLOOKUP(E643,DATA!$A$1:$B$35,2,0)</f>
        <v>0</v>
      </c>
      <c r="K643" s="1"/>
      <c r="L643" s="1"/>
      <c r="M643" s="1"/>
      <c r="N643" s="1"/>
      <c r="O643" s="1"/>
      <c r="AT643" s="1"/>
      <c r="AU643" s="1"/>
      <c r="AV643" s="1"/>
      <c r="AW643" s="1"/>
      <c r="AX643" s="1"/>
      <c r="AY643" s="1"/>
      <c r="AZ643" s="1"/>
      <c r="BA643" s="1"/>
      <c r="BB643" s="1"/>
      <c r="BC643" s="1"/>
      <c r="BD643" s="1"/>
      <c r="BE643" s="1"/>
      <c r="BF643" s="1"/>
      <c r="BG643" s="1"/>
      <c r="BH643" s="1"/>
      <c r="BI643" s="1"/>
      <c r="BJ643" s="1"/>
      <c r="BK643" s="1"/>
      <c r="BL643" s="1"/>
      <c r="BM643" s="1"/>
      <c r="BN643" s="1"/>
      <c r="BO643" s="1"/>
      <c r="BP643" s="1"/>
      <c r="BQ643" s="1"/>
    </row>
    <row r="644" spans="1:69" ht="19.95" customHeight="1" x14ac:dyDescent="0.3">
      <c r="A644" s="1"/>
      <c r="B644" s="27"/>
      <c r="C644" s="28"/>
      <c r="D644" s="29"/>
      <c r="E644" s="30"/>
      <c r="F644" s="32" t="str">
        <f t="shared" si="32"/>
        <v/>
      </c>
      <c r="G644" s="4" t="str">
        <f t="shared" si="34"/>
        <v/>
      </c>
      <c r="H644" s="5" t="str">
        <f t="shared" si="31"/>
        <v/>
      </c>
      <c r="I644" s="14">
        <f>VLOOKUP(E644,DATA!$A$1:$B$35,2,0)</f>
        <v>0</v>
      </c>
      <c r="K644" s="1"/>
      <c r="L644" s="1"/>
      <c r="M644" s="1"/>
      <c r="N644" s="1"/>
      <c r="O644" s="1"/>
      <c r="AT644" s="1"/>
      <c r="AU644" s="1"/>
      <c r="AV644" s="1"/>
      <c r="AW644" s="1"/>
      <c r="AX644" s="1"/>
      <c r="AY644" s="1"/>
      <c r="AZ644" s="1"/>
      <c r="BA644" s="1"/>
      <c r="BB644" s="1"/>
      <c r="BC644" s="1"/>
      <c r="BD644" s="1"/>
      <c r="BE644" s="1"/>
      <c r="BF644" s="1"/>
      <c r="BG644" s="1"/>
      <c r="BH644" s="1"/>
      <c r="BI644" s="1"/>
      <c r="BJ644" s="1"/>
      <c r="BK644" s="1"/>
      <c r="BL644" s="1"/>
      <c r="BM644" s="1"/>
      <c r="BN644" s="1"/>
      <c r="BO644" s="1"/>
      <c r="BP644" s="1"/>
      <c r="BQ644" s="1"/>
    </row>
    <row r="645" spans="1:69" ht="19.95" customHeight="1" x14ac:dyDescent="0.3">
      <c r="A645" s="1"/>
      <c r="B645" s="27"/>
      <c r="C645" s="28"/>
      <c r="D645" s="29"/>
      <c r="E645" s="30"/>
      <c r="F645" s="32" t="str">
        <f t="shared" si="32"/>
        <v/>
      </c>
      <c r="G645" s="4" t="str">
        <f t="shared" si="34"/>
        <v/>
      </c>
      <c r="H645" s="5" t="str">
        <f t="shared" si="31"/>
        <v/>
      </c>
      <c r="I645" s="14">
        <f>VLOOKUP(E645,DATA!$A$1:$B$35,2,0)</f>
        <v>0</v>
      </c>
      <c r="K645" s="1"/>
      <c r="L645" s="1"/>
      <c r="M645" s="1"/>
      <c r="N645" s="1"/>
      <c r="O645" s="1"/>
      <c r="AT645" s="1"/>
      <c r="AU645" s="1"/>
      <c r="AV645" s="1"/>
      <c r="AW645" s="1"/>
      <c r="AX645" s="1"/>
      <c r="AY645" s="1"/>
      <c r="AZ645" s="1"/>
      <c r="BA645" s="1"/>
      <c r="BB645" s="1"/>
      <c r="BC645" s="1"/>
      <c r="BD645" s="1"/>
      <c r="BE645" s="1"/>
      <c r="BF645" s="1"/>
      <c r="BG645" s="1"/>
      <c r="BH645" s="1"/>
      <c r="BI645" s="1"/>
      <c r="BJ645" s="1"/>
      <c r="BK645" s="1"/>
      <c r="BL645" s="1"/>
      <c r="BM645" s="1"/>
      <c r="BN645" s="1"/>
      <c r="BO645" s="1"/>
      <c r="BP645" s="1"/>
      <c r="BQ645" s="1"/>
    </row>
    <row r="646" spans="1:69" ht="19.95" customHeight="1" x14ac:dyDescent="0.3">
      <c r="A646" s="1"/>
      <c r="B646" s="27"/>
      <c r="C646" s="28"/>
      <c r="D646" s="29"/>
      <c r="E646" s="30"/>
      <c r="F646" s="32" t="str">
        <f t="shared" si="32"/>
        <v/>
      </c>
      <c r="G646" s="4" t="str">
        <f t="shared" si="34"/>
        <v/>
      </c>
      <c r="H646" s="5" t="str">
        <f t="shared" si="31"/>
        <v/>
      </c>
      <c r="I646" s="14">
        <f>VLOOKUP(E646,DATA!$A$1:$B$35,2,0)</f>
        <v>0</v>
      </c>
      <c r="K646" s="1"/>
      <c r="L646" s="1"/>
      <c r="M646" s="1"/>
      <c r="N646" s="1"/>
      <c r="O646" s="1"/>
      <c r="AT646" s="1"/>
      <c r="AU646" s="1"/>
      <c r="AV646" s="1"/>
      <c r="AW646" s="1"/>
      <c r="AX646" s="1"/>
      <c r="AY646" s="1"/>
      <c r="AZ646" s="1"/>
      <c r="BA646" s="1"/>
      <c r="BB646" s="1"/>
      <c r="BC646" s="1"/>
      <c r="BD646" s="1"/>
      <c r="BE646" s="1"/>
      <c r="BF646" s="1"/>
      <c r="BG646" s="1"/>
      <c r="BH646" s="1"/>
      <c r="BI646" s="1"/>
      <c r="BJ646" s="1"/>
      <c r="BK646" s="1"/>
      <c r="BL646" s="1"/>
      <c r="BM646" s="1"/>
      <c r="BN646" s="1"/>
      <c r="BO646" s="1"/>
      <c r="BP646" s="1"/>
      <c r="BQ646" s="1"/>
    </row>
    <row r="647" spans="1:69" ht="19.95" customHeight="1" x14ac:dyDescent="0.3">
      <c r="A647" s="1"/>
      <c r="B647" s="27"/>
      <c r="C647" s="28"/>
      <c r="D647" s="29"/>
      <c r="E647" s="30"/>
      <c r="F647" s="32" t="str">
        <f t="shared" si="32"/>
        <v/>
      </c>
      <c r="G647" s="4" t="str">
        <f t="shared" si="34"/>
        <v/>
      </c>
      <c r="H647" s="5" t="str">
        <f t="shared" si="31"/>
        <v/>
      </c>
      <c r="I647" s="14">
        <f>VLOOKUP(E647,DATA!$A$1:$B$35,2,0)</f>
        <v>0</v>
      </c>
      <c r="K647" s="1"/>
      <c r="L647" s="1"/>
      <c r="M647" s="1"/>
      <c r="N647" s="1"/>
      <c r="O647" s="1"/>
      <c r="AT647" s="1"/>
      <c r="AU647" s="1"/>
      <c r="AV647" s="1"/>
      <c r="AW647" s="1"/>
      <c r="AX647" s="1"/>
      <c r="AY647" s="1"/>
      <c r="AZ647" s="1"/>
      <c r="BA647" s="1"/>
      <c r="BB647" s="1"/>
      <c r="BC647" s="1"/>
      <c r="BD647" s="1"/>
      <c r="BE647" s="1"/>
      <c r="BF647" s="1"/>
      <c r="BG647" s="1"/>
      <c r="BH647" s="1"/>
      <c r="BI647" s="1"/>
      <c r="BJ647" s="1"/>
      <c r="BK647" s="1"/>
      <c r="BL647" s="1"/>
      <c r="BM647" s="1"/>
      <c r="BN647" s="1"/>
      <c r="BO647" s="1"/>
      <c r="BP647" s="1"/>
      <c r="BQ647" s="1"/>
    </row>
    <row r="648" spans="1:69" ht="19.95" customHeight="1" x14ac:dyDescent="0.3">
      <c r="A648" s="1"/>
      <c r="B648" s="27"/>
      <c r="C648" s="28"/>
      <c r="D648" s="29"/>
      <c r="E648" s="30"/>
      <c r="F648" s="32" t="str">
        <f t="shared" si="32"/>
        <v/>
      </c>
      <c r="G648" s="4" t="str">
        <f t="shared" si="34"/>
        <v/>
      </c>
      <c r="H648" s="5" t="str">
        <f t="shared" ref="H648:H701" si="35">IF(B648="","",B648-G648)</f>
        <v/>
      </c>
      <c r="I648" s="14">
        <f>VLOOKUP(E648,DATA!$A$1:$B$35,2,0)</f>
        <v>0</v>
      </c>
      <c r="K648" s="1"/>
      <c r="L648" s="1"/>
      <c r="M648" s="1"/>
      <c r="N648" s="1"/>
      <c r="O648" s="1"/>
      <c r="AT648" s="1"/>
      <c r="AU648" s="1"/>
      <c r="AV648" s="1"/>
      <c r="AW648" s="1"/>
      <c r="AX648" s="1"/>
      <c r="AY648" s="1"/>
      <c r="AZ648" s="1"/>
      <c r="BA648" s="1"/>
      <c r="BB648" s="1"/>
      <c r="BC648" s="1"/>
      <c r="BD648" s="1"/>
      <c r="BE648" s="1"/>
      <c r="BF648" s="1"/>
      <c r="BG648" s="1"/>
      <c r="BH648" s="1"/>
      <c r="BI648" s="1"/>
      <c r="BJ648" s="1"/>
      <c r="BK648" s="1"/>
      <c r="BL648" s="1"/>
      <c r="BM648" s="1"/>
      <c r="BN648" s="1"/>
      <c r="BO648" s="1"/>
      <c r="BP648" s="1"/>
      <c r="BQ648" s="1"/>
    </row>
    <row r="649" spans="1:69" ht="19.95" customHeight="1" x14ac:dyDescent="0.3">
      <c r="A649" s="1"/>
      <c r="B649" s="27"/>
      <c r="C649" s="28"/>
      <c r="D649" s="29"/>
      <c r="E649" s="30"/>
      <c r="F649" s="32" t="str">
        <f t="shared" si="32"/>
        <v/>
      </c>
      <c r="G649" s="4" t="str">
        <f t="shared" si="34"/>
        <v/>
      </c>
      <c r="H649" s="5" t="str">
        <f t="shared" si="35"/>
        <v/>
      </c>
      <c r="I649" s="14">
        <f>VLOOKUP(E649,DATA!$A$1:$B$35,2,0)</f>
        <v>0</v>
      </c>
      <c r="K649" s="1"/>
      <c r="L649" s="1"/>
      <c r="M649" s="1"/>
      <c r="N649" s="1"/>
      <c r="O649" s="1"/>
      <c r="AT649" s="1"/>
      <c r="AU649" s="1"/>
      <c r="AV649" s="1"/>
      <c r="AW649" s="1"/>
      <c r="AX649" s="1"/>
      <c r="AY649" s="1"/>
      <c r="AZ649" s="1"/>
      <c r="BA649" s="1"/>
      <c r="BB649" s="1"/>
      <c r="BC649" s="1"/>
      <c r="BD649" s="1"/>
      <c r="BE649" s="1"/>
      <c r="BF649" s="1"/>
      <c r="BG649" s="1"/>
      <c r="BH649" s="1"/>
      <c r="BI649" s="1"/>
      <c r="BJ649" s="1"/>
      <c r="BK649" s="1"/>
      <c r="BL649" s="1"/>
      <c r="BM649" s="1"/>
      <c r="BN649" s="1"/>
      <c r="BO649" s="1"/>
      <c r="BP649" s="1"/>
      <c r="BQ649" s="1"/>
    </row>
    <row r="650" spans="1:69" ht="19.95" customHeight="1" x14ac:dyDescent="0.3">
      <c r="A650" s="1"/>
      <c r="B650" s="27"/>
      <c r="C650" s="28"/>
      <c r="D650" s="29"/>
      <c r="E650" s="30"/>
      <c r="F650" s="32" t="str">
        <f t="shared" ref="F650:F701" si="36">IF(ISBLANK(B650),"",TEXT(G650,"jjj"))</f>
        <v/>
      </c>
      <c r="G650" s="4" t="str">
        <f t="shared" si="34"/>
        <v/>
      </c>
      <c r="H650" s="5" t="str">
        <f t="shared" si="35"/>
        <v/>
      </c>
      <c r="I650" s="14">
        <f>VLOOKUP(E650,DATA!$A$1:$B$35,2,0)</f>
        <v>0</v>
      </c>
      <c r="K650" s="1"/>
      <c r="L650" s="1"/>
      <c r="M650" s="1"/>
      <c r="N650" s="1"/>
      <c r="O650" s="1"/>
      <c r="AT650" s="1"/>
      <c r="AU650" s="1"/>
      <c r="AV650" s="1"/>
      <c r="AW650" s="1"/>
      <c r="AX650" s="1"/>
      <c r="AY650" s="1"/>
      <c r="AZ650" s="1"/>
      <c r="BA650" s="1"/>
      <c r="BB650" s="1"/>
      <c r="BC650" s="1"/>
      <c r="BD650" s="1"/>
      <c r="BE650" s="1"/>
      <c r="BF650" s="1"/>
      <c r="BG650" s="1"/>
      <c r="BH650" s="1"/>
      <c r="BI650" s="1"/>
      <c r="BJ650" s="1"/>
      <c r="BK650" s="1"/>
      <c r="BL650" s="1"/>
      <c r="BM650" s="1"/>
      <c r="BN650" s="1"/>
      <c r="BO650" s="1"/>
      <c r="BP650" s="1"/>
      <c r="BQ650" s="1"/>
    </row>
    <row r="651" spans="1:69" ht="19.95" customHeight="1" x14ac:dyDescent="0.3">
      <c r="A651" s="1"/>
      <c r="B651" s="27"/>
      <c r="C651" s="28"/>
      <c r="D651" s="29"/>
      <c r="E651" s="30"/>
      <c r="F651" s="32" t="str">
        <f t="shared" si="36"/>
        <v/>
      </c>
      <c r="G651" s="4" t="str">
        <f t="shared" si="34"/>
        <v/>
      </c>
      <c r="H651" s="5" t="str">
        <f t="shared" si="35"/>
        <v/>
      </c>
      <c r="I651" s="14">
        <f>VLOOKUP(E651,DATA!$A$1:$B$35,2,0)</f>
        <v>0</v>
      </c>
      <c r="K651" s="1"/>
      <c r="L651" s="1"/>
      <c r="M651" s="1"/>
      <c r="N651" s="1"/>
      <c r="O651" s="1"/>
      <c r="AT651" s="1"/>
      <c r="AU651" s="1"/>
      <c r="AV651" s="1"/>
      <c r="AW651" s="1"/>
      <c r="AX651" s="1"/>
      <c r="AY651" s="1"/>
      <c r="AZ651" s="1"/>
      <c r="BA651" s="1"/>
      <c r="BB651" s="1"/>
      <c r="BC651" s="1"/>
      <c r="BD651" s="1"/>
      <c r="BE651" s="1"/>
      <c r="BF651" s="1"/>
      <c r="BG651" s="1"/>
      <c r="BH651" s="1"/>
      <c r="BI651" s="1"/>
      <c r="BJ651" s="1"/>
      <c r="BK651" s="1"/>
      <c r="BL651" s="1"/>
      <c r="BM651" s="1"/>
      <c r="BN651" s="1"/>
      <c r="BO651" s="1"/>
      <c r="BP651" s="1"/>
      <c r="BQ651" s="1"/>
    </row>
    <row r="652" spans="1:69" ht="19.95" customHeight="1" x14ac:dyDescent="0.3">
      <c r="A652" s="1"/>
      <c r="B652" s="27"/>
      <c r="C652" s="28"/>
      <c r="D652" s="29"/>
      <c r="E652" s="30"/>
      <c r="F652" s="32" t="str">
        <f t="shared" si="36"/>
        <v/>
      </c>
      <c r="G652" s="4" t="str">
        <f t="shared" si="34"/>
        <v/>
      </c>
      <c r="H652" s="5" t="str">
        <f t="shared" si="35"/>
        <v/>
      </c>
      <c r="I652" s="14">
        <f>VLOOKUP(E652,DATA!$A$1:$B$35,2,0)</f>
        <v>0</v>
      </c>
      <c r="K652" s="1"/>
      <c r="L652" s="1"/>
      <c r="M652" s="1"/>
      <c r="N652" s="1"/>
      <c r="O652" s="1"/>
      <c r="AT652" s="1"/>
      <c r="AU652" s="1"/>
      <c r="AV652" s="1"/>
      <c r="AW652" s="1"/>
      <c r="AX652" s="1"/>
      <c r="AY652" s="1"/>
      <c r="AZ652" s="1"/>
      <c r="BA652" s="1"/>
      <c r="BB652" s="1"/>
      <c r="BC652" s="1"/>
      <c r="BD652" s="1"/>
      <c r="BE652" s="1"/>
      <c r="BF652" s="1"/>
      <c r="BG652" s="1"/>
      <c r="BH652" s="1"/>
      <c r="BI652" s="1"/>
      <c r="BJ652" s="1"/>
      <c r="BK652" s="1"/>
      <c r="BL652" s="1"/>
      <c r="BM652" s="1"/>
      <c r="BN652" s="1"/>
      <c r="BO652" s="1"/>
      <c r="BP652" s="1"/>
      <c r="BQ652" s="1"/>
    </row>
    <row r="653" spans="1:69" ht="19.95" customHeight="1" x14ac:dyDescent="0.3">
      <c r="A653" s="1"/>
      <c r="B653" s="27"/>
      <c r="C653" s="28"/>
      <c r="D653" s="29"/>
      <c r="E653" s="30"/>
      <c r="F653" s="32" t="str">
        <f t="shared" si="36"/>
        <v/>
      </c>
      <c r="G653" s="4" t="str">
        <f t="shared" si="34"/>
        <v/>
      </c>
      <c r="H653" s="5" t="str">
        <f t="shared" si="35"/>
        <v/>
      </c>
      <c r="I653" s="14">
        <f>VLOOKUP(E653,DATA!$A$1:$B$35,2,0)</f>
        <v>0</v>
      </c>
      <c r="K653" s="1"/>
      <c r="L653" s="1"/>
      <c r="M653" s="1"/>
      <c r="N653" s="1"/>
      <c r="O653" s="1"/>
      <c r="AT653" s="1"/>
      <c r="AU653" s="1"/>
      <c r="AV653" s="1"/>
      <c r="AW653" s="1"/>
      <c r="AX653" s="1"/>
      <c r="AY653" s="1"/>
      <c r="AZ653" s="1"/>
      <c r="BA653" s="1"/>
      <c r="BB653" s="1"/>
      <c r="BC653" s="1"/>
      <c r="BD653" s="1"/>
      <c r="BE653" s="1"/>
      <c r="BF653" s="1"/>
      <c r="BG653" s="1"/>
      <c r="BH653" s="1"/>
      <c r="BI653" s="1"/>
      <c r="BJ653" s="1"/>
      <c r="BK653" s="1"/>
      <c r="BL653" s="1"/>
      <c r="BM653" s="1"/>
      <c r="BN653" s="1"/>
      <c r="BO653" s="1"/>
      <c r="BP653" s="1"/>
      <c r="BQ653" s="1"/>
    </row>
    <row r="654" spans="1:69" ht="19.95" customHeight="1" x14ac:dyDescent="0.3">
      <c r="A654" s="1"/>
      <c r="B654" s="27"/>
      <c r="C654" s="28"/>
      <c r="D654" s="29"/>
      <c r="E654" s="30"/>
      <c r="F654" s="32" t="str">
        <f t="shared" si="36"/>
        <v/>
      </c>
      <c r="G654" s="4" t="str">
        <f t="shared" si="34"/>
        <v/>
      </c>
      <c r="H654" s="5" t="str">
        <f t="shared" si="35"/>
        <v/>
      </c>
      <c r="I654" s="14">
        <f>VLOOKUP(E654,DATA!$A$1:$B$35,2,0)</f>
        <v>0</v>
      </c>
      <c r="K654" s="1"/>
      <c r="L654" s="1"/>
      <c r="M654" s="1"/>
      <c r="N654" s="1"/>
      <c r="O654" s="1"/>
      <c r="AT654" s="1"/>
      <c r="AU654" s="1"/>
      <c r="AV654" s="1"/>
      <c r="AW654" s="1"/>
      <c r="AX654" s="1"/>
      <c r="AY654" s="1"/>
      <c r="AZ654" s="1"/>
      <c r="BA654" s="1"/>
      <c r="BB654" s="1"/>
      <c r="BC654" s="1"/>
      <c r="BD654" s="1"/>
      <c r="BE654" s="1"/>
      <c r="BF654" s="1"/>
      <c r="BG654" s="1"/>
      <c r="BH654" s="1"/>
      <c r="BI654" s="1"/>
      <c r="BJ654" s="1"/>
      <c r="BK654" s="1"/>
      <c r="BL654" s="1"/>
      <c r="BM654" s="1"/>
      <c r="BN654" s="1"/>
      <c r="BO654" s="1"/>
      <c r="BP654" s="1"/>
      <c r="BQ654" s="1"/>
    </row>
    <row r="655" spans="1:69" ht="19.95" customHeight="1" x14ac:dyDescent="0.3">
      <c r="A655" s="1"/>
      <c r="B655" s="27"/>
      <c r="C655" s="28"/>
      <c r="D655" s="29"/>
      <c r="E655" s="30"/>
      <c r="F655" s="32" t="str">
        <f t="shared" si="36"/>
        <v/>
      </c>
      <c r="G655" s="4" t="str">
        <f t="shared" si="34"/>
        <v/>
      </c>
      <c r="H655" s="5" t="str">
        <f t="shared" si="35"/>
        <v/>
      </c>
      <c r="I655" s="14">
        <f>VLOOKUP(E655,DATA!$A$1:$B$35,2,0)</f>
        <v>0</v>
      </c>
      <c r="K655" s="1"/>
      <c r="L655" s="1"/>
      <c r="M655" s="1"/>
      <c r="N655" s="1"/>
      <c r="O655" s="1"/>
      <c r="AT655" s="1"/>
      <c r="AU655" s="1"/>
      <c r="AV655" s="1"/>
      <c r="AW655" s="1"/>
      <c r="AX655" s="1"/>
      <c r="AY655" s="1"/>
      <c r="AZ655" s="1"/>
      <c r="BA655" s="1"/>
      <c r="BB655" s="1"/>
      <c r="BC655" s="1"/>
      <c r="BD655" s="1"/>
      <c r="BE655" s="1"/>
      <c r="BF655" s="1"/>
      <c r="BG655" s="1"/>
      <c r="BH655" s="1"/>
      <c r="BI655" s="1"/>
      <c r="BJ655" s="1"/>
      <c r="BK655" s="1"/>
      <c r="BL655" s="1"/>
      <c r="BM655" s="1"/>
      <c r="BN655" s="1"/>
      <c r="BO655" s="1"/>
      <c r="BP655" s="1"/>
      <c r="BQ655" s="1"/>
    </row>
    <row r="656" spans="1:69" ht="19.95" customHeight="1" x14ac:dyDescent="0.3">
      <c r="A656" s="1"/>
      <c r="B656" s="27"/>
      <c r="C656" s="28"/>
      <c r="D656" s="29"/>
      <c r="E656" s="30"/>
      <c r="F656" s="32" t="str">
        <f t="shared" si="36"/>
        <v/>
      </c>
      <c r="G656" s="4" t="str">
        <f t="shared" si="34"/>
        <v/>
      </c>
      <c r="H656" s="5" t="str">
        <f t="shared" si="35"/>
        <v/>
      </c>
      <c r="I656" s="14">
        <f>VLOOKUP(E656,DATA!$A$1:$B$35,2,0)</f>
        <v>0</v>
      </c>
      <c r="K656" s="1"/>
      <c r="L656" s="1"/>
      <c r="M656" s="1"/>
      <c r="N656" s="1"/>
      <c r="O656" s="1"/>
      <c r="AT656" s="1"/>
      <c r="AU656" s="1"/>
      <c r="AV656" s="1"/>
      <c r="AW656" s="1"/>
      <c r="AX656" s="1"/>
      <c r="AY656" s="1"/>
      <c r="AZ656" s="1"/>
      <c r="BA656" s="1"/>
      <c r="BB656" s="1"/>
      <c r="BC656" s="1"/>
      <c r="BD656" s="1"/>
      <c r="BE656" s="1"/>
      <c r="BF656" s="1"/>
      <c r="BG656" s="1"/>
      <c r="BH656" s="1"/>
      <c r="BI656" s="1"/>
      <c r="BJ656" s="1"/>
      <c r="BK656" s="1"/>
      <c r="BL656" s="1"/>
      <c r="BM656" s="1"/>
      <c r="BN656" s="1"/>
      <c r="BO656" s="1"/>
      <c r="BP656" s="1"/>
      <c r="BQ656" s="1"/>
    </row>
    <row r="657" spans="1:69" ht="19.95" customHeight="1" x14ac:dyDescent="0.3">
      <c r="A657" s="1"/>
      <c r="B657" s="27"/>
      <c r="C657" s="28"/>
      <c r="D657" s="29"/>
      <c r="E657" s="30"/>
      <c r="F657" s="32" t="str">
        <f t="shared" si="36"/>
        <v/>
      </c>
      <c r="G657" s="4" t="str">
        <f t="shared" si="34"/>
        <v/>
      </c>
      <c r="H657" s="5" t="str">
        <f t="shared" si="35"/>
        <v/>
      </c>
      <c r="I657" s="14">
        <f>VLOOKUP(E657,DATA!$A$1:$B$35,2,0)</f>
        <v>0</v>
      </c>
      <c r="K657" s="1"/>
      <c r="L657" s="1"/>
      <c r="M657" s="1"/>
      <c r="N657" s="1"/>
      <c r="O657" s="1"/>
      <c r="AT657" s="1"/>
      <c r="AU657" s="1"/>
      <c r="AV657" s="1"/>
      <c r="AW657" s="1"/>
      <c r="AX657" s="1"/>
      <c r="AY657" s="1"/>
      <c r="AZ657" s="1"/>
      <c r="BA657" s="1"/>
      <c r="BB657" s="1"/>
      <c r="BC657" s="1"/>
      <c r="BD657" s="1"/>
      <c r="BE657" s="1"/>
      <c r="BF657" s="1"/>
      <c r="BG657" s="1"/>
      <c r="BH657" s="1"/>
      <c r="BI657" s="1"/>
      <c r="BJ657" s="1"/>
      <c r="BK657" s="1"/>
      <c r="BL657" s="1"/>
      <c r="BM657" s="1"/>
      <c r="BN657" s="1"/>
      <c r="BO657" s="1"/>
      <c r="BP657" s="1"/>
      <c r="BQ657" s="1"/>
    </row>
    <row r="658" spans="1:69" ht="19.95" customHeight="1" x14ac:dyDescent="0.3">
      <c r="A658" s="1"/>
      <c r="B658" s="27"/>
      <c r="C658" s="28"/>
      <c r="D658" s="29"/>
      <c r="E658" s="30"/>
      <c r="F658" s="32" t="str">
        <f t="shared" si="36"/>
        <v/>
      </c>
      <c r="G658" s="4" t="str">
        <f t="shared" si="34"/>
        <v/>
      </c>
      <c r="H658" s="5" t="str">
        <f t="shared" si="35"/>
        <v/>
      </c>
      <c r="I658" s="14">
        <f>VLOOKUP(E658,DATA!$A$1:$B$35,2,0)</f>
        <v>0</v>
      </c>
      <c r="K658" s="1"/>
      <c r="L658" s="1"/>
      <c r="M658" s="1"/>
      <c r="N658" s="1"/>
      <c r="O658" s="1"/>
      <c r="AT658" s="1"/>
      <c r="AU658" s="1"/>
      <c r="AV658" s="1"/>
      <c r="AW658" s="1"/>
      <c r="AX658" s="1"/>
      <c r="AY658" s="1"/>
      <c r="AZ658" s="1"/>
      <c r="BA658" s="1"/>
      <c r="BB658" s="1"/>
      <c r="BC658" s="1"/>
      <c r="BD658" s="1"/>
      <c r="BE658" s="1"/>
      <c r="BF658" s="1"/>
      <c r="BG658" s="1"/>
      <c r="BH658" s="1"/>
      <c r="BI658" s="1"/>
      <c r="BJ658" s="1"/>
      <c r="BK658" s="1"/>
      <c r="BL658" s="1"/>
      <c r="BM658" s="1"/>
      <c r="BN658" s="1"/>
      <c r="BO658" s="1"/>
      <c r="BP658" s="1"/>
      <c r="BQ658" s="1"/>
    </row>
    <row r="659" spans="1:69" ht="19.95" customHeight="1" x14ac:dyDescent="0.3">
      <c r="A659" s="1"/>
      <c r="B659" s="27"/>
      <c r="C659" s="28"/>
      <c r="D659" s="29"/>
      <c r="E659" s="30"/>
      <c r="F659" s="32" t="str">
        <f t="shared" si="36"/>
        <v/>
      </c>
      <c r="G659" s="4" t="str">
        <f t="shared" si="34"/>
        <v/>
      </c>
      <c r="H659" s="5" t="str">
        <f t="shared" si="35"/>
        <v/>
      </c>
      <c r="I659" s="14">
        <f>VLOOKUP(E659,DATA!$A$1:$B$35,2,0)</f>
        <v>0</v>
      </c>
      <c r="K659" s="1"/>
      <c r="L659" s="1"/>
      <c r="M659" s="1"/>
      <c r="N659" s="1"/>
      <c r="O659" s="1"/>
      <c r="AT659" s="1"/>
      <c r="AU659" s="1"/>
      <c r="AV659" s="1"/>
      <c r="AW659" s="1"/>
      <c r="AX659" s="1"/>
      <c r="AY659" s="1"/>
      <c r="AZ659" s="1"/>
      <c r="BA659" s="1"/>
      <c r="BB659" s="1"/>
      <c r="BC659" s="1"/>
      <c r="BD659" s="1"/>
      <c r="BE659" s="1"/>
      <c r="BF659" s="1"/>
      <c r="BG659" s="1"/>
      <c r="BH659" s="1"/>
      <c r="BI659" s="1"/>
      <c r="BJ659" s="1"/>
      <c r="BK659" s="1"/>
      <c r="BL659" s="1"/>
      <c r="BM659" s="1"/>
      <c r="BN659" s="1"/>
      <c r="BO659" s="1"/>
      <c r="BP659" s="1"/>
      <c r="BQ659" s="1"/>
    </row>
    <row r="660" spans="1:69" ht="19.95" customHeight="1" x14ac:dyDescent="0.3">
      <c r="A660" s="1"/>
      <c r="B660" s="27"/>
      <c r="C660" s="28"/>
      <c r="D660" s="29"/>
      <c r="E660" s="30"/>
      <c r="F660" s="32" t="str">
        <f t="shared" si="36"/>
        <v/>
      </c>
      <c r="G660" s="4" t="str">
        <f t="shared" si="34"/>
        <v/>
      </c>
      <c r="H660" s="5" t="str">
        <f t="shared" si="35"/>
        <v/>
      </c>
      <c r="I660" s="14">
        <f>VLOOKUP(E660,DATA!$A$1:$B$35,2,0)</f>
        <v>0</v>
      </c>
      <c r="K660" s="1"/>
      <c r="L660" s="1"/>
      <c r="M660" s="1"/>
      <c r="N660" s="1"/>
      <c r="O660" s="1"/>
      <c r="AT660" s="1"/>
      <c r="AU660" s="1"/>
      <c r="AV660" s="1"/>
      <c r="AW660" s="1"/>
      <c r="AX660" s="1"/>
      <c r="AY660" s="1"/>
      <c r="AZ660" s="1"/>
      <c r="BA660" s="1"/>
      <c r="BB660" s="1"/>
      <c r="BC660" s="1"/>
      <c r="BD660" s="1"/>
      <c r="BE660" s="1"/>
      <c r="BF660" s="1"/>
      <c r="BG660" s="1"/>
      <c r="BH660" s="1"/>
      <c r="BI660" s="1"/>
      <c r="BJ660" s="1"/>
      <c r="BK660" s="1"/>
      <c r="BL660" s="1"/>
      <c r="BM660" s="1"/>
      <c r="BN660" s="1"/>
      <c r="BO660" s="1"/>
      <c r="BP660" s="1"/>
      <c r="BQ660" s="1"/>
    </row>
    <row r="661" spans="1:69" ht="19.95" customHeight="1" x14ac:dyDescent="0.3">
      <c r="A661" s="1"/>
      <c r="B661" s="27"/>
      <c r="C661" s="28"/>
      <c r="D661" s="29"/>
      <c r="E661" s="30"/>
      <c r="F661" s="32" t="str">
        <f t="shared" si="36"/>
        <v/>
      </c>
      <c r="G661" s="4" t="str">
        <f t="shared" si="34"/>
        <v/>
      </c>
      <c r="H661" s="5" t="str">
        <f t="shared" si="35"/>
        <v/>
      </c>
      <c r="I661" s="14">
        <f>VLOOKUP(E661,DATA!$A$1:$B$35,2,0)</f>
        <v>0</v>
      </c>
      <c r="K661" s="1"/>
      <c r="L661" s="1"/>
      <c r="M661" s="1"/>
      <c r="N661" s="1"/>
      <c r="O661" s="1"/>
      <c r="AT661" s="1"/>
      <c r="AU661" s="1"/>
      <c r="AV661" s="1"/>
      <c r="AW661" s="1"/>
      <c r="AX661" s="1"/>
      <c r="AY661" s="1"/>
      <c r="AZ661" s="1"/>
      <c r="BA661" s="1"/>
      <c r="BB661" s="1"/>
      <c r="BC661" s="1"/>
      <c r="BD661" s="1"/>
      <c r="BE661" s="1"/>
      <c r="BF661" s="1"/>
      <c r="BG661" s="1"/>
      <c r="BH661" s="1"/>
      <c r="BI661" s="1"/>
      <c r="BJ661" s="1"/>
      <c r="BK661" s="1"/>
      <c r="BL661" s="1"/>
      <c r="BM661" s="1"/>
      <c r="BN661" s="1"/>
      <c r="BO661" s="1"/>
      <c r="BP661" s="1"/>
      <c r="BQ661" s="1"/>
    </row>
    <row r="662" spans="1:69" ht="19.95" customHeight="1" x14ac:dyDescent="0.3">
      <c r="A662" s="1"/>
      <c r="B662" s="27"/>
      <c r="C662" s="28"/>
      <c r="D662" s="29"/>
      <c r="E662" s="30"/>
      <c r="F662" s="32" t="str">
        <f t="shared" si="36"/>
        <v/>
      </c>
      <c r="G662" s="4" t="str">
        <f t="shared" si="34"/>
        <v/>
      </c>
      <c r="H662" s="5" t="str">
        <f t="shared" si="35"/>
        <v/>
      </c>
      <c r="I662" s="14">
        <f>VLOOKUP(E662,DATA!$A$1:$B$35,2,0)</f>
        <v>0</v>
      </c>
      <c r="K662" s="1"/>
      <c r="L662" s="1"/>
      <c r="M662" s="1"/>
      <c r="N662" s="1"/>
      <c r="O662" s="1"/>
      <c r="AT662" s="1"/>
      <c r="AU662" s="1"/>
      <c r="AV662" s="1"/>
      <c r="AW662" s="1"/>
      <c r="AX662" s="1"/>
      <c r="AY662" s="1"/>
      <c r="AZ662" s="1"/>
      <c r="BA662" s="1"/>
      <c r="BB662" s="1"/>
      <c r="BC662" s="1"/>
      <c r="BD662" s="1"/>
      <c r="BE662" s="1"/>
      <c r="BF662" s="1"/>
      <c r="BG662" s="1"/>
      <c r="BH662" s="1"/>
      <c r="BI662" s="1"/>
      <c r="BJ662" s="1"/>
      <c r="BK662" s="1"/>
      <c r="BL662" s="1"/>
      <c r="BM662" s="1"/>
      <c r="BN662" s="1"/>
      <c r="BO662" s="1"/>
      <c r="BP662" s="1"/>
      <c r="BQ662" s="1"/>
    </row>
    <row r="663" spans="1:69" ht="19.95" customHeight="1" x14ac:dyDescent="0.3">
      <c r="A663" s="1"/>
      <c r="B663" s="27"/>
      <c r="C663" s="28"/>
      <c r="D663" s="29"/>
      <c r="E663" s="30"/>
      <c r="F663" s="32" t="str">
        <f t="shared" si="36"/>
        <v/>
      </c>
      <c r="G663" s="4" t="str">
        <f t="shared" si="34"/>
        <v/>
      </c>
      <c r="H663" s="5" t="str">
        <f t="shared" si="35"/>
        <v/>
      </c>
      <c r="I663" s="14">
        <f>VLOOKUP(E663,DATA!$A$1:$B$35,2,0)</f>
        <v>0</v>
      </c>
      <c r="K663" s="1"/>
      <c r="L663" s="1"/>
      <c r="M663" s="1"/>
      <c r="N663" s="1"/>
      <c r="O663" s="1"/>
      <c r="AT663" s="1"/>
      <c r="AU663" s="1"/>
      <c r="AV663" s="1"/>
      <c r="AW663" s="1"/>
      <c r="AX663" s="1"/>
      <c r="AY663" s="1"/>
      <c r="AZ663" s="1"/>
      <c r="BA663" s="1"/>
      <c r="BB663" s="1"/>
      <c r="BC663" s="1"/>
      <c r="BD663" s="1"/>
      <c r="BE663" s="1"/>
      <c r="BF663" s="1"/>
      <c r="BG663" s="1"/>
      <c r="BH663" s="1"/>
      <c r="BI663" s="1"/>
      <c r="BJ663" s="1"/>
      <c r="BK663" s="1"/>
      <c r="BL663" s="1"/>
      <c r="BM663" s="1"/>
      <c r="BN663" s="1"/>
      <c r="BO663" s="1"/>
      <c r="BP663" s="1"/>
      <c r="BQ663" s="1"/>
    </row>
    <row r="664" spans="1:69" ht="19.95" customHeight="1" x14ac:dyDescent="0.3">
      <c r="A664" s="1"/>
      <c r="B664" s="27"/>
      <c r="C664" s="28"/>
      <c r="D664" s="29"/>
      <c r="E664" s="30"/>
      <c r="F664" s="32" t="str">
        <f t="shared" si="36"/>
        <v/>
      </c>
      <c r="G664" s="4" t="str">
        <f t="shared" si="34"/>
        <v/>
      </c>
      <c r="H664" s="5" t="str">
        <f t="shared" si="35"/>
        <v/>
      </c>
      <c r="I664" s="14">
        <f>VLOOKUP(E664,DATA!$A$1:$B$35,2,0)</f>
        <v>0</v>
      </c>
      <c r="K664" s="1"/>
      <c r="L664" s="1"/>
      <c r="M664" s="1"/>
      <c r="N664" s="1"/>
      <c r="O664" s="1"/>
      <c r="AT664" s="1"/>
      <c r="AU664" s="1"/>
      <c r="AV664" s="1"/>
      <c r="AW664" s="1"/>
      <c r="AX664" s="1"/>
      <c r="AY664" s="1"/>
      <c r="AZ664" s="1"/>
      <c r="BA664" s="1"/>
      <c r="BB664" s="1"/>
      <c r="BC664" s="1"/>
      <c r="BD664" s="1"/>
      <c r="BE664" s="1"/>
      <c r="BF664" s="1"/>
      <c r="BG664" s="1"/>
      <c r="BH664" s="1"/>
      <c r="BI664" s="1"/>
      <c r="BJ664" s="1"/>
      <c r="BK664" s="1"/>
      <c r="BL664" s="1"/>
      <c r="BM664" s="1"/>
      <c r="BN664" s="1"/>
      <c r="BO664" s="1"/>
      <c r="BP664" s="1"/>
      <c r="BQ664" s="1"/>
    </row>
    <row r="665" spans="1:69" ht="19.95" customHeight="1" x14ac:dyDescent="0.3">
      <c r="A665" s="1"/>
      <c r="B665" s="27"/>
      <c r="C665" s="28"/>
      <c r="D665" s="29"/>
      <c r="E665" s="30"/>
      <c r="F665" s="32" t="str">
        <f t="shared" si="36"/>
        <v/>
      </c>
      <c r="G665" s="4" t="str">
        <f t="shared" si="34"/>
        <v/>
      </c>
      <c r="H665" s="5" t="str">
        <f t="shared" si="35"/>
        <v/>
      </c>
      <c r="I665" s="14">
        <f>VLOOKUP(E665,DATA!$A$1:$B$35,2,0)</f>
        <v>0</v>
      </c>
      <c r="K665" s="1"/>
      <c r="L665" s="1"/>
      <c r="M665" s="1"/>
      <c r="N665" s="1"/>
      <c r="O665" s="1"/>
      <c r="AT665" s="1"/>
      <c r="AU665" s="1"/>
      <c r="AV665" s="1"/>
      <c r="AW665" s="1"/>
      <c r="AX665" s="1"/>
      <c r="AY665" s="1"/>
      <c r="AZ665" s="1"/>
      <c r="BA665" s="1"/>
      <c r="BB665" s="1"/>
      <c r="BC665" s="1"/>
      <c r="BD665" s="1"/>
      <c r="BE665" s="1"/>
      <c r="BF665" s="1"/>
      <c r="BG665" s="1"/>
      <c r="BH665" s="1"/>
      <c r="BI665" s="1"/>
      <c r="BJ665" s="1"/>
      <c r="BK665" s="1"/>
      <c r="BL665" s="1"/>
      <c r="BM665" s="1"/>
      <c r="BN665" s="1"/>
      <c r="BO665" s="1"/>
      <c r="BP665" s="1"/>
      <c r="BQ665" s="1"/>
    </row>
    <row r="666" spans="1:69" ht="19.95" customHeight="1" x14ac:dyDescent="0.3">
      <c r="A666" s="1"/>
      <c r="B666" s="27"/>
      <c r="C666" s="28"/>
      <c r="D666" s="29"/>
      <c r="E666" s="30"/>
      <c r="F666" s="32" t="str">
        <f t="shared" si="36"/>
        <v/>
      </c>
      <c r="G666" s="4" t="str">
        <f t="shared" si="34"/>
        <v/>
      </c>
      <c r="H666" s="5" t="str">
        <f t="shared" si="35"/>
        <v/>
      </c>
      <c r="I666" s="14">
        <f>VLOOKUP(E666,DATA!$A$1:$B$35,2,0)</f>
        <v>0</v>
      </c>
      <c r="K666" s="1"/>
      <c r="L666" s="1"/>
      <c r="M666" s="1"/>
      <c r="N666" s="1"/>
      <c r="O666" s="1"/>
      <c r="AT666" s="1"/>
      <c r="AU666" s="1"/>
      <c r="AV666" s="1"/>
      <c r="AW666" s="1"/>
      <c r="AX666" s="1"/>
      <c r="AY666" s="1"/>
      <c r="AZ666" s="1"/>
      <c r="BA666" s="1"/>
      <c r="BB666" s="1"/>
      <c r="BC666" s="1"/>
      <c r="BD666" s="1"/>
      <c r="BE666" s="1"/>
      <c r="BF666" s="1"/>
      <c r="BG666" s="1"/>
      <c r="BH666" s="1"/>
      <c r="BI666" s="1"/>
      <c r="BJ666" s="1"/>
      <c r="BK666" s="1"/>
      <c r="BL666" s="1"/>
      <c r="BM666" s="1"/>
      <c r="BN666" s="1"/>
      <c r="BO666" s="1"/>
      <c r="BP666" s="1"/>
      <c r="BQ666" s="1"/>
    </row>
    <row r="667" spans="1:69" ht="19.95" customHeight="1" x14ac:dyDescent="0.3">
      <c r="A667" s="1"/>
      <c r="B667" s="27"/>
      <c r="C667" s="28"/>
      <c r="D667" s="29"/>
      <c r="E667" s="30"/>
      <c r="F667" s="32" t="str">
        <f t="shared" si="36"/>
        <v/>
      </c>
      <c r="G667" s="4" t="str">
        <f t="shared" ref="G667:G701" si="37">IF(B667="","",INT(B667))</f>
        <v/>
      </c>
      <c r="H667" s="5" t="str">
        <f t="shared" si="35"/>
        <v/>
      </c>
      <c r="I667" s="14">
        <f>VLOOKUP(E667,DATA!$A$1:$B$35,2,0)</f>
        <v>0</v>
      </c>
      <c r="K667" s="1"/>
      <c r="L667" s="1"/>
      <c r="M667" s="1"/>
      <c r="N667" s="1"/>
      <c r="O667" s="1"/>
      <c r="AT667" s="1"/>
      <c r="AU667" s="1"/>
      <c r="AV667" s="1"/>
      <c r="AW667" s="1"/>
      <c r="AX667" s="1"/>
      <c r="AY667" s="1"/>
      <c r="AZ667" s="1"/>
      <c r="BA667" s="1"/>
      <c r="BB667" s="1"/>
      <c r="BC667" s="1"/>
      <c r="BD667" s="1"/>
      <c r="BE667" s="1"/>
      <c r="BF667" s="1"/>
      <c r="BG667" s="1"/>
      <c r="BH667" s="1"/>
      <c r="BI667" s="1"/>
      <c r="BJ667" s="1"/>
      <c r="BK667" s="1"/>
      <c r="BL667" s="1"/>
      <c r="BM667" s="1"/>
      <c r="BN667" s="1"/>
      <c r="BO667" s="1"/>
      <c r="BP667" s="1"/>
      <c r="BQ667" s="1"/>
    </row>
    <row r="668" spans="1:69" ht="19.95" customHeight="1" x14ac:dyDescent="0.3">
      <c r="A668" s="1"/>
      <c r="B668" s="27"/>
      <c r="C668" s="28"/>
      <c r="D668" s="29"/>
      <c r="E668" s="30"/>
      <c r="F668" s="32" t="str">
        <f t="shared" si="36"/>
        <v/>
      </c>
      <c r="G668" s="4" t="str">
        <f t="shared" si="37"/>
        <v/>
      </c>
      <c r="H668" s="5" t="str">
        <f t="shared" si="35"/>
        <v/>
      </c>
      <c r="I668" s="14">
        <f>VLOOKUP(E668,DATA!$A$1:$B$35,2,0)</f>
        <v>0</v>
      </c>
      <c r="K668" s="1"/>
      <c r="L668" s="1"/>
      <c r="M668" s="1"/>
      <c r="N668" s="1"/>
      <c r="O668" s="1"/>
      <c r="AT668" s="1"/>
      <c r="AU668" s="1"/>
      <c r="AV668" s="1"/>
      <c r="AW668" s="1"/>
      <c r="AX668" s="1"/>
      <c r="AY668" s="1"/>
      <c r="AZ668" s="1"/>
      <c r="BA668" s="1"/>
      <c r="BB668" s="1"/>
      <c r="BC668" s="1"/>
      <c r="BD668" s="1"/>
      <c r="BE668" s="1"/>
      <c r="BF668" s="1"/>
      <c r="BG668" s="1"/>
      <c r="BH668" s="1"/>
      <c r="BI668" s="1"/>
      <c r="BJ668" s="1"/>
      <c r="BK668" s="1"/>
      <c r="BL668" s="1"/>
      <c r="BM668" s="1"/>
      <c r="BN668" s="1"/>
      <c r="BO668" s="1"/>
      <c r="BP668" s="1"/>
      <c r="BQ668" s="1"/>
    </row>
    <row r="669" spans="1:69" ht="19.95" customHeight="1" x14ac:dyDescent="0.3">
      <c r="A669" s="1"/>
      <c r="B669" s="27"/>
      <c r="C669" s="28"/>
      <c r="D669" s="29"/>
      <c r="E669" s="30"/>
      <c r="F669" s="32" t="str">
        <f t="shared" si="36"/>
        <v/>
      </c>
      <c r="G669" s="4" t="str">
        <f t="shared" si="37"/>
        <v/>
      </c>
      <c r="H669" s="5" t="str">
        <f t="shared" si="35"/>
        <v/>
      </c>
      <c r="I669" s="14">
        <f>VLOOKUP(E669,DATA!$A$1:$B$35,2,0)</f>
        <v>0</v>
      </c>
      <c r="K669" s="1"/>
      <c r="L669" s="1"/>
      <c r="M669" s="1"/>
      <c r="N669" s="1"/>
      <c r="O669" s="1"/>
      <c r="AT669" s="1"/>
      <c r="AU669" s="1"/>
      <c r="AV669" s="1"/>
      <c r="AW669" s="1"/>
      <c r="AX669" s="1"/>
      <c r="AY669" s="1"/>
      <c r="AZ669" s="1"/>
      <c r="BA669" s="1"/>
      <c r="BB669" s="1"/>
      <c r="BC669" s="1"/>
      <c r="BD669" s="1"/>
      <c r="BE669" s="1"/>
      <c r="BF669" s="1"/>
      <c r="BG669" s="1"/>
      <c r="BH669" s="1"/>
      <c r="BI669" s="1"/>
      <c r="BJ669" s="1"/>
      <c r="BK669" s="1"/>
      <c r="BL669" s="1"/>
      <c r="BM669" s="1"/>
      <c r="BN669" s="1"/>
      <c r="BO669" s="1"/>
      <c r="BP669" s="1"/>
      <c r="BQ669" s="1"/>
    </row>
    <row r="670" spans="1:69" ht="19.95" customHeight="1" x14ac:dyDescent="0.3">
      <c r="A670" s="1"/>
      <c r="B670" s="27"/>
      <c r="C670" s="28"/>
      <c r="D670" s="29"/>
      <c r="E670" s="30"/>
      <c r="F670" s="32" t="str">
        <f t="shared" si="36"/>
        <v/>
      </c>
      <c r="G670" s="4" t="str">
        <f t="shared" si="37"/>
        <v/>
      </c>
      <c r="H670" s="5" t="str">
        <f t="shared" si="35"/>
        <v/>
      </c>
      <c r="I670" s="14">
        <f>VLOOKUP(E670,DATA!$A$1:$B$35,2,0)</f>
        <v>0</v>
      </c>
      <c r="K670" s="1"/>
      <c r="L670" s="1"/>
      <c r="M670" s="1"/>
      <c r="N670" s="1"/>
      <c r="O670" s="1"/>
      <c r="AT670" s="1"/>
      <c r="AU670" s="1"/>
      <c r="AV670" s="1"/>
      <c r="AW670" s="1"/>
      <c r="AX670" s="1"/>
      <c r="AY670" s="1"/>
      <c r="AZ670" s="1"/>
      <c r="BA670" s="1"/>
      <c r="BB670" s="1"/>
      <c r="BC670" s="1"/>
      <c r="BD670" s="1"/>
      <c r="BE670" s="1"/>
      <c r="BF670" s="1"/>
      <c r="BG670" s="1"/>
      <c r="BH670" s="1"/>
      <c r="BI670" s="1"/>
      <c r="BJ670" s="1"/>
      <c r="BK670" s="1"/>
      <c r="BL670" s="1"/>
      <c r="BM670" s="1"/>
      <c r="BN670" s="1"/>
      <c r="BO670" s="1"/>
      <c r="BP670" s="1"/>
      <c r="BQ670" s="1"/>
    </row>
    <row r="671" spans="1:69" ht="19.95" customHeight="1" x14ac:dyDescent="0.3">
      <c r="A671" s="1"/>
      <c r="B671" s="27"/>
      <c r="C671" s="28"/>
      <c r="D671" s="29"/>
      <c r="E671" s="30"/>
      <c r="F671" s="32" t="str">
        <f t="shared" si="36"/>
        <v/>
      </c>
      <c r="G671" s="4" t="str">
        <f t="shared" si="37"/>
        <v/>
      </c>
      <c r="H671" s="5" t="str">
        <f t="shared" si="35"/>
        <v/>
      </c>
      <c r="I671" s="14">
        <f>VLOOKUP(E671,DATA!$A$1:$B$35,2,0)</f>
        <v>0</v>
      </c>
      <c r="K671" s="1"/>
      <c r="L671" s="1"/>
      <c r="M671" s="1"/>
      <c r="N671" s="1"/>
      <c r="O671" s="1"/>
      <c r="AT671" s="1"/>
      <c r="AU671" s="1"/>
      <c r="AV671" s="1"/>
      <c r="AW671" s="1"/>
      <c r="AX671" s="1"/>
      <c r="AY671" s="1"/>
      <c r="AZ671" s="1"/>
      <c r="BA671" s="1"/>
      <c r="BB671" s="1"/>
      <c r="BC671" s="1"/>
      <c r="BD671" s="1"/>
      <c r="BE671" s="1"/>
      <c r="BF671" s="1"/>
      <c r="BG671" s="1"/>
      <c r="BH671" s="1"/>
      <c r="BI671" s="1"/>
      <c r="BJ671" s="1"/>
      <c r="BK671" s="1"/>
      <c r="BL671" s="1"/>
      <c r="BM671" s="1"/>
      <c r="BN671" s="1"/>
      <c r="BO671" s="1"/>
      <c r="BP671" s="1"/>
      <c r="BQ671" s="1"/>
    </row>
    <row r="672" spans="1:69" ht="19.95" customHeight="1" x14ac:dyDescent="0.3">
      <c r="A672" s="1"/>
      <c r="B672" s="27"/>
      <c r="C672" s="28"/>
      <c r="D672" s="29"/>
      <c r="E672" s="30"/>
      <c r="F672" s="32" t="str">
        <f t="shared" si="36"/>
        <v/>
      </c>
      <c r="G672" s="4" t="str">
        <f t="shared" si="37"/>
        <v/>
      </c>
      <c r="H672" s="5" t="str">
        <f t="shared" si="35"/>
        <v/>
      </c>
      <c r="I672" s="14">
        <f>VLOOKUP(E672,DATA!$A$1:$B$35,2,0)</f>
        <v>0</v>
      </c>
      <c r="K672" s="1"/>
      <c r="L672" s="1"/>
      <c r="M672" s="1"/>
      <c r="N672" s="1"/>
      <c r="O672" s="1"/>
      <c r="AT672" s="1"/>
      <c r="AU672" s="1"/>
      <c r="AV672" s="1"/>
      <c r="AW672" s="1"/>
      <c r="AX672" s="1"/>
      <c r="AY672" s="1"/>
      <c r="AZ672" s="1"/>
      <c r="BA672" s="1"/>
      <c r="BB672" s="1"/>
      <c r="BC672" s="1"/>
      <c r="BD672" s="1"/>
      <c r="BE672" s="1"/>
      <c r="BF672" s="1"/>
      <c r="BG672" s="1"/>
      <c r="BH672" s="1"/>
      <c r="BI672" s="1"/>
      <c r="BJ672" s="1"/>
      <c r="BK672" s="1"/>
      <c r="BL672" s="1"/>
      <c r="BM672" s="1"/>
      <c r="BN672" s="1"/>
      <c r="BO672" s="1"/>
      <c r="BP672" s="1"/>
      <c r="BQ672" s="1"/>
    </row>
    <row r="673" spans="1:69" ht="19.95" customHeight="1" x14ac:dyDescent="0.3">
      <c r="A673" s="1"/>
      <c r="B673" s="27"/>
      <c r="C673" s="28"/>
      <c r="D673" s="29"/>
      <c r="E673" s="30"/>
      <c r="F673" s="32" t="str">
        <f t="shared" si="36"/>
        <v/>
      </c>
      <c r="G673" s="4" t="str">
        <f t="shared" si="37"/>
        <v/>
      </c>
      <c r="H673" s="5" t="str">
        <f t="shared" si="35"/>
        <v/>
      </c>
      <c r="I673" s="14">
        <f>VLOOKUP(E673,DATA!$A$1:$B$35,2,0)</f>
        <v>0</v>
      </c>
      <c r="K673" s="1"/>
      <c r="L673" s="1"/>
      <c r="M673" s="1"/>
      <c r="N673" s="1"/>
      <c r="O673" s="1"/>
      <c r="AT673" s="1"/>
      <c r="AU673" s="1"/>
      <c r="AV673" s="1"/>
      <c r="AW673" s="1"/>
      <c r="AX673" s="1"/>
      <c r="AY673" s="1"/>
      <c r="AZ673" s="1"/>
      <c r="BA673" s="1"/>
      <c r="BB673" s="1"/>
      <c r="BC673" s="1"/>
      <c r="BD673" s="1"/>
      <c r="BE673" s="1"/>
      <c r="BF673" s="1"/>
      <c r="BG673" s="1"/>
      <c r="BH673" s="1"/>
      <c r="BI673" s="1"/>
      <c r="BJ673" s="1"/>
      <c r="BK673" s="1"/>
      <c r="BL673" s="1"/>
      <c r="BM673" s="1"/>
      <c r="BN673" s="1"/>
      <c r="BO673" s="1"/>
      <c r="BP673" s="1"/>
      <c r="BQ673" s="1"/>
    </row>
    <row r="674" spans="1:69" ht="19.95" customHeight="1" x14ac:dyDescent="0.3">
      <c r="A674" s="1"/>
      <c r="B674" s="27"/>
      <c r="C674" s="28"/>
      <c r="D674" s="29"/>
      <c r="E674" s="30"/>
      <c r="F674" s="32" t="str">
        <f t="shared" si="36"/>
        <v/>
      </c>
      <c r="G674" s="4" t="str">
        <f t="shared" si="37"/>
        <v/>
      </c>
      <c r="H674" s="5" t="str">
        <f t="shared" si="35"/>
        <v/>
      </c>
      <c r="I674" s="14">
        <f>VLOOKUP(E674,DATA!$A$1:$B$35,2,0)</f>
        <v>0</v>
      </c>
      <c r="K674" s="1"/>
      <c r="L674" s="1"/>
      <c r="M674" s="1"/>
      <c r="N674" s="1"/>
      <c r="O674" s="1"/>
      <c r="AT674" s="1"/>
      <c r="AU674" s="1"/>
      <c r="AV674" s="1"/>
      <c r="AW674" s="1"/>
      <c r="AX674" s="1"/>
      <c r="AY674" s="1"/>
      <c r="AZ674" s="1"/>
      <c r="BA674" s="1"/>
      <c r="BB674" s="1"/>
      <c r="BC674" s="1"/>
      <c r="BD674" s="1"/>
      <c r="BE674" s="1"/>
      <c r="BF674" s="1"/>
      <c r="BG674" s="1"/>
      <c r="BH674" s="1"/>
      <c r="BI674" s="1"/>
      <c r="BJ674" s="1"/>
      <c r="BK674" s="1"/>
      <c r="BL674" s="1"/>
      <c r="BM674" s="1"/>
      <c r="BN674" s="1"/>
      <c r="BO674" s="1"/>
      <c r="BP674" s="1"/>
      <c r="BQ674" s="1"/>
    </row>
    <row r="675" spans="1:69" ht="19.95" customHeight="1" x14ac:dyDescent="0.3">
      <c r="A675" s="1"/>
      <c r="B675" s="27"/>
      <c r="C675" s="28"/>
      <c r="D675" s="29"/>
      <c r="E675" s="30"/>
      <c r="F675" s="32" t="str">
        <f t="shared" si="36"/>
        <v/>
      </c>
      <c r="G675" s="4" t="str">
        <f t="shared" si="37"/>
        <v/>
      </c>
      <c r="H675" s="5" t="str">
        <f t="shared" si="35"/>
        <v/>
      </c>
      <c r="I675" s="14">
        <f>VLOOKUP(E675,DATA!$A$1:$B$35,2,0)</f>
        <v>0</v>
      </c>
      <c r="K675" s="1"/>
      <c r="L675" s="1"/>
      <c r="M675" s="1"/>
      <c r="N675" s="1"/>
      <c r="O675" s="1"/>
      <c r="AT675" s="1"/>
      <c r="AU675" s="1"/>
      <c r="AV675" s="1"/>
      <c r="AW675" s="1"/>
      <c r="AX675" s="1"/>
      <c r="AY675" s="1"/>
      <c r="AZ675" s="1"/>
      <c r="BA675" s="1"/>
      <c r="BB675" s="1"/>
      <c r="BC675" s="1"/>
      <c r="BD675" s="1"/>
      <c r="BE675" s="1"/>
      <c r="BF675" s="1"/>
      <c r="BG675" s="1"/>
      <c r="BH675" s="1"/>
      <c r="BI675" s="1"/>
      <c r="BJ675" s="1"/>
      <c r="BK675" s="1"/>
      <c r="BL675" s="1"/>
      <c r="BM675" s="1"/>
      <c r="BN675" s="1"/>
      <c r="BO675" s="1"/>
      <c r="BP675" s="1"/>
      <c r="BQ675" s="1"/>
    </row>
    <row r="676" spans="1:69" ht="19.95" customHeight="1" x14ac:dyDescent="0.3">
      <c r="A676" s="1"/>
      <c r="B676" s="27"/>
      <c r="C676" s="28"/>
      <c r="D676" s="29"/>
      <c r="E676" s="30"/>
      <c r="F676" s="32" t="str">
        <f t="shared" si="36"/>
        <v/>
      </c>
      <c r="G676" s="4" t="str">
        <f t="shared" si="37"/>
        <v/>
      </c>
      <c r="H676" s="5" t="str">
        <f t="shared" si="35"/>
        <v/>
      </c>
      <c r="I676" s="14">
        <f>VLOOKUP(E676,DATA!$A$1:$B$35,2,0)</f>
        <v>0</v>
      </c>
      <c r="K676" s="1"/>
      <c r="L676" s="1"/>
      <c r="M676" s="1"/>
      <c r="N676" s="1"/>
      <c r="O676" s="1"/>
      <c r="AT676" s="1"/>
      <c r="AU676" s="1"/>
      <c r="AV676" s="1"/>
      <c r="AW676" s="1"/>
      <c r="AX676" s="1"/>
      <c r="AY676" s="1"/>
      <c r="AZ676" s="1"/>
      <c r="BA676" s="1"/>
      <c r="BB676" s="1"/>
      <c r="BC676" s="1"/>
      <c r="BD676" s="1"/>
      <c r="BE676" s="1"/>
      <c r="BF676" s="1"/>
      <c r="BG676" s="1"/>
      <c r="BH676" s="1"/>
      <c r="BI676" s="1"/>
      <c r="BJ676" s="1"/>
      <c r="BK676" s="1"/>
      <c r="BL676" s="1"/>
      <c r="BM676" s="1"/>
      <c r="BN676" s="1"/>
      <c r="BO676" s="1"/>
      <c r="BP676" s="1"/>
      <c r="BQ676" s="1"/>
    </row>
    <row r="677" spans="1:69" ht="19.95" customHeight="1" x14ac:dyDescent="0.3">
      <c r="A677" s="1"/>
      <c r="B677" s="27"/>
      <c r="C677" s="28"/>
      <c r="D677" s="29"/>
      <c r="E677" s="30"/>
      <c r="F677" s="32" t="str">
        <f t="shared" si="36"/>
        <v/>
      </c>
      <c r="G677" s="4" t="str">
        <f t="shared" si="37"/>
        <v/>
      </c>
      <c r="H677" s="5" t="str">
        <f t="shared" si="35"/>
        <v/>
      </c>
      <c r="I677" s="14">
        <f>VLOOKUP(E677,DATA!$A$1:$B$35,2,0)</f>
        <v>0</v>
      </c>
      <c r="K677" s="1"/>
      <c r="L677" s="1"/>
      <c r="M677" s="1"/>
      <c r="N677" s="1"/>
      <c r="O677" s="1"/>
      <c r="AT677" s="1"/>
      <c r="AU677" s="1"/>
      <c r="AV677" s="1"/>
      <c r="AW677" s="1"/>
      <c r="AX677" s="1"/>
      <c r="AY677" s="1"/>
      <c r="AZ677" s="1"/>
      <c r="BA677" s="1"/>
      <c r="BB677" s="1"/>
      <c r="BC677" s="1"/>
      <c r="BD677" s="1"/>
      <c r="BE677" s="1"/>
      <c r="BF677" s="1"/>
      <c r="BG677" s="1"/>
      <c r="BH677" s="1"/>
      <c r="BI677" s="1"/>
      <c r="BJ677" s="1"/>
      <c r="BK677" s="1"/>
      <c r="BL677" s="1"/>
      <c r="BM677" s="1"/>
      <c r="BN677" s="1"/>
      <c r="BO677" s="1"/>
      <c r="BP677" s="1"/>
      <c r="BQ677" s="1"/>
    </row>
    <row r="678" spans="1:69" ht="19.95" customHeight="1" x14ac:dyDescent="0.3">
      <c r="A678" s="1"/>
      <c r="B678" s="27"/>
      <c r="C678" s="28"/>
      <c r="D678" s="29"/>
      <c r="E678" s="30"/>
      <c r="F678" s="32" t="str">
        <f t="shared" si="36"/>
        <v/>
      </c>
      <c r="G678" s="4" t="str">
        <f t="shared" si="37"/>
        <v/>
      </c>
      <c r="H678" s="5" t="str">
        <f t="shared" si="35"/>
        <v/>
      </c>
      <c r="I678" s="14">
        <f>VLOOKUP(E678,DATA!$A$1:$B$35,2,0)</f>
        <v>0</v>
      </c>
      <c r="K678" s="1"/>
      <c r="L678" s="1"/>
      <c r="M678" s="1"/>
      <c r="N678" s="1"/>
      <c r="O678" s="1"/>
      <c r="AT678" s="1"/>
      <c r="AU678" s="1"/>
      <c r="AV678" s="1"/>
      <c r="AW678" s="1"/>
      <c r="AX678" s="1"/>
      <c r="AY678" s="1"/>
      <c r="AZ678" s="1"/>
      <c r="BA678" s="1"/>
      <c r="BB678" s="1"/>
      <c r="BC678" s="1"/>
      <c r="BD678" s="1"/>
      <c r="BE678" s="1"/>
      <c r="BF678" s="1"/>
      <c r="BG678" s="1"/>
      <c r="BH678" s="1"/>
      <c r="BI678" s="1"/>
      <c r="BJ678" s="1"/>
      <c r="BK678" s="1"/>
      <c r="BL678" s="1"/>
      <c r="BM678" s="1"/>
      <c r="BN678" s="1"/>
      <c r="BO678" s="1"/>
      <c r="BP678" s="1"/>
      <c r="BQ678" s="1"/>
    </row>
    <row r="679" spans="1:69" ht="19.95" customHeight="1" x14ac:dyDescent="0.3">
      <c r="A679" s="1"/>
      <c r="B679" s="27"/>
      <c r="C679" s="28"/>
      <c r="D679" s="29"/>
      <c r="E679" s="30"/>
      <c r="F679" s="32" t="str">
        <f t="shared" si="36"/>
        <v/>
      </c>
      <c r="G679" s="4" t="str">
        <f t="shared" si="37"/>
        <v/>
      </c>
      <c r="H679" s="5" t="str">
        <f t="shared" si="35"/>
        <v/>
      </c>
      <c r="I679" s="14">
        <f>VLOOKUP(E679,DATA!$A$1:$B$35,2,0)</f>
        <v>0</v>
      </c>
      <c r="K679" s="1"/>
      <c r="L679" s="1"/>
      <c r="M679" s="1"/>
      <c r="N679" s="1"/>
      <c r="O679" s="1"/>
      <c r="AT679" s="1"/>
      <c r="AU679" s="1"/>
      <c r="AV679" s="1"/>
      <c r="AW679" s="1"/>
      <c r="AX679" s="1"/>
      <c r="AY679" s="1"/>
      <c r="AZ679" s="1"/>
      <c r="BA679" s="1"/>
      <c r="BB679" s="1"/>
      <c r="BC679" s="1"/>
      <c r="BD679" s="1"/>
      <c r="BE679" s="1"/>
      <c r="BF679" s="1"/>
      <c r="BG679" s="1"/>
      <c r="BH679" s="1"/>
      <c r="BI679" s="1"/>
      <c r="BJ679" s="1"/>
      <c r="BK679" s="1"/>
      <c r="BL679" s="1"/>
      <c r="BM679" s="1"/>
      <c r="BN679" s="1"/>
      <c r="BO679" s="1"/>
      <c r="BP679" s="1"/>
      <c r="BQ679" s="1"/>
    </row>
    <row r="680" spans="1:69" ht="19.95" customHeight="1" x14ac:dyDescent="0.3">
      <c r="A680" s="1"/>
      <c r="B680" s="27"/>
      <c r="C680" s="28"/>
      <c r="D680" s="29"/>
      <c r="E680" s="30"/>
      <c r="F680" s="32" t="str">
        <f t="shared" si="36"/>
        <v/>
      </c>
      <c r="G680" s="4" t="str">
        <f t="shared" si="37"/>
        <v/>
      </c>
      <c r="H680" s="5" t="str">
        <f t="shared" si="35"/>
        <v/>
      </c>
      <c r="I680" s="14">
        <f>VLOOKUP(E680,DATA!$A$1:$B$35,2,0)</f>
        <v>0</v>
      </c>
      <c r="K680" s="1"/>
      <c r="L680" s="1"/>
      <c r="M680" s="1"/>
      <c r="N680" s="1"/>
      <c r="O680" s="1"/>
      <c r="AT680" s="1"/>
      <c r="AU680" s="1"/>
      <c r="AV680" s="1"/>
      <c r="AW680" s="1"/>
      <c r="AX680" s="1"/>
      <c r="AY680" s="1"/>
      <c r="AZ680" s="1"/>
      <c r="BA680" s="1"/>
      <c r="BB680" s="1"/>
      <c r="BC680" s="1"/>
      <c r="BD680" s="1"/>
      <c r="BE680" s="1"/>
      <c r="BF680" s="1"/>
      <c r="BG680" s="1"/>
      <c r="BH680" s="1"/>
      <c r="BI680" s="1"/>
      <c r="BJ680" s="1"/>
      <c r="BK680" s="1"/>
      <c r="BL680" s="1"/>
      <c r="BM680" s="1"/>
      <c r="BN680" s="1"/>
      <c r="BO680" s="1"/>
      <c r="BP680" s="1"/>
      <c r="BQ680" s="1"/>
    </row>
    <row r="681" spans="1:69" ht="19.95" customHeight="1" x14ac:dyDescent="0.3">
      <c r="A681" s="1"/>
      <c r="B681" s="27"/>
      <c r="C681" s="28"/>
      <c r="D681" s="29"/>
      <c r="E681" s="30"/>
      <c r="F681" s="32" t="str">
        <f t="shared" si="36"/>
        <v/>
      </c>
      <c r="G681" s="4" t="str">
        <f t="shared" si="37"/>
        <v/>
      </c>
      <c r="H681" s="5" t="str">
        <f t="shared" si="35"/>
        <v/>
      </c>
      <c r="I681" s="14">
        <f>VLOOKUP(E681,DATA!$A$1:$B$35,2,0)</f>
        <v>0</v>
      </c>
      <c r="K681" s="1"/>
      <c r="L681" s="1"/>
      <c r="M681" s="1"/>
      <c r="N681" s="1"/>
      <c r="O681" s="1"/>
      <c r="AT681" s="1"/>
      <c r="AU681" s="1"/>
      <c r="AV681" s="1"/>
      <c r="AW681" s="1"/>
      <c r="AX681" s="1"/>
      <c r="AY681" s="1"/>
      <c r="AZ681" s="1"/>
      <c r="BA681" s="1"/>
      <c r="BB681" s="1"/>
      <c r="BC681" s="1"/>
      <c r="BD681" s="1"/>
      <c r="BE681" s="1"/>
      <c r="BF681" s="1"/>
      <c r="BG681" s="1"/>
      <c r="BH681" s="1"/>
      <c r="BI681" s="1"/>
      <c r="BJ681" s="1"/>
      <c r="BK681" s="1"/>
      <c r="BL681" s="1"/>
      <c r="BM681" s="1"/>
      <c r="BN681" s="1"/>
      <c r="BO681" s="1"/>
      <c r="BP681" s="1"/>
      <c r="BQ681" s="1"/>
    </row>
    <row r="682" spans="1:69" ht="19.95" customHeight="1" x14ac:dyDescent="0.3">
      <c r="A682" s="1"/>
      <c r="B682" s="27"/>
      <c r="C682" s="28"/>
      <c r="D682" s="29"/>
      <c r="E682" s="30"/>
      <c r="F682" s="32" t="str">
        <f t="shared" si="36"/>
        <v/>
      </c>
      <c r="G682" s="4" t="str">
        <f t="shared" si="37"/>
        <v/>
      </c>
      <c r="H682" s="5" t="str">
        <f t="shared" si="35"/>
        <v/>
      </c>
      <c r="I682" s="14">
        <f>VLOOKUP(E682,DATA!$A$1:$B$35,2,0)</f>
        <v>0</v>
      </c>
      <c r="K682" s="1"/>
      <c r="L682" s="1"/>
      <c r="M682" s="1"/>
      <c r="N682" s="1"/>
      <c r="O682" s="1"/>
      <c r="AT682" s="1"/>
      <c r="AU682" s="1"/>
      <c r="AV682" s="1"/>
      <c r="AW682" s="1"/>
      <c r="AX682" s="1"/>
      <c r="AY682" s="1"/>
      <c r="AZ682" s="1"/>
      <c r="BA682" s="1"/>
      <c r="BB682" s="1"/>
      <c r="BC682" s="1"/>
      <c r="BD682" s="1"/>
      <c r="BE682" s="1"/>
      <c r="BF682" s="1"/>
      <c r="BG682" s="1"/>
      <c r="BH682" s="1"/>
      <c r="BI682" s="1"/>
      <c r="BJ682" s="1"/>
      <c r="BK682" s="1"/>
      <c r="BL682" s="1"/>
      <c r="BM682" s="1"/>
      <c r="BN682" s="1"/>
      <c r="BO682" s="1"/>
      <c r="BP682" s="1"/>
      <c r="BQ682" s="1"/>
    </row>
    <row r="683" spans="1:69" ht="19.95" customHeight="1" x14ac:dyDescent="0.3">
      <c r="A683" s="1"/>
      <c r="B683" s="27"/>
      <c r="C683" s="28"/>
      <c r="D683" s="29"/>
      <c r="E683" s="30"/>
      <c r="F683" s="32" t="str">
        <f t="shared" si="36"/>
        <v/>
      </c>
      <c r="G683" s="4" t="str">
        <f t="shared" si="37"/>
        <v/>
      </c>
      <c r="H683" s="5" t="str">
        <f t="shared" si="35"/>
        <v/>
      </c>
      <c r="I683" s="14">
        <f>VLOOKUP(E683,DATA!$A$1:$B$35,2,0)</f>
        <v>0</v>
      </c>
      <c r="K683" s="1"/>
      <c r="L683" s="1"/>
      <c r="M683" s="1"/>
      <c r="N683" s="1"/>
      <c r="O683" s="1"/>
      <c r="AT683" s="1"/>
      <c r="AU683" s="1"/>
      <c r="AV683" s="1"/>
      <c r="AW683" s="1"/>
      <c r="AX683" s="1"/>
      <c r="AY683" s="1"/>
      <c r="AZ683" s="1"/>
      <c r="BA683" s="1"/>
      <c r="BB683" s="1"/>
      <c r="BC683" s="1"/>
      <c r="BD683" s="1"/>
      <c r="BE683" s="1"/>
      <c r="BF683" s="1"/>
      <c r="BG683" s="1"/>
      <c r="BH683" s="1"/>
      <c r="BI683" s="1"/>
      <c r="BJ683" s="1"/>
      <c r="BK683" s="1"/>
      <c r="BL683" s="1"/>
      <c r="BM683" s="1"/>
      <c r="BN683" s="1"/>
      <c r="BO683" s="1"/>
      <c r="BP683" s="1"/>
      <c r="BQ683" s="1"/>
    </row>
    <row r="684" spans="1:69" ht="19.95" customHeight="1" x14ac:dyDescent="0.3">
      <c r="A684" s="1"/>
      <c r="B684" s="27"/>
      <c r="C684" s="28"/>
      <c r="D684" s="29"/>
      <c r="E684" s="30"/>
      <c r="F684" s="32" t="str">
        <f t="shared" si="36"/>
        <v/>
      </c>
      <c r="G684" s="4" t="str">
        <f t="shared" si="37"/>
        <v/>
      </c>
      <c r="H684" s="5" t="str">
        <f t="shared" si="35"/>
        <v/>
      </c>
      <c r="I684" s="14">
        <f>VLOOKUP(E684,DATA!$A$1:$B$35,2,0)</f>
        <v>0</v>
      </c>
      <c r="K684" s="1"/>
      <c r="L684" s="1"/>
      <c r="M684" s="1"/>
      <c r="N684" s="1"/>
      <c r="O684" s="1"/>
      <c r="AT684" s="1"/>
      <c r="AU684" s="1"/>
      <c r="AV684" s="1"/>
      <c r="AW684" s="1"/>
      <c r="AX684" s="1"/>
      <c r="AY684" s="1"/>
      <c r="AZ684" s="1"/>
      <c r="BA684" s="1"/>
      <c r="BB684" s="1"/>
      <c r="BC684" s="1"/>
      <c r="BD684" s="1"/>
      <c r="BE684" s="1"/>
      <c r="BF684" s="1"/>
      <c r="BG684" s="1"/>
      <c r="BH684" s="1"/>
      <c r="BI684" s="1"/>
      <c r="BJ684" s="1"/>
      <c r="BK684" s="1"/>
      <c r="BL684" s="1"/>
      <c r="BM684" s="1"/>
      <c r="BN684" s="1"/>
      <c r="BO684" s="1"/>
      <c r="BP684" s="1"/>
      <c r="BQ684" s="1"/>
    </row>
    <row r="685" spans="1:69" ht="19.95" customHeight="1" x14ac:dyDescent="0.3">
      <c r="A685" s="1"/>
      <c r="B685" s="27"/>
      <c r="C685" s="28"/>
      <c r="D685" s="29"/>
      <c r="E685" s="30"/>
      <c r="F685" s="32" t="str">
        <f t="shared" si="36"/>
        <v/>
      </c>
      <c r="G685" s="4" t="str">
        <f t="shared" si="37"/>
        <v/>
      </c>
      <c r="H685" s="5" t="str">
        <f t="shared" si="35"/>
        <v/>
      </c>
      <c r="I685" s="14">
        <f>VLOOKUP(E685,DATA!$A$1:$B$35,2,0)</f>
        <v>0</v>
      </c>
      <c r="K685" s="1"/>
      <c r="L685" s="1"/>
      <c r="M685" s="1"/>
      <c r="N685" s="1"/>
      <c r="O685" s="1"/>
      <c r="AT685" s="1"/>
      <c r="AU685" s="1"/>
      <c r="AV685" s="1"/>
      <c r="AW685" s="1"/>
      <c r="AX685" s="1"/>
      <c r="AY685" s="1"/>
      <c r="AZ685" s="1"/>
      <c r="BA685" s="1"/>
      <c r="BB685" s="1"/>
      <c r="BC685" s="1"/>
      <c r="BD685" s="1"/>
      <c r="BE685" s="1"/>
      <c r="BF685" s="1"/>
      <c r="BG685" s="1"/>
      <c r="BH685" s="1"/>
      <c r="BI685" s="1"/>
      <c r="BJ685" s="1"/>
      <c r="BK685" s="1"/>
      <c r="BL685" s="1"/>
      <c r="BM685" s="1"/>
      <c r="BN685" s="1"/>
      <c r="BO685" s="1"/>
      <c r="BP685" s="1"/>
      <c r="BQ685" s="1"/>
    </row>
    <row r="686" spans="1:69" ht="19.95" customHeight="1" x14ac:dyDescent="0.3">
      <c r="A686" s="1"/>
      <c r="B686" s="27"/>
      <c r="C686" s="28"/>
      <c r="D686" s="29"/>
      <c r="E686" s="30"/>
      <c r="F686" s="32" t="str">
        <f t="shared" si="36"/>
        <v/>
      </c>
      <c r="G686" s="4" t="str">
        <f t="shared" si="37"/>
        <v/>
      </c>
      <c r="H686" s="5" t="str">
        <f t="shared" si="35"/>
        <v/>
      </c>
      <c r="I686" s="14">
        <f>VLOOKUP(E686,DATA!$A$1:$B$35,2,0)</f>
        <v>0</v>
      </c>
      <c r="K686" s="1"/>
      <c r="L686" s="1"/>
      <c r="M686" s="1"/>
      <c r="N686" s="1"/>
      <c r="O686" s="1"/>
      <c r="AT686" s="1"/>
      <c r="AU686" s="1"/>
      <c r="AV686" s="1"/>
      <c r="AW686" s="1"/>
      <c r="AX686" s="1"/>
      <c r="AY686" s="1"/>
      <c r="AZ686" s="1"/>
      <c r="BA686" s="1"/>
      <c r="BB686" s="1"/>
      <c r="BC686" s="1"/>
      <c r="BD686" s="1"/>
      <c r="BE686" s="1"/>
      <c r="BF686" s="1"/>
      <c r="BG686" s="1"/>
      <c r="BH686" s="1"/>
      <c r="BI686" s="1"/>
      <c r="BJ686" s="1"/>
      <c r="BK686" s="1"/>
      <c r="BL686" s="1"/>
      <c r="BM686" s="1"/>
      <c r="BN686" s="1"/>
      <c r="BO686" s="1"/>
      <c r="BP686" s="1"/>
      <c r="BQ686" s="1"/>
    </row>
    <row r="687" spans="1:69" ht="19.95" customHeight="1" x14ac:dyDescent="0.3">
      <c r="A687" s="1"/>
      <c r="B687" s="27"/>
      <c r="C687" s="28"/>
      <c r="D687" s="29"/>
      <c r="E687" s="30"/>
      <c r="F687" s="32" t="str">
        <f t="shared" si="36"/>
        <v/>
      </c>
      <c r="G687" s="4" t="str">
        <f t="shared" si="37"/>
        <v/>
      </c>
      <c r="H687" s="5" t="str">
        <f t="shared" si="35"/>
        <v/>
      </c>
      <c r="I687" s="14">
        <f>VLOOKUP(E687,DATA!$A$1:$B$35,2,0)</f>
        <v>0</v>
      </c>
      <c r="K687" s="1"/>
      <c r="L687" s="1"/>
      <c r="M687" s="1"/>
      <c r="N687" s="1"/>
      <c r="O687" s="1"/>
      <c r="AT687" s="1"/>
      <c r="AU687" s="1"/>
      <c r="AV687" s="1"/>
      <c r="AW687" s="1"/>
      <c r="AX687" s="1"/>
      <c r="AY687" s="1"/>
      <c r="AZ687" s="1"/>
      <c r="BA687" s="1"/>
      <c r="BB687" s="1"/>
      <c r="BC687" s="1"/>
      <c r="BD687" s="1"/>
      <c r="BE687" s="1"/>
      <c r="BF687" s="1"/>
      <c r="BG687" s="1"/>
      <c r="BH687" s="1"/>
      <c r="BI687" s="1"/>
      <c r="BJ687" s="1"/>
      <c r="BK687" s="1"/>
      <c r="BL687" s="1"/>
      <c r="BM687" s="1"/>
      <c r="BN687" s="1"/>
      <c r="BO687" s="1"/>
      <c r="BP687" s="1"/>
      <c r="BQ687" s="1"/>
    </row>
    <row r="688" spans="1:69" ht="19.95" customHeight="1" x14ac:dyDescent="0.3">
      <c r="A688" s="1"/>
      <c r="B688" s="27"/>
      <c r="C688" s="28"/>
      <c r="D688" s="29"/>
      <c r="E688" s="30"/>
      <c r="F688" s="32" t="str">
        <f t="shared" si="36"/>
        <v/>
      </c>
      <c r="G688" s="4" t="str">
        <f t="shared" si="37"/>
        <v/>
      </c>
      <c r="H688" s="5" t="str">
        <f t="shared" si="35"/>
        <v/>
      </c>
      <c r="I688" s="14">
        <f>VLOOKUP(E688,DATA!$A$1:$B$35,2,0)</f>
        <v>0</v>
      </c>
      <c r="K688" s="1"/>
      <c r="L688" s="1"/>
      <c r="M688" s="1"/>
      <c r="N688" s="1"/>
      <c r="O688" s="1"/>
      <c r="AT688" s="1"/>
      <c r="AU688" s="1"/>
      <c r="AV688" s="1"/>
      <c r="AW688" s="1"/>
      <c r="AX688" s="1"/>
      <c r="AY688" s="1"/>
      <c r="AZ688" s="1"/>
      <c r="BA688" s="1"/>
      <c r="BB688" s="1"/>
      <c r="BC688" s="1"/>
      <c r="BD688" s="1"/>
      <c r="BE688" s="1"/>
      <c r="BF688" s="1"/>
      <c r="BG688" s="1"/>
      <c r="BH688" s="1"/>
      <c r="BI688" s="1"/>
      <c r="BJ688" s="1"/>
      <c r="BK688" s="1"/>
      <c r="BL688" s="1"/>
      <c r="BM688" s="1"/>
      <c r="BN688" s="1"/>
      <c r="BO688" s="1"/>
      <c r="BP688" s="1"/>
      <c r="BQ688" s="1"/>
    </row>
    <row r="689" spans="1:69" ht="19.95" customHeight="1" x14ac:dyDescent="0.3">
      <c r="A689" s="1"/>
      <c r="B689" s="27"/>
      <c r="C689" s="28"/>
      <c r="D689" s="29"/>
      <c r="E689" s="30"/>
      <c r="F689" s="32" t="str">
        <f t="shared" si="36"/>
        <v/>
      </c>
      <c r="G689" s="4" t="str">
        <f t="shared" si="37"/>
        <v/>
      </c>
      <c r="H689" s="5" t="str">
        <f t="shared" si="35"/>
        <v/>
      </c>
      <c r="I689" s="14">
        <f>VLOOKUP(E689,DATA!$A$1:$B$35,2,0)</f>
        <v>0</v>
      </c>
      <c r="K689" s="1"/>
      <c r="L689" s="1"/>
      <c r="M689" s="1"/>
      <c r="N689" s="1"/>
      <c r="O689" s="1"/>
      <c r="AT689" s="1"/>
      <c r="AU689" s="1"/>
      <c r="AV689" s="1"/>
      <c r="AW689" s="1"/>
      <c r="AX689" s="1"/>
      <c r="AY689" s="1"/>
      <c r="AZ689" s="1"/>
      <c r="BA689" s="1"/>
      <c r="BB689" s="1"/>
      <c r="BC689" s="1"/>
      <c r="BD689" s="1"/>
      <c r="BE689" s="1"/>
      <c r="BF689" s="1"/>
      <c r="BG689" s="1"/>
      <c r="BH689" s="1"/>
      <c r="BI689" s="1"/>
      <c r="BJ689" s="1"/>
      <c r="BK689" s="1"/>
      <c r="BL689" s="1"/>
      <c r="BM689" s="1"/>
      <c r="BN689" s="1"/>
      <c r="BO689" s="1"/>
      <c r="BP689" s="1"/>
      <c r="BQ689" s="1"/>
    </row>
    <row r="690" spans="1:69" ht="19.95" customHeight="1" x14ac:dyDescent="0.3">
      <c r="A690" s="1"/>
      <c r="B690" s="27"/>
      <c r="C690" s="28"/>
      <c r="D690" s="29"/>
      <c r="E690" s="30"/>
      <c r="F690" s="32" t="str">
        <f t="shared" si="36"/>
        <v/>
      </c>
      <c r="G690" s="4" t="str">
        <f t="shared" si="37"/>
        <v/>
      </c>
      <c r="H690" s="5" t="str">
        <f t="shared" si="35"/>
        <v/>
      </c>
      <c r="I690" s="14">
        <f>VLOOKUP(E690,DATA!$A$1:$B$35,2,0)</f>
        <v>0</v>
      </c>
      <c r="K690" s="1"/>
      <c r="L690" s="1"/>
      <c r="M690" s="1"/>
      <c r="N690" s="1"/>
      <c r="O690" s="1"/>
      <c r="AT690" s="1"/>
      <c r="AU690" s="1"/>
      <c r="AV690" s="1"/>
      <c r="AW690" s="1"/>
      <c r="AX690" s="1"/>
      <c r="AY690" s="1"/>
      <c r="AZ690" s="1"/>
      <c r="BA690" s="1"/>
      <c r="BB690" s="1"/>
      <c r="BC690" s="1"/>
      <c r="BD690" s="1"/>
      <c r="BE690" s="1"/>
      <c r="BF690" s="1"/>
      <c r="BG690" s="1"/>
      <c r="BH690" s="1"/>
      <c r="BI690" s="1"/>
      <c r="BJ690" s="1"/>
      <c r="BK690" s="1"/>
      <c r="BL690" s="1"/>
      <c r="BM690" s="1"/>
      <c r="BN690" s="1"/>
      <c r="BO690" s="1"/>
      <c r="BP690" s="1"/>
      <c r="BQ690" s="1"/>
    </row>
    <row r="691" spans="1:69" ht="19.95" customHeight="1" x14ac:dyDescent="0.3">
      <c r="A691" s="1"/>
      <c r="B691" s="27"/>
      <c r="C691" s="28"/>
      <c r="D691" s="29"/>
      <c r="E691" s="30"/>
      <c r="F691" s="32" t="str">
        <f t="shared" si="36"/>
        <v/>
      </c>
      <c r="G691" s="4" t="str">
        <f t="shared" si="37"/>
        <v/>
      </c>
      <c r="H691" s="5" t="str">
        <f t="shared" si="35"/>
        <v/>
      </c>
      <c r="I691" s="14">
        <f>VLOOKUP(E691,DATA!$A$1:$B$35,2,0)</f>
        <v>0</v>
      </c>
      <c r="K691" s="1"/>
      <c r="L691" s="1"/>
      <c r="M691" s="1"/>
      <c r="N691" s="1"/>
      <c r="O691" s="1"/>
      <c r="AT691" s="1"/>
      <c r="AU691" s="1"/>
      <c r="AV691" s="1"/>
      <c r="AW691" s="1"/>
      <c r="AX691" s="1"/>
      <c r="AY691" s="1"/>
      <c r="AZ691" s="1"/>
      <c r="BA691" s="1"/>
      <c r="BB691" s="1"/>
      <c r="BC691" s="1"/>
      <c r="BD691" s="1"/>
      <c r="BE691" s="1"/>
      <c r="BF691" s="1"/>
      <c r="BG691" s="1"/>
      <c r="BH691" s="1"/>
      <c r="BI691" s="1"/>
      <c r="BJ691" s="1"/>
      <c r="BK691" s="1"/>
      <c r="BL691" s="1"/>
      <c r="BM691" s="1"/>
      <c r="BN691" s="1"/>
      <c r="BO691" s="1"/>
      <c r="BP691" s="1"/>
      <c r="BQ691" s="1"/>
    </row>
    <row r="692" spans="1:69" ht="19.95" customHeight="1" x14ac:dyDescent="0.3">
      <c r="A692" s="1"/>
      <c r="B692" s="27"/>
      <c r="C692" s="28"/>
      <c r="D692" s="29"/>
      <c r="E692" s="30"/>
      <c r="F692" s="32" t="str">
        <f t="shared" si="36"/>
        <v/>
      </c>
      <c r="G692" s="4" t="str">
        <f t="shared" si="37"/>
        <v/>
      </c>
      <c r="H692" s="5" t="str">
        <f t="shared" si="35"/>
        <v/>
      </c>
      <c r="I692" s="14">
        <f>VLOOKUP(E692,DATA!$A$1:$B$35,2,0)</f>
        <v>0</v>
      </c>
      <c r="K692" s="1"/>
      <c r="L692" s="1"/>
      <c r="M692" s="1"/>
      <c r="N692" s="1"/>
      <c r="O692" s="1"/>
      <c r="AT692" s="1"/>
      <c r="AU692" s="1"/>
      <c r="AV692" s="1"/>
      <c r="AW692" s="1"/>
      <c r="AX692" s="1"/>
      <c r="AY692" s="1"/>
      <c r="AZ692" s="1"/>
      <c r="BA692" s="1"/>
      <c r="BB692" s="1"/>
      <c r="BC692" s="1"/>
      <c r="BD692" s="1"/>
      <c r="BE692" s="1"/>
      <c r="BF692" s="1"/>
      <c r="BG692" s="1"/>
      <c r="BH692" s="1"/>
      <c r="BI692" s="1"/>
      <c r="BJ692" s="1"/>
      <c r="BK692" s="1"/>
      <c r="BL692" s="1"/>
      <c r="BM692" s="1"/>
      <c r="BN692" s="1"/>
      <c r="BO692" s="1"/>
      <c r="BP692" s="1"/>
      <c r="BQ692" s="1"/>
    </row>
    <row r="693" spans="1:69" ht="19.95" customHeight="1" x14ac:dyDescent="0.3">
      <c r="A693" s="1"/>
      <c r="B693" s="27"/>
      <c r="C693" s="28"/>
      <c r="D693" s="29"/>
      <c r="E693" s="30"/>
      <c r="F693" s="32" t="str">
        <f t="shared" si="36"/>
        <v/>
      </c>
      <c r="G693" s="4" t="str">
        <f t="shared" si="37"/>
        <v/>
      </c>
      <c r="H693" s="5" t="str">
        <f t="shared" si="35"/>
        <v/>
      </c>
      <c r="I693" s="14">
        <f>VLOOKUP(E693,DATA!$A$1:$B$35,2,0)</f>
        <v>0</v>
      </c>
      <c r="K693" s="1"/>
      <c r="L693" s="1"/>
      <c r="M693" s="1"/>
      <c r="N693" s="1"/>
      <c r="O693" s="1"/>
      <c r="AT693" s="1"/>
      <c r="AU693" s="1"/>
      <c r="AV693" s="1"/>
      <c r="AW693" s="1"/>
      <c r="AX693" s="1"/>
      <c r="AY693" s="1"/>
      <c r="AZ693" s="1"/>
      <c r="BA693" s="1"/>
      <c r="BB693" s="1"/>
      <c r="BC693" s="1"/>
      <c r="BD693" s="1"/>
      <c r="BE693" s="1"/>
      <c r="BF693" s="1"/>
      <c r="BG693" s="1"/>
      <c r="BH693" s="1"/>
      <c r="BI693" s="1"/>
      <c r="BJ693" s="1"/>
      <c r="BK693" s="1"/>
      <c r="BL693" s="1"/>
      <c r="BM693" s="1"/>
      <c r="BN693" s="1"/>
      <c r="BO693" s="1"/>
      <c r="BP693" s="1"/>
      <c r="BQ693" s="1"/>
    </row>
    <row r="694" spans="1:69" ht="19.95" customHeight="1" x14ac:dyDescent="0.3">
      <c r="A694" s="1"/>
      <c r="B694" s="27"/>
      <c r="C694" s="28"/>
      <c r="D694" s="29"/>
      <c r="E694" s="30"/>
      <c r="F694" s="32" t="str">
        <f t="shared" si="36"/>
        <v/>
      </c>
      <c r="G694" s="4" t="str">
        <f t="shared" si="37"/>
        <v/>
      </c>
      <c r="H694" s="5" t="str">
        <f t="shared" si="35"/>
        <v/>
      </c>
      <c r="I694" s="14">
        <f>VLOOKUP(E694,DATA!$A$1:$B$35,2,0)</f>
        <v>0</v>
      </c>
      <c r="K694" s="1"/>
      <c r="L694" s="1"/>
      <c r="M694" s="1"/>
      <c r="N694" s="1"/>
      <c r="O694" s="1"/>
      <c r="AT694" s="1"/>
      <c r="AU694" s="1"/>
      <c r="AV694" s="1"/>
      <c r="AW694" s="1"/>
      <c r="AX694" s="1"/>
      <c r="AY694" s="1"/>
      <c r="AZ694" s="1"/>
      <c r="BA694" s="1"/>
      <c r="BB694" s="1"/>
      <c r="BC694" s="1"/>
      <c r="BD694" s="1"/>
      <c r="BE694" s="1"/>
      <c r="BF694" s="1"/>
      <c r="BG694" s="1"/>
      <c r="BH694" s="1"/>
      <c r="BI694" s="1"/>
      <c r="BJ694" s="1"/>
      <c r="BK694" s="1"/>
      <c r="BL694" s="1"/>
      <c r="BM694" s="1"/>
      <c r="BN694" s="1"/>
      <c r="BO694" s="1"/>
      <c r="BP694" s="1"/>
      <c r="BQ694" s="1"/>
    </row>
    <row r="695" spans="1:69" ht="19.95" customHeight="1" x14ac:dyDescent="0.3">
      <c r="A695" s="1"/>
      <c r="B695" s="27"/>
      <c r="C695" s="28"/>
      <c r="D695" s="29"/>
      <c r="E695" s="30"/>
      <c r="F695" s="32" t="str">
        <f t="shared" si="36"/>
        <v/>
      </c>
      <c r="G695" s="4" t="str">
        <f t="shared" si="37"/>
        <v/>
      </c>
      <c r="H695" s="5" t="str">
        <f t="shared" si="35"/>
        <v/>
      </c>
      <c r="I695" s="14">
        <f>VLOOKUP(E695,DATA!$A$1:$B$35,2,0)</f>
        <v>0</v>
      </c>
      <c r="K695" s="1"/>
      <c r="L695" s="1"/>
      <c r="M695" s="1"/>
      <c r="N695" s="1"/>
      <c r="O695" s="1"/>
      <c r="AT695" s="1"/>
      <c r="AU695" s="1"/>
      <c r="AV695" s="1"/>
      <c r="AW695" s="1"/>
      <c r="AX695" s="1"/>
      <c r="AY695" s="1"/>
      <c r="AZ695" s="1"/>
      <c r="BA695" s="1"/>
      <c r="BB695" s="1"/>
      <c r="BC695" s="1"/>
      <c r="BD695" s="1"/>
      <c r="BE695" s="1"/>
      <c r="BF695" s="1"/>
      <c r="BG695" s="1"/>
      <c r="BH695" s="1"/>
      <c r="BI695" s="1"/>
      <c r="BJ695" s="1"/>
      <c r="BK695" s="1"/>
      <c r="BL695" s="1"/>
      <c r="BM695" s="1"/>
      <c r="BN695" s="1"/>
      <c r="BO695" s="1"/>
      <c r="BP695" s="1"/>
      <c r="BQ695" s="1"/>
    </row>
    <row r="696" spans="1:69" ht="19.95" customHeight="1" x14ac:dyDescent="0.3">
      <c r="A696" s="1"/>
      <c r="B696" s="27"/>
      <c r="C696" s="28"/>
      <c r="D696" s="29"/>
      <c r="E696" s="30"/>
      <c r="F696" s="32" t="str">
        <f t="shared" si="36"/>
        <v/>
      </c>
      <c r="G696" s="4" t="str">
        <f t="shared" si="37"/>
        <v/>
      </c>
      <c r="H696" s="5" t="str">
        <f t="shared" si="35"/>
        <v/>
      </c>
      <c r="I696" s="14">
        <f>VLOOKUP(E696,DATA!$A$1:$B$35,2,0)</f>
        <v>0</v>
      </c>
      <c r="K696" s="1"/>
      <c r="L696" s="1"/>
      <c r="M696" s="1"/>
      <c r="N696" s="1"/>
      <c r="O696" s="1"/>
      <c r="AT696" s="1"/>
      <c r="AU696" s="1"/>
      <c r="AV696" s="1"/>
      <c r="AW696" s="1"/>
      <c r="AX696" s="1"/>
      <c r="AY696" s="1"/>
      <c r="AZ696" s="1"/>
      <c r="BA696" s="1"/>
      <c r="BB696" s="1"/>
      <c r="BC696" s="1"/>
      <c r="BD696" s="1"/>
      <c r="BE696" s="1"/>
      <c r="BF696" s="1"/>
      <c r="BG696" s="1"/>
      <c r="BH696" s="1"/>
      <c r="BI696" s="1"/>
      <c r="BJ696" s="1"/>
      <c r="BK696" s="1"/>
      <c r="BL696" s="1"/>
      <c r="BM696" s="1"/>
      <c r="BN696" s="1"/>
      <c r="BO696" s="1"/>
      <c r="BP696" s="1"/>
      <c r="BQ696" s="1"/>
    </row>
    <row r="697" spans="1:69" ht="19.95" customHeight="1" x14ac:dyDescent="0.3">
      <c r="A697" s="1"/>
      <c r="B697" s="27"/>
      <c r="C697" s="28"/>
      <c r="D697" s="29"/>
      <c r="E697" s="30"/>
      <c r="F697" s="32" t="str">
        <f t="shared" si="36"/>
        <v/>
      </c>
      <c r="G697" s="4" t="str">
        <f t="shared" si="37"/>
        <v/>
      </c>
      <c r="H697" s="5" t="str">
        <f t="shared" si="35"/>
        <v/>
      </c>
      <c r="I697" s="14">
        <f>VLOOKUP(E697,DATA!$A$1:$B$35,2,0)</f>
        <v>0</v>
      </c>
      <c r="K697" s="1"/>
      <c r="L697" s="1"/>
      <c r="M697" s="1"/>
      <c r="N697" s="1"/>
      <c r="O697" s="1"/>
      <c r="AT697" s="1"/>
      <c r="AU697" s="1"/>
      <c r="AV697" s="1"/>
      <c r="AW697" s="1"/>
      <c r="AX697" s="1"/>
      <c r="AY697" s="1"/>
      <c r="AZ697" s="1"/>
      <c r="BA697" s="1"/>
      <c r="BB697" s="1"/>
      <c r="BC697" s="1"/>
      <c r="BD697" s="1"/>
      <c r="BE697" s="1"/>
      <c r="BF697" s="1"/>
      <c r="BG697" s="1"/>
      <c r="BH697" s="1"/>
      <c r="BI697" s="1"/>
      <c r="BJ697" s="1"/>
      <c r="BK697" s="1"/>
      <c r="BL697" s="1"/>
      <c r="BM697" s="1"/>
      <c r="BN697" s="1"/>
      <c r="BO697" s="1"/>
      <c r="BP697" s="1"/>
      <c r="BQ697" s="1"/>
    </row>
    <row r="698" spans="1:69" ht="19.95" customHeight="1" x14ac:dyDescent="0.3">
      <c r="A698" s="1"/>
      <c r="B698" s="27"/>
      <c r="C698" s="28"/>
      <c r="D698" s="29"/>
      <c r="E698" s="30"/>
      <c r="F698" s="32" t="str">
        <f t="shared" si="36"/>
        <v/>
      </c>
      <c r="G698" s="4" t="str">
        <f t="shared" si="37"/>
        <v/>
      </c>
      <c r="H698" s="5" t="str">
        <f t="shared" si="35"/>
        <v/>
      </c>
      <c r="I698" s="14">
        <f>VLOOKUP(E698,DATA!$A$1:$B$35,2,0)</f>
        <v>0</v>
      </c>
      <c r="K698" s="1"/>
      <c r="L698" s="1"/>
      <c r="M698" s="1"/>
      <c r="N698" s="1"/>
      <c r="O698" s="1"/>
      <c r="AT698" s="1"/>
      <c r="AU698" s="1"/>
      <c r="AV698" s="1"/>
      <c r="AW698" s="1"/>
      <c r="AX698" s="1"/>
      <c r="AY698" s="1"/>
      <c r="AZ698" s="1"/>
      <c r="BA698" s="1"/>
      <c r="BB698" s="1"/>
      <c r="BC698" s="1"/>
      <c r="BD698" s="1"/>
      <c r="BE698" s="1"/>
      <c r="BF698" s="1"/>
      <c r="BG698" s="1"/>
      <c r="BH698" s="1"/>
      <c r="BI698" s="1"/>
      <c r="BJ698" s="1"/>
      <c r="BK698" s="1"/>
      <c r="BL698" s="1"/>
      <c r="BM698" s="1"/>
      <c r="BN698" s="1"/>
      <c r="BO698" s="1"/>
      <c r="BP698" s="1"/>
      <c r="BQ698" s="1"/>
    </row>
    <row r="699" spans="1:69" ht="19.95" customHeight="1" x14ac:dyDescent="0.3">
      <c r="A699" s="1"/>
      <c r="B699" s="27"/>
      <c r="C699" s="28"/>
      <c r="D699" s="29"/>
      <c r="E699" s="30"/>
      <c r="F699" s="32" t="str">
        <f t="shared" si="36"/>
        <v/>
      </c>
      <c r="G699" s="4" t="str">
        <f t="shared" si="37"/>
        <v/>
      </c>
      <c r="H699" s="5" t="str">
        <f t="shared" si="35"/>
        <v/>
      </c>
      <c r="I699" s="14">
        <f>VLOOKUP(E699,DATA!$A$1:$B$35,2,0)</f>
        <v>0</v>
      </c>
      <c r="K699" s="1"/>
      <c r="L699" s="1"/>
      <c r="M699" s="1"/>
      <c r="N699" s="1"/>
      <c r="O699" s="1"/>
      <c r="AT699" s="1"/>
      <c r="AU699" s="1"/>
      <c r="AV699" s="1"/>
      <c r="AW699" s="1"/>
      <c r="AX699" s="1"/>
      <c r="AY699" s="1"/>
      <c r="AZ699" s="1"/>
      <c r="BA699" s="1"/>
      <c r="BB699" s="1"/>
      <c r="BC699" s="1"/>
      <c r="BD699" s="1"/>
      <c r="BE699" s="1"/>
      <c r="BF699" s="1"/>
      <c r="BG699" s="1"/>
      <c r="BH699" s="1"/>
      <c r="BI699" s="1"/>
      <c r="BJ699" s="1"/>
      <c r="BK699" s="1"/>
      <c r="BL699" s="1"/>
      <c r="BM699" s="1"/>
      <c r="BN699" s="1"/>
      <c r="BO699" s="1"/>
      <c r="BP699" s="1"/>
      <c r="BQ699" s="1"/>
    </row>
    <row r="700" spans="1:69" ht="19.95" customHeight="1" x14ac:dyDescent="0.3">
      <c r="A700" s="1"/>
      <c r="B700" s="27"/>
      <c r="C700" s="28"/>
      <c r="D700" s="29"/>
      <c r="E700" s="30"/>
      <c r="F700" s="32" t="str">
        <f t="shared" si="36"/>
        <v/>
      </c>
      <c r="G700" s="4" t="str">
        <f t="shared" si="37"/>
        <v/>
      </c>
      <c r="H700" s="5" t="str">
        <f t="shared" si="35"/>
        <v/>
      </c>
      <c r="I700" s="14">
        <f>VLOOKUP(E700,DATA!$A$1:$B$35,2,0)</f>
        <v>0</v>
      </c>
      <c r="K700" s="1"/>
      <c r="L700" s="1"/>
      <c r="M700" s="1"/>
      <c r="N700" s="1"/>
      <c r="O700" s="1"/>
      <c r="AT700" s="1"/>
      <c r="AU700" s="1"/>
      <c r="AV700" s="1"/>
      <c r="AW700" s="1"/>
      <c r="AX700" s="1"/>
      <c r="AY700" s="1"/>
      <c r="AZ700" s="1"/>
      <c r="BA700" s="1"/>
      <c r="BB700" s="1"/>
      <c r="BC700" s="1"/>
      <c r="BD700" s="1"/>
      <c r="BE700" s="1"/>
      <c r="BF700" s="1"/>
      <c r="BG700" s="1"/>
      <c r="BH700" s="1"/>
      <c r="BI700" s="1"/>
      <c r="BJ700" s="1"/>
      <c r="BK700" s="1"/>
      <c r="BL700" s="1"/>
      <c r="BM700" s="1"/>
      <c r="BN700" s="1"/>
      <c r="BO700" s="1"/>
      <c r="BP700" s="1"/>
      <c r="BQ700" s="1"/>
    </row>
    <row r="701" spans="1:69" ht="19.95" customHeight="1" x14ac:dyDescent="0.3">
      <c r="A701" s="1"/>
      <c r="B701" s="27"/>
      <c r="C701" s="28"/>
      <c r="D701" s="29"/>
      <c r="E701" s="30"/>
      <c r="F701" s="32" t="str">
        <f t="shared" si="36"/>
        <v/>
      </c>
      <c r="G701" s="4" t="str">
        <f t="shared" si="37"/>
        <v/>
      </c>
      <c r="H701" s="5" t="str">
        <f t="shared" si="35"/>
        <v/>
      </c>
      <c r="I701" s="14">
        <f>VLOOKUP(E701,DATA!$A$1:$B$35,2,0)</f>
        <v>0</v>
      </c>
      <c r="K701" s="1"/>
      <c r="L701" s="1"/>
      <c r="M701" s="1"/>
      <c r="N701" s="1"/>
      <c r="O701" s="1"/>
      <c r="AT701" s="1"/>
      <c r="AU701" s="1"/>
      <c r="AV701" s="1"/>
      <c r="AW701" s="1"/>
      <c r="AX701" s="1"/>
      <c r="AY701" s="1"/>
      <c r="AZ701" s="1"/>
      <c r="BA701" s="1"/>
      <c r="BB701" s="1"/>
      <c r="BC701" s="1"/>
      <c r="BD701" s="1"/>
      <c r="BE701" s="1"/>
      <c r="BF701" s="1"/>
      <c r="BG701" s="1"/>
      <c r="BH701" s="1"/>
      <c r="BI701" s="1"/>
      <c r="BJ701" s="1"/>
      <c r="BK701" s="1"/>
      <c r="BL701" s="1"/>
      <c r="BM701" s="1"/>
      <c r="BN701" s="1"/>
      <c r="BO701" s="1"/>
      <c r="BP701" s="1"/>
      <c r="BQ701" s="1"/>
    </row>
    <row r="702" spans="1:69" ht="19.95" customHeight="1" x14ac:dyDescent="0.3">
      <c r="L702" s="1"/>
      <c r="M702" s="1"/>
    </row>
    <row r="703" spans="1:69" ht="19.95" customHeight="1" x14ac:dyDescent="0.3"/>
    <row r="704" spans="1:69" ht="19.95" customHeight="1" x14ac:dyDescent="0.3"/>
    <row r="705" ht="19.95" customHeight="1" x14ac:dyDescent="0.3"/>
    <row r="706" ht="19.95" customHeight="1" x14ac:dyDescent="0.3"/>
    <row r="707" ht="19.95" customHeight="1" x14ac:dyDescent="0.3"/>
    <row r="708" ht="19.95" customHeight="1" x14ac:dyDescent="0.3"/>
    <row r="709" ht="19.95" customHeight="1" x14ac:dyDescent="0.3"/>
    <row r="710" ht="19.95" customHeight="1" x14ac:dyDescent="0.3"/>
    <row r="711" ht="19.95" customHeight="1" x14ac:dyDescent="0.3"/>
    <row r="712" ht="19.95" customHeight="1" x14ac:dyDescent="0.3"/>
    <row r="713" ht="19.95" customHeight="1" x14ac:dyDescent="0.3"/>
    <row r="714" ht="19.95" customHeight="1" x14ac:dyDescent="0.3"/>
    <row r="715" ht="19.95" customHeight="1" x14ac:dyDescent="0.3"/>
    <row r="716" ht="19.95" customHeight="1" x14ac:dyDescent="0.3"/>
    <row r="717" ht="19.95" customHeight="1" x14ac:dyDescent="0.3"/>
    <row r="718" ht="19.95" customHeight="1" x14ac:dyDescent="0.3"/>
    <row r="719" ht="19.95" customHeight="1" x14ac:dyDescent="0.3"/>
    <row r="720" ht="19.95" customHeight="1" x14ac:dyDescent="0.3"/>
    <row r="721" ht="19.95" customHeight="1" x14ac:dyDescent="0.3"/>
    <row r="722" ht="19.95" customHeight="1" x14ac:dyDescent="0.3"/>
    <row r="723" ht="19.95" customHeight="1" x14ac:dyDescent="0.3"/>
    <row r="724" ht="19.95" customHeight="1" x14ac:dyDescent="0.3"/>
    <row r="725" ht="19.95" customHeight="1" x14ac:dyDescent="0.3"/>
    <row r="726" ht="19.95" customHeight="1" x14ac:dyDescent="0.3"/>
    <row r="727" ht="19.95" customHeight="1" x14ac:dyDescent="0.3"/>
    <row r="728" ht="19.95" customHeight="1" x14ac:dyDescent="0.3"/>
    <row r="729" ht="19.95" customHeight="1" x14ac:dyDescent="0.3"/>
    <row r="730" ht="19.95" customHeight="1" x14ac:dyDescent="0.3"/>
    <row r="731" ht="19.95" customHeight="1" x14ac:dyDescent="0.3"/>
    <row r="732" ht="19.95" customHeight="1" x14ac:dyDescent="0.3"/>
    <row r="733" ht="19.95" customHeight="1" x14ac:dyDescent="0.3"/>
    <row r="734" ht="19.95" customHeight="1" x14ac:dyDescent="0.3"/>
    <row r="735" ht="19.95" customHeight="1" x14ac:dyDescent="0.3"/>
    <row r="736" ht="19.95" customHeight="1" x14ac:dyDescent="0.3"/>
    <row r="737" ht="19.95" customHeight="1" x14ac:dyDescent="0.3"/>
    <row r="738" ht="19.95" customHeight="1" x14ac:dyDescent="0.3"/>
    <row r="739" ht="19.95" customHeight="1" x14ac:dyDescent="0.3"/>
    <row r="740" ht="19.95" customHeight="1" x14ac:dyDescent="0.3"/>
    <row r="741" ht="19.95" customHeight="1" x14ac:dyDescent="0.3"/>
    <row r="742" ht="19.95" customHeight="1" x14ac:dyDescent="0.3"/>
    <row r="743" ht="19.95" customHeight="1" x14ac:dyDescent="0.3"/>
    <row r="744" ht="19.95" customHeight="1" x14ac:dyDescent="0.3"/>
    <row r="745" ht="19.95" customHeight="1" x14ac:dyDescent="0.3"/>
    <row r="746" ht="19.95" customHeight="1" x14ac:dyDescent="0.3"/>
    <row r="747" ht="19.95" customHeight="1" x14ac:dyDescent="0.3"/>
    <row r="748" ht="19.95" customHeight="1" x14ac:dyDescent="0.3"/>
    <row r="749" ht="19.95" customHeight="1" x14ac:dyDescent="0.3"/>
    <row r="750" ht="19.95" customHeight="1" x14ac:dyDescent="0.3"/>
    <row r="751" ht="19.95" customHeight="1" x14ac:dyDescent="0.3"/>
    <row r="752" ht="19.95" customHeight="1" x14ac:dyDescent="0.3"/>
    <row r="753" ht="19.95" customHeight="1" x14ac:dyDescent="0.3"/>
    <row r="754" ht="19.95" customHeight="1" x14ac:dyDescent="0.3"/>
    <row r="755" ht="19.95" customHeight="1" x14ac:dyDescent="0.3"/>
    <row r="756" ht="19.95" customHeight="1" x14ac:dyDescent="0.3"/>
    <row r="757" ht="19.95" customHeight="1" x14ac:dyDescent="0.3"/>
    <row r="758" ht="19.95" customHeight="1" x14ac:dyDescent="0.3"/>
    <row r="759" ht="19.95" customHeight="1" x14ac:dyDescent="0.3"/>
    <row r="760" ht="19.95" customHeight="1" x14ac:dyDescent="0.3"/>
    <row r="761" ht="19.95" customHeight="1" x14ac:dyDescent="0.3"/>
    <row r="762" ht="19.95" customHeight="1" x14ac:dyDescent="0.3"/>
    <row r="763" ht="19.95" customHeight="1" x14ac:dyDescent="0.3"/>
    <row r="764" ht="19.95" customHeight="1" x14ac:dyDescent="0.3"/>
    <row r="765" ht="19.95" customHeight="1" x14ac:dyDescent="0.3"/>
    <row r="766" ht="19.95" customHeight="1" x14ac:dyDescent="0.3"/>
    <row r="767" ht="19.95" customHeight="1" x14ac:dyDescent="0.3"/>
    <row r="768" ht="19.95" customHeight="1" x14ac:dyDescent="0.3"/>
    <row r="769" ht="19.95" customHeight="1" x14ac:dyDescent="0.3"/>
    <row r="770" ht="19.95" customHeight="1" x14ac:dyDescent="0.3"/>
    <row r="771" ht="19.95" customHeight="1" x14ac:dyDescent="0.3"/>
    <row r="772" ht="19.95" customHeight="1" x14ac:dyDescent="0.3"/>
    <row r="773" ht="19.95" customHeight="1" x14ac:dyDescent="0.3"/>
    <row r="774" ht="19.95" customHeight="1" x14ac:dyDescent="0.3"/>
    <row r="775" ht="19.95" customHeight="1" x14ac:dyDescent="0.3"/>
    <row r="776" ht="19.95" customHeight="1" x14ac:dyDescent="0.3"/>
    <row r="777" ht="19.95" customHeight="1" x14ac:dyDescent="0.3"/>
    <row r="778" ht="19.95" customHeight="1" x14ac:dyDescent="0.3"/>
    <row r="779" ht="19.95" customHeight="1" x14ac:dyDescent="0.3"/>
    <row r="780" ht="19.95" customHeight="1" x14ac:dyDescent="0.3"/>
    <row r="781" ht="19.95" customHeight="1" x14ac:dyDescent="0.3"/>
    <row r="782" ht="19.95" customHeight="1" x14ac:dyDescent="0.3"/>
    <row r="783" ht="19.95" customHeight="1" x14ac:dyDescent="0.3"/>
    <row r="784" ht="19.95" customHeight="1" x14ac:dyDescent="0.3"/>
    <row r="785" ht="19.95" customHeight="1" x14ac:dyDescent="0.3"/>
    <row r="786" ht="19.95" customHeight="1" x14ac:dyDescent="0.3"/>
    <row r="787" ht="19.95" customHeight="1" x14ac:dyDescent="0.3"/>
    <row r="788" ht="19.95" customHeight="1" x14ac:dyDescent="0.3"/>
    <row r="789" ht="19.95" customHeight="1" x14ac:dyDescent="0.3"/>
    <row r="790" ht="19.95" customHeight="1" x14ac:dyDescent="0.3"/>
    <row r="791" ht="19.95" customHeight="1" x14ac:dyDescent="0.3"/>
    <row r="792" ht="19.95" customHeight="1" x14ac:dyDescent="0.3"/>
    <row r="793" ht="19.95" customHeight="1" x14ac:dyDescent="0.3"/>
    <row r="794" ht="19.95" customHeight="1" x14ac:dyDescent="0.3"/>
    <row r="795" ht="19.95" customHeight="1" x14ac:dyDescent="0.3"/>
    <row r="796" ht="19.95" customHeight="1" x14ac:dyDescent="0.3"/>
    <row r="797" ht="19.95" customHeight="1" x14ac:dyDescent="0.3"/>
    <row r="798" ht="19.95" customHeight="1" x14ac:dyDescent="0.3"/>
    <row r="799" ht="19.95" customHeight="1" x14ac:dyDescent="0.3"/>
    <row r="800" ht="19.95" customHeight="1" x14ac:dyDescent="0.3"/>
    <row r="801" ht="19.95" customHeight="1" x14ac:dyDescent="0.3"/>
    <row r="802" ht="19.95" customHeight="1" x14ac:dyDescent="0.3"/>
    <row r="803" ht="19.95" customHeight="1" x14ac:dyDescent="0.3"/>
    <row r="804" ht="19.95" customHeight="1" x14ac:dyDescent="0.3"/>
    <row r="805" ht="19.95" customHeight="1" x14ac:dyDescent="0.3"/>
    <row r="806" ht="19.95" customHeight="1" x14ac:dyDescent="0.3"/>
    <row r="807" ht="19.95" customHeight="1" x14ac:dyDescent="0.3"/>
    <row r="808" ht="19.95" customHeight="1" x14ac:dyDescent="0.3"/>
    <row r="809" ht="19.95" customHeight="1" x14ac:dyDescent="0.3"/>
    <row r="810" ht="19.95" customHeight="1" x14ac:dyDescent="0.3"/>
    <row r="811" ht="19.95" customHeight="1" x14ac:dyDescent="0.3"/>
    <row r="812" ht="19.95" customHeight="1" x14ac:dyDescent="0.3"/>
    <row r="813" ht="19.95" customHeight="1" x14ac:dyDescent="0.3"/>
    <row r="814" ht="19.95" customHeight="1" x14ac:dyDescent="0.3"/>
    <row r="815" ht="19.95" customHeight="1" x14ac:dyDescent="0.3"/>
    <row r="816" ht="19.95" customHeight="1" x14ac:dyDescent="0.3"/>
    <row r="817" ht="19.95" customHeight="1" x14ac:dyDescent="0.3"/>
    <row r="818" ht="19.95" customHeight="1" x14ac:dyDescent="0.3"/>
    <row r="819" ht="19.95" customHeight="1" x14ac:dyDescent="0.3"/>
    <row r="820" ht="19.95" customHeight="1" x14ac:dyDescent="0.3"/>
    <row r="821" ht="19.95" customHeight="1" x14ac:dyDescent="0.3"/>
    <row r="822" ht="19.95" customHeight="1" x14ac:dyDescent="0.3"/>
    <row r="823" ht="19.95" customHeight="1" x14ac:dyDescent="0.3"/>
    <row r="824" ht="19.95" customHeight="1" x14ac:dyDescent="0.3"/>
    <row r="825" ht="19.95" customHeight="1" x14ac:dyDescent="0.3"/>
    <row r="826" ht="19.95" customHeight="1" x14ac:dyDescent="0.3"/>
    <row r="827" ht="19.95" customHeight="1" x14ac:dyDescent="0.3"/>
    <row r="828" ht="19.95" customHeight="1" x14ac:dyDescent="0.3"/>
    <row r="829" ht="19.95" customHeight="1" x14ac:dyDescent="0.3"/>
    <row r="830" ht="19.95" customHeight="1" x14ac:dyDescent="0.3"/>
    <row r="831" ht="19.95" customHeight="1" x14ac:dyDescent="0.3"/>
    <row r="832" ht="19.95" customHeight="1" x14ac:dyDescent="0.3"/>
    <row r="833" ht="19.95" customHeight="1" x14ac:dyDescent="0.3"/>
    <row r="834" ht="19.95" customHeight="1" x14ac:dyDescent="0.3"/>
    <row r="835" ht="19.95" customHeight="1" x14ac:dyDescent="0.3"/>
    <row r="836" ht="19.95" customHeight="1" x14ac:dyDescent="0.3"/>
    <row r="837" ht="19.95" customHeight="1" x14ac:dyDescent="0.3"/>
    <row r="838" ht="19.95" customHeight="1" x14ac:dyDescent="0.3"/>
    <row r="839" ht="19.95" customHeight="1" x14ac:dyDescent="0.3"/>
    <row r="840" ht="19.95" customHeight="1" x14ac:dyDescent="0.3"/>
    <row r="841" ht="19.95" customHeight="1" x14ac:dyDescent="0.3"/>
    <row r="842" ht="19.95" customHeight="1" x14ac:dyDescent="0.3"/>
    <row r="843" ht="19.95" customHeight="1" x14ac:dyDescent="0.3"/>
    <row r="844" ht="19.95" customHeight="1" x14ac:dyDescent="0.3"/>
    <row r="845" ht="19.95" customHeight="1" x14ac:dyDescent="0.3"/>
    <row r="846" ht="19.95" customHeight="1" x14ac:dyDescent="0.3"/>
    <row r="847" ht="19.95" customHeight="1" x14ac:dyDescent="0.3"/>
    <row r="848" ht="19.95" customHeight="1" x14ac:dyDescent="0.3"/>
    <row r="849" ht="19.95" customHeight="1" x14ac:dyDescent="0.3"/>
    <row r="850" ht="19.95" customHeight="1" x14ac:dyDescent="0.3"/>
    <row r="851" ht="19.95" customHeight="1" x14ac:dyDescent="0.3"/>
    <row r="852" ht="19.95" customHeight="1" x14ac:dyDescent="0.3"/>
    <row r="853" ht="19.95" customHeight="1" x14ac:dyDescent="0.3"/>
    <row r="854" ht="19.95" customHeight="1" x14ac:dyDescent="0.3"/>
    <row r="855" ht="19.95" customHeight="1" x14ac:dyDescent="0.3"/>
    <row r="856" ht="19.95" customHeight="1" x14ac:dyDescent="0.3"/>
    <row r="857" ht="19.95" customHeight="1" x14ac:dyDescent="0.3"/>
    <row r="858" ht="19.95" customHeight="1" x14ac:dyDescent="0.3"/>
    <row r="859" ht="19.95" customHeight="1" x14ac:dyDescent="0.3"/>
    <row r="860" ht="19.95" customHeight="1" x14ac:dyDescent="0.3"/>
    <row r="861" ht="19.95" customHeight="1" x14ac:dyDescent="0.3"/>
    <row r="862" ht="19.95" customHeight="1" x14ac:dyDescent="0.3"/>
    <row r="863" ht="19.95" customHeight="1" x14ac:dyDescent="0.3"/>
    <row r="864" ht="19.95" customHeight="1" x14ac:dyDescent="0.3"/>
    <row r="865" ht="19.95" customHeight="1" x14ac:dyDescent="0.3"/>
    <row r="866" ht="19.95" customHeight="1" x14ac:dyDescent="0.3"/>
    <row r="867" ht="19.95" customHeight="1" x14ac:dyDescent="0.3"/>
    <row r="868" ht="19.95" customHeight="1" x14ac:dyDescent="0.3"/>
    <row r="869" ht="19.95" customHeight="1" x14ac:dyDescent="0.3"/>
    <row r="870" ht="19.95" customHeight="1" x14ac:dyDescent="0.3"/>
    <row r="871" ht="19.95" customHeight="1" x14ac:dyDescent="0.3"/>
    <row r="872" ht="19.95" customHeight="1" x14ac:dyDescent="0.3"/>
    <row r="873" ht="19.95" customHeight="1" x14ac:dyDescent="0.3"/>
    <row r="874" ht="19.95" customHeight="1" x14ac:dyDescent="0.3"/>
    <row r="875" ht="19.95" customHeight="1" x14ac:dyDescent="0.3"/>
    <row r="876" ht="19.95" customHeight="1" x14ac:dyDescent="0.3"/>
    <row r="877" ht="19.95" customHeight="1" x14ac:dyDescent="0.3"/>
    <row r="878" ht="19.95" customHeight="1" x14ac:dyDescent="0.3"/>
    <row r="879" ht="19.95" customHeight="1" x14ac:dyDescent="0.3"/>
    <row r="880" ht="19.95" customHeight="1" x14ac:dyDescent="0.3"/>
    <row r="881" ht="19.95" customHeight="1" x14ac:dyDescent="0.3"/>
    <row r="882" ht="19.95" customHeight="1" x14ac:dyDescent="0.3"/>
    <row r="883" ht="19.95" customHeight="1" x14ac:dyDescent="0.3"/>
    <row r="884" ht="19.95" customHeight="1" x14ac:dyDescent="0.3"/>
    <row r="885" ht="19.95" customHeight="1" x14ac:dyDescent="0.3"/>
    <row r="886" ht="19.95" customHeight="1" x14ac:dyDescent="0.3"/>
    <row r="887" ht="19.95" customHeight="1" x14ac:dyDescent="0.3"/>
    <row r="888" ht="19.95" customHeight="1" x14ac:dyDescent="0.3"/>
    <row r="889" ht="19.95" customHeight="1" x14ac:dyDescent="0.3"/>
    <row r="890" ht="19.95" customHeight="1" x14ac:dyDescent="0.3"/>
    <row r="891" ht="19.95" customHeight="1" x14ac:dyDescent="0.3"/>
    <row r="892" ht="19.95" customHeight="1" x14ac:dyDescent="0.3"/>
    <row r="893" ht="19.95" customHeight="1" x14ac:dyDescent="0.3"/>
    <row r="894" ht="19.95" customHeight="1" x14ac:dyDescent="0.3"/>
    <row r="895" ht="19.95" customHeight="1" x14ac:dyDescent="0.3"/>
    <row r="896" ht="19.95" customHeight="1" x14ac:dyDescent="0.3"/>
    <row r="897" ht="19.95" customHeight="1" x14ac:dyDescent="0.3"/>
    <row r="898" ht="19.95" customHeight="1" x14ac:dyDescent="0.3"/>
    <row r="899" ht="19.95" customHeight="1" x14ac:dyDescent="0.3"/>
    <row r="900" ht="19.95" customHeight="1" x14ac:dyDescent="0.3"/>
    <row r="901" ht="19.95" customHeight="1" x14ac:dyDescent="0.3"/>
    <row r="902" ht="19.95" customHeight="1" x14ac:dyDescent="0.3"/>
    <row r="903" ht="19.95" customHeight="1" x14ac:dyDescent="0.3"/>
  </sheetData>
  <sheetProtection selectLockedCells="1"/>
  <mergeCells count="2">
    <mergeCell ref="F6:I6"/>
    <mergeCell ref="K6:M6"/>
  </mergeCells>
  <phoneticPr fontId="11" type="noConversion"/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D1D93A-E61B-4A4C-982D-E6628DC4D2E7}">
  <sheetPr>
    <tabColor rgb="FF00FF00"/>
  </sheetPr>
  <dimension ref="A1:B35"/>
  <sheetViews>
    <sheetView showGridLines="0" zoomScale="115" zoomScaleNormal="115" workbookViewId="0">
      <pane ySplit="1" topLeftCell="A2" activePane="bottomLeft" state="frozen"/>
      <selection pane="bottomLeft" activeCell="B2" sqref="B2"/>
    </sheetView>
  </sheetViews>
  <sheetFormatPr baseColWidth="10" defaultColWidth="11.3984375" defaultRowHeight="14.4" customHeight="1" x14ac:dyDescent="0.3"/>
  <cols>
    <col min="1" max="1" width="7.59765625" style="7" customWidth="1"/>
    <col min="2" max="2" width="26.5" style="7" customWidth="1"/>
    <col min="3" max="16384" width="11.3984375" style="7"/>
  </cols>
  <sheetData>
    <row r="1" spans="1:2" s="2" customFormat="1" ht="20.399999999999999" customHeight="1" x14ac:dyDescent="0.3">
      <c r="A1" s="9">
        <v>0</v>
      </c>
      <c r="B1" s="8"/>
    </row>
    <row r="2" spans="1:2" ht="14.4" customHeight="1" x14ac:dyDescent="0.3">
      <c r="A2" s="6">
        <v>1</v>
      </c>
      <c r="B2" s="11" t="s">
        <v>68</v>
      </c>
    </row>
    <row r="3" spans="1:2" ht="14.4" customHeight="1" x14ac:dyDescent="0.3">
      <c r="A3" s="6">
        <v>3</v>
      </c>
      <c r="B3" s="6" t="s">
        <v>69</v>
      </c>
    </row>
    <row r="4" spans="1:2" ht="14.4" customHeight="1" x14ac:dyDescent="0.3">
      <c r="A4" s="6">
        <v>4</v>
      </c>
      <c r="B4" s="11" t="s">
        <v>70</v>
      </c>
    </row>
    <row r="5" spans="1:2" ht="14.4" customHeight="1" x14ac:dyDescent="0.3">
      <c r="A5" s="6">
        <v>5</v>
      </c>
      <c r="B5" s="11" t="s">
        <v>71</v>
      </c>
    </row>
    <row r="6" spans="1:2" ht="14.4" customHeight="1" x14ac:dyDescent="0.3">
      <c r="A6" s="6">
        <v>6</v>
      </c>
      <c r="B6" s="11" t="s">
        <v>72</v>
      </c>
    </row>
    <row r="7" spans="1:2" ht="14.4" customHeight="1" x14ac:dyDescent="0.3">
      <c r="A7" s="6">
        <v>7</v>
      </c>
      <c r="B7" s="11" t="s">
        <v>73</v>
      </c>
    </row>
    <row r="8" spans="1:2" ht="14.4" customHeight="1" x14ac:dyDescent="0.3">
      <c r="A8" s="6">
        <v>8</v>
      </c>
      <c r="B8" s="6" t="s">
        <v>74</v>
      </c>
    </row>
    <row r="9" spans="1:2" ht="14.4" customHeight="1" x14ac:dyDescent="0.3">
      <c r="A9" s="6">
        <v>9</v>
      </c>
      <c r="B9" s="11" t="s">
        <v>75</v>
      </c>
    </row>
    <row r="10" spans="1:2" ht="14.4" customHeight="1" x14ac:dyDescent="0.3">
      <c r="A10" s="6">
        <v>10</v>
      </c>
      <c r="B10" s="11" t="s">
        <v>76</v>
      </c>
    </row>
    <row r="11" spans="1:2" ht="14.4" customHeight="1" x14ac:dyDescent="0.3">
      <c r="A11" s="6">
        <v>11</v>
      </c>
      <c r="B11" s="11" t="s">
        <v>77</v>
      </c>
    </row>
    <row r="12" spans="1:2" ht="14.4" customHeight="1" x14ac:dyDescent="0.3">
      <c r="A12" s="6">
        <v>13</v>
      </c>
      <c r="B12" s="6" t="s">
        <v>78</v>
      </c>
    </row>
    <row r="13" spans="1:2" ht="14.4" customHeight="1" x14ac:dyDescent="0.3">
      <c r="A13" s="6">
        <v>14</v>
      </c>
      <c r="B13" s="11" t="s">
        <v>79</v>
      </c>
    </row>
    <row r="14" spans="1:2" ht="14.4" customHeight="1" x14ac:dyDescent="0.3">
      <c r="A14" s="6">
        <v>15</v>
      </c>
      <c r="B14" s="6" t="s">
        <v>80</v>
      </c>
    </row>
    <row r="15" spans="1:2" ht="14.4" customHeight="1" x14ac:dyDescent="0.3">
      <c r="A15" s="6">
        <v>16</v>
      </c>
      <c r="B15" s="6" t="s">
        <v>81</v>
      </c>
    </row>
    <row r="16" spans="1:2" ht="14.4" customHeight="1" x14ac:dyDescent="0.3">
      <c r="A16" s="6">
        <v>17</v>
      </c>
      <c r="B16" s="6" t="s">
        <v>82</v>
      </c>
    </row>
    <row r="17" spans="1:2" ht="14.4" customHeight="1" x14ac:dyDescent="0.3">
      <c r="A17" s="6">
        <v>18</v>
      </c>
      <c r="B17" s="6" t="s">
        <v>83</v>
      </c>
    </row>
    <row r="18" spans="1:2" ht="14.4" customHeight="1" x14ac:dyDescent="0.3">
      <c r="A18" s="6">
        <v>19</v>
      </c>
      <c r="B18" s="11" t="s">
        <v>84</v>
      </c>
    </row>
    <row r="19" spans="1:2" ht="14.4" customHeight="1" x14ac:dyDescent="0.3">
      <c r="A19" s="6">
        <v>20</v>
      </c>
      <c r="B19" s="11" t="s">
        <v>85</v>
      </c>
    </row>
    <row r="20" spans="1:2" ht="14.4" customHeight="1" x14ac:dyDescent="0.3">
      <c r="A20" s="6">
        <v>22</v>
      </c>
      <c r="B20" s="6" t="s">
        <v>0</v>
      </c>
    </row>
    <row r="21" spans="1:2" ht="14.4" customHeight="1" x14ac:dyDescent="0.3">
      <c r="A21" s="6">
        <v>23</v>
      </c>
      <c r="B21" s="11" t="s">
        <v>86</v>
      </c>
    </row>
    <row r="22" spans="1:2" ht="14.4" customHeight="1" x14ac:dyDescent="0.3">
      <c r="A22" s="6">
        <v>24</v>
      </c>
      <c r="B22" s="11" t="s">
        <v>87</v>
      </c>
    </row>
    <row r="23" spans="1:2" ht="14.4" customHeight="1" x14ac:dyDescent="0.3">
      <c r="A23" s="6">
        <v>25</v>
      </c>
      <c r="B23" s="11" t="s">
        <v>88</v>
      </c>
    </row>
    <row r="24" spans="1:2" ht="14.4" customHeight="1" x14ac:dyDescent="0.3">
      <c r="A24" s="6">
        <v>26</v>
      </c>
      <c r="B24" s="11" t="s">
        <v>89</v>
      </c>
    </row>
    <row r="25" spans="1:2" ht="14.4" customHeight="1" x14ac:dyDescent="0.3">
      <c r="A25" s="6">
        <v>27</v>
      </c>
      <c r="B25" s="11" t="s">
        <v>90</v>
      </c>
    </row>
    <row r="26" spans="1:2" ht="14.4" customHeight="1" x14ac:dyDescent="0.3">
      <c r="A26" s="6">
        <v>28</v>
      </c>
      <c r="B26" s="6" t="s">
        <v>91</v>
      </c>
    </row>
    <row r="27" spans="1:2" ht="14.4" customHeight="1" x14ac:dyDescent="0.3">
      <c r="A27" s="6">
        <v>29</v>
      </c>
      <c r="B27" s="6" t="s">
        <v>92</v>
      </c>
    </row>
    <row r="28" spans="1:2" ht="14.4" customHeight="1" x14ac:dyDescent="0.3">
      <c r="A28" s="6">
        <v>30</v>
      </c>
      <c r="B28" s="6" t="s">
        <v>93</v>
      </c>
    </row>
    <row r="29" spans="1:2" ht="14.4" customHeight="1" x14ac:dyDescent="0.3">
      <c r="A29" s="6">
        <v>31</v>
      </c>
      <c r="B29" s="11" t="s">
        <v>94</v>
      </c>
    </row>
    <row r="30" spans="1:2" ht="14.4" customHeight="1" x14ac:dyDescent="0.3">
      <c r="A30" s="6">
        <v>32</v>
      </c>
      <c r="B30" s="11" t="s">
        <v>95</v>
      </c>
    </row>
    <row r="31" spans="1:2" ht="14.4" customHeight="1" x14ac:dyDescent="0.3">
      <c r="A31" s="6">
        <v>34</v>
      </c>
      <c r="B31" s="6" t="s">
        <v>96</v>
      </c>
    </row>
    <row r="32" spans="1:2" ht="14.4" customHeight="1" x14ac:dyDescent="0.3">
      <c r="A32" s="6">
        <v>35</v>
      </c>
      <c r="B32" s="6" t="s">
        <v>97</v>
      </c>
    </row>
    <row r="33" spans="1:2" ht="14.4" customHeight="1" x14ac:dyDescent="0.3">
      <c r="A33" s="6">
        <v>36</v>
      </c>
      <c r="B33" s="11" t="s">
        <v>98</v>
      </c>
    </row>
    <row r="34" spans="1:2" ht="14.4" customHeight="1" x14ac:dyDescent="0.3">
      <c r="A34" s="6">
        <v>37</v>
      </c>
      <c r="B34" s="6" t="s">
        <v>99</v>
      </c>
    </row>
    <row r="35" spans="1:2" ht="14.4" customHeight="1" x14ac:dyDescent="0.3">
      <c r="A35" s="6">
        <v>38</v>
      </c>
      <c r="B35" s="6" t="s">
        <v>100</v>
      </c>
    </row>
  </sheetData>
  <sheetProtection selectLockedCells="1"/>
  <phoneticPr fontId="1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DECEMBRE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PAGES</dc:creator>
  <cp:lastModifiedBy>Yves PAGES</cp:lastModifiedBy>
  <dcterms:created xsi:type="dcterms:W3CDTF">2024-11-22T10:45:56Z</dcterms:created>
  <dcterms:modified xsi:type="dcterms:W3CDTF">2024-12-09T14:28:04Z</dcterms:modified>
</cp:coreProperties>
</file>