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élanie\Desktop\"/>
    </mc:Choice>
  </mc:AlternateContent>
  <xr:revisionPtr revIDLastSave="0" documentId="8_{3885A3BB-59F4-4140-B49F-581193F8F4C5}" xr6:coauthVersionLast="47" xr6:coauthVersionMax="47" xr10:uidLastSave="{00000000-0000-0000-0000-000000000000}"/>
  <bookViews>
    <workbookView xWindow="-108" yWindow="-108" windowWidth="23256" windowHeight="12576" xr2:uid="{BA994BCE-D045-4952-9AE2-312F4B46369D}"/>
  </bookViews>
  <sheets>
    <sheet name="Feuil4" sheetId="4" r:id="rId1"/>
    <sheet name="Catégorie perso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4" l="1"/>
  <c r="D8" i="4"/>
  <c r="D9" i="4"/>
  <c r="D10" i="4"/>
  <c r="D31" i="4"/>
  <c r="B9" i="4"/>
  <c r="B8" i="4"/>
  <c r="B7" i="4"/>
  <c r="C27" i="4"/>
  <c r="D27" i="4" s="1"/>
  <c r="C13" i="4" l="1"/>
  <c r="D13" i="4" s="1"/>
  <c r="C21" i="4"/>
  <c r="D21" i="4" s="1"/>
  <c r="C29" i="4"/>
  <c r="D29" i="4" s="1"/>
  <c r="C14" i="4"/>
  <c r="D14" i="4" s="1"/>
  <c r="C18" i="4"/>
  <c r="D18" i="4" s="1"/>
  <c r="C22" i="4"/>
  <c r="D22" i="4" s="1"/>
  <c r="C26" i="4"/>
  <c r="D26" i="4" s="1"/>
  <c r="C30" i="4"/>
  <c r="D30" i="4" s="1"/>
  <c r="C16" i="4"/>
  <c r="D16" i="4" s="1"/>
  <c r="C20" i="4"/>
  <c r="D20" i="4" s="1"/>
  <c r="C24" i="4"/>
  <c r="D24" i="4" s="1"/>
  <c r="C28" i="4"/>
  <c r="D28" i="4" s="1"/>
  <c r="C8" i="4"/>
  <c r="C17" i="4"/>
  <c r="D17" i="4" s="1"/>
  <c r="C25" i="4"/>
  <c r="D25" i="4" s="1"/>
  <c r="C7" i="4"/>
  <c r="C9" i="4"/>
  <c r="C15" i="4"/>
  <c r="D15" i="4" s="1"/>
  <c r="C19" i="4"/>
  <c r="D19" i="4" s="1"/>
  <c r="C23" i="4"/>
  <c r="D23" i="4" s="1"/>
  <c r="C31" i="4" l="1"/>
  <c r="C10" i="4"/>
</calcChain>
</file>

<file path=xl/sharedStrings.xml><?xml version="1.0" encoding="utf-8"?>
<sst xmlns="http://schemas.openxmlformats.org/spreadsheetml/2006/main" count="42" uniqueCount="26">
  <si>
    <t>Budget</t>
  </si>
  <si>
    <t>Alimentation compte commun</t>
  </si>
  <si>
    <t>Assurance (mutuelle, santé, voiture, accident de la vie)</t>
  </si>
  <si>
    <t>Entretien voiture</t>
  </si>
  <si>
    <t>Essence/Transport</t>
  </si>
  <si>
    <t>Vêtements/chaussures</t>
  </si>
  <si>
    <t>Sport nutrition</t>
  </si>
  <si>
    <t>Placement financier</t>
  </si>
  <si>
    <t>Placement investissement</t>
  </si>
  <si>
    <t>Voyages</t>
  </si>
  <si>
    <t>Cadeaux (anniversaiare/noël)</t>
  </si>
  <si>
    <t>Matériels de jardin</t>
  </si>
  <si>
    <t>Dépenses sorties famillales</t>
  </si>
  <si>
    <t>Dépenses sorties couple</t>
  </si>
  <si>
    <t>Dépenses perso autres</t>
  </si>
  <si>
    <t>Autres</t>
  </si>
  <si>
    <t>Catégorie perso</t>
  </si>
  <si>
    <t>TABLEAU DE BORD MENSUEL</t>
  </si>
  <si>
    <t xml:space="preserve">MOIS DE </t>
  </si>
  <si>
    <t>Revenus</t>
  </si>
  <si>
    <t>Colonne2</t>
  </si>
  <si>
    <t>TOTAL</t>
  </si>
  <si>
    <t>Dépenses</t>
  </si>
  <si>
    <t>Colonne1</t>
  </si>
  <si>
    <t>Janvier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</si>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</sst>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Gill Sans MT"/>
      <family val="2"/>
    </font>
    <font>
      <b/>
      <sz val="16"/>
      <color theme="4" tint="-0.249977111117893"/>
      <name val="Gill Sans MT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quotePrefix="1"/>
    <xf numFmtId="0" fontId="0" fillId="2" borderId="0" xfId="0" applyFill="1"/>
    <xf numFmtId="0" fontId="5" fillId="2" borderId="1" xfId="0" applyFont="1" applyFill="1" applyBorder="1"/>
    <xf numFmtId="0" fontId="6" fillId="2" borderId="0" xfId="0" applyFont="1" applyFill="1"/>
    <xf numFmtId="0" fontId="4" fillId="2" borderId="0" xfId="0" applyFont="1" applyFill="1"/>
    <xf numFmtId="0" fontId="3" fillId="2" borderId="0" xfId="0" applyFont="1" applyFill="1"/>
    <xf numFmtId="43" fontId="3" fillId="2" borderId="0" xfId="1" applyFont="1" applyFill="1"/>
    <xf numFmtId="0" fontId="2" fillId="3" borderId="0" xfId="0" applyFont="1" applyFill="1"/>
    <xf numFmtId="164" fontId="2" fillId="3" borderId="0" xfId="0" applyNumberFormat="1" applyFont="1" applyFill="1" applyAlignment="1">
      <alignment horizontal="center"/>
    </xf>
    <xf numFmtId="43" fontId="2" fillId="3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5" fillId="2" borderId="2" xfId="0" applyFont="1" applyFill="1" applyBorder="1" applyAlignment="1" applyProtection="1">
      <alignment horizontal="center"/>
      <protection locked="0"/>
    </xf>
    <xf numFmtId="0" fontId="5" fillId="2" borderId="3" xfId="0" applyFont="1" applyFill="1" applyBorder="1" applyAlignment="1" applyProtection="1">
      <alignment horizontal="center"/>
      <protection locked="0"/>
    </xf>
    <xf numFmtId="0" fontId="9" fillId="4" borderId="0" xfId="0" applyFont="1" applyFill="1"/>
    <xf numFmtId="0" fontId="10" fillId="4" borderId="0" xfId="0" applyFont="1" applyFill="1"/>
    <xf numFmtId="0" fontId="7" fillId="4" borderId="0" xfId="0" applyFont="1" applyFill="1"/>
  </cellXfs>
  <cellStyles count="2">
    <cellStyle name="Milliers" xfId="1" builtinId="3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(* #,##0.00_);_(* \(#,##0.00\);_(* &quot;-&quot;??_);_(@_)"/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</font>
      <numFmt numFmtId="164" formatCode="_(* #,##0.00_);_(* \(#,##0.00\);_(* &quot;-&quot;??_);_(@_)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\Desktop\my-pocket.xlsm" TargetMode="External"/><Relationship Id="rId1" Type="http://schemas.openxmlformats.org/officeDocument/2006/relationships/externalLinkPath" Target="my-pock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JOUTER"/>
      <sheetName val="TB ANNUEL"/>
      <sheetName val="Feuil1"/>
      <sheetName val="TB MENSUEL"/>
      <sheetName val="TB ANNUEL D"/>
      <sheetName val="DETAILS"/>
      <sheetName val="OJ"/>
      <sheetName val="LAUNCHPAD"/>
      <sheetName val="NO TOUCH"/>
      <sheetName val="NO TOUCH 2"/>
      <sheetName val="REVENU BR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B1" t="str">
            <v>OPERATIONS</v>
          </cell>
          <cell r="C1" t="str">
            <v>DESCRIPTION</v>
          </cell>
          <cell r="D1" t="str">
            <v>MONTANT</v>
          </cell>
          <cell r="E1" t="str">
            <v>V</v>
          </cell>
          <cell r="F1" t="str">
            <v>MOIS</v>
          </cell>
        </row>
        <row r="3">
          <cell r="E3">
            <v>1</v>
          </cell>
          <cell r="F3" t="str">
            <v>Janvier</v>
          </cell>
        </row>
        <row r="5">
          <cell r="B5" t="str">
            <v>Prêts</v>
          </cell>
          <cell r="C5" t="str">
            <v>Prêt 1</v>
          </cell>
          <cell r="D5">
            <v>300</v>
          </cell>
          <cell r="E5">
            <v>2</v>
          </cell>
          <cell r="F5" t="str">
            <v>Février</v>
          </cell>
        </row>
        <row r="6">
          <cell r="B6" t="str">
            <v>Self_Care</v>
          </cell>
          <cell r="C6" t="str">
            <v>HAMMAM</v>
          </cell>
          <cell r="D6">
            <v>100</v>
          </cell>
          <cell r="E6">
            <v>2</v>
          </cell>
          <cell r="F6" t="str">
            <v>Février</v>
          </cell>
        </row>
        <row r="7">
          <cell r="B7" t="str">
            <v>Self_Care</v>
          </cell>
          <cell r="C7" t="str">
            <v>Habillement</v>
          </cell>
          <cell r="D7">
            <v>400</v>
          </cell>
          <cell r="E7">
            <v>2</v>
          </cell>
          <cell r="F7" t="str">
            <v>Février</v>
          </cell>
        </row>
        <row r="8">
          <cell r="B8" t="str">
            <v>Foyer</v>
          </cell>
          <cell r="C8" t="str">
            <v>Internet et Téléphone</v>
          </cell>
          <cell r="D8">
            <v>200</v>
          </cell>
          <cell r="E8">
            <v>2</v>
          </cell>
          <cell r="F8" t="str">
            <v>Février</v>
          </cell>
        </row>
        <row r="9">
          <cell r="B9" t="str">
            <v>Foyer</v>
          </cell>
          <cell r="C9" t="str">
            <v>Fournitures</v>
          </cell>
          <cell r="D9">
            <v>500</v>
          </cell>
          <cell r="E9">
            <v>2</v>
          </cell>
          <cell r="F9" t="str">
            <v>Février</v>
          </cell>
        </row>
        <row r="10">
          <cell r="B10" t="str">
            <v>Repas</v>
          </cell>
          <cell r="C10" t="str">
            <v>Restaurant</v>
          </cell>
          <cell r="D10">
            <v>700</v>
          </cell>
          <cell r="E10">
            <v>2</v>
          </cell>
          <cell r="F10" t="str">
            <v>Février</v>
          </cell>
        </row>
        <row r="11">
          <cell r="B11" t="str">
            <v>Repas</v>
          </cell>
          <cell r="C11" t="str">
            <v>Café</v>
          </cell>
          <cell r="D11">
            <v>200</v>
          </cell>
          <cell r="E11">
            <v>2</v>
          </cell>
          <cell r="F11" t="str">
            <v>Février</v>
          </cell>
        </row>
        <row r="12">
          <cell r="B12" t="str">
            <v>Self_Care</v>
          </cell>
          <cell r="C12" t="str">
            <v>Coiffeur</v>
          </cell>
          <cell r="D12">
            <v>200</v>
          </cell>
          <cell r="E12">
            <v>2</v>
          </cell>
          <cell r="F12" t="str">
            <v>Février</v>
          </cell>
        </row>
        <row r="13">
          <cell r="B13" t="str">
            <v>Cadeaux</v>
          </cell>
          <cell r="C13" t="str">
            <v>Parents</v>
          </cell>
          <cell r="D13">
            <v>1500</v>
          </cell>
          <cell r="E13">
            <v>2</v>
          </cell>
          <cell r="F13" t="str">
            <v>Février</v>
          </cell>
        </row>
        <row r="14">
          <cell r="B14" t="str">
            <v>Transport</v>
          </cell>
          <cell r="C14" t="str">
            <v>Co-voiturage</v>
          </cell>
          <cell r="D14">
            <v>700</v>
          </cell>
          <cell r="E14">
            <v>2</v>
          </cell>
          <cell r="F14" t="str">
            <v>Février</v>
          </cell>
        </row>
        <row r="15">
          <cell r="B15" t="str">
            <v>Foyer</v>
          </cell>
          <cell r="C15" t="str">
            <v>Logement</v>
          </cell>
          <cell r="D15">
            <v>1500</v>
          </cell>
          <cell r="E15">
            <v>2</v>
          </cell>
          <cell r="F15" t="str">
            <v>Février</v>
          </cell>
        </row>
        <row r="16">
          <cell r="B16" t="str">
            <v>Repas</v>
          </cell>
          <cell r="C16" t="str">
            <v>Café</v>
          </cell>
          <cell r="D16">
            <v>250</v>
          </cell>
          <cell r="E16">
            <v>1</v>
          </cell>
          <cell r="F16" t="str">
            <v>Janvier</v>
          </cell>
        </row>
        <row r="17">
          <cell r="B17" t="str">
            <v>Voyage</v>
          </cell>
          <cell r="C17" t="str">
            <v>Transport Commun</v>
          </cell>
          <cell r="D17">
            <v>300</v>
          </cell>
          <cell r="E17">
            <v>1</v>
          </cell>
          <cell r="F17" t="str">
            <v>Janvier</v>
          </cell>
        </row>
        <row r="18">
          <cell r="B18" t="str">
            <v>Charité</v>
          </cell>
          <cell r="C18" t="str">
            <v>Charité</v>
          </cell>
          <cell r="D18">
            <v>200</v>
          </cell>
          <cell r="E18">
            <v>1</v>
          </cell>
          <cell r="F18" t="str">
            <v>Janvier</v>
          </cell>
        </row>
        <row r="19">
          <cell r="B19" t="str">
            <v>Cadeaux</v>
          </cell>
          <cell r="C19" t="str">
            <v>Aymane</v>
          </cell>
          <cell r="D19">
            <v>150</v>
          </cell>
          <cell r="E19">
            <v>1</v>
          </cell>
          <cell r="F19" t="str">
            <v>Janvier</v>
          </cell>
        </row>
        <row r="20">
          <cell r="B20" t="str">
            <v>Cadeaux</v>
          </cell>
          <cell r="C20" t="str">
            <v>Ihssane</v>
          </cell>
          <cell r="D20">
            <v>300</v>
          </cell>
          <cell r="E20">
            <v>1</v>
          </cell>
          <cell r="F20" t="str">
            <v>Janvier</v>
          </cell>
        </row>
        <row r="21">
          <cell r="B21" t="str">
            <v>Cadeaux</v>
          </cell>
          <cell r="C21" t="str">
            <v>Parents</v>
          </cell>
          <cell r="D21">
            <v>1000</v>
          </cell>
          <cell r="E21">
            <v>1</v>
          </cell>
          <cell r="F21" t="str">
            <v>Janvier</v>
          </cell>
        </row>
        <row r="22">
          <cell r="B22" t="str">
            <v>Self_Care</v>
          </cell>
          <cell r="C22" t="str">
            <v>HAMMAM</v>
          </cell>
          <cell r="D22">
            <v>100</v>
          </cell>
          <cell r="E22">
            <v>1</v>
          </cell>
          <cell r="F22" t="str">
            <v>Janvier</v>
          </cell>
        </row>
        <row r="23">
          <cell r="B23" t="str">
            <v>Self_Care</v>
          </cell>
          <cell r="C23" t="str">
            <v>Habillement</v>
          </cell>
          <cell r="D23">
            <v>400</v>
          </cell>
          <cell r="E23">
            <v>1</v>
          </cell>
          <cell r="F23" t="str">
            <v>Janvier</v>
          </cell>
        </row>
        <row r="24">
          <cell r="B24" t="str">
            <v>Transport</v>
          </cell>
          <cell r="C24" t="str">
            <v>Co-voiturage</v>
          </cell>
          <cell r="D24">
            <v>700</v>
          </cell>
          <cell r="E24">
            <v>1</v>
          </cell>
          <cell r="F24" t="str">
            <v>Janvier</v>
          </cell>
        </row>
        <row r="25">
          <cell r="B25" t="str">
            <v>Foyer</v>
          </cell>
          <cell r="C25" t="str">
            <v>Nourritures</v>
          </cell>
          <cell r="D25">
            <v>500</v>
          </cell>
          <cell r="E25">
            <v>1</v>
          </cell>
          <cell r="F25" t="str">
            <v>Janvier</v>
          </cell>
        </row>
        <row r="26">
          <cell r="B26" t="str">
            <v>Foyer</v>
          </cell>
          <cell r="C26" t="str">
            <v>Internet et Téléphone</v>
          </cell>
          <cell r="D26">
            <v>200</v>
          </cell>
          <cell r="E26">
            <v>1</v>
          </cell>
          <cell r="F26" t="str">
            <v>Janvier</v>
          </cell>
        </row>
        <row r="27">
          <cell r="B27" t="str">
            <v>Foyer</v>
          </cell>
          <cell r="C27" t="str">
            <v>Eau, Electricité, Gaz</v>
          </cell>
          <cell r="D27">
            <v>100</v>
          </cell>
          <cell r="E27">
            <v>1</v>
          </cell>
          <cell r="F27" t="str">
            <v>Janvier</v>
          </cell>
        </row>
        <row r="28">
          <cell r="B28" t="str">
            <v>Foyer</v>
          </cell>
          <cell r="C28" t="str">
            <v>Logement</v>
          </cell>
          <cell r="D28">
            <v>1500</v>
          </cell>
          <cell r="E28">
            <v>1</v>
          </cell>
          <cell r="F28" t="str">
            <v>Janvier</v>
          </cell>
        </row>
        <row r="29">
          <cell r="E29">
            <v>1</v>
          </cell>
          <cell r="F29" t="str">
            <v>Janvier</v>
          </cell>
        </row>
      </sheetData>
      <sheetData sheetId="7">
        <row r="16">
          <cell r="C16">
            <v>1</v>
          </cell>
          <cell r="D16">
            <v>2</v>
          </cell>
          <cell r="E16">
            <v>3</v>
          </cell>
          <cell r="F16">
            <v>4</v>
          </cell>
          <cell r="G16">
            <v>5</v>
          </cell>
          <cell r="H16">
            <v>6</v>
          </cell>
          <cell r="I16">
            <v>7</v>
          </cell>
          <cell r="J16">
            <v>8</v>
          </cell>
          <cell r="K16">
            <v>9</v>
          </cell>
          <cell r="L16">
            <v>10</v>
          </cell>
          <cell r="M16">
            <v>11</v>
          </cell>
          <cell r="N16">
            <v>12</v>
          </cell>
        </row>
        <row r="17">
          <cell r="C17" t="str">
            <v>Janvier</v>
          </cell>
          <cell r="D17" t="str">
            <v>Février</v>
          </cell>
          <cell r="E17" t="str">
            <v>Mars</v>
          </cell>
          <cell r="F17" t="str">
            <v>Avril</v>
          </cell>
          <cell r="G17" t="str">
            <v>Mai</v>
          </cell>
          <cell r="H17" t="str">
            <v>Juin</v>
          </cell>
          <cell r="I17" t="str">
            <v>Juillet</v>
          </cell>
          <cell r="J17" t="str">
            <v>Août</v>
          </cell>
          <cell r="K17" t="str">
            <v>Septembre</v>
          </cell>
          <cell r="L17" t="str">
            <v>Octobre</v>
          </cell>
          <cell r="M17" t="str">
            <v>Novembre</v>
          </cell>
          <cell r="N17" t="str">
            <v>Décembre</v>
          </cell>
        </row>
        <row r="18">
          <cell r="B18" t="str">
            <v>Salaires</v>
          </cell>
          <cell r="C18">
            <v>8000</v>
          </cell>
          <cell r="D18">
            <v>8000</v>
          </cell>
        </row>
        <row r="19">
          <cell r="B19" t="str">
            <v>Aides Financières</v>
          </cell>
        </row>
        <row r="20">
          <cell r="B20" t="str">
            <v>Cadeaux</v>
          </cell>
        </row>
        <row r="21">
          <cell r="B21" t="str">
            <v>Retour d'investissement</v>
          </cell>
        </row>
        <row r="22">
          <cell r="B22" t="str">
            <v>Intérêts/Dividendes</v>
          </cell>
        </row>
        <row r="23">
          <cell r="B23" t="str">
            <v>Divers</v>
          </cell>
        </row>
        <row r="24">
          <cell r="B24" t="str">
            <v>Flux de Trésrerie M-1</v>
          </cell>
          <cell r="C24">
            <v>0</v>
          </cell>
          <cell r="D24">
            <v>300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</row>
        <row r="25">
          <cell r="B25" t="str">
            <v>Total</v>
          </cell>
          <cell r="C25">
            <v>8000</v>
          </cell>
          <cell r="D25">
            <v>8300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</row>
      </sheetData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9E663D-EE06-43D1-A482-E333418E40ED}" name="Tableau6" displayName="Tableau6" ref="B6:C10" totalsRowCount="1" headerRowDxfId="8" dataDxfId="7" totalsRowDxfId="6">
  <tableColumns count="2">
    <tableColumn id="1" xr3:uid="{EA096147-440E-4BF4-8844-4B2F529B33EB}" name="Revenus" totalsRowLabel="TOTAL" totalsRowDxfId="1">
      <calculatedColumnFormula>[1]LAUNCHPAD!B18</calculatedColumnFormula>
    </tableColumn>
    <tableColumn id="2" xr3:uid="{C36C9E0B-2122-4A8E-B155-1E9CDE5B27B8}" name="Budget" totalsRowFunction="sum" dataDxfId="5" totalsRowDxfId="0">
      <calculatedColumnFormula>HLOOKUP(D4,[1]LAUNCHPAD!B16:N25,3)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15B7B0-22B1-44CC-B4AA-E7E3E7467B10}" name="Tableau7" displayName="Tableau7" ref="B12:C30" totalsRowShown="0" dataDxfId="4">
  <autoFilter ref="B12:C30" xr:uid="{FC15B7B0-22B1-44CC-B4AA-E7E3E7467B10}"/>
  <tableColumns count="2">
    <tableColumn id="1" xr3:uid="{FD9D53A3-E5BF-4A0A-840B-971146A6266A}" name="Dépenses" dataDxfId="3"/>
    <tableColumn id="2" xr3:uid="{2903C13B-4B01-4642-9F10-152A47607145}" name="Colonne1" dataDxfId="2">
      <calculatedColumnFormula>SUMIFS([1]OJ!D:D,[1]OJ!E:E,$D$4,[1]OJ!B:B,Tableau7[[#This Row],[Dépenses]])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1EBF6-19C9-44A5-B5A4-2E286837902E}">
  <sheetPr codeName="Feuil2"/>
  <dimension ref="A1:D32"/>
  <sheetViews>
    <sheetView tabSelected="1" topLeftCell="A10" workbookViewId="0">
      <selection activeCell="B16" sqref="B16"/>
    </sheetView>
  </sheetViews>
  <sheetFormatPr baseColWidth="10" defaultRowHeight="14.4" x14ac:dyDescent="0.3"/>
  <cols>
    <col min="2" max="2" width="73.33203125" bestFit="1" customWidth="1"/>
  </cols>
  <sheetData>
    <row r="1" spans="1:4" x14ac:dyDescent="0.3">
      <c r="A1" s="2"/>
      <c r="B1" s="2"/>
      <c r="C1" s="2"/>
      <c r="D1" s="2"/>
    </row>
    <row r="2" spans="1:4" s="16" customFormat="1" ht="31.2" x14ac:dyDescent="0.6">
      <c r="A2" s="14"/>
      <c r="B2" s="15" t="s">
        <v>17</v>
      </c>
      <c r="C2" s="14"/>
      <c r="D2" s="14"/>
    </row>
    <row r="3" spans="1:4" ht="15" thickBot="1" x14ac:dyDescent="0.35">
      <c r="A3" s="2"/>
      <c r="B3" s="2"/>
      <c r="C3" s="2"/>
      <c r="D3" s="2"/>
    </row>
    <row r="4" spans="1:4" ht="22.2" thickBot="1" x14ac:dyDescent="0.6">
      <c r="A4" s="2"/>
      <c r="B4" s="3" t="s">
        <v>18</v>
      </c>
      <c r="C4" s="13" t="s">
        <v>24</v>
      </c>
      <c r="D4" s="12"/>
    </row>
    <row r="5" spans="1:4" x14ac:dyDescent="0.3">
      <c r="A5" s="2"/>
      <c r="B5" s="2"/>
      <c r="C5" s="2"/>
      <c r="D5" s="2"/>
    </row>
    <row r="6" spans="1:4" ht="24.6" x14ac:dyDescent="0.6">
      <c r="A6" s="2"/>
      <c r="B6" s="4" t="s">
        <v>19</v>
      </c>
      <c r="C6" s="11" t="s">
        <v>0</v>
      </c>
      <c r="D6" s="11" t="s">
        <v>25</v>
      </c>
    </row>
    <row r="7" spans="1:4" x14ac:dyDescent="0.3">
      <c r="A7" s="2"/>
      <c r="B7" s="1" t="str">
        <f>[1]LAUNCHPAD!B18</f>
        <v>Salaires</v>
      </c>
      <c r="C7" s="7" t="e">
        <f>HLOOKUP(D4,[1]LAUNCHPAD!B16:N25,3)</f>
        <v>#N/A</v>
      </c>
      <c r="D7" s="7" t="e">
        <f>HLOOKUP(E4,[1]LAUNCHPAD!C16:O25,3)</f>
        <v>#N/A</v>
      </c>
    </row>
    <row r="8" spans="1:4" x14ac:dyDescent="0.3">
      <c r="A8" s="2"/>
      <c r="B8" t="str">
        <f>[1]LAUNCHPAD!B19</f>
        <v>Aides Financières</v>
      </c>
      <c r="C8" s="7" t="e">
        <f>HLOOKUP(D4,[1]LAUNCHPAD!B16:N25,4)</f>
        <v>#N/A</v>
      </c>
      <c r="D8" s="7" t="e">
        <f>HLOOKUP(E4,[1]LAUNCHPAD!C16:O25,4)</f>
        <v>#N/A</v>
      </c>
    </row>
    <row r="9" spans="1:4" x14ac:dyDescent="0.3">
      <c r="A9" s="2"/>
      <c r="B9" t="str">
        <f>[1]LAUNCHPAD!B20</f>
        <v>Cadeaux</v>
      </c>
      <c r="C9" s="7" t="e">
        <f>HLOOKUP(D4,[1]LAUNCHPAD!B16:N25,5)</f>
        <v>#N/A</v>
      </c>
      <c r="D9" s="7" t="e">
        <f>HLOOKUP(E4,[1]LAUNCHPAD!C16:O25,5)</f>
        <v>#N/A</v>
      </c>
    </row>
    <row r="10" spans="1:4" x14ac:dyDescent="0.3">
      <c r="A10" s="2"/>
      <c r="B10" s="8" t="s">
        <v>21</v>
      </c>
      <c r="C10" s="9" t="e">
        <f>SUBTOTAL(109,Tableau6[Budget])</f>
        <v>#N/A</v>
      </c>
      <c r="D10" s="9">
        <f>SUBTOTAL(109,Tableau6[Revenus])</f>
        <v>0</v>
      </c>
    </row>
    <row r="11" spans="1:4" x14ac:dyDescent="0.3">
      <c r="A11" s="2"/>
      <c r="B11" s="2"/>
      <c r="C11" s="2"/>
      <c r="D11" s="2"/>
    </row>
    <row r="12" spans="1:4" ht="24.6" x14ac:dyDescent="0.6">
      <c r="A12" s="2"/>
      <c r="B12" s="4" t="s">
        <v>22</v>
      </c>
      <c r="C12" s="5" t="s">
        <v>23</v>
      </c>
      <c r="D12" s="5" t="s">
        <v>20</v>
      </c>
    </row>
    <row r="13" spans="1:4" x14ac:dyDescent="0.3">
      <c r="A13" s="2"/>
      <c r="B13" s="1" t="s">
        <v>1</v>
      </c>
      <c r="C13" s="7">
        <f>SUMIFS([1]OJ!D:D,[1]OJ!E:E,$D$4,[1]OJ!B:B,Tableau7[[#This Row],[Dépenses]])</f>
        <v>0</v>
      </c>
      <c r="D13" s="7">
        <f>SUMIFS([1]OJ!E:E,[1]OJ!F:F,$D$4,[1]OJ!C:C,Tableau7[[#This Row],[Colonne1]])</f>
        <v>0</v>
      </c>
    </row>
    <row r="14" spans="1:4" x14ac:dyDescent="0.3">
      <c r="A14" s="2"/>
      <c r="B14" t="s">
        <v>2</v>
      </c>
      <c r="C14" s="7">
        <f>SUMIFS([1]OJ!D:D,[1]OJ!E:E,$D$4,[1]OJ!B:B,Tableau7[[#This Row],[Dépenses]])</f>
        <v>0</v>
      </c>
      <c r="D14" s="7">
        <f>SUMIFS([1]OJ!E:E,[1]OJ!F:F,$D$4,[1]OJ!C:C,Tableau7[[#This Row],[Colonne1]])</f>
        <v>0</v>
      </c>
    </row>
    <row r="15" spans="1:4" x14ac:dyDescent="0.3">
      <c r="A15" s="2"/>
      <c r="B15" t="s">
        <v>3</v>
      </c>
      <c r="C15" s="7">
        <f>SUMIFS([1]OJ!D:D,[1]OJ!E:E,$D$4,[1]OJ!B:B,Tableau7[[#This Row],[Dépenses]])</f>
        <v>0</v>
      </c>
      <c r="D15" s="7">
        <f>SUMIFS([1]OJ!E:E,[1]OJ!F:F,$D$4,[1]OJ!C:C,Tableau7[[#This Row],[Colonne1]])</f>
        <v>0</v>
      </c>
    </row>
    <row r="16" spans="1:4" x14ac:dyDescent="0.3">
      <c r="A16" s="2"/>
      <c r="B16" t="s">
        <v>4</v>
      </c>
      <c r="C16" s="7">
        <f>SUMIFS([1]OJ!D:D,[1]OJ!E:E,$D$4,[1]OJ!B:B,Tableau7[[#This Row],[Dépenses]])</f>
        <v>0</v>
      </c>
      <c r="D16" s="7">
        <f>SUMIFS([1]OJ!E:E,[1]OJ!F:F,$D$4,[1]OJ!C:C,Tableau7[[#This Row],[Colonne1]])</f>
        <v>0</v>
      </c>
    </row>
    <row r="17" spans="1:4" x14ac:dyDescent="0.3">
      <c r="A17" s="2"/>
      <c r="B17" t="s">
        <v>5</v>
      </c>
      <c r="C17" s="7">
        <f>SUMIFS([1]OJ!D:D,[1]OJ!E:E,$D$4,[1]OJ!B:B,Tableau7[[#This Row],[Dépenses]])</f>
        <v>0</v>
      </c>
      <c r="D17" s="7">
        <f>SUMIFS([1]OJ!E:E,[1]OJ!F:F,$D$4,[1]OJ!C:C,Tableau7[[#This Row],[Colonne1]])</f>
        <v>0</v>
      </c>
    </row>
    <row r="18" spans="1:4" x14ac:dyDescent="0.3">
      <c r="A18" s="2"/>
      <c r="B18" t="s">
        <v>6</v>
      </c>
      <c r="C18" s="7">
        <f>SUMIFS([1]OJ!D:D,[1]OJ!E:E,$D$4,[1]OJ!B:B,Tableau7[[#This Row],[Dépenses]])</f>
        <v>0</v>
      </c>
      <c r="D18" s="7">
        <f>SUMIFS([1]OJ!E:E,[1]OJ!F:F,$D$4,[1]OJ!C:C,Tableau7[[#This Row],[Colonne1]])</f>
        <v>0</v>
      </c>
    </row>
    <row r="19" spans="1:4" x14ac:dyDescent="0.3">
      <c r="A19" s="2"/>
      <c r="B19" t="s">
        <v>7</v>
      </c>
      <c r="C19" s="7">
        <f>SUMIFS([1]OJ!D:D,[1]OJ!E:E,$D$4,[1]OJ!B:B,Tableau7[[#This Row],[Dépenses]])</f>
        <v>0</v>
      </c>
      <c r="D19" s="7">
        <f>SUMIFS([1]OJ!E:E,[1]OJ!F:F,$D$4,[1]OJ!C:C,Tableau7[[#This Row],[Colonne1]])</f>
        <v>0</v>
      </c>
    </row>
    <row r="20" spans="1:4" x14ac:dyDescent="0.3">
      <c r="A20" s="2"/>
      <c r="B20" t="s">
        <v>8</v>
      </c>
      <c r="C20" s="7">
        <f>SUMIFS([1]OJ!D:D,[1]OJ!E:E,$D$4,[1]OJ!B:B,Tableau7[[#This Row],[Dépenses]])</f>
        <v>0</v>
      </c>
      <c r="D20" s="7">
        <f>SUMIFS([1]OJ!E:E,[1]OJ!F:F,$D$4,[1]OJ!C:C,Tableau7[[#This Row],[Colonne1]])</f>
        <v>0</v>
      </c>
    </row>
    <row r="21" spans="1:4" x14ac:dyDescent="0.3">
      <c r="A21" s="2"/>
      <c r="B21" t="s">
        <v>9</v>
      </c>
      <c r="C21" s="7">
        <f>SUMIFS([1]OJ!D:D,[1]OJ!E:E,$D$4,[1]OJ!B:B,Tableau7[[#This Row],[Dépenses]])</f>
        <v>0</v>
      </c>
      <c r="D21" s="7">
        <f>SUMIFS([1]OJ!E:E,[1]OJ!F:F,$D$4,[1]OJ!C:C,Tableau7[[#This Row],[Colonne1]])</f>
        <v>0</v>
      </c>
    </row>
    <row r="22" spans="1:4" x14ac:dyDescent="0.3">
      <c r="A22" s="2"/>
      <c r="B22" t="s">
        <v>10</v>
      </c>
      <c r="C22" s="7">
        <f>SUMIFS([1]OJ!D:D,[1]OJ!E:E,$D$4,[1]OJ!B:B,Tableau7[[#This Row],[Dépenses]])</f>
        <v>0</v>
      </c>
      <c r="D22" s="7">
        <f>SUMIFS([1]OJ!E:E,[1]OJ!F:F,$D$4,[1]OJ!C:C,Tableau7[[#This Row],[Colonne1]])</f>
        <v>0</v>
      </c>
    </row>
    <row r="23" spans="1:4" x14ac:dyDescent="0.3">
      <c r="A23" s="2"/>
      <c r="B23" t="s">
        <v>11</v>
      </c>
      <c r="C23" s="7">
        <f>SUMIFS([1]OJ!D:D,[1]OJ!E:E,$D$4,[1]OJ!B:B,Tableau7[[#This Row],[Dépenses]])</f>
        <v>0</v>
      </c>
      <c r="D23" s="7">
        <f>SUMIFS([1]OJ!E:E,[1]OJ!F:F,$D$4,[1]OJ!C:C,Tableau7[[#This Row],[Colonne1]])</f>
        <v>0</v>
      </c>
    </row>
    <row r="24" spans="1:4" x14ac:dyDescent="0.3">
      <c r="A24" s="2"/>
      <c r="B24" t="s">
        <v>12</v>
      </c>
      <c r="C24" s="7">
        <f>SUMIFS([1]OJ!D:D,[1]OJ!E:E,$D$4,[1]OJ!B:B,Tableau7[[#This Row],[Dépenses]])</f>
        <v>0</v>
      </c>
      <c r="D24" s="7">
        <f>SUMIFS([1]OJ!E:E,[1]OJ!F:F,$D$4,[1]OJ!C:C,Tableau7[[#This Row],[Colonne1]])</f>
        <v>0</v>
      </c>
    </row>
    <row r="25" spans="1:4" x14ac:dyDescent="0.3">
      <c r="A25" s="2"/>
      <c r="B25" t="s">
        <v>13</v>
      </c>
      <c r="C25" s="7">
        <f>SUMIFS([1]OJ!D:D,[1]OJ!E:E,$D$4,[1]OJ!B:B,Tableau7[[#This Row],[Dépenses]])</f>
        <v>0</v>
      </c>
      <c r="D25" s="7">
        <f>SUMIFS([1]OJ!E:E,[1]OJ!F:F,$D$4,[1]OJ!C:C,Tableau7[[#This Row],[Colonne1]])</f>
        <v>0</v>
      </c>
    </row>
    <row r="26" spans="1:4" x14ac:dyDescent="0.3">
      <c r="A26" s="2"/>
      <c r="B26" t="s">
        <v>14</v>
      </c>
      <c r="C26" s="7">
        <f>SUMIFS([1]OJ!D:D,[1]OJ!E:E,$D$4,[1]OJ!B:B,Tableau7[[#This Row],[Dépenses]])</f>
        <v>0</v>
      </c>
      <c r="D26" s="7">
        <f>SUMIFS([1]OJ!E:E,[1]OJ!F:F,$D$4,[1]OJ!C:C,Tableau7[[#This Row],[Colonne1]])</f>
        <v>0</v>
      </c>
    </row>
    <row r="27" spans="1:4" x14ac:dyDescent="0.3">
      <c r="A27" s="2"/>
      <c r="B27" t="s">
        <v>15</v>
      </c>
      <c r="C27" s="7">
        <f>SUMIFS([1]OJ!D:D,[1]OJ!E:E,$D$4,[1]OJ!B:B,Tableau7[[#This Row],[Dépenses]])</f>
        <v>0</v>
      </c>
      <c r="D27" s="7">
        <f>SUMIFS([1]OJ!E:E,[1]OJ!F:F,$D$4,[1]OJ!C:C,Tableau7[[#This Row],[Colonne1]])</f>
        <v>0</v>
      </c>
    </row>
    <row r="28" spans="1:4" x14ac:dyDescent="0.3">
      <c r="A28" s="2"/>
      <c r="B28" s="6"/>
      <c r="C28" s="7">
        <f>SUMIFS([1]OJ!D:D,[1]OJ!E:E,$D$4,[1]OJ!B:B,Tableau7[[#This Row],[Dépenses]])</f>
        <v>0</v>
      </c>
      <c r="D28" s="7">
        <f>SUMIFS([1]OJ!E:E,[1]OJ!F:F,$D$4,[1]OJ!C:C,Tableau7[[#This Row],[Colonne1]])</f>
        <v>0</v>
      </c>
    </row>
    <row r="29" spans="1:4" x14ac:dyDescent="0.3">
      <c r="A29" s="2"/>
      <c r="B29" s="6"/>
      <c r="C29" s="7">
        <f>SUMIFS([1]OJ!D:D,[1]OJ!E:E,$D$4,[1]OJ!B:B,Tableau7[[#This Row],[Dépenses]])</f>
        <v>0</v>
      </c>
      <c r="D29" s="7">
        <f>SUMIFS([1]OJ!E:E,[1]OJ!F:F,$D$4,[1]OJ!C:C,Tableau7[[#This Row],[Colonne1]])</f>
        <v>0</v>
      </c>
    </row>
    <row r="30" spans="1:4" x14ac:dyDescent="0.3">
      <c r="A30" s="2"/>
      <c r="B30" s="6"/>
      <c r="C30" s="7">
        <f>SUMIFS([1]OJ!D:D,[1]OJ!E:E,$D$4,[1]OJ!B:B,Tableau7[[#This Row],[Dépenses]])</f>
        <v>0</v>
      </c>
      <c r="D30" s="7">
        <f>SUMIFS([1]OJ!E:E,[1]OJ!F:F,$D$4,[1]OJ!C:C,Tableau7[[#This Row],[Colonne1]])</f>
        <v>0</v>
      </c>
    </row>
    <row r="31" spans="1:4" x14ac:dyDescent="0.3">
      <c r="A31" s="2"/>
      <c r="B31" s="8" t="s">
        <v>21</v>
      </c>
      <c r="C31" s="10">
        <f>SUBTOTAL(109,Tableau7[Colonne1])</f>
        <v>0</v>
      </c>
      <c r="D31" s="10">
        <f>SUBTOTAL(109,Tableau7[Dépenses])</f>
        <v>0</v>
      </c>
    </row>
    <row r="32" spans="1:4" x14ac:dyDescent="0.3">
      <c r="A32" s="2"/>
      <c r="B32" s="2"/>
      <c r="C32" s="2"/>
      <c r="D32" s="2"/>
    </row>
  </sheetData>
  <mergeCells count="1">
    <mergeCell ref="C4:D4"/>
  </mergeCells>
  <phoneticPr fontId="8" type="noConversion"/>
  <dataValidations count="1">
    <dataValidation type="list" allowBlank="1" showInputMessage="1" showErrorMessage="1" sqref="C4" xr:uid="{DB8B2880-9602-4013-9741-D41E0EA268A2}">
      <formula1>"Janvier,Février,Mars,Avril,Mai,Juin,Juillet,Août,Septembre,Octobre,Novembre,Décembre"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A170C-B1D4-473C-B185-540E619FC69E}">
  <sheetPr codeName="Feuil4"/>
  <dimension ref="A1:A16"/>
  <sheetViews>
    <sheetView workbookViewId="0">
      <selection activeCell="A2" sqref="A2:A16"/>
    </sheetView>
  </sheetViews>
  <sheetFormatPr baseColWidth="10" defaultRowHeight="14.4" x14ac:dyDescent="0.3"/>
  <cols>
    <col min="1" max="1" width="45.44140625" bestFit="1" customWidth="1"/>
  </cols>
  <sheetData>
    <row r="1" spans="1:1" x14ac:dyDescent="0.3">
      <c r="A1" t="s">
        <v>16</v>
      </c>
    </row>
    <row r="2" spans="1:1" x14ac:dyDescent="0.3">
      <c r="A2" s="1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11</v>
      </c>
    </row>
    <row r="13" spans="1:1" x14ac:dyDescent="0.3">
      <c r="A13" t="s">
        <v>12</v>
      </c>
    </row>
    <row r="14" spans="1:1" x14ac:dyDescent="0.3">
      <c r="A14" t="s">
        <v>13</v>
      </c>
    </row>
    <row r="15" spans="1:1" x14ac:dyDescent="0.3">
      <c r="A15" t="s">
        <v>14</v>
      </c>
    </row>
    <row r="16" spans="1:1" x14ac:dyDescent="0.3">
      <c r="A1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Catégorie perso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Sivade</dc:creator>
  <cp:lastModifiedBy>Mélanie Sivade</cp:lastModifiedBy>
  <dcterms:created xsi:type="dcterms:W3CDTF">2025-01-06T14:04:58Z</dcterms:created>
  <dcterms:modified xsi:type="dcterms:W3CDTF">2025-01-06T15:35:40Z</dcterms:modified>
</cp:coreProperties>
</file>