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.Houssin\Desktop\"/>
    </mc:Choice>
  </mc:AlternateContent>
  <xr:revisionPtr revIDLastSave="0" documentId="13_ncr:1_{1B378B62-C941-487A-9B93-52E5DE275B42}" xr6:coauthVersionLast="47" xr6:coauthVersionMax="47" xr10:uidLastSave="{00000000-0000-0000-0000-000000000000}"/>
  <bookViews>
    <workbookView xWindow="-120" yWindow="-120" windowWidth="29040" windowHeight="15840" activeTab="3" xr2:uid="{31494055-871E-433B-A35C-32BFFA8142A6}"/>
  </bookViews>
  <sheets>
    <sheet name="Login" sheetId="4" r:id="rId1"/>
    <sheet name="Admin" sheetId="5" r:id="rId2"/>
    <sheet name="Sources" sheetId="2" r:id="rId3"/>
    <sheet name="User_Jean" sheetId="6" r:id="rId4"/>
  </sheets>
  <functionGroups builtInGroupCount="19"/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6" l="1"/>
  <c r="C21" i="6"/>
  <c r="C18" i="6"/>
  <c r="C17" i="6"/>
  <c r="C14" i="6"/>
  <c r="C13" i="6"/>
  <c r="C10" i="6"/>
  <c r="AH9" i="6"/>
  <c r="AF9" i="6"/>
  <c r="AE9" i="6"/>
  <c r="AD9" i="6"/>
  <c r="AB9" i="6"/>
  <c r="Z9" i="6"/>
  <c r="X9" i="6"/>
  <c r="W9" i="6"/>
  <c r="V9" i="6"/>
  <c r="T9" i="6"/>
  <c r="S9" i="6"/>
  <c r="R9" i="6"/>
  <c r="P9" i="6"/>
  <c r="O9" i="6"/>
  <c r="N9" i="6"/>
  <c r="L9" i="6"/>
  <c r="K9" i="6"/>
  <c r="J9" i="6"/>
  <c r="H9" i="6"/>
  <c r="G9" i="6"/>
  <c r="F9" i="6"/>
  <c r="D9" i="6"/>
  <c r="C24" i="6" s="1"/>
  <c r="AH8" i="6"/>
  <c r="AG8" i="6"/>
  <c r="AG9" i="6" s="1"/>
  <c r="AF8" i="6"/>
  <c r="AE8" i="6"/>
  <c r="AD8" i="6"/>
  <c r="AC8" i="6"/>
  <c r="AC9" i="6" s="1"/>
  <c r="AB8" i="6"/>
  <c r="AA8" i="6"/>
  <c r="AA9" i="6" s="1"/>
  <c r="Z8" i="6"/>
  <c r="Y8" i="6"/>
  <c r="Y9" i="6" s="1"/>
  <c r="X8" i="6"/>
  <c r="W8" i="6"/>
  <c r="V8" i="6"/>
  <c r="U8" i="6"/>
  <c r="U9" i="6" s="1"/>
  <c r="T8" i="6"/>
  <c r="S8" i="6"/>
  <c r="R8" i="6"/>
  <c r="Q8" i="6"/>
  <c r="Q9" i="6" s="1"/>
  <c r="P8" i="6"/>
  <c r="O8" i="6"/>
  <c r="N8" i="6"/>
  <c r="M8" i="6"/>
  <c r="M9" i="6" s="1"/>
  <c r="L8" i="6"/>
  <c r="K8" i="6"/>
  <c r="J8" i="6"/>
  <c r="I8" i="6"/>
  <c r="I9" i="6" s="1"/>
  <c r="H8" i="6"/>
  <c r="G8" i="6"/>
  <c r="F8" i="6"/>
  <c r="E8" i="6"/>
  <c r="E9" i="6" s="1"/>
  <c r="D8" i="6"/>
  <c r="F2" i="6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R9" i="5" s="1"/>
  <c r="Q8" i="5"/>
  <c r="P8" i="5"/>
  <c r="O8" i="5"/>
  <c r="N8" i="5"/>
  <c r="N9" i="5" s="1"/>
  <c r="M8" i="5"/>
  <c r="L8" i="5"/>
  <c r="K8" i="5"/>
  <c r="J8" i="5"/>
  <c r="J9" i="5" s="1"/>
  <c r="I8" i="5"/>
  <c r="H8" i="5"/>
  <c r="G8" i="5"/>
  <c r="F8" i="5"/>
  <c r="F9" i="5" s="1"/>
  <c r="E8" i="5"/>
  <c r="D8" i="5"/>
  <c r="D9" i="5" s="1"/>
  <c r="C11" i="5" s="1"/>
  <c r="F2" i="5"/>
  <c r="C11" i="6" l="1"/>
  <c r="C15" i="6"/>
  <c r="C19" i="6"/>
  <c r="C23" i="6"/>
  <c r="C12" i="6"/>
  <c r="C16" i="6"/>
  <c r="C20" i="6"/>
  <c r="AF9" i="5"/>
  <c r="V9" i="5"/>
  <c r="Z9" i="5"/>
  <c r="AD9" i="5"/>
  <c r="AH9" i="5"/>
  <c r="L9" i="5"/>
  <c r="X9" i="5"/>
  <c r="E9" i="5"/>
  <c r="Q9" i="5"/>
  <c r="C22" i="5"/>
  <c r="C18" i="5"/>
  <c r="C14" i="5"/>
  <c r="P9" i="5"/>
  <c r="G9" i="5"/>
  <c r="K9" i="5"/>
  <c r="O9" i="5"/>
  <c r="S9" i="5"/>
  <c r="W9" i="5"/>
  <c r="AA9" i="5"/>
  <c r="AE9" i="5"/>
  <c r="C10" i="5"/>
  <c r="C21" i="5"/>
  <c r="C17" i="5"/>
  <c r="C13" i="5"/>
  <c r="C24" i="5"/>
  <c r="C20" i="5"/>
  <c r="C16" i="5"/>
  <c r="C12" i="5"/>
  <c r="H9" i="5"/>
  <c r="T9" i="5"/>
  <c r="AB9" i="5"/>
  <c r="I9" i="5"/>
  <c r="M9" i="5"/>
  <c r="U9" i="5"/>
  <c r="Y9" i="5"/>
  <c r="AC9" i="5"/>
  <c r="AG9" i="5"/>
  <c r="C23" i="5"/>
  <c r="C19" i="5"/>
  <c r="C15" i="5"/>
</calcChain>
</file>

<file path=xl/sharedStrings.xml><?xml version="1.0" encoding="utf-8"?>
<sst xmlns="http://schemas.openxmlformats.org/spreadsheetml/2006/main" count="154" uniqueCount="86">
  <si>
    <t>Nom</t>
  </si>
  <si>
    <t>Role</t>
  </si>
  <si>
    <t>Aurore</t>
  </si>
  <si>
    <t>Admin</t>
  </si>
  <si>
    <t>User</t>
  </si>
  <si>
    <t>Mois</t>
  </si>
  <si>
    <t>Jean</t>
  </si>
  <si>
    <t>Baptiste</t>
  </si>
  <si>
    <t>Alexandre</t>
  </si>
  <si>
    <t>Julie</t>
  </si>
  <si>
    <t>Margot</t>
  </si>
  <si>
    <t>Sebastien</t>
  </si>
  <si>
    <t>Damien</t>
  </si>
  <si>
    <t>Alfred</t>
  </si>
  <si>
    <t>Thibault</t>
  </si>
  <si>
    <t>Marc</t>
  </si>
  <si>
    <t>Antoine</t>
  </si>
  <si>
    <t>Estévan</t>
  </si>
  <si>
    <t>Mostafa</t>
  </si>
  <si>
    <t>Jaquie</t>
  </si>
  <si>
    <t>Sabrina</t>
  </si>
  <si>
    <t>Johnny</t>
  </si>
  <si>
    <t>Laurent</t>
  </si>
  <si>
    <t>Hugo</t>
  </si>
  <si>
    <t>Murielle</t>
  </si>
  <si>
    <t>Emmanuel</t>
  </si>
  <si>
    <t>Christophe</t>
  </si>
  <si>
    <t>Maxime</t>
  </si>
  <si>
    <t>Richard</t>
  </si>
  <si>
    <t>Stéphane</t>
  </si>
  <si>
    <t>Laure</t>
  </si>
  <si>
    <t>Véronique</t>
  </si>
  <si>
    <t>Etienne</t>
  </si>
  <si>
    <t>Jordan</t>
  </si>
  <si>
    <t>bap</t>
  </si>
  <si>
    <t>ale</t>
  </si>
  <si>
    <t>jul</t>
  </si>
  <si>
    <t>mar</t>
  </si>
  <si>
    <t>seb</t>
  </si>
  <si>
    <t>dam</t>
  </si>
  <si>
    <t>alf</t>
  </si>
  <si>
    <t>thi</t>
  </si>
  <si>
    <t>ant</t>
  </si>
  <si>
    <t>est</t>
  </si>
  <si>
    <t>mos</t>
  </si>
  <si>
    <t>jaq</t>
  </si>
  <si>
    <t>sab</t>
  </si>
  <si>
    <t>joh</t>
  </si>
  <si>
    <t>lau</t>
  </si>
  <si>
    <t>hug</t>
  </si>
  <si>
    <t>mur</t>
  </si>
  <si>
    <t>emm</t>
  </si>
  <si>
    <t>chr</t>
  </si>
  <si>
    <t>max</t>
  </si>
  <si>
    <t>ric</t>
  </si>
  <si>
    <t>eti</t>
  </si>
  <si>
    <t>jor</t>
  </si>
  <si>
    <t>ste</t>
  </si>
  <si>
    <t>ver</t>
  </si>
  <si>
    <t>jea</t>
  </si>
  <si>
    <t>Année :</t>
  </si>
  <si>
    <t>Mois :</t>
  </si>
  <si>
    <t>Avril</t>
  </si>
  <si>
    <t>Salarié :</t>
  </si>
  <si>
    <t>Affectation :</t>
  </si>
  <si>
    <t>Matin</t>
  </si>
  <si>
    <t>Num</t>
  </si>
  <si>
    <t>Années</t>
  </si>
  <si>
    <t>Salariés</t>
  </si>
  <si>
    <t>Horaires</t>
  </si>
  <si>
    <t>Tranches</t>
  </si>
  <si>
    <t>Janvier</t>
  </si>
  <si>
    <t>Février</t>
  </si>
  <si>
    <t>Journée</t>
  </si>
  <si>
    <t>Mars</t>
  </si>
  <si>
    <t>Après-midi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</si>
  <si>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</si>
  <si>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</si>
  <si>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</si>
  <si>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</si>
  <si>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</si>
  <si>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</si>
  <si>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</si>
  <si>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</si>
  <si>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Mot de passe</t>
  </si>
  <si>
    <t>Aur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</si>
</sst>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gradientFill degree="90">
        <stop position="0">
          <color theme="0"/>
        </stop>
        <stop position="0.5">
          <color theme="9" tint="0.39997558519241921"/>
        </stop>
        <stop position="1">
          <color theme="0"/>
        </stop>
      </gradient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 applyAlignment="1"/>
    <xf numFmtId="0" fontId="0" fillId="2" borderId="0" xfId="0" applyFill="1"/>
    <xf numFmtId="0" fontId="2" fillId="0" borderId="0" xfId="0" applyFont="1"/>
    <xf numFmtId="0" fontId="5" fillId="0" borderId="0" xfId="0" applyFont="1" applyAlignment="1">
      <alignment vertical="center"/>
    </xf>
    <xf numFmtId="164" fontId="0" fillId="0" borderId="0" xfId="0" applyNumberFormat="1" applyAlignment="1">
      <alignment textRotation="90" wrapText="1"/>
    </xf>
    <xf numFmtId="164" fontId="6" fillId="0" borderId="0" xfId="0" applyNumberFormat="1" applyFont="1" applyAlignment="1">
      <alignment textRotation="90"/>
    </xf>
    <xf numFmtId="0" fontId="6" fillId="0" borderId="0" xfId="0" applyFont="1" applyAlignment="1">
      <alignment textRotation="90"/>
    </xf>
    <xf numFmtId="20" fontId="7" fillId="0" borderId="0" xfId="0" applyNumberFormat="1" applyFont="1"/>
    <xf numFmtId="0" fontId="0" fillId="0" borderId="4" xfId="0" applyBorder="1"/>
    <xf numFmtId="0" fontId="8" fillId="5" borderId="5" xfId="0" applyFont="1" applyFill="1" applyBorder="1"/>
    <xf numFmtId="0" fontId="0" fillId="0" borderId="5" xfId="0" applyBorder="1"/>
    <xf numFmtId="20" fontId="0" fillId="0" borderId="5" xfId="0" applyNumberFormat="1" applyBorder="1"/>
    <xf numFmtId="0" fontId="0" fillId="6" borderId="4" xfId="0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 indent="1"/>
    </xf>
    <xf numFmtId="0" fontId="3" fillId="4" borderId="2" xfId="0" applyFont="1" applyFill="1" applyBorder="1" applyAlignment="1">
      <alignment horizontal="right" vertical="center" indent="1"/>
    </xf>
    <xf numFmtId="0" fontId="3" fillId="4" borderId="3" xfId="0" applyFont="1" applyFill="1" applyBorder="1" applyAlignment="1">
      <alignment horizontal="right" vertical="center" indent="1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16">
    <dxf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patternFill patternType="lightDown"/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color auto="1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/>
        <i val="0"/>
        <color rgb="FFC00000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patternFill patternType="lightDown"/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color auto="1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/>
        <i val="0"/>
        <color rgb="FFC00000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11</xdr:row>
      <xdr:rowOff>42496</xdr:rowOff>
    </xdr:from>
    <xdr:to>
      <xdr:col>13</xdr:col>
      <xdr:colOff>124558</xdr:colOff>
      <xdr:row>21</xdr:row>
      <xdr:rowOff>58615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55544" y="2137996"/>
          <a:ext cx="7783779" cy="1921119"/>
          <a:chOff x="2000250" y="2137996"/>
          <a:chExt cx="8030308" cy="1921119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000250" y="2351942"/>
            <a:ext cx="8030308" cy="1707173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6" name="Connexion" hidden="1">
                <a:extLst>
                  <a:ext uri="{63B3BB69-23CF-44E3-9099-C40C66FF867C}">
                    <a14:compatExt spid="_x0000_s3076"/>
                  </a:ext>
                  <a:ext uri="{FF2B5EF4-FFF2-40B4-BE49-F238E27FC236}">
                    <a16:creationId xmlns:a16="http://schemas.microsoft.com/office/drawing/2014/main" id="{00000000-0008-0000-0000-0000040C0000}"/>
                  </a:ext>
                </a:extLst>
              </xdr:cNvPr>
              <xdr:cNvSpPr/>
            </xdr:nvSpPr>
            <xdr:spPr bwMode="auto">
              <a:xfrm>
                <a:off x="8116034" y="2924908"/>
                <a:ext cx="1240448" cy="51141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0" name="txt_user" hidden="1">
                <a:extLst>
                  <a:ext uri="{63B3BB69-23CF-44E3-9099-C40C66FF867C}">
                    <a14:compatExt spid="_x0000_s3080"/>
                  </a:ext>
                  <a:ext uri="{FF2B5EF4-FFF2-40B4-BE49-F238E27FC236}">
                    <a16:creationId xmlns:a16="http://schemas.microsoft.com/office/drawing/2014/main" id="{00000000-0008-0000-0000-0000080C0000}"/>
                  </a:ext>
                </a:extLst>
              </xdr:cNvPr>
              <xdr:cNvSpPr/>
            </xdr:nvSpPr>
            <xdr:spPr bwMode="auto">
              <a:xfrm>
                <a:off x="4577862" y="2709497"/>
                <a:ext cx="304946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1" name="txt_passe" hidden="1">
                <a:extLst>
                  <a:ext uri="{63B3BB69-23CF-44E3-9099-C40C66FF867C}">
                    <a14:compatExt spid="_x0000_s3081"/>
                  </a:ext>
                  <a:ext uri="{FF2B5EF4-FFF2-40B4-BE49-F238E27FC236}">
                    <a16:creationId xmlns:a16="http://schemas.microsoft.com/office/drawing/2014/main" id="{00000000-0008-0000-0000-0000090C0000}"/>
                  </a:ext>
                </a:extLst>
              </xdr:cNvPr>
              <xdr:cNvSpPr/>
            </xdr:nvSpPr>
            <xdr:spPr bwMode="auto">
              <a:xfrm>
                <a:off x="4577862" y="3295650"/>
                <a:ext cx="304800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520462" y="2688981"/>
            <a:ext cx="1985596" cy="470388"/>
          </a:xfrm>
          <a:prstGeom prst="rect">
            <a:avLst/>
          </a:prstGeom>
          <a:noFill/>
          <a:ln w="9525" cmpd="sng">
            <a:noFill/>
          </a:ln>
          <a:effectLst>
            <a:outerShdw blurRad="76200" dist="12700" dir="2700000" sy="-23000" kx="-800400" algn="bl" rotWithShape="0">
              <a:prstClr val="black">
                <a:alpha val="2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fr-FR" sz="1600" b="1"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</a:rPr>
              <a:t>Utilisateur :</a:t>
            </a:r>
          </a:p>
        </xdr:txBody>
      </xdr:sp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2989384" y="3273670"/>
            <a:ext cx="1529861" cy="470388"/>
          </a:xfrm>
          <a:prstGeom prst="rect">
            <a:avLst/>
          </a:prstGeom>
          <a:noFill/>
          <a:ln w="9525" cmpd="sng">
            <a:noFill/>
          </a:ln>
          <a:effectLst>
            <a:outerShdw blurRad="76200" dist="12700" dir="2700000" sy="-23000" kx="-800400" algn="bl" rotWithShape="0">
              <a:prstClr val="black">
                <a:alpha val="2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fr-FR" sz="1600" b="1"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</a:rPr>
              <a:t>Mot de passe :</a:t>
            </a:r>
          </a:p>
        </xdr:txBody>
      </xdr:sp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2168769" y="2137996"/>
            <a:ext cx="562709" cy="3443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fr-FR" sz="1000" b="1"/>
              <a:t>Login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10</xdr:row>
          <xdr:rowOff>133350</xdr:rowOff>
        </xdr:from>
        <xdr:to>
          <xdr:col>1</xdr:col>
          <xdr:colOff>933450</xdr:colOff>
          <xdr:row>13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152400</xdr:rowOff>
        </xdr:from>
        <xdr:to>
          <xdr:col>1</xdr:col>
          <xdr:colOff>838200</xdr:colOff>
          <xdr:row>8</xdr:row>
          <xdr:rowOff>371475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Affecter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8</xdr:row>
          <xdr:rowOff>428625</xdr:rowOff>
        </xdr:from>
        <xdr:to>
          <xdr:col>1</xdr:col>
          <xdr:colOff>838200</xdr:colOff>
          <xdr:row>8</xdr:row>
          <xdr:rowOff>800100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10</xdr:row>
          <xdr:rowOff>133350</xdr:rowOff>
        </xdr:from>
        <xdr:to>
          <xdr:col>1</xdr:col>
          <xdr:colOff>933450</xdr:colOff>
          <xdr:row>13</xdr:row>
          <xdr:rowOff>76200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F850D017-1E2C-486A-BBF0-64DD49F3A0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152400</xdr:rowOff>
        </xdr:from>
        <xdr:to>
          <xdr:col>1</xdr:col>
          <xdr:colOff>838200</xdr:colOff>
          <xdr:row>8</xdr:row>
          <xdr:rowOff>371475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F3D7D4CD-72EE-48CB-A910-15A7BEC3E8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Affecter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8</xdr:row>
          <xdr:rowOff>428625</xdr:rowOff>
        </xdr:from>
        <xdr:to>
          <xdr:col>1</xdr:col>
          <xdr:colOff>838200</xdr:colOff>
          <xdr:row>8</xdr:row>
          <xdr:rowOff>800100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CACEA3F1-2EB1-474D-AE50-1AC6EA4B6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2%20Auro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Sources"/>
    </sheetNames>
    <sheetDataSet>
      <sheetData sheetId="0">
        <row r="7">
          <cell r="D7">
            <v>1</v>
          </cell>
          <cell r="E7">
            <v>2</v>
          </cell>
          <cell r="F7">
            <v>3</v>
          </cell>
          <cell r="G7">
            <v>4</v>
          </cell>
          <cell r="H7">
            <v>5</v>
          </cell>
          <cell r="I7">
            <v>6</v>
          </cell>
          <cell r="J7">
            <v>7</v>
          </cell>
          <cell r="K7">
            <v>8</v>
          </cell>
          <cell r="L7">
            <v>9</v>
          </cell>
          <cell r="M7">
            <v>10</v>
          </cell>
          <cell r="N7">
            <v>11</v>
          </cell>
          <cell r="O7">
            <v>12</v>
          </cell>
          <cell r="P7">
            <v>13</v>
          </cell>
          <cell r="Q7">
            <v>14</v>
          </cell>
          <cell r="R7">
            <v>15</v>
          </cell>
          <cell r="S7">
            <v>16</v>
          </cell>
          <cell r="T7">
            <v>17</v>
          </cell>
          <cell r="U7">
            <v>18</v>
          </cell>
          <cell r="V7">
            <v>19</v>
          </cell>
          <cell r="W7">
            <v>20</v>
          </cell>
          <cell r="X7">
            <v>21</v>
          </cell>
          <cell r="Y7">
            <v>22</v>
          </cell>
          <cell r="Z7">
            <v>23</v>
          </cell>
          <cell r="AA7">
            <v>24</v>
          </cell>
          <cell r="AB7">
            <v>25</v>
          </cell>
          <cell r="AC7">
            <v>26</v>
          </cell>
          <cell r="AD7">
            <v>27</v>
          </cell>
          <cell r="AE7">
            <v>28</v>
          </cell>
          <cell r="AF7">
            <v>29</v>
          </cell>
          <cell r="AG7">
            <v>30</v>
          </cell>
          <cell r="AH7">
            <v>31</v>
          </cell>
        </row>
      </sheetData>
      <sheetData sheetId="1">
        <row r="2">
          <cell r="C2" t="str">
            <v>Mois</v>
          </cell>
          <cell r="D2" t="str">
            <v>Num</v>
          </cell>
        </row>
        <row r="3">
          <cell r="C3" t="str">
            <v>Janvier</v>
          </cell>
          <cell r="D3">
            <v>1</v>
          </cell>
        </row>
        <row r="4">
          <cell r="C4" t="str">
            <v>Février</v>
          </cell>
          <cell r="D4">
            <v>2</v>
          </cell>
        </row>
        <row r="5">
          <cell r="C5" t="str">
            <v>Mars</v>
          </cell>
          <cell r="D5">
            <v>3</v>
          </cell>
        </row>
        <row r="6">
          <cell r="C6" t="str">
            <v>Avril</v>
          </cell>
          <cell r="D6">
            <v>4</v>
          </cell>
        </row>
        <row r="7">
          <cell r="C7" t="str">
            <v>Mai</v>
          </cell>
          <cell r="D7">
            <v>5</v>
          </cell>
        </row>
        <row r="8">
          <cell r="C8" t="str">
            <v>Juin</v>
          </cell>
          <cell r="D8">
            <v>6</v>
          </cell>
        </row>
        <row r="9">
          <cell r="C9" t="str">
            <v>Juillet</v>
          </cell>
          <cell r="D9">
            <v>7</v>
          </cell>
        </row>
        <row r="10">
          <cell r="C10" t="str">
            <v>Août</v>
          </cell>
          <cell r="D10">
            <v>8</v>
          </cell>
        </row>
        <row r="11">
          <cell r="C11" t="str">
            <v>Septembre</v>
          </cell>
          <cell r="D11">
            <v>9</v>
          </cell>
        </row>
        <row r="12">
          <cell r="C12" t="str">
            <v>Octobre</v>
          </cell>
          <cell r="D12">
            <v>10</v>
          </cell>
        </row>
        <row r="13">
          <cell r="C13" t="str">
            <v>Novembre</v>
          </cell>
          <cell r="D13">
            <v>11</v>
          </cell>
        </row>
        <row r="14">
          <cell r="C14" t="str">
            <v>Décembre</v>
          </cell>
          <cell r="D14">
            <v>12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DC840-FBB1-4E60-A577-4B94836CB492}" name="Tableau1" displayName="Tableau1" ref="B3:D32" totalsRowShown="0">
  <autoFilter ref="B3:D32" xr:uid="{8D2DC840-FBB1-4E60-A577-4B94836CB492}"/>
  <tableColumns count="3">
    <tableColumn id="1" xr3:uid="{D2059ABA-6429-4D38-B9D3-244C63696497}" name="Nom"/>
    <tableColumn id="2" xr3:uid="{43C918B4-7A7F-4257-B53F-605B002FD966}" name="Mot de passe"/>
    <tableColumn id="3" xr3:uid="{4A967803-2D20-4B49-AF69-4F038F54D77E}" name="Ro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057F4-8353-49BA-B1A2-E8481C8C18EB}">
  <sheetPr codeName="Feuil1"/>
  <dimension ref="D15:F16"/>
  <sheetViews>
    <sheetView showGridLines="0" zoomScale="85" zoomScaleNormal="85" workbookViewId="0">
      <selection activeCell="H10" sqref="H10"/>
    </sheetView>
  </sheetViews>
  <sheetFormatPr baseColWidth="10" defaultRowHeight="15" x14ac:dyDescent="0.25"/>
  <cols>
    <col min="1" max="2" width="1.28515625" style="2" customWidth="1"/>
    <col min="3" max="3" width="7.7109375" style="2" customWidth="1"/>
    <col min="4" max="16384" width="11.42578125" style="2"/>
  </cols>
  <sheetData>
    <row r="15" spans="4:6" x14ac:dyDescent="0.25">
      <c r="D15" s="1"/>
      <c r="E15" s="1"/>
      <c r="F15" s="1"/>
    </row>
    <row r="16" spans="4:6" x14ac:dyDescent="0.25">
      <c r="D16" s="1"/>
      <c r="E16" s="1"/>
      <c r="F16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6" r:id="rId3" name="Connexion">
          <controlPr defaultSize="0" autoLine="0" r:id="rId4">
            <anchor moveWithCells="1">
              <from>
                <xdr:col>10</xdr:col>
                <xdr:colOff>552450</xdr:colOff>
                <xdr:row>15</xdr:row>
                <xdr:rowOff>66675</xdr:rowOff>
              </from>
              <to>
                <xdr:col>12</xdr:col>
                <xdr:colOff>228600</xdr:colOff>
                <xdr:row>18</xdr:row>
                <xdr:rowOff>9525</xdr:rowOff>
              </to>
            </anchor>
          </controlPr>
        </control>
      </mc:Choice>
      <mc:Fallback>
        <control shapeId="3076" r:id="rId3" name="Connexion"/>
      </mc:Fallback>
    </mc:AlternateContent>
    <mc:AlternateContent xmlns:mc="http://schemas.openxmlformats.org/markup-compatibility/2006">
      <mc:Choice Requires="x14">
        <control shapeId="3080" r:id="rId5" name="txt_user">
          <controlPr defaultSize="0" autoLine="0" r:id="rId6">
            <anchor moveWithCells="1">
              <from>
                <xdr:col>6</xdr:col>
                <xdr:colOff>171450</xdr:colOff>
                <xdr:row>14</xdr:row>
                <xdr:rowOff>38100</xdr:rowOff>
              </from>
              <to>
                <xdr:col>10</xdr:col>
                <xdr:colOff>85725</xdr:colOff>
                <xdr:row>15</xdr:row>
                <xdr:rowOff>161925</xdr:rowOff>
              </to>
            </anchor>
          </controlPr>
        </control>
      </mc:Choice>
      <mc:Fallback>
        <control shapeId="3080" r:id="rId5" name="txt_user"/>
      </mc:Fallback>
    </mc:AlternateContent>
    <mc:AlternateContent xmlns:mc="http://schemas.openxmlformats.org/markup-compatibility/2006">
      <mc:Choice Requires="x14">
        <control shapeId="3081" r:id="rId7" name="txt_passe">
          <controlPr defaultSize="0" autoLine="0" r:id="rId8">
            <anchor moveWithCells="1">
              <from>
                <xdr:col>6</xdr:col>
                <xdr:colOff>171450</xdr:colOff>
                <xdr:row>17</xdr:row>
                <xdr:rowOff>57150</xdr:rowOff>
              </from>
              <to>
                <xdr:col>10</xdr:col>
                <xdr:colOff>76200</xdr:colOff>
                <xdr:row>18</xdr:row>
                <xdr:rowOff>180975</xdr:rowOff>
              </to>
            </anchor>
          </controlPr>
        </control>
      </mc:Choice>
      <mc:Fallback>
        <control shapeId="3081" r:id="rId7" name="txt_pas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C2287-FCA0-48F5-BC02-EED44E80FEF3}">
  <sheetPr codeName="Feuil2"/>
  <dimension ref="B2:AJ26"/>
  <sheetViews>
    <sheetView showGridLines="0" zoomScaleNormal="100" workbookViewId="0">
      <selection activeCell="C4" sqref="C4"/>
    </sheetView>
  </sheetViews>
  <sheetFormatPr baseColWidth="10" defaultRowHeight="15" x14ac:dyDescent="0.25"/>
  <cols>
    <col min="1" max="1" width="7.140625" customWidth="1"/>
    <col min="2" max="2" width="15.85546875" bestFit="1" customWidth="1"/>
    <col min="3" max="3" width="13.140625" customWidth="1"/>
    <col min="4" max="34" width="4.5703125" customWidth="1"/>
    <col min="35" max="35" width="3.5703125" customWidth="1"/>
  </cols>
  <sheetData>
    <row r="2" spans="2:36" ht="18.75" x14ac:dyDescent="0.25">
      <c r="B2" s="14" t="s">
        <v>60</v>
      </c>
      <c r="C2" s="17">
        <v>2021</v>
      </c>
      <c r="F2" s="21" t="str">
        <f>IF(AND(C2&lt;&gt;"",C3&lt;&gt;"",C4&lt;&gt;""),"Planning horaire de " &amp; C4 &amp; " pour le mois de " &amp; C3,"")</f>
        <v>Planning horaire de Aurore pour le mois de Avril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4"/>
      <c r="AG2" s="4"/>
      <c r="AH2" s="4"/>
    </row>
    <row r="3" spans="2:36" ht="18.75" x14ac:dyDescent="0.25">
      <c r="B3" s="15" t="s">
        <v>61</v>
      </c>
      <c r="C3" s="18" t="s">
        <v>62</v>
      </c>
      <c r="E3" s="4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4"/>
      <c r="AG3" s="4"/>
      <c r="AH3" s="4"/>
    </row>
    <row r="4" spans="2:36" ht="18.75" x14ac:dyDescent="0.25">
      <c r="B4" s="15" t="s">
        <v>63</v>
      </c>
      <c r="C4" s="18" t="s">
        <v>2</v>
      </c>
      <c r="E4" s="4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4"/>
      <c r="AG4" s="4"/>
      <c r="AH4" s="4"/>
    </row>
    <row r="5" spans="2:36" ht="18.75" x14ac:dyDescent="0.25">
      <c r="B5" s="16" t="s">
        <v>64</v>
      </c>
      <c r="C5" s="19" t="s">
        <v>73</v>
      </c>
      <c r="E5" s="4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4"/>
      <c r="AG5" s="4"/>
      <c r="AH5" s="4"/>
    </row>
    <row r="7" spans="2:36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6" ht="120.75" hidden="1" customHeight="1" x14ac:dyDescent="0.25">
      <c r="D8" s="5">
        <f>DATE($C$2,VLOOKUP($C$3,[1]Sources!$C$2:$D$14,2,FALSE),[1]Calendrier!D7)</f>
        <v>44287</v>
      </c>
      <c r="E8" s="5">
        <f>DATE($C$2,VLOOKUP($C$3,[1]Sources!$C$2:$D$14,2,FALSE),[1]Calendrier!E7)</f>
        <v>44288</v>
      </c>
      <c r="F8" s="5">
        <f>DATE($C$2,VLOOKUP($C$3,[1]Sources!$C$2:$D$14,2,FALSE),[1]Calendrier!F7)</f>
        <v>44289</v>
      </c>
      <c r="G8" s="5">
        <f>DATE($C$2,VLOOKUP($C$3,[1]Sources!$C$2:$D$14,2,FALSE),[1]Calendrier!G7)</f>
        <v>44290</v>
      </c>
      <c r="H8" s="5">
        <f>DATE($C$2,VLOOKUP($C$3,[1]Sources!$C$2:$D$14,2,FALSE),[1]Calendrier!H7)</f>
        <v>44291</v>
      </c>
      <c r="I8" s="5">
        <f>DATE($C$2,VLOOKUP($C$3,[1]Sources!$C$2:$D$14,2,FALSE),[1]Calendrier!I7)</f>
        <v>44292</v>
      </c>
      <c r="J8" s="5">
        <f>DATE($C$2,VLOOKUP($C$3,[1]Sources!$C$2:$D$14,2,FALSE),[1]Calendrier!J7)</f>
        <v>44293</v>
      </c>
      <c r="K8" s="5">
        <f>DATE($C$2,VLOOKUP($C$3,[1]Sources!$C$2:$D$14,2,FALSE),[1]Calendrier!K7)</f>
        <v>44294</v>
      </c>
      <c r="L8" s="5">
        <f>DATE($C$2,VLOOKUP($C$3,[1]Sources!$C$2:$D$14,2,FALSE),[1]Calendrier!L7)</f>
        <v>44295</v>
      </c>
      <c r="M8" s="5">
        <f>DATE($C$2,VLOOKUP($C$3,[1]Sources!$C$2:$D$14,2,FALSE),[1]Calendrier!M7)</f>
        <v>44296</v>
      </c>
      <c r="N8" s="5">
        <f>DATE($C$2,VLOOKUP($C$3,[1]Sources!$C$2:$D$14,2,FALSE),[1]Calendrier!N7)</f>
        <v>44297</v>
      </c>
      <c r="O8" s="5">
        <f>DATE($C$2,VLOOKUP($C$3,[1]Sources!$C$2:$D$14,2,FALSE),[1]Calendrier!O7)</f>
        <v>44298</v>
      </c>
      <c r="P8" s="5">
        <f>DATE($C$2,VLOOKUP($C$3,[1]Sources!$C$2:$D$14,2,FALSE),[1]Calendrier!P7)</f>
        <v>44299</v>
      </c>
      <c r="Q8" s="5">
        <f>DATE($C$2,VLOOKUP($C$3,[1]Sources!$C$2:$D$14,2,FALSE),[1]Calendrier!Q7)</f>
        <v>44300</v>
      </c>
      <c r="R8" s="5">
        <f>DATE($C$2,VLOOKUP($C$3,[1]Sources!$C$2:$D$14,2,FALSE),[1]Calendrier!R7)</f>
        <v>44301</v>
      </c>
      <c r="S8" s="5">
        <f>DATE($C$2,VLOOKUP($C$3,[1]Sources!$C$2:$D$14,2,FALSE),[1]Calendrier!S7)</f>
        <v>44302</v>
      </c>
      <c r="T8" s="5">
        <f>DATE($C$2,VLOOKUP($C$3,[1]Sources!$C$2:$D$14,2,FALSE),[1]Calendrier!T7)</f>
        <v>44303</v>
      </c>
      <c r="U8" s="5">
        <f>DATE($C$2,VLOOKUP($C$3,[1]Sources!$C$2:$D$14,2,FALSE),[1]Calendrier!U7)</f>
        <v>44304</v>
      </c>
      <c r="V8" s="5">
        <f>DATE($C$2,VLOOKUP($C$3,[1]Sources!$C$2:$D$14,2,FALSE),[1]Calendrier!V7)</f>
        <v>44305</v>
      </c>
      <c r="W8" s="5">
        <f>DATE($C$2,VLOOKUP($C$3,[1]Sources!$C$2:$D$14,2,FALSE),[1]Calendrier!W7)</f>
        <v>44306</v>
      </c>
      <c r="X8" s="5">
        <f>DATE($C$2,VLOOKUP($C$3,[1]Sources!$C$2:$D$14,2,FALSE),[1]Calendrier!X7)</f>
        <v>44307</v>
      </c>
      <c r="Y8" s="5">
        <f>DATE($C$2,VLOOKUP($C$3,[1]Sources!$C$2:$D$14,2,FALSE),[1]Calendrier!Y7)</f>
        <v>44308</v>
      </c>
      <c r="Z8" s="5">
        <f>DATE($C$2,VLOOKUP($C$3,[1]Sources!$C$2:$D$14,2,FALSE),[1]Calendrier!Z7)</f>
        <v>44309</v>
      </c>
      <c r="AA8" s="5">
        <f>DATE($C$2,VLOOKUP($C$3,[1]Sources!$C$2:$D$14,2,FALSE),[1]Calendrier!AA7)</f>
        <v>44310</v>
      </c>
      <c r="AB8" s="5">
        <f>DATE($C$2,VLOOKUP($C$3,[1]Sources!$C$2:$D$14,2,FALSE),[1]Calendrier!AB7)</f>
        <v>44311</v>
      </c>
      <c r="AC8" s="5">
        <f>DATE($C$2,VLOOKUP($C$3,[1]Sources!$C$2:$D$14,2,FALSE),[1]Calendrier!AC7)</f>
        <v>44312</v>
      </c>
      <c r="AD8" s="5">
        <f>DATE($C$2,VLOOKUP($C$3,[1]Sources!$C$2:$D$14,2,FALSE),[1]Calendrier!AD7)</f>
        <v>44313</v>
      </c>
      <c r="AE8" s="5">
        <f>DATE($C$2,VLOOKUP($C$3,[1]Sources!$C$2:$D$14,2,FALSE),[1]Calendrier!AE7)</f>
        <v>44314</v>
      </c>
      <c r="AF8" s="5">
        <f>DATE($C$2,VLOOKUP($C$3,[1]Sources!$C$2:$D$14,2,FALSE),[1]Calendrier!AF7)</f>
        <v>44315</v>
      </c>
      <c r="AG8" s="5">
        <f>DATE($C$2,VLOOKUP($C$3,[1]Sources!$C$2:$D$14,2,FALSE),[1]Calendrier!AG7)</f>
        <v>44316</v>
      </c>
      <c r="AH8" s="5">
        <f>DATE($C$2,VLOOKUP($C$3,[1]Sources!$C$2:$D$14,2,FALSE),[1]Calendrier!AH7)</f>
        <v>44317</v>
      </c>
    </row>
    <row r="9" spans="2:36" ht="63.75" x14ac:dyDescent="0.25">
      <c r="D9" s="6" t="str">
        <f>IF(AND($C$2&lt;"",C3&lt;&gt;""),TEXT(D8,"jjjj")&amp;" " &amp;TEXT(D8,"jj"),"")</f>
        <v>jeudi 01</v>
      </c>
      <c r="E9" s="7" t="str">
        <f>IF(AND($C$2&lt;"",$C$3&lt;&gt;""),IF(MONTH(E8)=MONTH($D$8),TEXT(E8,"jjjj")&amp;" " &amp;TEXT(E8,"jj"),""),"")</f>
        <v>vendredi 02</v>
      </c>
      <c r="F9" s="7" t="str">
        <f t="shared" ref="F9:AH9" si="0">IF(AND($C$2&lt;"",$C$3&lt;&gt;""),IF(MONTH(F8)=MONTH($D$8),TEXT(F8,"jjjj")&amp;" " &amp;TEXT(F8,"jj"),""),"")</f>
        <v>samedi 03</v>
      </c>
      <c r="G9" s="7" t="str">
        <f t="shared" si="0"/>
        <v>dimanche 04</v>
      </c>
      <c r="H9" s="7" t="str">
        <f t="shared" si="0"/>
        <v>lundi 05</v>
      </c>
      <c r="I9" s="7" t="str">
        <f t="shared" si="0"/>
        <v>mardi 06</v>
      </c>
      <c r="J9" s="7" t="str">
        <f t="shared" si="0"/>
        <v>mercredi 07</v>
      </c>
      <c r="K9" s="7" t="str">
        <f t="shared" si="0"/>
        <v>jeudi 08</v>
      </c>
      <c r="L9" s="7" t="str">
        <f t="shared" si="0"/>
        <v>vendredi 09</v>
      </c>
      <c r="M9" s="7" t="str">
        <f t="shared" si="0"/>
        <v>samedi 10</v>
      </c>
      <c r="N9" s="7" t="str">
        <f t="shared" si="0"/>
        <v>dimanche 11</v>
      </c>
      <c r="O9" s="7" t="str">
        <f t="shared" si="0"/>
        <v>lundi 12</v>
      </c>
      <c r="P9" s="7" t="str">
        <f t="shared" si="0"/>
        <v>mardi 13</v>
      </c>
      <c r="Q9" s="7" t="str">
        <f t="shared" si="0"/>
        <v>mercredi 14</v>
      </c>
      <c r="R9" s="7" t="str">
        <f t="shared" si="0"/>
        <v>jeudi 15</v>
      </c>
      <c r="S9" s="7" t="str">
        <f t="shared" si="0"/>
        <v>vendredi 16</v>
      </c>
      <c r="T9" s="7" t="str">
        <f t="shared" si="0"/>
        <v>samedi 17</v>
      </c>
      <c r="U9" s="7" t="str">
        <f t="shared" si="0"/>
        <v>dimanche 18</v>
      </c>
      <c r="V9" s="7" t="str">
        <f t="shared" si="0"/>
        <v>lundi 19</v>
      </c>
      <c r="W9" s="7" t="str">
        <f t="shared" si="0"/>
        <v>mardi 20</v>
      </c>
      <c r="X9" s="7" t="str">
        <f t="shared" si="0"/>
        <v>mercredi 21</v>
      </c>
      <c r="Y9" s="7" t="str">
        <f t="shared" si="0"/>
        <v>jeudi 22</v>
      </c>
      <c r="Z9" s="7" t="str">
        <f t="shared" si="0"/>
        <v>vendredi 23</v>
      </c>
      <c r="AA9" s="7" t="str">
        <f t="shared" si="0"/>
        <v>samedi 24</v>
      </c>
      <c r="AB9" s="7" t="str">
        <f t="shared" si="0"/>
        <v>dimanche 25</v>
      </c>
      <c r="AC9" s="7" t="str">
        <f t="shared" si="0"/>
        <v>lundi 26</v>
      </c>
      <c r="AD9" s="7" t="str">
        <f t="shared" si="0"/>
        <v>mardi 27</v>
      </c>
      <c r="AE9" s="7" t="str">
        <f t="shared" si="0"/>
        <v>mercredi 28</v>
      </c>
      <c r="AF9" s="7" t="str">
        <f t="shared" si="0"/>
        <v>jeudi 29</v>
      </c>
      <c r="AG9" s="7" t="str">
        <f t="shared" si="0"/>
        <v>vendredi 30</v>
      </c>
      <c r="AH9" s="7" t="str">
        <f t="shared" si="0"/>
        <v/>
      </c>
    </row>
    <row r="10" spans="2:36" x14ac:dyDescent="0.25">
      <c r="C10" s="8">
        <f>IF($D$9&lt;&gt;"",Sources!M4,"")</f>
        <v>0.29166666666666669</v>
      </c>
    </row>
    <row r="11" spans="2:36" x14ac:dyDescent="0.25">
      <c r="C11" s="8">
        <f>IF($D$9&lt;&gt;"",Sources!M5,"")</f>
        <v>0.33333333333333331</v>
      </c>
    </row>
    <row r="12" spans="2:36" x14ac:dyDescent="0.25">
      <c r="C12" s="8">
        <f>IF($D$9&lt;&gt;"",Sources!M6,"")</f>
        <v>0.375</v>
      </c>
      <c r="AI12" s="9"/>
      <c r="AJ12" s="20"/>
    </row>
    <row r="13" spans="2:36" x14ac:dyDescent="0.25">
      <c r="C13" s="8">
        <f>IF($D$9&lt;&gt;"",Sources!M7,"")</f>
        <v>0.41666666666666702</v>
      </c>
    </row>
    <row r="14" spans="2:36" x14ac:dyDescent="0.25">
      <c r="C14" s="8">
        <f>IF($D$9&lt;&gt;"",Sources!M8,"")</f>
        <v>0.45833333333333398</v>
      </c>
    </row>
    <row r="15" spans="2:36" x14ac:dyDescent="0.25">
      <c r="C15" s="8">
        <f>IF($D$9&lt;&gt;"",Sources!M9,"")</f>
        <v>0.5</v>
      </c>
      <c r="J15" s="13"/>
    </row>
    <row r="16" spans="2:36" x14ac:dyDescent="0.25">
      <c r="C16" s="8">
        <f>IF($D$9&lt;&gt;"",Sources!M10,"")</f>
        <v>0.54166666666666696</v>
      </c>
      <c r="J16" s="9"/>
    </row>
    <row r="17" spans="3:4" x14ac:dyDescent="0.25">
      <c r="C17" s="8">
        <f>IF($D$9&lt;&gt;"",Sources!M11,"")</f>
        <v>0.58333333333333304</v>
      </c>
    </row>
    <row r="18" spans="3:4" x14ac:dyDescent="0.25">
      <c r="C18" s="8">
        <f>IF($D$9&lt;&gt;"",Sources!M12,"")</f>
        <v>0.625</v>
      </c>
    </row>
    <row r="19" spans="3:4" x14ac:dyDescent="0.25">
      <c r="C19" s="8">
        <f>IF($D$9&lt;&gt;"",Sources!M13,"")</f>
        <v>0.66666666666666696</v>
      </c>
      <c r="D19" s="13"/>
    </row>
    <row r="20" spans="3:4" x14ac:dyDescent="0.25">
      <c r="C20" s="8">
        <f>IF($D$9&lt;&gt;"",Sources!M14,"")</f>
        <v>0.70833333333333304</v>
      </c>
      <c r="D20" s="13"/>
    </row>
    <row r="21" spans="3:4" x14ac:dyDescent="0.25">
      <c r="C21" s="8">
        <f>IF($D$9&lt;&gt;"",Sources!M15,"")</f>
        <v>0.75</v>
      </c>
      <c r="D21" s="9"/>
    </row>
    <row r="22" spans="3:4" x14ac:dyDescent="0.25">
      <c r="C22" s="8">
        <f>IF($D$9&lt;&gt;"",Sources!M16,"")</f>
        <v>0.79166666666666696</v>
      </c>
      <c r="D22" s="9"/>
    </row>
    <row r="23" spans="3:4" x14ac:dyDescent="0.25">
      <c r="C23" s="8">
        <f>IF($D$9&lt;&gt;"",Sources!M17,"")</f>
        <v>0.83333333333333304</v>
      </c>
    </row>
    <row r="24" spans="3:4" x14ac:dyDescent="0.25">
      <c r="C24" s="8">
        <f>IF($D$9&lt;&gt;"",Sources!M18,"")</f>
        <v>0.875</v>
      </c>
    </row>
    <row r="25" spans="3:4" x14ac:dyDescent="0.25">
      <c r="C25" s="8"/>
    </row>
    <row r="26" spans="3:4" x14ac:dyDescent="0.25">
      <c r="C26" s="8"/>
    </row>
  </sheetData>
  <mergeCells count="1">
    <mergeCell ref="F2:AE5"/>
  </mergeCells>
  <conditionalFormatting sqref="F2:AE5">
    <cfRule type="expression" dxfId="15" priority="8">
      <formula>$F$2&lt;&gt;""</formula>
    </cfRule>
  </conditionalFormatting>
  <conditionalFormatting sqref="D9:AH9">
    <cfRule type="expression" dxfId="14" priority="7">
      <formula>$D$9&lt;&gt;""</formula>
    </cfRule>
  </conditionalFormatting>
  <conditionalFormatting sqref="C10:C24">
    <cfRule type="expression" dxfId="13" priority="6">
      <formula>$D$9&lt;&gt;""</formula>
    </cfRule>
  </conditionalFormatting>
  <conditionalFormatting sqref="D9:AH14 D23:AH24 E19:AH22 D17:AH18 D15:I16 K15:AH16">
    <cfRule type="expression" dxfId="12" priority="5">
      <formula>D$9&lt;&gt;""</formula>
    </cfRule>
  </conditionalFormatting>
  <conditionalFormatting sqref="D10:AH14 D23:AH24 E19:AH22 D17:AH18 D15:I16 K15:AH16">
    <cfRule type="expression" dxfId="11" priority="4">
      <formula>AND(D$9&lt;&gt;"",OR(WEEKDAY(D$8,2)=6,WEEKDAY(D$8,2)=7))</formula>
    </cfRule>
  </conditionalFormatting>
  <conditionalFormatting sqref="D10:AH14 D15:I16 K15:AH16">
    <cfRule type="expression" dxfId="10" priority="3">
      <formula>AND(D$9&lt;&gt;"",$C$4&lt;&gt;"",$C$5="Matin",WEEKDAY(D$8,2)&lt;&gt;6,WEEKDAY(D$8,2)&lt;&gt;7)</formula>
    </cfRule>
  </conditionalFormatting>
  <conditionalFormatting sqref="D12:AH14 D17:AH18 E19:AH20 D15:I15 K15:AH15">
    <cfRule type="expression" dxfId="9" priority="2">
      <formula>AND(D$9&lt;&gt;"",$C$4&lt;&gt;"",$C$5="Journée",WEEKDAY(D$8,2)&lt;&gt;6,WEEKDAY(D$8,2)&lt;&gt;7)</formula>
    </cfRule>
  </conditionalFormatting>
  <conditionalFormatting sqref="D17:AH18 D23:AH24 E19:AH22">
    <cfRule type="expression" dxfId="8" priority="1">
      <formula>AND(D$9&lt;&gt;"",$C$4&lt;&gt;"",$C$5="Après-midi",WEEKDAY(D$8,2)&lt;&gt;6,WEEKDAY(D$8,2)&lt;&gt;7)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142875</xdr:colOff>
                    <xdr:row>10</xdr:row>
                    <xdr:rowOff>133350</xdr:rowOff>
                  </from>
                  <to>
                    <xdr:col>1</xdr:col>
                    <xdr:colOff>933450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Affecter">
                <anchor moveWithCells="1" sizeWithCells="1">
                  <from>
                    <xdr:col>1</xdr:col>
                    <xdr:colOff>9525</xdr:colOff>
                    <xdr:row>5</xdr:row>
                    <xdr:rowOff>152400</xdr:rowOff>
                  </from>
                  <to>
                    <xdr:col>1</xdr:col>
                    <xdr:colOff>838200</xdr:colOff>
                    <xdr:row>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effacer">
                <anchor moveWithCells="1" sizeWithCells="1">
                  <from>
                    <xdr:col>1</xdr:col>
                    <xdr:colOff>19050</xdr:colOff>
                    <xdr:row>8</xdr:row>
                    <xdr:rowOff>428625</xdr:rowOff>
                  </from>
                  <to>
                    <xdr:col>1</xdr:col>
                    <xdr:colOff>838200</xdr:colOff>
                    <xdr:row>8</xdr:row>
                    <xdr:rowOff>800100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C78937-47E8-4E36-A9A9-8895845CA2FF}">
          <x14:formula1>
            <xm:f>Sources!$I$4:$I$12</xm:f>
          </x14:formula1>
          <xm:sqref>C2</xm:sqref>
        </x14:dataValidation>
        <x14:dataValidation type="list" allowBlank="1" showInputMessage="1" showErrorMessage="1" xr:uid="{E50E2EF1-9DC1-4353-9A0A-3AFEBD7D8E88}">
          <x14:formula1>
            <xm:f>Sources!$F$4:$F$15</xm:f>
          </x14:formula1>
          <xm:sqref>C3</xm:sqref>
        </x14:dataValidation>
        <x14:dataValidation type="list" allowBlank="1" showInputMessage="1" showErrorMessage="1" xr:uid="{2B2E1F4B-85E3-42FA-B0E2-68F8F04DA604}">
          <x14:formula1>
            <xm:f>Sources!$O$4:$O$6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B201A-CE5B-4C62-B80A-7105D43FF701}">
  <sheetPr codeName="Feuil3"/>
  <dimension ref="B3:O32"/>
  <sheetViews>
    <sheetView zoomScale="85" zoomScaleNormal="85" workbookViewId="0">
      <selection activeCell="R17" sqref="R17"/>
    </sheetView>
  </sheetViews>
  <sheetFormatPr baseColWidth="10" defaultRowHeight="15" x14ac:dyDescent="0.25"/>
  <cols>
    <col min="1" max="1" width="1.140625" customWidth="1"/>
    <col min="2" max="2" width="16.5703125" customWidth="1"/>
    <col min="3" max="3" width="15.140625" bestFit="1" customWidth="1"/>
    <col min="5" max="5" width="1.140625" customWidth="1"/>
    <col min="6" max="7" width="11.7109375" customWidth="1"/>
    <col min="8" max="8" width="1.140625" customWidth="1"/>
    <col min="9" max="9" width="11.7109375" customWidth="1"/>
    <col min="10" max="10" width="1.140625" customWidth="1"/>
    <col min="12" max="12" width="1.140625" customWidth="1"/>
    <col min="14" max="14" width="1.140625" customWidth="1"/>
  </cols>
  <sheetData>
    <row r="3" spans="2:15" x14ac:dyDescent="0.25">
      <c r="B3" t="s">
        <v>0</v>
      </c>
      <c r="C3" t="s">
        <v>84</v>
      </c>
      <c r="D3" t="s">
        <v>1</v>
      </c>
      <c r="F3" s="10" t="s">
        <v>5</v>
      </c>
      <c r="G3" s="10" t="s">
        <v>66</v>
      </c>
      <c r="I3" s="10" t="s">
        <v>67</v>
      </c>
      <c r="K3" s="10" t="s">
        <v>68</v>
      </c>
      <c r="M3" s="10" t="s">
        <v>69</v>
      </c>
      <c r="O3" s="10" t="s">
        <v>70</v>
      </c>
    </row>
    <row r="4" spans="2:15" x14ac:dyDescent="0.25">
      <c r="B4" s="3" t="s">
        <v>2</v>
      </c>
      <c r="C4" s="3" t="s">
        <v>85</v>
      </c>
      <c r="D4" s="3" t="s">
        <v>3</v>
      </c>
      <c r="F4" s="11" t="s">
        <v>71</v>
      </c>
      <c r="G4" s="11">
        <v>1</v>
      </c>
      <c r="I4" s="11">
        <v>2021</v>
      </c>
      <c r="K4" s="11" t="s">
        <v>2</v>
      </c>
      <c r="M4" s="12">
        <v>0.29166666666666669</v>
      </c>
      <c r="O4" s="12" t="s">
        <v>65</v>
      </c>
    </row>
    <row r="5" spans="2:15" x14ac:dyDescent="0.25">
      <c r="B5" t="s">
        <v>6</v>
      </c>
      <c r="C5" t="s">
        <v>59</v>
      </c>
      <c r="D5" t="s">
        <v>4</v>
      </c>
      <c r="F5" s="11" t="s">
        <v>72</v>
      </c>
      <c r="G5" s="11">
        <v>2</v>
      </c>
      <c r="I5" s="11">
        <v>2022</v>
      </c>
      <c r="K5" s="11" t="s">
        <v>6</v>
      </c>
      <c r="M5" s="12">
        <v>0.33333333333333331</v>
      </c>
      <c r="O5" s="12" t="s">
        <v>73</v>
      </c>
    </row>
    <row r="6" spans="2:15" x14ac:dyDescent="0.25">
      <c r="B6" t="s">
        <v>7</v>
      </c>
      <c r="C6" t="s">
        <v>34</v>
      </c>
      <c r="D6" t="s">
        <v>4</v>
      </c>
      <c r="F6" s="11" t="s">
        <v>74</v>
      </c>
      <c r="G6" s="11">
        <v>3</v>
      </c>
      <c r="I6" s="11">
        <v>2023</v>
      </c>
      <c r="K6" s="11" t="s">
        <v>7</v>
      </c>
      <c r="M6" s="12">
        <v>0.375</v>
      </c>
      <c r="O6" s="12" t="s">
        <v>75</v>
      </c>
    </row>
    <row r="7" spans="2:15" x14ac:dyDescent="0.25">
      <c r="B7" t="s">
        <v>8</v>
      </c>
      <c r="C7" t="s">
        <v>35</v>
      </c>
      <c r="D7" t="s">
        <v>4</v>
      </c>
      <c r="F7" s="11" t="s">
        <v>62</v>
      </c>
      <c r="G7" s="11">
        <v>4</v>
      </c>
      <c r="I7" s="11">
        <v>2024</v>
      </c>
      <c r="K7" s="11" t="s">
        <v>8</v>
      </c>
      <c r="M7" s="12">
        <v>0.41666666666666702</v>
      </c>
    </row>
    <row r="8" spans="2:15" x14ac:dyDescent="0.25">
      <c r="B8" t="s">
        <v>9</v>
      </c>
      <c r="C8" t="s">
        <v>36</v>
      </c>
      <c r="D8" t="s">
        <v>4</v>
      </c>
      <c r="F8" s="11" t="s">
        <v>76</v>
      </c>
      <c r="G8" s="11">
        <v>5</v>
      </c>
      <c r="I8" s="11">
        <v>2025</v>
      </c>
      <c r="K8" s="11" t="s">
        <v>9</v>
      </c>
      <c r="M8" s="12">
        <v>0.45833333333333398</v>
      </c>
    </row>
    <row r="9" spans="2:15" x14ac:dyDescent="0.25">
      <c r="B9" t="s">
        <v>10</v>
      </c>
      <c r="C9" t="s">
        <v>37</v>
      </c>
      <c r="D9" t="s">
        <v>4</v>
      </c>
      <c r="F9" s="11" t="s">
        <v>77</v>
      </c>
      <c r="G9" s="11">
        <v>6</v>
      </c>
      <c r="I9" s="11">
        <v>2026</v>
      </c>
      <c r="K9" s="11" t="s">
        <v>10</v>
      </c>
      <c r="M9" s="12">
        <v>0.5</v>
      </c>
    </row>
    <row r="10" spans="2:15" x14ac:dyDescent="0.25">
      <c r="B10" t="s">
        <v>11</v>
      </c>
      <c r="C10" t="s">
        <v>38</v>
      </c>
      <c r="D10" t="s">
        <v>4</v>
      </c>
      <c r="F10" s="11" t="s">
        <v>78</v>
      </c>
      <c r="G10" s="11">
        <v>7</v>
      </c>
      <c r="I10" s="11">
        <v>2027</v>
      </c>
      <c r="K10" s="11" t="s">
        <v>11</v>
      </c>
      <c r="M10" s="12">
        <v>0.54166666666666696</v>
      </c>
    </row>
    <row r="11" spans="2:15" x14ac:dyDescent="0.25">
      <c r="B11" t="s">
        <v>12</v>
      </c>
      <c r="C11" t="s">
        <v>39</v>
      </c>
      <c r="D11" t="s">
        <v>4</v>
      </c>
      <c r="F11" s="11" t="s">
        <v>79</v>
      </c>
      <c r="G11" s="11">
        <v>8</v>
      </c>
      <c r="I11" s="11">
        <v>2028</v>
      </c>
      <c r="K11" s="11" t="s">
        <v>12</v>
      </c>
      <c r="M11" s="12">
        <v>0.58333333333333304</v>
      </c>
    </row>
    <row r="12" spans="2:15" x14ac:dyDescent="0.25">
      <c r="B12" t="s">
        <v>13</v>
      </c>
      <c r="C12" t="s">
        <v>40</v>
      </c>
      <c r="D12" t="s">
        <v>4</v>
      </c>
      <c r="F12" s="11" t="s">
        <v>80</v>
      </c>
      <c r="G12" s="11">
        <v>9</v>
      </c>
      <c r="I12" s="11">
        <v>2029</v>
      </c>
      <c r="K12" s="11" t="s">
        <v>13</v>
      </c>
      <c r="M12" s="12">
        <v>0.625</v>
      </c>
    </row>
    <row r="13" spans="2:15" x14ac:dyDescent="0.25">
      <c r="B13" t="s">
        <v>14</v>
      </c>
      <c r="C13" t="s">
        <v>41</v>
      </c>
      <c r="D13" t="s">
        <v>4</v>
      </c>
      <c r="F13" s="11" t="s">
        <v>81</v>
      </c>
      <c r="G13" s="11">
        <v>10</v>
      </c>
      <c r="K13" s="11" t="s">
        <v>14</v>
      </c>
      <c r="M13" s="12">
        <v>0.66666666666666696</v>
      </c>
    </row>
    <row r="14" spans="2:15" x14ac:dyDescent="0.25">
      <c r="B14" t="s">
        <v>15</v>
      </c>
      <c r="C14" t="s">
        <v>37</v>
      </c>
      <c r="D14" t="s">
        <v>4</v>
      </c>
      <c r="F14" s="11" t="s">
        <v>82</v>
      </c>
      <c r="G14" s="11">
        <v>11</v>
      </c>
      <c r="K14" s="11" t="s">
        <v>15</v>
      </c>
      <c r="M14" s="12">
        <v>0.70833333333333304</v>
      </c>
    </row>
    <row r="15" spans="2:15" x14ac:dyDescent="0.25">
      <c r="B15" t="s">
        <v>16</v>
      </c>
      <c r="C15" t="s">
        <v>42</v>
      </c>
      <c r="D15" t="s">
        <v>4</v>
      </c>
      <c r="F15" s="11" t="s">
        <v>83</v>
      </c>
      <c r="G15" s="11">
        <v>12</v>
      </c>
      <c r="K15" s="11" t="s">
        <v>16</v>
      </c>
      <c r="M15" s="12">
        <v>0.75</v>
      </c>
    </row>
    <row r="16" spans="2:15" x14ac:dyDescent="0.25">
      <c r="B16" t="s">
        <v>17</v>
      </c>
      <c r="C16" t="s">
        <v>43</v>
      </c>
      <c r="D16" t="s">
        <v>4</v>
      </c>
      <c r="K16" s="11" t="s">
        <v>17</v>
      </c>
      <c r="M16" s="12">
        <v>0.79166666666666696</v>
      </c>
    </row>
    <row r="17" spans="2:13" x14ac:dyDescent="0.25">
      <c r="B17" t="s">
        <v>18</v>
      </c>
      <c r="C17" t="s">
        <v>44</v>
      </c>
      <c r="D17" t="s">
        <v>4</v>
      </c>
      <c r="K17" s="11" t="s">
        <v>18</v>
      </c>
      <c r="M17" s="12">
        <v>0.83333333333333304</v>
      </c>
    </row>
    <row r="18" spans="2:13" x14ac:dyDescent="0.25">
      <c r="B18" t="s">
        <v>19</v>
      </c>
      <c r="C18" t="s">
        <v>45</v>
      </c>
      <c r="D18" t="s">
        <v>4</v>
      </c>
      <c r="K18" s="11" t="s">
        <v>19</v>
      </c>
      <c r="M18" s="12">
        <v>0.875</v>
      </c>
    </row>
    <row r="19" spans="2:13" x14ac:dyDescent="0.25">
      <c r="B19" t="s">
        <v>20</v>
      </c>
      <c r="C19" t="s">
        <v>46</v>
      </c>
      <c r="D19" t="s">
        <v>4</v>
      </c>
      <c r="K19" s="11" t="s">
        <v>20</v>
      </c>
    </row>
    <row r="20" spans="2:13" x14ac:dyDescent="0.25">
      <c r="B20" t="s">
        <v>21</v>
      </c>
      <c r="C20" t="s">
        <v>47</v>
      </c>
      <c r="D20" t="s">
        <v>4</v>
      </c>
      <c r="K20" s="11" t="s">
        <v>21</v>
      </c>
    </row>
    <row r="21" spans="2:13" x14ac:dyDescent="0.25">
      <c r="B21" t="s">
        <v>22</v>
      </c>
      <c r="C21" t="s">
        <v>48</v>
      </c>
      <c r="D21" t="s">
        <v>4</v>
      </c>
      <c r="K21" s="11" t="s">
        <v>22</v>
      </c>
    </row>
    <row r="22" spans="2:13" x14ac:dyDescent="0.25">
      <c r="B22" t="s">
        <v>23</v>
      </c>
      <c r="C22" t="s">
        <v>49</v>
      </c>
      <c r="D22" t="s">
        <v>4</v>
      </c>
      <c r="K22" s="11" t="s">
        <v>23</v>
      </c>
    </row>
    <row r="23" spans="2:13" x14ac:dyDescent="0.25">
      <c r="B23" t="s">
        <v>24</v>
      </c>
      <c r="C23" t="s">
        <v>50</v>
      </c>
      <c r="D23" t="s">
        <v>4</v>
      </c>
      <c r="K23" s="11" t="s">
        <v>24</v>
      </c>
    </row>
    <row r="24" spans="2:13" x14ac:dyDescent="0.25">
      <c r="B24" t="s">
        <v>25</v>
      </c>
      <c r="C24" t="s">
        <v>51</v>
      </c>
      <c r="D24" t="s">
        <v>4</v>
      </c>
      <c r="K24" s="11" t="s">
        <v>25</v>
      </c>
    </row>
    <row r="25" spans="2:13" x14ac:dyDescent="0.25">
      <c r="B25" t="s">
        <v>26</v>
      </c>
      <c r="C25" t="s">
        <v>52</v>
      </c>
      <c r="D25" t="s">
        <v>4</v>
      </c>
      <c r="K25" s="11" t="s">
        <v>26</v>
      </c>
    </row>
    <row r="26" spans="2:13" x14ac:dyDescent="0.25">
      <c r="B26" t="s">
        <v>27</v>
      </c>
      <c r="C26" t="s">
        <v>53</v>
      </c>
      <c r="D26" t="s">
        <v>4</v>
      </c>
      <c r="K26" s="11" t="s">
        <v>27</v>
      </c>
    </row>
    <row r="27" spans="2:13" x14ac:dyDescent="0.25">
      <c r="B27" t="s">
        <v>28</v>
      </c>
      <c r="C27" t="s">
        <v>54</v>
      </c>
      <c r="D27" t="s">
        <v>4</v>
      </c>
      <c r="K27" s="11" t="s">
        <v>28</v>
      </c>
    </row>
    <row r="28" spans="2:13" x14ac:dyDescent="0.25">
      <c r="B28" t="s">
        <v>29</v>
      </c>
      <c r="C28" t="s">
        <v>57</v>
      </c>
      <c r="D28" t="s">
        <v>4</v>
      </c>
      <c r="K28" s="11" t="s">
        <v>29</v>
      </c>
    </row>
    <row r="29" spans="2:13" x14ac:dyDescent="0.25">
      <c r="B29" t="s">
        <v>30</v>
      </c>
      <c r="C29" t="s">
        <v>48</v>
      </c>
      <c r="D29" t="s">
        <v>4</v>
      </c>
      <c r="K29" s="11" t="s">
        <v>30</v>
      </c>
    </row>
    <row r="30" spans="2:13" x14ac:dyDescent="0.25">
      <c r="B30" t="s">
        <v>31</v>
      </c>
      <c r="C30" t="s">
        <v>58</v>
      </c>
      <c r="D30" t="s">
        <v>4</v>
      </c>
      <c r="K30" s="11" t="s">
        <v>31</v>
      </c>
    </row>
    <row r="31" spans="2:13" x14ac:dyDescent="0.25">
      <c r="B31" t="s">
        <v>32</v>
      </c>
      <c r="C31" t="s">
        <v>55</v>
      </c>
      <c r="D31" t="s">
        <v>4</v>
      </c>
      <c r="K31" s="11" t="s">
        <v>32</v>
      </c>
    </row>
    <row r="32" spans="2:13" x14ac:dyDescent="0.25">
      <c r="B32" t="s">
        <v>33</v>
      </c>
      <c r="C32" t="s">
        <v>56</v>
      </c>
      <c r="D32" t="s">
        <v>4</v>
      </c>
      <c r="K32" s="11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AD627-C23D-40F0-9B7E-5AEA61C9C855}">
  <sheetPr codeName="Feuil4"/>
  <dimension ref="B2:AJ32"/>
  <sheetViews>
    <sheetView showGridLines="0" tabSelected="1" zoomScaleNormal="100" workbookViewId="0">
      <selection activeCell="AM30" sqref="AM30"/>
    </sheetView>
  </sheetViews>
  <sheetFormatPr baseColWidth="10" defaultRowHeight="15" x14ac:dyDescent="0.25"/>
  <cols>
    <col min="1" max="1" width="7.140625" customWidth="1"/>
    <col min="2" max="2" width="15.85546875" bestFit="1" customWidth="1"/>
    <col min="3" max="3" width="13.140625" customWidth="1"/>
    <col min="4" max="34" width="4.5703125" customWidth="1"/>
    <col min="35" max="35" width="3.5703125" customWidth="1"/>
  </cols>
  <sheetData>
    <row r="2" spans="2:36" ht="18.75" x14ac:dyDescent="0.25">
      <c r="B2" s="14" t="s">
        <v>60</v>
      </c>
      <c r="C2" s="17">
        <v>2021</v>
      </c>
      <c r="F2" s="21" t="str">
        <f>IF(AND(C2&lt;&gt;"",C3&lt;&gt;"",C4&lt;&gt;""),"Planning horaire de " &amp; C4 &amp; " pour le mois de " &amp; C3,"")</f>
        <v>Planning horaire de Jean pour le mois de Avril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4"/>
      <c r="AG2" s="4"/>
      <c r="AH2" s="4"/>
    </row>
    <row r="3" spans="2:36" ht="18.75" x14ac:dyDescent="0.25">
      <c r="B3" s="15" t="s">
        <v>61</v>
      </c>
      <c r="C3" s="18" t="s">
        <v>62</v>
      </c>
      <c r="E3" s="4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4"/>
      <c r="AG3" s="4"/>
      <c r="AH3" s="4"/>
    </row>
    <row r="4" spans="2:36" ht="18.75" x14ac:dyDescent="0.25">
      <c r="B4" s="15" t="s">
        <v>63</v>
      </c>
      <c r="C4" s="18" t="s">
        <v>6</v>
      </c>
      <c r="E4" s="4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4"/>
      <c r="AG4" s="4"/>
      <c r="AH4" s="4"/>
    </row>
    <row r="5" spans="2:36" ht="18.75" x14ac:dyDescent="0.25">
      <c r="B5" s="16" t="s">
        <v>64</v>
      </c>
      <c r="C5" s="19" t="s">
        <v>73</v>
      </c>
      <c r="E5" s="4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4"/>
      <c r="AG5" s="4"/>
      <c r="AH5" s="4"/>
    </row>
    <row r="7" spans="2:36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6" ht="120.75" hidden="1" customHeight="1" x14ac:dyDescent="0.25">
      <c r="D8" s="5">
        <f>DATE($C$2,VLOOKUP($C$3,[1]Sources!$C$2:$D$14,2,FALSE),[1]Calendrier!D7)</f>
        <v>44287</v>
      </c>
      <c r="E8" s="5">
        <f>DATE($C$2,VLOOKUP($C$3,[1]Sources!$C$2:$D$14,2,FALSE),[1]Calendrier!E7)</f>
        <v>44288</v>
      </c>
      <c r="F8" s="5">
        <f>DATE($C$2,VLOOKUP($C$3,[1]Sources!$C$2:$D$14,2,FALSE),[1]Calendrier!F7)</f>
        <v>44289</v>
      </c>
      <c r="G8" s="5">
        <f>DATE($C$2,VLOOKUP($C$3,[1]Sources!$C$2:$D$14,2,FALSE),[1]Calendrier!G7)</f>
        <v>44290</v>
      </c>
      <c r="H8" s="5">
        <f>DATE($C$2,VLOOKUP($C$3,[1]Sources!$C$2:$D$14,2,FALSE),[1]Calendrier!H7)</f>
        <v>44291</v>
      </c>
      <c r="I8" s="5">
        <f>DATE($C$2,VLOOKUP($C$3,[1]Sources!$C$2:$D$14,2,FALSE),[1]Calendrier!I7)</f>
        <v>44292</v>
      </c>
      <c r="J8" s="5">
        <f>DATE($C$2,VLOOKUP($C$3,[1]Sources!$C$2:$D$14,2,FALSE),[1]Calendrier!J7)</f>
        <v>44293</v>
      </c>
      <c r="K8" s="5">
        <f>DATE($C$2,VLOOKUP($C$3,[1]Sources!$C$2:$D$14,2,FALSE),[1]Calendrier!K7)</f>
        <v>44294</v>
      </c>
      <c r="L8" s="5">
        <f>DATE($C$2,VLOOKUP($C$3,[1]Sources!$C$2:$D$14,2,FALSE),[1]Calendrier!L7)</f>
        <v>44295</v>
      </c>
      <c r="M8" s="5">
        <f>DATE($C$2,VLOOKUP($C$3,[1]Sources!$C$2:$D$14,2,FALSE),[1]Calendrier!M7)</f>
        <v>44296</v>
      </c>
      <c r="N8" s="5">
        <f>DATE($C$2,VLOOKUP($C$3,[1]Sources!$C$2:$D$14,2,FALSE),[1]Calendrier!N7)</f>
        <v>44297</v>
      </c>
      <c r="O8" s="5">
        <f>DATE($C$2,VLOOKUP($C$3,[1]Sources!$C$2:$D$14,2,FALSE),[1]Calendrier!O7)</f>
        <v>44298</v>
      </c>
      <c r="P8" s="5">
        <f>DATE($C$2,VLOOKUP($C$3,[1]Sources!$C$2:$D$14,2,FALSE),[1]Calendrier!P7)</f>
        <v>44299</v>
      </c>
      <c r="Q8" s="5">
        <f>DATE($C$2,VLOOKUP($C$3,[1]Sources!$C$2:$D$14,2,FALSE),[1]Calendrier!Q7)</f>
        <v>44300</v>
      </c>
      <c r="R8" s="5">
        <f>DATE($C$2,VLOOKUP($C$3,[1]Sources!$C$2:$D$14,2,FALSE),[1]Calendrier!R7)</f>
        <v>44301</v>
      </c>
      <c r="S8" s="5">
        <f>DATE($C$2,VLOOKUP($C$3,[1]Sources!$C$2:$D$14,2,FALSE),[1]Calendrier!S7)</f>
        <v>44302</v>
      </c>
      <c r="T8" s="5">
        <f>DATE($C$2,VLOOKUP($C$3,[1]Sources!$C$2:$D$14,2,FALSE),[1]Calendrier!T7)</f>
        <v>44303</v>
      </c>
      <c r="U8" s="5">
        <f>DATE($C$2,VLOOKUP($C$3,[1]Sources!$C$2:$D$14,2,FALSE),[1]Calendrier!U7)</f>
        <v>44304</v>
      </c>
      <c r="V8" s="5">
        <f>DATE($C$2,VLOOKUP($C$3,[1]Sources!$C$2:$D$14,2,FALSE),[1]Calendrier!V7)</f>
        <v>44305</v>
      </c>
      <c r="W8" s="5">
        <f>DATE($C$2,VLOOKUP($C$3,[1]Sources!$C$2:$D$14,2,FALSE),[1]Calendrier!W7)</f>
        <v>44306</v>
      </c>
      <c r="X8" s="5">
        <f>DATE($C$2,VLOOKUP($C$3,[1]Sources!$C$2:$D$14,2,FALSE),[1]Calendrier!X7)</f>
        <v>44307</v>
      </c>
      <c r="Y8" s="5">
        <f>DATE($C$2,VLOOKUP($C$3,[1]Sources!$C$2:$D$14,2,FALSE),[1]Calendrier!Y7)</f>
        <v>44308</v>
      </c>
      <c r="Z8" s="5">
        <f>DATE($C$2,VLOOKUP($C$3,[1]Sources!$C$2:$D$14,2,FALSE),[1]Calendrier!Z7)</f>
        <v>44309</v>
      </c>
      <c r="AA8" s="5">
        <f>DATE($C$2,VLOOKUP($C$3,[1]Sources!$C$2:$D$14,2,FALSE),[1]Calendrier!AA7)</f>
        <v>44310</v>
      </c>
      <c r="AB8" s="5">
        <f>DATE($C$2,VLOOKUP($C$3,[1]Sources!$C$2:$D$14,2,FALSE),[1]Calendrier!AB7)</f>
        <v>44311</v>
      </c>
      <c r="AC8" s="5">
        <f>DATE($C$2,VLOOKUP($C$3,[1]Sources!$C$2:$D$14,2,FALSE),[1]Calendrier!AC7)</f>
        <v>44312</v>
      </c>
      <c r="AD8" s="5">
        <f>DATE($C$2,VLOOKUP($C$3,[1]Sources!$C$2:$D$14,2,FALSE),[1]Calendrier!AD7)</f>
        <v>44313</v>
      </c>
      <c r="AE8" s="5">
        <f>DATE($C$2,VLOOKUP($C$3,[1]Sources!$C$2:$D$14,2,FALSE),[1]Calendrier!AE7)</f>
        <v>44314</v>
      </c>
      <c r="AF8" s="5">
        <f>DATE($C$2,VLOOKUP($C$3,[1]Sources!$C$2:$D$14,2,FALSE),[1]Calendrier!AF7)</f>
        <v>44315</v>
      </c>
      <c r="AG8" s="5">
        <f>DATE($C$2,VLOOKUP($C$3,[1]Sources!$C$2:$D$14,2,FALSE),[1]Calendrier!AG7)</f>
        <v>44316</v>
      </c>
      <c r="AH8" s="5">
        <f>DATE($C$2,VLOOKUP($C$3,[1]Sources!$C$2:$D$14,2,FALSE),[1]Calendrier!AH7)</f>
        <v>44317</v>
      </c>
    </row>
    <row r="9" spans="2:36" ht="63.75" x14ac:dyDescent="0.25">
      <c r="D9" s="6" t="str">
        <f>IF(AND($C$2&lt;"",C3&lt;&gt;""),TEXT(D8,"jjjj")&amp;" " &amp;TEXT(D8,"jj"),"")</f>
        <v>jeudi 01</v>
      </c>
      <c r="E9" s="7" t="str">
        <f>IF(AND($C$2&lt;"",$C$3&lt;&gt;""),IF(MONTH(E8)=MONTH($D$8),TEXT(E8,"jjjj")&amp;" " &amp;TEXT(E8,"jj"),""),"")</f>
        <v>vendredi 02</v>
      </c>
      <c r="F9" s="7" t="str">
        <f t="shared" ref="F9:AH9" si="0">IF(AND($C$2&lt;"",$C$3&lt;&gt;""),IF(MONTH(F8)=MONTH($D$8),TEXT(F8,"jjjj")&amp;" " &amp;TEXT(F8,"jj"),""),"")</f>
        <v>samedi 03</v>
      </c>
      <c r="G9" s="7" t="str">
        <f t="shared" si="0"/>
        <v>dimanche 04</v>
      </c>
      <c r="H9" s="7" t="str">
        <f t="shared" si="0"/>
        <v>lundi 05</v>
      </c>
      <c r="I9" s="7" t="str">
        <f t="shared" si="0"/>
        <v>mardi 06</v>
      </c>
      <c r="J9" s="7" t="str">
        <f t="shared" si="0"/>
        <v>mercredi 07</v>
      </c>
      <c r="K9" s="7" t="str">
        <f t="shared" si="0"/>
        <v>jeudi 08</v>
      </c>
      <c r="L9" s="7" t="str">
        <f t="shared" si="0"/>
        <v>vendredi 09</v>
      </c>
      <c r="M9" s="7" t="str">
        <f t="shared" si="0"/>
        <v>samedi 10</v>
      </c>
      <c r="N9" s="7" t="str">
        <f t="shared" si="0"/>
        <v>dimanche 11</v>
      </c>
      <c r="O9" s="7" t="str">
        <f t="shared" si="0"/>
        <v>lundi 12</v>
      </c>
      <c r="P9" s="7" t="str">
        <f t="shared" si="0"/>
        <v>mardi 13</v>
      </c>
      <c r="Q9" s="7" t="str">
        <f t="shared" si="0"/>
        <v>mercredi 14</v>
      </c>
      <c r="R9" s="7" t="str">
        <f t="shared" si="0"/>
        <v>jeudi 15</v>
      </c>
      <c r="S9" s="7" t="str">
        <f t="shared" si="0"/>
        <v>vendredi 16</v>
      </c>
      <c r="T9" s="7" t="str">
        <f t="shared" si="0"/>
        <v>samedi 17</v>
      </c>
      <c r="U9" s="7" t="str">
        <f t="shared" si="0"/>
        <v>dimanche 18</v>
      </c>
      <c r="V9" s="7" t="str">
        <f t="shared" si="0"/>
        <v>lundi 19</v>
      </c>
      <c r="W9" s="7" t="str">
        <f t="shared" si="0"/>
        <v>mardi 20</v>
      </c>
      <c r="X9" s="7" t="str">
        <f t="shared" si="0"/>
        <v>mercredi 21</v>
      </c>
      <c r="Y9" s="7" t="str">
        <f t="shared" si="0"/>
        <v>jeudi 22</v>
      </c>
      <c r="Z9" s="7" t="str">
        <f t="shared" si="0"/>
        <v>vendredi 23</v>
      </c>
      <c r="AA9" s="7" t="str">
        <f t="shared" si="0"/>
        <v>samedi 24</v>
      </c>
      <c r="AB9" s="7" t="str">
        <f t="shared" si="0"/>
        <v>dimanche 25</v>
      </c>
      <c r="AC9" s="7" t="str">
        <f t="shared" si="0"/>
        <v>lundi 26</v>
      </c>
      <c r="AD9" s="7" t="str">
        <f t="shared" si="0"/>
        <v>mardi 27</v>
      </c>
      <c r="AE9" s="7" t="str">
        <f t="shared" si="0"/>
        <v>mercredi 28</v>
      </c>
      <c r="AF9" s="7" t="str">
        <f t="shared" si="0"/>
        <v>jeudi 29</v>
      </c>
      <c r="AG9" s="7" t="str">
        <f t="shared" si="0"/>
        <v>vendredi 30</v>
      </c>
      <c r="AH9" s="7" t="str">
        <f t="shared" si="0"/>
        <v/>
      </c>
    </row>
    <row r="10" spans="2:36" x14ac:dyDescent="0.25">
      <c r="C10" s="8">
        <f>IF($D$9&lt;&gt;"",Sources!M4,"")</f>
        <v>0.29166666666666669</v>
      </c>
    </row>
    <row r="11" spans="2:36" x14ac:dyDescent="0.25">
      <c r="C11" s="8">
        <f>IF($D$9&lt;&gt;"",Sources!M5,"")</f>
        <v>0.33333333333333331</v>
      </c>
    </row>
    <row r="12" spans="2:36" x14ac:dyDescent="0.25">
      <c r="C12" s="8">
        <f>IF($D$9&lt;&gt;"",Sources!M6,"")</f>
        <v>0.375</v>
      </c>
      <c r="AI12" s="22"/>
      <c r="AJ12" s="20"/>
    </row>
    <row r="13" spans="2:36" x14ac:dyDescent="0.25">
      <c r="C13" s="8">
        <f>IF($D$9&lt;&gt;"",Sources!M7,"")</f>
        <v>0.41666666666666702</v>
      </c>
    </row>
    <row r="14" spans="2:36" x14ac:dyDescent="0.25">
      <c r="C14" s="8">
        <f>IF($D$9&lt;&gt;"",Sources!M8,"")</f>
        <v>0.45833333333333398</v>
      </c>
    </row>
    <row r="15" spans="2:36" x14ac:dyDescent="0.25">
      <c r="C15" s="8">
        <f>IF($D$9&lt;&gt;"",Sources!M9,"")</f>
        <v>0.5</v>
      </c>
      <c r="J15" s="13"/>
    </row>
    <row r="16" spans="2:36" x14ac:dyDescent="0.25">
      <c r="C16" s="8">
        <f>IF($D$9&lt;&gt;"",Sources!M10,"")</f>
        <v>0.54166666666666696</v>
      </c>
      <c r="J16" s="9"/>
    </row>
    <row r="17" spans="3:6" x14ac:dyDescent="0.25">
      <c r="C17" s="8">
        <f>IF($D$9&lt;&gt;"",Sources!M11,"")</f>
        <v>0.58333333333333304</v>
      </c>
    </row>
    <row r="18" spans="3:6" x14ac:dyDescent="0.25">
      <c r="C18" s="8">
        <f>IF($D$9&lt;&gt;"",Sources!M12,"")</f>
        <v>0.625</v>
      </c>
    </row>
    <row r="19" spans="3:6" x14ac:dyDescent="0.25">
      <c r="C19" s="8">
        <f>IF($D$9&lt;&gt;"",Sources!M13,"")</f>
        <v>0.66666666666666696</v>
      </c>
      <c r="D19" s="13"/>
    </row>
    <row r="20" spans="3:6" x14ac:dyDescent="0.25">
      <c r="C20" s="8">
        <f>IF($D$9&lt;&gt;"",Sources!M14,"")</f>
        <v>0.70833333333333304</v>
      </c>
      <c r="D20" s="13"/>
    </row>
    <row r="21" spans="3:6" x14ac:dyDescent="0.25">
      <c r="C21" s="8">
        <f>IF($D$9&lt;&gt;"",Sources!M15,"")</f>
        <v>0.75</v>
      </c>
      <c r="D21" s="9"/>
    </row>
    <row r="22" spans="3:6" x14ac:dyDescent="0.25">
      <c r="C22" s="8">
        <f>IF($D$9&lt;&gt;"",Sources!M16,"")</f>
        <v>0.79166666666666696</v>
      </c>
      <c r="D22" s="9"/>
    </row>
    <row r="23" spans="3:6" x14ac:dyDescent="0.25">
      <c r="C23" s="8">
        <f>IF($D$9&lt;&gt;"",Sources!M17,"")</f>
        <v>0.83333333333333304</v>
      </c>
    </row>
    <row r="24" spans="3:6" x14ac:dyDescent="0.25">
      <c r="C24" s="8">
        <f>IF($D$9&lt;&gt;"",Sources!M18,"")</f>
        <v>0.875</v>
      </c>
    </row>
    <row r="25" spans="3:6" x14ac:dyDescent="0.25">
      <c r="C25" s="8"/>
    </row>
    <row r="26" spans="3:6" x14ac:dyDescent="0.25">
      <c r="C26" s="8"/>
    </row>
    <row r="29" spans="3:6" x14ac:dyDescent="0.25">
      <c r="C29" s="22"/>
      <c r="D29" s="22"/>
      <c r="E29" s="22"/>
      <c r="F29" s="22"/>
    </row>
    <row r="30" spans="3:6" x14ac:dyDescent="0.25">
      <c r="C30" s="22"/>
      <c r="D30" s="22"/>
      <c r="E30" s="22"/>
      <c r="F30" s="22"/>
    </row>
    <row r="31" spans="3:6" x14ac:dyDescent="0.25">
      <c r="C31" s="22"/>
      <c r="D31" s="22"/>
      <c r="E31" s="22"/>
      <c r="F31" s="22"/>
    </row>
    <row r="32" spans="3:6" x14ac:dyDescent="0.25">
      <c r="C32" s="22"/>
      <c r="D32" s="22"/>
      <c r="E32" s="22"/>
      <c r="F32" s="22"/>
    </row>
  </sheetData>
  <mergeCells count="1">
    <mergeCell ref="F2:AE5"/>
  </mergeCells>
  <conditionalFormatting sqref="F2:AE5">
    <cfRule type="expression" dxfId="7" priority="8">
      <formula>$F$2&lt;&gt;""</formula>
    </cfRule>
  </conditionalFormatting>
  <conditionalFormatting sqref="D9:AH9">
    <cfRule type="expression" dxfId="6" priority="7">
      <formula>$D$9&lt;&gt;""</formula>
    </cfRule>
  </conditionalFormatting>
  <conditionalFormatting sqref="C10:C24">
    <cfRule type="expression" dxfId="5" priority="6">
      <formula>$D$9&lt;&gt;""</formula>
    </cfRule>
  </conditionalFormatting>
  <conditionalFormatting sqref="D9:AH14 D23:AH24 E19:AH22 D17:AH18 D15:I16 K15:AH16">
    <cfRule type="expression" dxfId="4" priority="5">
      <formula>D$9&lt;&gt;""</formula>
    </cfRule>
  </conditionalFormatting>
  <conditionalFormatting sqref="D10:AH14 D23:AH24 E19:AH22 D17:AH18 D15:I16 K15:AH16">
    <cfRule type="expression" dxfId="3" priority="4">
      <formula>AND(D$9&lt;&gt;"",OR(WEEKDAY(D$8,2)=6,WEEKDAY(D$8,2)=7))</formula>
    </cfRule>
  </conditionalFormatting>
  <conditionalFormatting sqref="D10:AH14 D15:I16 K15:AH16">
    <cfRule type="expression" dxfId="2" priority="3">
      <formula>AND(D$9&lt;&gt;"",$C$4&lt;&gt;"",$C$5="Matin",WEEKDAY(D$8,2)&lt;&gt;6,WEEKDAY(D$8,2)&lt;&gt;7)</formula>
    </cfRule>
  </conditionalFormatting>
  <conditionalFormatting sqref="D12:AH14 D17:AH18 E19:AH20 D15:I15 K15:AH15">
    <cfRule type="expression" dxfId="1" priority="2">
      <formula>AND(D$9&lt;&gt;"",$C$4&lt;&gt;"",$C$5="Journée",WEEKDAY(D$8,2)&lt;&gt;6,WEEKDAY(D$8,2)&lt;&gt;7)</formula>
    </cfRule>
  </conditionalFormatting>
  <conditionalFormatting sqref="D17:AH18 D23:AH24 E19:AH22">
    <cfRule type="expression" dxfId="0" priority="1">
      <formula>AND(D$9&lt;&gt;"",$C$4&lt;&gt;"",$C$5="Après-midi",WEEKDAY(D$8,2)&lt;&gt;6,WEEKDAY(D$8,2)&lt;&gt;7)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142875</xdr:colOff>
                    <xdr:row>10</xdr:row>
                    <xdr:rowOff>133350</xdr:rowOff>
                  </from>
                  <to>
                    <xdr:col>1</xdr:col>
                    <xdr:colOff>933450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Affecter">
                <anchor moveWithCells="1" sizeWithCells="1">
                  <from>
                    <xdr:col>1</xdr:col>
                    <xdr:colOff>9525</xdr:colOff>
                    <xdr:row>5</xdr:row>
                    <xdr:rowOff>152400</xdr:rowOff>
                  </from>
                  <to>
                    <xdr:col>1</xdr:col>
                    <xdr:colOff>838200</xdr:colOff>
                    <xdr:row>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effacer">
                <anchor moveWithCells="1" sizeWithCells="1">
                  <from>
                    <xdr:col>1</xdr:col>
                    <xdr:colOff>19050</xdr:colOff>
                    <xdr:row>8</xdr:row>
                    <xdr:rowOff>428625</xdr:rowOff>
                  </from>
                  <to>
                    <xdr:col>1</xdr:col>
                    <xdr:colOff>838200</xdr:colOff>
                    <xdr:row>8</xdr:row>
                    <xdr:rowOff>800100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975B531-BC56-4CE2-B6C7-76D35B1882D5}">
          <x14:formula1>
            <xm:f>Sources!$O$4:$O$6</xm:f>
          </x14:formula1>
          <xm:sqref>C5</xm:sqref>
        </x14:dataValidation>
        <x14:dataValidation type="list" allowBlank="1" showInputMessage="1" showErrorMessage="1" xr:uid="{05BAA1A7-764B-4462-9087-9FC4BBB76964}">
          <x14:formula1>
            <xm:f>Sources!$F$4:$F$15</xm:f>
          </x14:formula1>
          <xm:sqref>C3</xm:sqref>
        </x14:dataValidation>
        <x14:dataValidation type="list" allowBlank="1" showInputMessage="1" showErrorMessage="1" xr:uid="{896B764D-DA3E-4E36-ADB3-336E19EB0489}">
          <x14:formula1>
            <xm:f>Sources!$I$4:$I$12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Login</vt:lpstr>
      <vt:lpstr>Admin</vt:lpstr>
      <vt:lpstr>Sources</vt:lpstr>
      <vt:lpstr>User_Jean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Maxime HOUSSIN</cp:lastModifiedBy>
  <dcterms:created xsi:type="dcterms:W3CDTF">2021-09-16T08:13:28Z</dcterms:created>
  <dcterms:modified xsi:type="dcterms:W3CDTF">2021-09-22T07:11:31Z</dcterms:modified>
</cp:coreProperties>
</file>