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enshiro_kenx\Downloads\"/>
    </mc:Choice>
  </mc:AlternateContent>
  <bookViews>
    <workbookView xWindow="0" yWindow="0" windowWidth="28020" windowHeight="969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08" i="1" l="1"/>
  <c r="X208" i="1"/>
  <c r="W208" i="1"/>
  <c r="V208" i="1"/>
  <c r="U208" i="1"/>
  <c r="Q208" i="1"/>
  <c r="E208" i="1"/>
  <c r="B208" i="1"/>
  <c r="Y207" i="1"/>
  <c r="X207" i="1"/>
  <c r="W207" i="1"/>
  <c r="V207" i="1"/>
  <c r="U207" i="1"/>
  <c r="Q207" i="1"/>
  <c r="E207" i="1"/>
  <c r="B207" i="1"/>
  <c r="Y206" i="1"/>
  <c r="X206" i="1"/>
  <c r="W206" i="1"/>
  <c r="V206" i="1"/>
  <c r="U206" i="1"/>
  <c r="Q206" i="1"/>
  <c r="E206" i="1"/>
  <c r="B206" i="1"/>
  <c r="Y205" i="1"/>
  <c r="X205" i="1"/>
  <c r="W205" i="1"/>
  <c r="V205" i="1"/>
  <c r="U205" i="1"/>
  <c r="Q205" i="1"/>
  <c r="E205" i="1"/>
  <c r="B205" i="1"/>
  <c r="Y204" i="1"/>
  <c r="X204" i="1"/>
  <c r="W204" i="1"/>
  <c r="V204" i="1"/>
  <c r="U204" i="1"/>
  <c r="Q204" i="1"/>
  <c r="E204" i="1"/>
  <c r="B204" i="1"/>
  <c r="Y203" i="1"/>
  <c r="X203" i="1"/>
  <c r="W203" i="1"/>
  <c r="V203" i="1"/>
  <c r="U203" i="1"/>
  <c r="Q203" i="1"/>
  <c r="E203" i="1"/>
  <c r="B203" i="1"/>
  <c r="Y202" i="1"/>
  <c r="X202" i="1"/>
  <c r="W202" i="1"/>
  <c r="V202" i="1"/>
  <c r="U202" i="1"/>
  <c r="Q202" i="1"/>
  <c r="E202" i="1"/>
  <c r="B202" i="1"/>
  <c r="Y201" i="1"/>
  <c r="X201" i="1"/>
  <c r="W201" i="1"/>
  <c r="V201" i="1"/>
  <c r="U201" i="1"/>
  <c r="Q201" i="1"/>
  <c r="E201" i="1"/>
  <c r="B201" i="1"/>
  <c r="Y200" i="1"/>
  <c r="X200" i="1"/>
  <c r="W200" i="1"/>
  <c r="V200" i="1"/>
  <c r="U200" i="1"/>
  <c r="Q200" i="1"/>
  <c r="E200" i="1"/>
  <c r="B200" i="1"/>
  <c r="Y199" i="1"/>
  <c r="X199" i="1"/>
  <c r="W199" i="1"/>
  <c r="V199" i="1"/>
  <c r="U199" i="1"/>
  <c r="Q199" i="1"/>
  <c r="E199" i="1"/>
  <c r="B199" i="1"/>
  <c r="Y198" i="1"/>
  <c r="X198" i="1"/>
  <c r="W198" i="1"/>
  <c r="V198" i="1"/>
  <c r="U198" i="1"/>
  <c r="Q198" i="1"/>
  <c r="E198" i="1"/>
  <c r="B198" i="1"/>
  <c r="Y197" i="1"/>
  <c r="X197" i="1"/>
  <c r="W197" i="1"/>
  <c r="V197" i="1"/>
  <c r="U197" i="1"/>
  <c r="Q197" i="1"/>
  <c r="E197" i="1"/>
  <c r="B197" i="1"/>
  <c r="Y196" i="1"/>
  <c r="X196" i="1"/>
  <c r="W196" i="1"/>
  <c r="V196" i="1"/>
  <c r="U196" i="1"/>
  <c r="Q196" i="1"/>
  <c r="E196" i="1"/>
  <c r="B196" i="1"/>
  <c r="Y195" i="1"/>
  <c r="X195" i="1"/>
  <c r="W195" i="1"/>
  <c r="V195" i="1"/>
  <c r="U195" i="1"/>
  <c r="Q195" i="1"/>
  <c r="E195" i="1"/>
  <c r="B195" i="1"/>
  <c r="Y194" i="1"/>
  <c r="X194" i="1"/>
  <c r="W194" i="1"/>
  <c r="V194" i="1"/>
  <c r="U194" i="1"/>
  <c r="Q194" i="1"/>
  <c r="E194" i="1"/>
  <c r="B194" i="1"/>
  <c r="Y193" i="1"/>
  <c r="X193" i="1"/>
  <c r="W193" i="1"/>
  <c r="V193" i="1"/>
  <c r="U193" i="1"/>
  <c r="Q193" i="1"/>
  <c r="E193" i="1"/>
  <c r="B193" i="1"/>
  <c r="Y192" i="1"/>
  <c r="X192" i="1"/>
  <c r="W192" i="1"/>
  <c r="V192" i="1"/>
  <c r="U192" i="1"/>
  <c r="Q192" i="1"/>
  <c r="E192" i="1"/>
  <c r="B192" i="1"/>
  <c r="Y191" i="1"/>
  <c r="X191" i="1"/>
  <c r="W191" i="1"/>
  <c r="V191" i="1"/>
  <c r="U191" i="1"/>
  <c r="Q191" i="1"/>
  <c r="E191" i="1"/>
  <c r="B191" i="1"/>
  <c r="Y190" i="1"/>
  <c r="X190" i="1"/>
  <c r="W190" i="1"/>
  <c r="V190" i="1"/>
  <c r="U190" i="1"/>
  <c r="Q190" i="1"/>
  <c r="E190" i="1"/>
  <c r="B190" i="1"/>
  <c r="Y189" i="1"/>
  <c r="X189" i="1"/>
  <c r="W189" i="1"/>
  <c r="V189" i="1"/>
  <c r="U189" i="1"/>
  <c r="Q189" i="1"/>
  <c r="E189" i="1"/>
  <c r="B189" i="1"/>
  <c r="Y188" i="1"/>
  <c r="X188" i="1"/>
  <c r="W188" i="1"/>
  <c r="V188" i="1"/>
  <c r="U188" i="1"/>
  <c r="Q188" i="1"/>
  <c r="E188" i="1"/>
  <c r="B188" i="1"/>
  <c r="Y187" i="1"/>
  <c r="X187" i="1"/>
  <c r="W187" i="1"/>
  <c r="V187" i="1"/>
  <c r="U187" i="1"/>
  <c r="Q187" i="1"/>
  <c r="E187" i="1"/>
  <c r="B187" i="1"/>
  <c r="Y186" i="1"/>
  <c r="X186" i="1"/>
  <c r="W186" i="1"/>
  <c r="V186" i="1"/>
  <c r="U186" i="1"/>
  <c r="Q186" i="1"/>
  <c r="E186" i="1"/>
  <c r="B186" i="1"/>
  <c r="Y185" i="1"/>
  <c r="X185" i="1"/>
  <c r="W185" i="1"/>
  <c r="V185" i="1"/>
  <c r="U185" i="1"/>
  <c r="Q185" i="1"/>
  <c r="E185" i="1"/>
  <c r="B185" i="1"/>
  <c r="Y184" i="1"/>
  <c r="X184" i="1"/>
  <c r="W184" i="1"/>
  <c r="V184" i="1"/>
  <c r="U184" i="1"/>
  <c r="Q184" i="1"/>
  <c r="E184" i="1"/>
  <c r="B184" i="1"/>
  <c r="Y183" i="1"/>
  <c r="X183" i="1"/>
  <c r="W183" i="1"/>
  <c r="V183" i="1"/>
  <c r="U183" i="1"/>
  <c r="Q183" i="1"/>
  <c r="E183" i="1"/>
  <c r="B183" i="1"/>
  <c r="Y182" i="1"/>
  <c r="X182" i="1"/>
  <c r="W182" i="1"/>
  <c r="V182" i="1"/>
  <c r="U182" i="1"/>
  <c r="Q182" i="1"/>
  <c r="E182" i="1"/>
  <c r="B182" i="1"/>
  <c r="Y181" i="1"/>
  <c r="X181" i="1"/>
  <c r="W181" i="1"/>
  <c r="V181" i="1"/>
  <c r="U181" i="1"/>
  <c r="Q181" i="1"/>
  <c r="E181" i="1"/>
  <c r="B181" i="1"/>
  <c r="Y180" i="1"/>
  <c r="X180" i="1"/>
  <c r="W180" i="1"/>
  <c r="V180" i="1"/>
  <c r="U180" i="1"/>
  <c r="Q180" i="1"/>
  <c r="E180" i="1"/>
  <c r="B180" i="1"/>
  <c r="Y179" i="1"/>
  <c r="X179" i="1"/>
  <c r="W179" i="1"/>
  <c r="V179" i="1"/>
  <c r="U179" i="1"/>
  <c r="Q179" i="1"/>
  <c r="E179" i="1"/>
  <c r="B179" i="1"/>
  <c r="Y178" i="1"/>
  <c r="X178" i="1"/>
  <c r="W178" i="1"/>
  <c r="V178" i="1"/>
  <c r="U178" i="1"/>
  <c r="Q178" i="1"/>
  <c r="E178" i="1"/>
  <c r="B178" i="1"/>
  <c r="Y177" i="1"/>
  <c r="X177" i="1"/>
  <c r="W177" i="1"/>
  <c r="V177" i="1"/>
  <c r="U177" i="1"/>
  <c r="Q177" i="1"/>
  <c r="E177" i="1"/>
  <c r="B177" i="1"/>
  <c r="Y176" i="1"/>
  <c r="X176" i="1"/>
  <c r="W176" i="1"/>
  <c r="V176" i="1"/>
  <c r="U176" i="1"/>
  <c r="Q176" i="1"/>
  <c r="E176" i="1"/>
  <c r="B176" i="1"/>
  <c r="Y175" i="1"/>
  <c r="X175" i="1"/>
  <c r="W175" i="1"/>
  <c r="V175" i="1"/>
  <c r="U175" i="1"/>
  <c r="Q175" i="1"/>
  <c r="E175" i="1"/>
  <c r="B175" i="1"/>
  <c r="Y174" i="1"/>
  <c r="X174" i="1"/>
  <c r="W174" i="1"/>
  <c r="V174" i="1"/>
  <c r="U174" i="1"/>
  <c r="Q174" i="1"/>
  <c r="E174" i="1"/>
  <c r="B174" i="1"/>
  <c r="Y173" i="1"/>
  <c r="X173" i="1"/>
  <c r="W173" i="1"/>
  <c r="V173" i="1"/>
  <c r="U173" i="1"/>
  <c r="Q173" i="1"/>
  <c r="E173" i="1"/>
  <c r="B173" i="1"/>
  <c r="Y172" i="1"/>
  <c r="X172" i="1"/>
  <c r="W172" i="1"/>
  <c r="V172" i="1"/>
  <c r="U172" i="1"/>
  <c r="Q172" i="1"/>
  <c r="E172" i="1"/>
  <c r="B172" i="1"/>
  <c r="Y171" i="1"/>
  <c r="X171" i="1"/>
  <c r="W171" i="1"/>
  <c r="V171" i="1"/>
  <c r="U171" i="1"/>
  <c r="Q171" i="1"/>
  <c r="E171" i="1"/>
  <c r="B171" i="1"/>
  <c r="Y170" i="1"/>
  <c r="X170" i="1"/>
  <c r="W170" i="1"/>
  <c r="V170" i="1"/>
  <c r="U170" i="1"/>
  <c r="Q170" i="1"/>
  <c r="E170" i="1"/>
  <c r="B170" i="1"/>
  <c r="Y169" i="1"/>
  <c r="X169" i="1"/>
  <c r="W169" i="1"/>
  <c r="V169" i="1"/>
  <c r="U169" i="1"/>
  <c r="Q169" i="1"/>
  <c r="E169" i="1"/>
  <c r="B169" i="1"/>
  <c r="Y168" i="1"/>
  <c r="X168" i="1"/>
  <c r="W168" i="1"/>
  <c r="V168" i="1"/>
  <c r="U168" i="1"/>
  <c r="Q168" i="1"/>
  <c r="E168" i="1"/>
  <c r="B168" i="1"/>
  <c r="Y167" i="1"/>
  <c r="X167" i="1"/>
  <c r="W167" i="1"/>
  <c r="V167" i="1"/>
  <c r="U167" i="1"/>
  <c r="Q167" i="1"/>
  <c r="E167" i="1"/>
  <c r="B167" i="1"/>
  <c r="Y166" i="1"/>
  <c r="X166" i="1"/>
  <c r="W166" i="1"/>
  <c r="V166" i="1"/>
  <c r="U166" i="1"/>
  <c r="Q166" i="1"/>
  <c r="E166" i="1"/>
  <c r="B166" i="1"/>
  <c r="Y165" i="1"/>
  <c r="X165" i="1"/>
  <c r="W165" i="1"/>
  <c r="V165" i="1"/>
  <c r="U165" i="1"/>
  <c r="Q165" i="1"/>
  <c r="E165" i="1"/>
  <c r="B165" i="1"/>
  <c r="Y164" i="1"/>
  <c r="X164" i="1"/>
  <c r="W164" i="1"/>
  <c r="V164" i="1"/>
  <c r="U164" i="1"/>
  <c r="Q164" i="1"/>
  <c r="E164" i="1"/>
  <c r="B164" i="1"/>
  <c r="Y163" i="1"/>
  <c r="X163" i="1"/>
  <c r="W163" i="1"/>
  <c r="V163" i="1"/>
  <c r="U163" i="1"/>
  <c r="Q163" i="1"/>
  <c r="E163" i="1"/>
  <c r="B163" i="1"/>
  <c r="Y162" i="1"/>
  <c r="X162" i="1"/>
  <c r="W162" i="1"/>
  <c r="V162" i="1"/>
  <c r="U162" i="1"/>
  <c r="Q162" i="1"/>
  <c r="E162" i="1"/>
  <c r="B162" i="1"/>
  <c r="Y161" i="1"/>
  <c r="X161" i="1"/>
  <c r="W161" i="1"/>
  <c r="V161" i="1"/>
  <c r="U161" i="1"/>
  <c r="Q161" i="1"/>
  <c r="E161" i="1"/>
  <c r="B161" i="1"/>
  <c r="Y160" i="1"/>
  <c r="X160" i="1"/>
  <c r="W160" i="1"/>
  <c r="V160" i="1"/>
  <c r="U160" i="1"/>
  <c r="Q160" i="1"/>
  <c r="E160" i="1"/>
  <c r="B160" i="1"/>
  <c r="Y159" i="1"/>
  <c r="X159" i="1"/>
  <c r="W159" i="1"/>
  <c r="V159" i="1"/>
  <c r="U159" i="1"/>
  <c r="Q159" i="1"/>
  <c r="E159" i="1"/>
  <c r="B159" i="1"/>
  <c r="Y158" i="1"/>
  <c r="X158" i="1"/>
  <c r="W158" i="1"/>
  <c r="V158" i="1"/>
  <c r="U158" i="1"/>
  <c r="Q158" i="1"/>
  <c r="E158" i="1"/>
  <c r="B158" i="1"/>
  <c r="Y157" i="1"/>
  <c r="X157" i="1"/>
  <c r="W157" i="1"/>
  <c r="V157" i="1"/>
  <c r="U157" i="1"/>
  <c r="Q157" i="1"/>
  <c r="E157" i="1"/>
  <c r="B157" i="1"/>
  <c r="Y156" i="1"/>
  <c r="X156" i="1"/>
  <c r="W156" i="1"/>
  <c r="V156" i="1"/>
  <c r="U156" i="1"/>
  <c r="Q156" i="1"/>
  <c r="E156" i="1"/>
  <c r="B156" i="1"/>
  <c r="Y155" i="1"/>
  <c r="X155" i="1"/>
  <c r="W155" i="1"/>
  <c r="V155" i="1"/>
  <c r="U155" i="1"/>
  <c r="Q155" i="1"/>
  <c r="E155" i="1"/>
  <c r="B155" i="1"/>
  <c r="Y154" i="1"/>
  <c r="X154" i="1"/>
  <c r="W154" i="1"/>
  <c r="V154" i="1"/>
  <c r="U154" i="1"/>
  <c r="Q154" i="1"/>
  <c r="E154" i="1"/>
  <c r="B154" i="1"/>
  <c r="Y153" i="1"/>
  <c r="X153" i="1"/>
  <c r="W153" i="1"/>
  <c r="V153" i="1"/>
  <c r="U153" i="1"/>
  <c r="Q153" i="1"/>
  <c r="E153" i="1"/>
  <c r="B153" i="1"/>
  <c r="Y152" i="1"/>
  <c r="X152" i="1"/>
  <c r="W152" i="1"/>
  <c r="V152" i="1"/>
  <c r="U152" i="1"/>
  <c r="Q152" i="1"/>
  <c r="E152" i="1"/>
  <c r="B152" i="1"/>
  <c r="Y151" i="1"/>
  <c r="X151" i="1"/>
  <c r="W151" i="1"/>
  <c r="V151" i="1"/>
  <c r="U151" i="1"/>
  <c r="Q151" i="1"/>
  <c r="E151" i="1"/>
  <c r="B151" i="1"/>
  <c r="Y150" i="1"/>
  <c r="X150" i="1"/>
  <c r="W150" i="1"/>
  <c r="V150" i="1"/>
  <c r="U150" i="1"/>
  <c r="Q150" i="1"/>
  <c r="E150" i="1"/>
  <c r="B150" i="1"/>
  <c r="Y149" i="1"/>
  <c r="X149" i="1"/>
  <c r="W149" i="1"/>
  <c r="V149" i="1"/>
  <c r="U149" i="1"/>
  <c r="Q149" i="1"/>
  <c r="E149" i="1"/>
  <c r="B149" i="1"/>
  <c r="Y148" i="1"/>
  <c r="X148" i="1"/>
  <c r="W148" i="1"/>
  <c r="V148" i="1"/>
  <c r="U148" i="1"/>
  <c r="Q148" i="1"/>
  <c r="E148" i="1"/>
  <c r="B148" i="1"/>
  <c r="Y147" i="1"/>
  <c r="X147" i="1"/>
  <c r="W147" i="1"/>
  <c r="V147" i="1"/>
  <c r="U147" i="1"/>
  <c r="Q147" i="1"/>
  <c r="E147" i="1"/>
  <c r="B147" i="1"/>
  <c r="Y146" i="1"/>
  <c r="X146" i="1"/>
  <c r="W146" i="1"/>
  <c r="V146" i="1"/>
  <c r="U146" i="1"/>
  <c r="Q146" i="1"/>
  <c r="E146" i="1"/>
  <c r="B146" i="1"/>
  <c r="Q145" i="1"/>
  <c r="E145" i="1"/>
  <c r="B145" i="1"/>
  <c r="Q144" i="1"/>
  <c r="E144" i="1"/>
  <c r="B144" i="1"/>
  <c r="Q143" i="1"/>
  <c r="E143" i="1"/>
  <c r="B143" i="1"/>
  <c r="Q142" i="1"/>
  <c r="E142" i="1"/>
  <c r="B142" i="1"/>
  <c r="Q141" i="1"/>
  <c r="E141" i="1"/>
  <c r="B141" i="1"/>
  <c r="Q140" i="1"/>
  <c r="E140" i="1"/>
  <c r="B140" i="1"/>
  <c r="Q139" i="1"/>
  <c r="E139" i="1"/>
  <c r="B139" i="1"/>
  <c r="Q138" i="1"/>
  <c r="E138" i="1"/>
  <c r="B138" i="1"/>
  <c r="Q137" i="1"/>
  <c r="E137" i="1"/>
  <c r="B137" i="1"/>
  <c r="Q136" i="1"/>
  <c r="E136" i="1"/>
  <c r="B136" i="1"/>
  <c r="Q135" i="1"/>
  <c r="E135" i="1"/>
  <c r="B135" i="1"/>
  <c r="Q134" i="1"/>
  <c r="E134" i="1"/>
  <c r="B134" i="1"/>
  <c r="Q133" i="1"/>
  <c r="E133" i="1"/>
  <c r="B133" i="1"/>
  <c r="Q132" i="1"/>
  <c r="E132" i="1"/>
  <c r="B132" i="1"/>
  <c r="Q131" i="1"/>
  <c r="E131" i="1"/>
  <c r="B131" i="1"/>
  <c r="Q130" i="1"/>
  <c r="E130" i="1"/>
  <c r="B130" i="1"/>
  <c r="Q129" i="1"/>
  <c r="E129" i="1"/>
  <c r="B129" i="1"/>
  <c r="Q128" i="1"/>
  <c r="E128" i="1"/>
  <c r="B128" i="1"/>
  <c r="Q127" i="1"/>
  <c r="E127" i="1"/>
  <c r="B127" i="1"/>
  <c r="Q126" i="1"/>
  <c r="E126" i="1"/>
  <c r="B126" i="1"/>
  <c r="Q125" i="1"/>
  <c r="E125" i="1"/>
  <c r="B125" i="1"/>
  <c r="Q124" i="1"/>
  <c r="E124" i="1"/>
  <c r="B124" i="1"/>
  <c r="Q123" i="1"/>
  <c r="E123" i="1"/>
  <c r="B123" i="1"/>
  <c r="Q122" i="1"/>
  <c r="E122" i="1"/>
  <c r="B122" i="1"/>
  <c r="Q121" i="1"/>
  <c r="E121" i="1"/>
  <c r="B121" i="1"/>
  <c r="Q120" i="1"/>
  <c r="E120" i="1"/>
  <c r="B120" i="1"/>
  <c r="Q119" i="1"/>
  <c r="E119" i="1"/>
  <c r="B119" i="1"/>
  <c r="Q118" i="1"/>
  <c r="E118" i="1"/>
  <c r="B118" i="1"/>
  <c r="Q117" i="1"/>
  <c r="E117" i="1"/>
  <c r="B117" i="1"/>
  <c r="Q116" i="1"/>
  <c r="E116" i="1"/>
  <c r="B116" i="1"/>
  <c r="Q115" i="1"/>
  <c r="E115" i="1"/>
  <c r="B115" i="1"/>
  <c r="Q114" i="1"/>
  <c r="E114" i="1"/>
  <c r="B114" i="1"/>
  <c r="Q113" i="1"/>
  <c r="E113" i="1"/>
  <c r="B113" i="1"/>
  <c r="Q112" i="1"/>
  <c r="E112" i="1"/>
  <c r="B112" i="1"/>
  <c r="Q111" i="1"/>
  <c r="E111" i="1"/>
  <c r="B111" i="1"/>
  <c r="Q110" i="1"/>
  <c r="E110" i="1"/>
  <c r="B110" i="1"/>
  <c r="Q109" i="1"/>
  <c r="E109" i="1"/>
  <c r="B109" i="1"/>
  <c r="Q108" i="1"/>
  <c r="E108" i="1"/>
  <c r="B108" i="1"/>
  <c r="Q107" i="1"/>
  <c r="E107" i="1"/>
  <c r="B107" i="1"/>
  <c r="Q106" i="1"/>
  <c r="E106" i="1"/>
  <c r="B106" i="1"/>
  <c r="Q105" i="1"/>
  <c r="E105" i="1"/>
  <c r="B105" i="1"/>
  <c r="Q104" i="1"/>
  <c r="E104" i="1"/>
  <c r="B104" i="1"/>
  <c r="Q103" i="1"/>
  <c r="E103" i="1"/>
  <c r="B103" i="1"/>
  <c r="Q102" i="1"/>
  <c r="E102" i="1"/>
  <c r="B102" i="1"/>
  <c r="Q101" i="1"/>
  <c r="E101" i="1"/>
  <c r="B101" i="1"/>
  <c r="Q100" i="1"/>
  <c r="E100" i="1"/>
  <c r="B100" i="1"/>
  <c r="Q99" i="1"/>
  <c r="E99" i="1"/>
  <c r="B99" i="1"/>
  <c r="Q98" i="1"/>
  <c r="E98" i="1"/>
  <c r="B98" i="1"/>
  <c r="Q97" i="1"/>
  <c r="E97" i="1"/>
  <c r="B97" i="1"/>
  <c r="Q96" i="1"/>
  <c r="E96" i="1"/>
  <c r="B96" i="1"/>
  <c r="Q95" i="1"/>
  <c r="E95" i="1"/>
  <c r="B95" i="1"/>
  <c r="Q94" i="1"/>
  <c r="E94" i="1"/>
  <c r="B94" i="1"/>
  <c r="Q93" i="1"/>
  <c r="E93" i="1"/>
  <c r="B93" i="1"/>
  <c r="Q92" i="1"/>
  <c r="E92" i="1"/>
  <c r="B92" i="1"/>
  <c r="Q91" i="1"/>
  <c r="E91" i="1"/>
  <c r="B91" i="1"/>
  <c r="Q90" i="1"/>
  <c r="E90" i="1"/>
  <c r="B90" i="1"/>
  <c r="Q89" i="1"/>
  <c r="E89" i="1"/>
  <c r="B89" i="1"/>
  <c r="Q88" i="1"/>
  <c r="E88" i="1"/>
  <c r="B88" i="1"/>
  <c r="Q87" i="1"/>
  <c r="E87" i="1"/>
  <c r="B87" i="1"/>
  <c r="Q86" i="1"/>
  <c r="E86" i="1"/>
  <c r="B86" i="1"/>
  <c r="Q85" i="1"/>
  <c r="E85" i="1"/>
  <c r="B85" i="1"/>
  <c r="Q84" i="1"/>
  <c r="E84" i="1"/>
  <c r="B84" i="1"/>
  <c r="Q83" i="1"/>
  <c r="E83" i="1"/>
  <c r="B83" i="1"/>
  <c r="Q82" i="1"/>
  <c r="E82" i="1"/>
  <c r="B82" i="1"/>
  <c r="Q81" i="1"/>
  <c r="E81" i="1"/>
  <c r="B81" i="1"/>
  <c r="Q80" i="1"/>
  <c r="E80" i="1"/>
  <c r="B80" i="1"/>
  <c r="Q79" i="1"/>
  <c r="E79" i="1"/>
  <c r="B79" i="1"/>
  <c r="Q78" i="1"/>
  <c r="E78" i="1"/>
  <c r="B78" i="1"/>
  <c r="Q77" i="1"/>
  <c r="E77" i="1"/>
  <c r="B77" i="1"/>
  <c r="Q76" i="1"/>
  <c r="E76" i="1"/>
  <c r="B76" i="1"/>
  <c r="Q75" i="1"/>
  <c r="E75" i="1"/>
  <c r="B75" i="1"/>
  <c r="Q74" i="1"/>
  <c r="E74" i="1"/>
  <c r="B74" i="1"/>
  <c r="Q73" i="1"/>
  <c r="E73" i="1"/>
  <c r="B73" i="1"/>
  <c r="Q72" i="1"/>
  <c r="E72" i="1"/>
  <c r="B72" i="1"/>
  <c r="Q71" i="1"/>
  <c r="E71" i="1"/>
  <c r="B71" i="1"/>
  <c r="Q70" i="1"/>
  <c r="E70" i="1"/>
  <c r="B70" i="1"/>
  <c r="Q69" i="1"/>
  <c r="E69" i="1"/>
  <c r="B69" i="1"/>
  <c r="Q68" i="1"/>
  <c r="E68" i="1"/>
  <c r="B68" i="1"/>
  <c r="Q67" i="1"/>
  <c r="E67" i="1"/>
  <c r="B67" i="1"/>
  <c r="Q66" i="1"/>
  <c r="E66" i="1"/>
  <c r="B66" i="1"/>
  <c r="Q65" i="1"/>
  <c r="E65" i="1"/>
  <c r="B65" i="1"/>
  <c r="Q64" i="1"/>
  <c r="E64" i="1"/>
  <c r="B64" i="1"/>
  <c r="Q63" i="1"/>
  <c r="E63" i="1"/>
  <c r="B63" i="1"/>
  <c r="Q62" i="1"/>
  <c r="E62" i="1"/>
  <c r="B62" i="1"/>
  <c r="Q61" i="1"/>
  <c r="E61" i="1"/>
  <c r="B61" i="1"/>
  <c r="Q60" i="1"/>
  <c r="E60" i="1"/>
  <c r="B60" i="1"/>
  <c r="Q59" i="1"/>
  <c r="E59" i="1"/>
  <c r="B59" i="1"/>
  <c r="Q58" i="1"/>
  <c r="E58" i="1"/>
  <c r="B58" i="1"/>
  <c r="Q57" i="1"/>
  <c r="E57" i="1"/>
  <c r="B57" i="1"/>
  <c r="Q56" i="1"/>
  <c r="E56" i="1"/>
  <c r="B56" i="1"/>
  <c r="Q55" i="1"/>
  <c r="E55" i="1"/>
  <c r="B55" i="1"/>
  <c r="Q54" i="1"/>
  <c r="E54" i="1"/>
  <c r="B54" i="1"/>
  <c r="Q53" i="1"/>
  <c r="E53" i="1"/>
  <c r="B53" i="1"/>
  <c r="Q52" i="1"/>
  <c r="E52" i="1"/>
  <c r="B52" i="1"/>
  <c r="Q51" i="1"/>
  <c r="E51" i="1"/>
  <c r="B51" i="1"/>
  <c r="Q50" i="1"/>
  <c r="E50" i="1"/>
  <c r="B50" i="1"/>
  <c r="Q49" i="1"/>
  <c r="E49" i="1"/>
  <c r="B49" i="1"/>
  <c r="Q48" i="1"/>
  <c r="E48" i="1"/>
  <c r="B48" i="1"/>
  <c r="Q47" i="1"/>
  <c r="E47" i="1"/>
  <c r="B47" i="1"/>
  <c r="Q46" i="1"/>
  <c r="E46" i="1"/>
  <c r="B46" i="1"/>
  <c r="Q45" i="1"/>
  <c r="E45" i="1"/>
  <c r="B45" i="1"/>
  <c r="Q44" i="1"/>
  <c r="E44" i="1"/>
  <c r="B44" i="1"/>
  <c r="Q43" i="1"/>
  <c r="E43" i="1"/>
  <c r="B43" i="1"/>
  <c r="Q42" i="1"/>
  <c r="E42" i="1"/>
  <c r="B42" i="1"/>
  <c r="Q41" i="1"/>
  <c r="E41" i="1"/>
  <c r="B41" i="1"/>
  <c r="Q40" i="1"/>
  <c r="E40" i="1"/>
  <c r="B40" i="1"/>
  <c r="Q39" i="1"/>
  <c r="E39" i="1"/>
  <c r="B39" i="1"/>
  <c r="Q38" i="1"/>
  <c r="E38" i="1"/>
  <c r="B38" i="1"/>
  <c r="Q37" i="1"/>
  <c r="E37" i="1"/>
  <c r="B37" i="1"/>
  <c r="Q36" i="1"/>
  <c r="E36" i="1"/>
  <c r="B36" i="1"/>
  <c r="Q35" i="1"/>
  <c r="E35" i="1"/>
  <c r="B35" i="1"/>
  <c r="Q34" i="1"/>
  <c r="E34" i="1"/>
  <c r="B34" i="1"/>
  <c r="Q33" i="1"/>
  <c r="E33" i="1"/>
  <c r="B33" i="1"/>
  <c r="Q32" i="1"/>
  <c r="E32" i="1"/>
  <c r="B32" i="1"/>
  <c r="A32" i="1" s="1"/>
  <c r="Q31" i="1"/>
  <c r="E31" i="1"/>
  <c r="B31" i="1"/>
  <c r="Q30" i="1"/>
  <c r="E30" i="1"/>
  <c r="B30" i="1"/>
  <c r="Q29" i="1"/>
  <c r="E29" i="1"/>
  <c r="B29" i="1"/>
  <c r="Q28" i="1"/>
  <c r="E28" i="1"/>
  <c r="B28" i="1"/>
  <c r="Q27" i="1"/>
  <c r="E27" i="1"/>
  <c r="B27" i="1"/>
  <c r="Q26" i="1"/>
  <c r="E26" i="1"/>
  <c r="B26" i="1"/>
  <c r="Q25" i="1"/>
  <c r="E25" i="1"/>
  <c r="B25" i="1"/>
  <c r="Q24" i="1"/>
  <c r="E24" i="1"/>
  <c r="B24" i="1"/>
  <c r="Q23" i="1"/>
  <c r="E23" i="1"/>
  <c r="B23" i="1"/>
  <c r="Q22" i="1"/>
  <c r="E22" i="1"/>
  <c r="B22" i="1"/>
  <c r="A22" i="1" s="1"/>
  <c r="Q21" i="1"/>
  <c r="E21" i="1"/>
  <c r="B21" i="1"/>
  <c r="Q20" i="1"/>
  <c r="E20" i="1"/>
  <c r="B20" i="1"/>
  <c r="Q19" i="1"/>
  <c r="E19" i="1"/>
  <c r="B19" i="1"/>
  <c r="A19" i="1" s="1"/>
  <c r="Q18" i="1"/>
  <c r="E18" i="1"/>
  <c r="B18" i="1"/>
  <c r="A52" i="1" s="1"/>
  <c r="A18" i="1"/>
  <c r="P17" i="1"/>
  <c r="O17" i="1"/>
  <c r="N17" i="1"/>
  <c r="M17" i="1"/>
  <c r="L17" i="1"/>
  <c r="K17" i="1"/>
  <c r="J17" i="1"/>
  <c r="I17" i="1"/>
  <c r="H17" i="1"/>
  <c r="G17" i="1"/>
  <c r="A28" i="1" l="1"/>
  <c r="A38" i="1"/>
  <c r="A90" i="1"/>
  <c r="A106" i="1"/>
  <c r="A111" i="1"/>
  <c r="A127" i="1"/>
  <c r="A86" i="1"/>
  <c r="A48" i="1"/>
  <c r="A74" i="1"/>
  <c r="A44" i="1"/>
  <c r="A54" i="1"/>
  <c r="A149" i="1"/>
  <c r="Q17" i="1"/>
  <c r="A70" i="1"/>
  <c r="A91" i="1"/>
  <c r="A24" i="1"/>
  <c r="A107" i="1"/>
  <c r="A126" i="1"/>
  <c r="A26" i="1"/>
  <c r="A76" i="1"/>
  <c r="A118" i="1"/>
  <c r="A134" i="1"/>
  <c r="A30" i="1"/>
  <c r="A87" i="1"/>
  <c r="A140" i="1"/>
  <c r="A63" i="1"/>
  <c r="A40" i="1"/>
  <c r="A131" i="1"/>
  <c r="A56" i="1"/>
  <c r="A98" i="1"/>
  <c r="A135" i="1"/>
  <c r="A71" i="1"/>
  <c r="A36" i="1"/>
  <c r="A46" i="1"/>
  <c r="A21" i="1"/>
  <c r="A94" i="1"/>
  <c r="A115" i="1"/>
  <c r="A110" i="1"/>
  <c r="A148" i="1"/>
  <c r="A59" i="1"/>
  <c r="A138" i="1"/>
  <c r="A143" i="1"/>
  <c r="A72" i="1"/>
  <c r="A136" i="1"/>
  <c r="A155" i="1"/>
  <c r="A161" i="1"/>
  <c r="A165" i="1"/>
  <c r="A169" i="1"/>
  <c r="A173" i="1"/>
  <c r="A177" i="1"/>
  <c r="A181" i="1"/>
  <c r="A185" i="1"/>
  <c r="A189" i="1"/>
  <c r="A191" i="1"/>
  <c r="A193" i="1"/>
  <c r="A195" i="1"/>
  <c r="A201" i="1"/>
  <c r="A205" i="1"/>
  <c r="A207" i="1"/>
  <c r="A25" i="1"/>
  <c r="A33" i="1"/>
  <c r="A41" i="1"/>
  <c r="A49" i="1"/>
  <c r="A57" i="1"/>
  <c r="A68" i="1"/>
  <c r="A132" i="1"/>
  <c r="A123" i="1"/>
  <c r="A102" i="1"/>
  <c r="A151" i="1"/>
  <c r="A153" i="1"/>
  <c r="A157" i="1"/>
  <c r="A163" i="1"/>
  <c r="A171" i="1"/>
  <c r="A179" i="1"/>
  <c r="A203" i="1"/>
  <c r="A64" i="1"/>
  <c r="A128" i="1"/>
  <c r="A119" i="1"/>
  <c r="A187" i="1"/>
  <c r="A60" i="1"/>
  <c r="A124" i="1"/>
  <c r="A43" i="1"/>
  <c r="A82" i="1"/>
  <c r="A99" i="1"/>
  <c r="A116" i="1"/>
  <c r="A146" i="1"/>
  <c r="A78" i="1"/>
  <c r="A95" i="1"/>
  <c r="A112" i="1"/>
  <c r="A142" i="1"/>
  <c r="A103" i="1"/>
  <c r="A200" i="1"/>
  <c r="A184" i="1"/>
  <c r="A168" i="1"/>
  <c r="A152" i="1"/>
  <c r="A175" i="1"/>
  <c r="A159" i="1"/>
  <c r="A198" i="1"/>
  <c r="A182" i="1"/>
  <c r="A166" i="1"/>
  <c r="A147" i="1"/>
  <c r="A199" i="1"/>
  <c r="A183" i="1"/>
  <c r="A167" i="1"/>
  <c r="A158" i="1"/>
  <c r="A145" i="1"/>
  <c r="A141" i="1"/>
  <c r="A137" i="1"/>
  <c r="A133" i="1"/>
  <c r="A129" i="1"/>
  <c r="A125" i="1"/>
  <c r="A121" i="1"/>
  <c r="A117" i="1"/>
  <c r="A113" i="1"/>
  <c r="A109" i="1"/>
  <c r="A105" i="1"/>
  <c r="A101" i="1"/>
  <c r="A97" i="1"/>
  <c r="A93" i="1"/>
  <c r="A89" i="1"/>
  <c r="A85" i="1"/>
  <c r="A81" i="1"/>
  <c r="A77" i="1"/>
  <c r="A73" i="1"/>
  <c r="A69" i="1"/>
  <c r="A65" i="1"/>
  <c r="A61" i="1"/>
  <c r="A197" i="1"/>
  <c r="A204" i="1"/>
  <c r="A188" i="1"/>
  <c r="A172" i="1"/>
  <c r="A156" i="1"/>
  <c r="A108" i="1"/>
  <c r="A150" i="1"/>
  <c r="A51" i="1"/>
  <c r="A104" i="1"/>
  <c r="A154" i="1"/>
  <c r="A160" i="1"/>
  <c r="A162" i="1"/>
  <c r="A164" i="1"/>
  <c r="A170" i="1"/>
  <c r="A174" i="1"/>
  <c r="A176" i="1"/>
  <c r="A178" i="1"/>
  <c r="A180" i="1"/>
  <c r="A186" i="1"/>
  <c r="A190" i="1"/>
  <c r="A192" i="1"/>
  <c r="A194" i="1"/>
  <c r="A196" i="1"/>
  <c r="A202" i="1"/>
  <c r="A206" i="1"/>
  <c r="A208" i="1"/>
  <c r="A27" i="1"/>
  <c r="A29" i="1"/>
  <c r="A53" i="1"/>
  <c r="A100" i="1"/>
  <c r="A62" i="1"/>
  <c r="A79" i="1"/>
  <c r="A96" i="1"/>
  <c r="A120" i="1"/>
  <c r="A45" i="1"/>
  <c r="A34" i="1"/>
  <c r="A42" i="1"/>
  <c r="A50" i="1"/>
  <c r="A58" i="1"/>
  <c r="A75" i="1"/>
  <c r="A92" i="1"/>
  <c r="A122" i="1"/>
  <c r="A139" i="1"/>
  <c r="A35" i="1"/>
  <c r="A37" i="1"/>
  <c r="A66" i="1"/>
  <c r="A83" i="1"/>
  <c r="A130" i="1"/>
  <c r="A20" i="1"/>
  <c r="A88" i="1"/>
  <c r="A23" i="1"/>
  <c r="A31" i="1"/>
  <c r="A39" i="1"/>
  <c r="A47" i="1"/>
  <c r="A55" i="1"/>
  <c r="A67" i="1"/>
  <c r="A84" i="1"/>
  <c r="A114" i="1"/>
  <c r="A80" i="1"/>
  <c r="A144" i="1"/>
</calcChain>
</file>

<file path=xl/sharedStrings.xml><?xml version="1.0" encoding="utf-8"?>
<sst xmlns="http://schemas.openxmlformats.org/spreadsheetml/2006/main" count="31" uniqueCount="30">
  <si>
    <t xml:space="preserve"> </t>
  </si>
  <si>
    <t>Colonne1</t>
  </si>
  <si>
    <t>Colonne2</t>
  </si>
  <si>
    <t xml:space="preserve">Code </t>
  </si>
  <si>
    <t>Nb d'anomalies</t>
  </si>
  <si>
    <t>Nb fuite supposée</t>
  </si>
  <si>
    <t>Nb de cons SUP</t>
  </si>
  <si>
    <r>
      <t xml:space="preserve">Nb de cons inferieur </t>
    </r>
    <r>
      <rPr>
        <sz val="9"/>
        <rFont val="Verdana"/>
        <family val="2"/>
      </rPr>
      <t>(FI)</t>
    </r>
  </si>
  <si>
    <t>Nb inaccéssible</t>
  </si>
  <si>
    <t>Nb Cpt difficile acces</t>
  </si>
  <si>
    <t>SANS INDEX</t>
  </si>
  <si>
    <r>
      <t xml:space="preserve">Cpt bloqué  </t>
    </r>
    <r>
      <rPr>
        <sz val="9"/>
        <rFont val="Verdana"/>
        <family val="2"/>
      </rPr>
      <t>(FI)</t>
    </r>
    <r>
      <rPr>
        <sz val="9"/>
        <color indexed="9"/>
        <rFont val="Verdana"/>
        <family val="2"/>
      </rPr>
      <t xml:space="preserve">                </t>
    </r>
  </si>
  <si>
    <r>
      <t xml:space="preserve">fuite apres cpt    </t>
    </r>
    <r>
      <rPr>
        <sz val="9"/>
        <rFont val="Verdana"/>
        <family val="2"/>
      </rPr>
      <t>(FI)</t>
    </r>
  </si>
  <si>
    <t>Total d'anomalies</t>
  </si>
  <si>
    <t>Colonne3</t>
  </si>
  <si>
    <t>Commentaire divers</t>
  </si>
  <si>
    <t>Agent</t>
  </si>
  <si>
    <t>Ne pas remplire</t>
  </si>
  <si>
    <t>ex: (R1)</t>
  </si>
  <si>
    <t>Colonne4</t>
  </si>
  <si>
    <t>Colonne5</t>
  </si>
  <si>
    <t>Colonne6</t>
  </si>
  <si>
    <t>Colonne7</t>
  </si>
  <si>
    <t>Colonne8</t>
  </si>
  <si>
    <t>Colonne9</t>
  </si>
  <si>
    <t>Colonne10</t>
  </si>
  <si>
    <t>portable</t>
  </si>
  <si>
    <t>Colonne11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</si>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</sst>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6"/>
      <color rgb="FF000000"/>
      <name val="Calibri"/>
      <family val="2"/>
    </font>
    <font>
      <sz val="11"/>
      <color theme="1"/>
      <name val="Verdana"/>
      <family val="2"/>
    </font>
    <font>
      <b/>
      <sz val="12"/>
      <color theme="1"/>
      <name val="Calibri"/>
      <family val="2"/>
    </font>
    <font>
      <sz val="11"/>
      <color rgb="FFFF0000"/>
      <name val="Verdana"/>
      <family val="2"/>
    </font>
    <font>
      <b/>
      <u/>
      <sz val="12"/>
      <color theme="1"/>
      <name val="Calibri"/>
      <family val="2"/>
    </font>
    <font>
      <b/>
      <sz val="18"/>
      <color theme="1"/>
      <name val="Calibri"/>
      <family val="2"/>
    </font>
    <font>
      <b/>
      <u/>
      <sz val="17"/>
      <color theme="1"/>
      <name val="Calibri"/>
      <family val="2"/>
    </font>
    <font>
      <b/>
      <sz val="17"/>
      <color theme="1"/>
      <name val="Calibri"/>
      <family val="2"/>
    </font>
    <font>
      <sz val="11"/>
      <color theme="0"/>
      <name val="Verdana"/>
      <family val="2"/>
    </font>
    <font>
      <b/>
      <sz val="12"/>
      <color theme="0" tint="-0.14999847407452621"/>
      <name val="Calibri"/>
      <family val="2"/>
    </font>
    <font>
      <sz val="11"/>
      <name val="Verdana"/>
      <family val="2"/>
    </font>
    <font>
      <b/>
      <sz val="11"/>
      <color theme="0" tint="-0.14999847407452621"/>
      <name val="Calibri"/>
      <family val="2"/>
    </font>
    <font>
      <b/>
      <sz val="11"/>
      <color theme="1"/>
      <name val="Calibri"/>
      <family val="2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7"/>
      <color rgb="FFFF0000"/>
      <name val="Calibri"/>
      <family val="2"/>
    </font>
    <font>
      <sz val="12"/>
      <color theme="0" tint="-0.1499984740745262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i/>
      <sz val="11"/>
      <name val="Times New Roman"/>
      <family val="1"/>
    </font>
    <font>
      <sz val="8"/>
      <color theme="1"/>
      <name val="Calibri"/>
      <family val="2"/>
    </font>
    <font>
      <sz val="14"/>
      <color theme="1"/>
      <name val="Calibri"/>
      <family val="2"/>
    </font>
    <font>
      <sz val="11"/>
      <color rgb="FFFF0000"/>
      <name val="Calibri"/>
      <family val="2"/>
    </font>
    <font>
      <b/>
      <sz val="16"/>
      <color rgb="FFFF0000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color rgb="FFFF0000"/>
      <name val="Calibri"/>
      <family val="2"/>
    </font>
    <font>
      <sz val="10"/>
      <color theme="1"/>
      <name val="Calibri"/>
      <family val="2"/>
    </font>
    <font>
      <i/>
      <sz val="16"/>
      <color theme="0"/>
      <name val="Times New Roman"/>
      <family val="1"/>
    </font>
    <font>
      <b/>
      <sz val="11"/>
      <color rgb="FFFF0000"/>
      <name val="Calibri"/>
      <family val="2"/>
    </font>
    <font>
      <sz val="14"/>
      <color rgb="FFFF0000"/>
      <name val="Calibri"/>
      <family val="2"/>
    </font>
    <font>
      <b/>
      <i/>
      <sz val="12"/>
      <color theme="0"/>
      <name val="Verdana"/>
      <family val="2"/>
    </font>
    <font>
      <sz val="12"/>
      <name val="Calibri"/>
      <family val="2"/>
    </font>
    <font>
      <sz val="11"/>
      <color theme="0" tint="-0.14999847407452621"/>
      <name val="Verdana"/>
      <family val="2"/>
    </font>
    <font>
      <b/>
      <sz val="11"/>
      <color rgb="FFFF0000"/>
      <name val="Verdana"/>
      <family val="2"/>
    </font>
    <font>
      <sz val="9"/>
      <name val="Verdana"/>
      <family val="2"/>
    </font>
    <font>
      <sz val="9"/>
      <color indexed="9"/>
      <name val="Verdana"/>
      <family val="2"/>
    </font>
    <font>
      <sz val="10"/>
      <color theme="0"/>
      <name val="Verdana"/>
      <family val="2"/>
    </font>
    <font>
      <sz val="9"/>
      <color theme="0"/>
      <name val="Verdana"/>
      <family val="2"/>
    </font>
    <font>
      <b/>
      <sz val="9"/>
      <color indexed="9"/>
      <name val="Verdana"/>
      <family val="2"/>
    </font>
    <font>
      <b/>
      <sz val="9"/>
      <name val="Verdana"/>
      <family val="2"/>
    </font>
    <font>
      <sz val="8"/>
      <color theme="0"/>
      <name val="Verdana"/>
      <family val="2"/>
    </font>
    <font>
      <sz val="12"/>
      <color theme="0"/>
      <name val="Verdana"/>
      <family val="2"/>
    </font>
    <font>
      <sz val="12"/>
      <name val="Verdana"/>
      <family val="2"/>
    </font>
    <font>
      <sz val="11"/>
      <color theme="6" tint="0.39997558519241921"/>
      <name val="Verdana"/>
      <family val="2"/>
    </font>
    <font>
      <sz val="8"/>
      <color theme="1"/>
      <name val="Verdana"/>
      <family val="2"/>
    </font>
    <font>
      <sz val="11"/>
      <color rgb="FFFFFFFF"/>
      <name val="Verdana"/>
      <family val="2"/>
    </font>
    <font>
      <sz val="10"/>
      <color theme="1"/>
      <name val="Verdana"/>
      <family val="2"/>
    </font>
    <font>
      <sz val="11"/>
      <color theme="2" tint="-0.249977111117893"/>
      <name val="Verdana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1">
    <xf numFmtId="0" fontId="0" fillId="0" borderId="0" xfId="0"/>
    <xf numFmtId="0" fontId="4" fillId="2" borderId="0" xfId="0" applyFont="1" applyFill="1"/>
    <xf numFmtId="14" fontId="4" fillId="2" borderId="0" xfId="0" applyNumberFormat="1" applyFont="1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vertical="center"/>
    </xf>
    <xf numFmtId="14" fontId="7" fillId="2" borderId="0" xfId="0" applyNumberFormat="1" applyFont="1" applyFill="1" applyBorder="1" applyAlignment="1">
      <alignment horizontal="right" vertical="center"/>
    </xf>
    <xf numFmtId="14" fontId="5" fillId="2" borderId="0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left" vertical="center"/>
    </xf>
    <xf numFmtId="0" fontId="4" fillId="0" borderId="0" xfId="0" applyFont="1"/>
    <xf numFmtId="14" fontId="12" fillId="2" borderId="0" xfId="0" applyNumberFormat="1" applyFont="1" applyFill="1" applyBorder="1" applyAlignment="1">
      <alignment vertical="center"/>
    </xf>
    <xf numFmtId="14" fontId="14" fillId="2" borderId="0" xfId="0" applyNumberFormat="1" applyFont="1" applyFill="1" applyBorder="1" applyAlignment="1">
      <alignment vertical="center"/>
    </xf>
    <xf numFmtId="14" fontId="15" fillId="2" borderId="0" xfId="0" applyNumberFormat="1" applyFont="1" applyFill="1" applyBorder="1" applyAlignment="1">
      <alignment vertical="center"/>
    </xf>
    <xf numFmtId="14" fontId="16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vertical="center"/>
    </xf>
    <xf numFmtId="0" fontId="14" fillId="2" borderId="0" xfId="0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Border="1" applyAlignment="1">
      <alignment horizontal="right" vertical="center"/>
    </xf>
    <xf numFmtId="14" fontId="1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9" fontId="19" fillId="2" borderId="0" xfId="1" applyFont="1" applyFill="1" applyBorder="1" applyAlignment="1">
      <alignment horizontal="center" vertical="center"/>
    </xf>
    <xf numFmtId="9" fontId="1" fillId="2" borderId="0" xfId="1" applyFont="1" applyFill="1" applyBorder="1" applyAlignment="1">
      <alignment horizontal="center" vertical="center"/>
    </xf>
    <xf numFmtId="0" fontId="20" fillId="2" borderId="0" xfId="0" applyNumberFormat="1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" fontId="27" fillId="2" borderId="0" xfId="0" applyNumberFormat="1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vertical="center"/>
    </xf>
    <xf numFmtId="0" fontId="28" fillId="2" borderId="0" xfId="0" applyFont="1" applyFill="1" applyBorder="1" applyAlignment="1">
      <alignment vertical="center"/>
    </xf>
    <xf numFmtId="0" fontId="29" fillId="2" borderId="0" xfId="0" applyFont="1" applyFill="1" applyBorder="1" applyAlignment="1">
      <alignment vertical="center"/>
    </xf>
    <xf numFmtId="17" fontId="29" fillId="2" borderId="0" xfId="0" applyNumberFormat="1" applyFont="1" applyFill="1" applyBorder="1" applyAlignment="1">
      <alignment horizontal="left" vertical="center"/>
    </xf>
    <xf numFmtId="0" fontId="29" fillId="2" borderId="0" xfId="0" applyFont="1" applyFill="1" applyBorder="1" applyAlignment="1">
      <alignment horizontal="left" vertical="center"/>
    </xf>
    <xf numFmtId="0" fontId="29" fillId="2" borderId="0" xfId="0" applyFont="1" applyFill="1" applyBorder="1" applyAlignment="1">
      <alignment vertical="center"/>
    </xf>
    <xf numFmtId="0" fontId="27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vertical="center"/>
    </xf>
    <xf numFmtId="0" fontId="33" fillId="2" borderId="0" xfId="0" applyFont="1" applyFill="1" applyBorder="1" applyAlignment="1">
      <alignment vertical="center"/>
    </xf>
    <xf numFmtId="0" fontId="32" fillId="2" borderId="0" xfId="0" applyFont="1" applyFill="1" applyBorder="1" applyAlignment="1">
      <alignment horizontal="center" vertical="center"/>
    </xf>
    <xf numFmtId="3" fontId="34" fillId="2" borderId="0" xfId="0" applyNumberFormat="1" applyFont="1" applyFill="1" applyBorder="1" applyAlignment="1">
      <alignment horizontal="left" vertical="center"/>
    </xf>
    <xf numFmtId="0" fontId="35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horizontal="left" vertical="center"/>
    </xf>
    <xf numFmtId="0" fontId="29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 applyProtection="1">
      <alignment horizontal="center" vertical="center"/>
      <protection locked="0"/>
    </xf>
    <xf numFmtId="0" fontId="39" fillId="2" borderId="0" xfId="0" applyFont="1" applyFill="1" applyBorder="1" applyAlignment="1">
      <alignment horizontal="left" vertical="center"/>
    </xf>
    <xf numFmtId="0" fontId="28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14" fontId="29" fillId="2" borderId="0" xfId="0" applyNumberFormat="1" applyFont="1" applyFill="1" applyBorder="1" applyAlignment="1">
      <alignment horizontal="center" vertical="center"/>
    </xf>
    <xf numFmtId="0" fontId="41" fillId="2" borderId="0" xfId="0" applyFont="1" applyFill="1" applyBorder="1" applyAlignment="1">
      <alignment horizontal="center" vertical="center"/>
    </xf>
    <xf numFmtId="9" fontId="27" fillId="2" borderId="0" xfId="1" applyFont="1" applyFill="1" applyBorder="1" applyAlignment="1">
      <alignment vertical="center"/>
    </xf>
    <xf numFmtId="0" fontId="27" fillId="2" borderId="0" xfId="0" applyFont="1" applyFill="1" applyBorder="1" applyAlignment="1">
      <alignment vertical="center"/>
    </xf>
    <xf numFmtId="0" fontId="42" fillId="2" borderId="0" xfId="0" applyFont="1" applyFill="1" applyBorder="1" applyAlignment="1">
      <alignment vertical="center"/>
    </xf>
    <xf numFmtId="0" fontId="27" fillId="2" borderId="0" xfId="0" applyFont="1" applyFill="1" applyBorder="1" applyAlignment="1">
      <alignment horizontal="left" vertical="center"/>
    </xf>
    <xf numFmtId="0" fontId="36" fillId="2" borderId="0" xfId="0" applyFont="1" applyFill="1" applyBorder="1" applyAlignment="1">
      <alignment horizontal="center"/>
    </xf>
    <xf numFmtId="0" fontId="44" fillId="2" borderId="0" xfId="0" applyFont="1" applyFill="1" applyBorder="1" applyAlignment="1">
      <alignment vertical="center"/>
    </xf>
    <xf numFmtId="14" fontId="44" fillId="2" borderId="0" xfId="0" applyNumberFormat="1" applyFont="1" applyFill="1" applyBorder="1" applyAlignment="1">
      <alignment vertical="center"/>
    </xf>
    <xf numFmtId="0" fontId="44" fillId="2" borderId="0" xfId="0" applyFont="1" applyFill="1" applyBorder="1" applyAlignment="1">
      <alignment horizontal="right" vertical="center"/>
    </xf>
    <xf numFmtId="3" fontId="38" fillId="2" borderId="0" xfId="0" applyNumberFormat="1" applyFont="1" applyFill="1" applyBorder="1" applyAlignment="1" applyProtection="1">
      <alignment horizontal="center" vertical="center"/>
      <protection hidden="1"/>
    </xf>
    <xf numFmtId="0" fontId="46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8" fillId="15" borderId="1" xfId="0" applyFont="1" applyFill="1" applyBorder="1" applyAlignment="1">
      <alignment horizontal="center" vertical="center" wrapText="1"/>
    </xf>
    <xf numFmtId="0" fontId="48" fillId="12" borderId="6" xfId="0" applyFont="1" applyFill="1" applyBorder="1" applyAlignment="1">
      <alignment horizontal="center" vertical="center" wrapText="1"/>
    </xf>
    <xf numFmtId="0" fontId="50" fillId="18" borderId="4" xfId="0" applyFont="1" applyFill="1" applyBorder="1" applyAlignment="1">
      <alignment horizontal="center" vertical="center" wrapText="1"/>
    </xf>
    <xf numFmtId="0" fontId="50" fillId="18" borderId="6" xfId="0" applyFont="1" applyFill="1" applyBorder="1" applyAlignment="1">
      <alignment horizontal="center" vertical="center" wrapText="1"/>
    </xf>
    <xf numFmtId="0" fontId="50" fillId="18" borderId="3" xfId="0" applyFont="1" applyFill="1" applyBorder="1" applyAlignment="1">
      <alignment horizontal="center" vertical="center" wrapText="1"/>
    </xf>
    <xf numFmtId="0" fontId="48" fillId="2" borderId="0" xfId="0" applyFont="1" applyFill="1" applyBorder="1" applyAlignment="1">
      <alignment horizontal="center" vertical="center" wrapText="1"/>
    </xf>
    <xf numFmtId="0" fontId="47" fillId="5" borderId="1" xfId="0" applyFont="1" applyFill="1" applyBorder="1" applyAlignment="1">
      <alignment horizontal="center" vertical="center" wrapText="1"/>
    </xf>
    <xf numFmtId="0" fontId="47" fillId="5" borderId="2" xfId="0" applyFont="1" applyFill="1" applyBorder="1" applyAlignment="1">
      <alignment horizontal="center" vertical="center" wrapText="1"/>
    </xf>
    <xf numFmtId="14" fontId="47" fillId="5" borderId="7" xfId="0" applyNumberFormat="1" applyFont="1" applyFill="1" applyBorder="1" applyAlignment="1">
      <alignment horizontal="center" vertical="center" wrapText="1"/>
    </xf>
    <xf numFmtId="0" fontId="53" fillId="5" borderId="9" xfId="0" applyFont="1" applyFill="1" applyBorder="1" applyAlignment="1">
      <alignment horizontal="center" vertical="center"/>
    </xf>
    <xf numFmtId="0" fontId="49" fillId="5" borderId="1" xfId="0" applyFont="1" applyFill="1" applyBorder="1" applyAlignment="1">
      <alignment horizontal="center" vertical="center"/>
    </xf>
    <xf numFmtId="0" fontId="54" fillId="11" borderId="1" xfId="0" applyFont="1" applyFill="1" applyBorder="1" applyAlignment="1">
      <alignment horizontal="center" vertical="center" wrapText="1"/>
    </xf>
    <xf numFmtId="0" fontId="55" fillId="3" borderId="1" xfId="0" applyFont="1" applyFill="1" applyBorder="1" applyAlignment="1">
      <alignment horizontal="center" vertical="center" wrapText="1"/>
    </xf>
    <xf numFmtId="3" fontId="13" fillId="3" borderId="7" xfId="0" applyNumberFormat="1" applyFont="1" applyFill="1" applyBorder="1" applyAlignment="1" applyProtection="1">
      <alignment horizontal="center" vertical="center" wrapText="1"/>
      <protection hidden="1"/>
    </xf>
    <xf numFmtId="3" fontId="13" fillId="19" borderId="7" xfId="0" applyNumberFormat="1" applyFont="1" applyFill="1" applyBorder="1" applyAlignment="1" applyProtection="1">
      <alignment horizontal="center" vertical="center" wrapText="1"/>
      <protection hidden="1"/>
    </xf>
    <xf numFmtId="3" fontId="13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13" fillId="5" borderId="0" xfId="0" applyNumberFormat="1" applyFont="1" applyFill="1" applyBorder="1" applyAlignment="1" applyProtection="1">
      <alignment horizontal="center" vertical="center" wrapText="1"/>
      <protection hidden="1"/>
    </xf>
    <xf numFmtId="3" fontId="13" fillId="12" borderId="1" xfId="0" applyNumberFormat="1" applyFont="1" applyFill="1" applyBorder="1" applyAlignment="1" applyProtection="1">
      <alignment horizontal="center" vertical="center" wrapText="1"/>
      <protection hidden="1"/>
    </xf>
    <xf numFmtId="3" fontId="13" fillId="13" borderId="8" xfId="0" applyNumberFormat="1" applyFont="1" applyFill="1" applyBorder="1" applyAlignment="1" applyProtection="1">
      <alignment horizontal="center" vertical="center" wrapText="1"/>
      <protection hidden="1"/>
    </xf>
    <xf numFmtId="3" fontId="13" fillId="13" borderId="1" xfId="0" applyNumberFormat="1" applyFont="1" applyFill="1" applyBorder="1" applyAlignment="1" applyProtection="1">
      <alignment horizontal="center" vertical="center" wrapText="1"/>
      <protection hidden="1"/>
    </xf>
    <xf numFmtId="3" fontId="4" fillId="5" borderId="10" xfId="0" applyNumberFormat="1" applyFont="1" applyFill="1" applyBorder="1" applyAlignment="1" applyProtection="1">
      <alignment horizontal="center" vertical="center"/>
      <protection hidden="1"/>
    </xf>
    <xf numFmtId="3" fontId="4" fillId="2" borderId="0" xfId="0" applyNumberFormat="1" applyFont="1" applyFill="1" applyBorder="1" applyAlignment="1" applyProtection="1">
      <alignment horizontal="center" vertical="center"/>
      <protection hidden="1"/>
    </xf>
    <xf numFmtId="0" fontId="45" fillId="2" borderId="11" xfId="0" applyNumberFormat="1" applyFont="1" applyFill="1" applyBorder="1" applyAlignment="1">
      <alignment horizontal="center" vertical="center"/>
    </xf>
    <xf numFmtId="0" fontId="11" fillId="2" borderId="12" xfId="0" applyFont="1" applyFill="1" applyBorder="1"/>
    <xf numFmtId="0" fontId="13" fillId="6" borderId="11" xfId="0" applyNumberFormat="1" applyFont="1" applyFill="1" applyBorder="1" applyAlignment="1">
      <alignment horizontal="center" vertical="center"/>
    </xf>
    <xf numFmtId="14" fontId="13" fillId="6" borderId="10" xfId="0" applyNumberFormat="1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21" borderId="12" xfId="0" applyFont="1" applyFill="1" applyBorder="1" applyAlignment="1">
      <alignment horizontal="center" vertical="center"/>
    </xf>
    <xf numFmtId="0" fontId="55" fillId="8" borderId="12" xfId="0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3" fontId="24" fillId="6" borderId="10" xfId="0" applyNumberFormat="1" applyFont="1" applyFill="1" applyBorder="1" applyAlignment="1" applyProtection="1">
      <alignment horizontal="center" vertical="center"/>
      <protection hidden="1"/>
    </xf>
    <xf numFmtId="3" fontId="13" fillId="6" borderId="10" xfId="0" applyNumberFormat="1" applyFont="1" applyFill="1" applyBorder="1" applyAlignment="1" applyProtection="1">
      <alignment horizontal="center" vertical="center"/>
      <protection hidden="1"/>
    </xf>
    <xf numFmtId="3" fontId="56" fillId="9" borderId="10" xfId="0" applyNumberFormat="1" applyFont="1" applyFill="1" applyBorder="1" applyAlignment="1" applyProtection="1">
      <alignment horizontal="center" vertical="center"/>
      <protection hidden="1"/>
    </xf>
    <xf numFmtId="3" fontId="13" fillId="6" borderId="13" xfId="0" applyNumberFormat="1" applyFont="1" applyFill="1" applyBorder="1" applyAlignment="1" applyProtection="1">
      <alignment horizontal="center" vertical="center"/>
      <protection hidden="1"/>
    </xf>
    <xf numFmtId="3" fontId="6" fillId="20" borderId="0" xfId="0" applyNumberFormat="1" applyFont="1" applyFill="1" applyBorder="1" applyAlignment="1" applyProtection="1">
      <alignment horizontal="center" vertical="center"/>
      <protection hidden="1"/>
    </xf>
    <xf numFmtId="3" fontId="13" fillId="10" borderId="14" xfId="0" applyNumberFormat="1" applyFont="1" applyFill="1" applyBorder="1" applyAlignment="1" applyProtection="1">
      <alignment horizontal="center" vertical="center" wrapText="1"/>
      <protection hidden="1"/>
    </xf>
    <xf numFmtId="0" fontId="13" fillId="22" borderId="12" xfId="0" applyNumberFormat="1" applyFont="1" applyFill="1" applyBorder="1" applyAlignment="1" applyProtection="1">
      <alignment horizontal="center" vertical="center" wrapText="1"/>
      <protection hidden="1"/>
    </xf>
    <xf numFmtId="3" fontId="55" fillId="22" borderId="12" xfId="0" applyNumberFormat="1" applyFont="1" applyFill="1" applyBorder="1" applyAlignment="1" applyProtection="1">
      <alignment horizontal="center" vertical="center" wrapText="1"/>
      <protection hidden="1"/>
    </xf>
    <xf numFmtId="3" fontId="13" fillId="22" borderId="12" xfId="0" applyNumberFormat="1" applyFont="1" applyFill="1" applyBorder="1" applyAlignment="1" applyProtection="1">
      <alignment horizontal="center" vertical="center"/>
      <protection hidden="1"/>
    </xf>
    <xf numFmtId="3" fontId="13" fillId="22" borderId="15" xfId="0" applyNumberFormat="1" applyFont="1" applyFill="1" applyBorder="1" applyAlignment="1" applyProtection="1">
      <alignment horizontal="center" vertical="center"/>
      <protection hidden="1"/>
    </xf>
    <xf numFmtId="3" fontId="11" fillId="6" borderId="14" xfId="0" applyNumberFormat="1" applyFont="1" applyFill="1" applyBorder="1" applyAlignment="1" applyProtection="1">
      <alignment horizontal="center" vertical="center"/>
      <protection hidden="1"/>
    </xf>
    <xf numFmtId="3" fontId="4" fillId="6" borderId="12" xfId="0" applyNumberFormat="1" applyFont="1" applyFill="1" applyBorder="1" applyAlignment="1" applyProtection="1">
      <alignment horizontal="center" vertical="center"/>
      <protection hidden="1"/>
    </xf>
    <xf numFmtId="0" fontId="55" fillId="8" borderId="12" xfId="0" applyNumberFormat="1" applyFont="1" applyFill="1" applyBorder="1" applyAlignment="1">
      <alignment horizontal="center" vertical="center"/>
    </xf>
    <xf numFmtId="3" fontId="13" fillId="6" borderId="12" xfId="0" applyNumberFormat="1" applyFont="1" applyFill="1" applyBorder="1" applyAlignment="1" applyProtection="1">
      <alignment horizontal="center" vertical="center"/>
      <protection hidden="1"/>
    </xf>
    <xf numFmtId="3" fontId="13" fillId="6" borderId="16" xfId="0" applyNumberFormat="1" applyFont="1" applyFill="1" applyBorder="1" applyAlignment="1" applyProtection="1">
      <alignment horizontal="center" vertical="center"/>
      <protection hidden="1"/>
    </xf>
    <xf numFmtId="3" fontId="13" fillId="6" borderId="14" xfId="0" applyNumberFormat="1" applyFont="1" applyFill="1" applyBorder="1" applyAlignment="1" applyProtection="1">
      <alignment horizontal="center" vertical="center"/>
      <protection hidden="1"/>
    </xf>
    <xf numFmtId="0" fontId="13" fillId="6" borderId="14" xfId="0" applyNumberFormat="1" applyFont="1" applyFill="1" applyBorder="1" applyAlignment="1">
      <alignment horizontal="center" vertical="center"/>
    </xf>
    <xf numFmtId="14" fontId="13" fillId="6" borderId="12" xfId="0" applyNumberFormat="1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3" fontId="13" fillId="6" borderId="12" xfId="0" applyNumberFormat="1" applyFont="1" applyFill="1" applyBorder="1" applyAlignment="1">
      <alignment horizontal="center" vertical="center"/>
    </xf>
    <xf numFmtId="3" fontId="4" fillId="6" borderId="14" xfId="0" applyNumberFormat="1" applyFont="1" applyFill="1" applyBorder="1" applyAlignment="1" applyProtection="1">
      <alignment horizontal="center" vertical="center"/>
      <protection hidden="1"/>
    </xf>
    <xf numFmtId="3" fontId="57" fillId="6" borderId="14" xfId="0" applyNumberFormat="1" applyFont="1" applyFill="1" applyBorder="1" applyAlignment="1" applyProtection="1">
      <alignment horizontal="center" vertical="center" wrapText="1"/>
      <protection hidden="1"/>
    </xf>
    <xf numFmtId="0" fontId="13" fillId="4" borderId="12" xfId="0" applyFont="1" applyFill="1" applyBorder="1" applyAlignment="1">
      <alignment horizontal="center" vertical="center"/>
    </xf>
    <xf numFmtId="3" fontId="4" fillId="6" borderId="14" xfId="0" applyNumberFormat="1" applyFont="1" applyFill="1" applyBorder="1" applyAlignment="1" applyProtection="1">
      <alignment horizontal="center" vertical="center" wrapText="1"/>
      <protection hidden="1"/>
    </xf>
    <xf numFmtId="3" fontId="58" fillId="6" borderId="14" xfId="0" applyNumberFormat="1" applyFont="1" applyFill="1" applyBorder="1" applyAlignment="1" applyProtection="1">
      <alignment horizontal="center" vertical="center"/>
      <protection hidden="1"/>
    </xf>
    <xf numFmtId="3" fontId="59" fillId="6" borderId="14" xfId="0" applyNumberFormat="1" applyFont="1" applyFill="1" applyBorder="1" applyAlignment="1" applyProtection="1">
      <alignment horizontal="center" vertical="center" wrapText="1"/>
      <protection hidden="1"/>
    </xf>
    <xf numFmtId="0" fontId="4" fillId="6" borderId="0" xfId="0" applyFont="1" applyFill="1" applyBorder="1"/>
    <xf numFmtId="0" fontId="13" fillId="6" borderId="17" xfId="0" applyNumberFormat="1" applyFont="1" applyFill="1" applyBorder="1" applyAlignment="1">
      <alignment horizontal="center" vertical="center"/>
    </xf>
    <xf numFmtId="14" fontId="13" fillId="6" borderId="18" xfId="0" applyNumberFormat="1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3" fontId="13" fillId="6" borderId="18" xfId="0" applyNumberFormat="1" applyFont="1" applyFill="1" applyBorder="1" applyAlignment="1" applyProtection="1">
      <alignment horizontal="center" vertical="center"/>
      <protection hidden="1"/>
    </xf>
    <xf numFmtId="3" fontId="24" fillId="6" borderId="12" xfId="0" applyNumberFormat="1" applyFont="1" applyFill="1" applyBorder="1" applyAlignment="1">
      <alignment horizontal="center" vertical="center"/>
    </xf>
    <xf numFmtId="3" fontId="13" fillId="6" borderId="19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/>
    <xf numFmtId="0" fontId="4" fillId="6" borderId="14" xfId="0" applyNumberFormat="1" applyFont="1" applyFill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3" fontId="23" fillId="6" borderId="12" xfId="0" applyNumberFormat="1" applyFont="1" applyFill="1" applyBorder="1" applyAlignment="1">
      <alignment horizontal="center" vertical="center"/>
    </xf>
    <xf numFmtId="3" fontId="4" fillId="6" borderId="16" xfId="0" applyNumberFormat="1" applyFont="1" applyFill="1" applyBorder="1" applyAlignment="1" applyProtection="1">
      <alignment horizontal="center" vertical="center"/>
      <protection hidden="1"/>
    </xf>
    <xf numFmtId="0" fontId="4" fillId="6" borderId="14" xfId="0" applyNumberFormat="1" applyFont="1" applyFill="1" applyBorder="1" applyAlignment="1">
      <alignment horizontal="center"/>
    </xf>
    <xf numFmtId="14" fontId="4" fillId="6" borderId="12" xfId="0" applyNumberFormat="1" applyFont="1" applyFill="1" applyBorder="1"/>
    <xf numFmtId="14" fontId="4" fillId="6" borderId="12" xfId="0" applyNumberFormat="1" applyFont="1" applyFill="1" applyBorder="1" applyAlignment="1">
      <alignment vertical="center"/>
    </xf>
    <xf numFmtId="3" fontId="4" fillId="6" borderId="17" xfId="0" applyNumberFormat="1" applyFont="1" applyFill="1" applyBorder="1" applyAlignment="1" applyProtection="1">
      <alignment horizontal="center" vertical="center"/>
      <protection hidden="1"/>
    </xf>
    <xf numFmtId="0" fontId="4" fillId="6" borderId="12" xfId="0" applyNumberFormat="1" applyFont="1" applyFill="1" applyBorder="1" applyAlignment="1">
      <alignment horizontal="center"/>
    </xf>
    <xf numFmtId="3" fontId="56" fillId="9" borderId="12" xfId="0" applyNumberFormat="1" applyFont="1" applyFill="1" applyBorder="1" applyAlignment="1" applyProtection="1">
      <alignment horizontal="center" vertical="center"/>
      <protection hidden="1"/>
    </xf>
    <xf numFmtId="0" fontId="13" fillId="6" borderId="12" xfId="0" applyNumberFormat="1" applyFont="1" applyFill="1" applyBorder="1" applyAlignment="1">
      <alignment horizontal="center"/>
    </xf>
    <xf numFmtId="0" fontId="45" fillId="2" borderId="12" xfId="0" applyFont="1" applyFill="1" applyBorder="1"/>
    <xf numFmtId="0" fontId="13" fillId="9" borderId="12" xfId="0" applyNumberFormat="1" applyFont="1" applyFill="1" applyBorder="1" applyAlignment="1" applyProtection="1">
      <alignment horizontal="center" vertical="center"/>
      <protection hidden="1"/>
    </xf>
    <xf numFmtId="3" fontId="60" fillId="9" borderId="12" xfId="0" applyNumberFormat="1" applyFont="1" applyFill="1" applyBorder="1" applyAlignment="1" applyProtection="1">
      <alignment horizontal="center" vertical="center"/>
      <protection hidden="1"/>
    </xf>
    <xf numFmtId="3" fontId="4" fillId="6" borderId="18" xfId="0" applyNumberFormat="1" applyFont="1" applyFill="1" applyBorder="1" applyAlignment="1" applyProtection="1">
      <alignment horizontal="center" vertical="center"/>
      <protection hidden="1"/>
    </xf>
    <xf numFmtId="0" fontId="13" fillId="6" borderId="12" xfId="0" applyNumberFormat="1" applyFont="1" applyFill="1" applyBorder="1" applyAlignment="1">
      <alignment horizontal="center" vertical="center"/>
    </xf>
    <xf numFmtId="14" fontId="4" fillId="0" borderId="0" xfId="0" applyNumberFormat="1" applyFont="1"/>
    <xf numFmtId="0" fontId="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6" fillId="20" borderId="0" xfId="0" applyFont="1" applyFill="1" applyBorder="1" applyAlignment="1">
      <alignment horizontal="center" vertical="center"/>
    </xf>
    <xf numFmtId="0" fontId="47" fillId="5" borderId="6" xfId="0" applyNumberFormat="1" applyFont="1" applyFill="1" applyBorder="1" applyAlignment="1">
      <alignment horizontal="center" vertical="center" wrapText="1"/>
    </xf>
    <xf numFmtId="0" fontId="48" fillId="14" borderId="6" xfId="0" applyNumberFormat="1" applyFont="1" applyFill="1" applyBorder="1" applyAlignment="1">
      <alignment horizontal="center" vertical="center" wrapText="1"/>
    </xf>
    <xf numFmtId="14" fontId="48" fillId="14" borderId="6" xfId="0" applyNumberFormat="1" applyFont="1" applyFill="1" applyBorder="1" applyAlignment="1">
      <alignment horizontal="center" vertical="center" wrapText="1"/>
    </xf>
    <xf numFmtId="0" fontId="48" fillId="14" borderId="6" xfId="0" applyFont="1" applyFill="1" applyBorder="1" applyAlignment="1">
      <alignment horizontal="center" vertical="center"/>
    </xf>
    <xf numFmtId="0" fontId="48" fillId="14" borderId="6" xfId="0" applyFont="1" applyFill="1" applyBorder="1" applyAlignment="1">
      <alignment horizontal="center" vertical="center" wrapText="1"/>
    </xf>
    <xf numFmtId="4" fontId="48" fillId="15" borderId="5" xfId="0" applyNumberFormat="1" applyFont="1" applyFill="1" applyBorder="1" applyAlignment="1">
      <alignment horizontal="center" vertical="center" wrapText="1"/>
    </xf>
    <xf numFmtId="0" fontId="48" fillId="15" borderId="5" xfId="0" applyFont="1" applyFill="1" applyBorder="1" applyAlignment="1">
      <alignment horizontal="center" vertical="center" wrapText="1"/>
    </xf>
    <xf numFmtId="0" fontId="48" fillId="15" borderId="6" xfId="0" applyFont="1" applyFill="1" applyBorder="1" applyAlignment="1">
      <alignment horizontal="center" vertical="center" wrapText="1"/>
    </xf>
    <xf numFmtId="0" fontId="49" fillId="15" borderId="5" xfId="0" applyFont="1" applyFill="1" applyBorder="1" applyAlignment="1">
      <alignment horizontal="center" vertical="center" wrapText="1"/>
    </xf>
    <xf numFmtId="0" fontId="50" fillId="16" borderId="6" xfId="0" applyFont="1" applyFill="1" applyBorder="1" applyAlignment="1">
      <alignment horizontal="center" vertical="center" wrapText="1"/>
    </xf>
    <xf numFmtId="0" fontId="51" fillId="17" borderId="3" xfId="0" applyFont="1" applyFill="1" applyBorder="1" applyAlignment="1">
      <alignment horizontal="center" vertical="center" wrapText="1"/>
    </xf>
    <xf numFmtId="0" fontId="51" fillId="17" borderId="6" xfId="0" applyFont="1" applyFill="1" applyBorder="1" applyAlignment="1">
      <alignment horizontal="center" vertical="center" wrapText="1"/>
    </xf>
    <xf numFmtId="0" fontId="52" fillId="5" borderId="6" xfId="0" applyFont="1" applyFill="1" applyBorder="1" applyAlignment="1">
      <alignment horizontal="center" vertical="center" wrapText="1"/>
    </xf>
    <xf numFmtId="14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left" vertical="center"/>
    </xf>
    <xf numFmtId="17" fontId="26" fillId="2" borderId="0" xfId="0" applyNumberFormat="1" applyFont="1" applyFill="1" applyBorder="1" applyAlignment="1">
      <alignment horizontal="left" vertical="center"/>
    </xf>
    <xf numFmtId="0" fontId="30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center" vertical="center"/>
    </xf>
    <xf numFmtId="0" fontId="38" fillId="2" borderId="0" xfId="0" applyFont="1" applyFill="1" applyBorder="1" applyAlignment="1" applyProtection="1">
      <alignment horizontal="center" vertical="center"/>
      <protection hidden="1"/>
    </xf>
    <xf numFmtId="3" fontId="40" fillId="2" borderId="0" xfId="0" applyNumberFormat="1" applyFont="1" applyFill="1" applyBorder="1" applyAlignment="1">
      <alignment horizontal="center" vertical="center"/>
    </xf>
    <xf numFmtId="0" fontId="43" fillId="2" borderId="0" xfId="0" applyFont="1" applyFill="1" applyBorder="1" applyAlignment="1">
      <alignment horizontal="center" vertical="center" wrapText="1"/>
    </xf>
    <xf numFmtId="3" fontId="40" fillId="2" borderId="0" xfId="0" applyNumberFormat="1" applyFont="1" applyFill="1" applyBorder="1" applyAlignment="1">
      <alignment horizontal="center" vertical="center"/>
    </xf>
    <xf numFmtId="0" fontId="40" fillId="2" borderId="0" xfId="0" applyFont="1" applyFill="1" applyBorder="1" applyAlignment="1">
      <alignment horizontal="center" vertical="center"/>
    </xf>
    <xf numFmtId="3" fontId="43" fillId="2" borderId="0" xfId="0" applyNumberFormat="1" applyFont="1" applyFill="1" applyBorder="1" applyAlignment="1">
      <alignment horizontal="center" vertical="center"/>
    </xf>
    <xf numFmtId="14" fontId="4" fillId="2" borderId="0" xfId="0" applyNumberFormat="1" applyFont="1" applyFill="1" applyBorder="1"/>
  </cellXfs>
  <cellStyles count="2">
    <cellStyle name="Normal" xfId="0" builtinId="0"/>
    <cellStyle name="Pourcentage" xfId="1" builtinId="5"/>
  </cellStyles>
  <dxfs count="128">
    <dxf>
      <font>
        <color theme="7" tint="0.59996337778862885"/>
      </font>
    </dxf>
    <dxf>
      <font>
        <color theme="3" tint="0.59996337778862885"/>
      </font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 tint="-0.34998626667073579"/>
      </font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7" tint="0.59996337778862885"/>
      </font>
    </dxf>
    <dxf>
      <font>
        <color theme="3" tint="0.59996337778862885"/>
      </font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3300"/>
      </font>
      <fill>
        <patternFill patternType="solid">
          <fgColor auto="1"/>
          <bgColor rgb="FFFF33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theme="0" tint="-0.34998626667073579"/>
      </font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Verdana"/>
        <scheme val="none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numFmt numFmtId="3" formatCode="#,##0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Verdana"/>
        <scheme val="none"/>
      </font>
      <numFmt numFmtId="3" formatCode="#,##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numFmt numFmtId="3" formatCode="#,##0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2"/>
        <color auto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Verda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8</xdr:row>
          <xdr:rowOff>161925</xdr:rowOff>
        </xdr:from>
        <xdr:to>
          <xdr:col>16</xdr:col>
          <xdr:colOff>333375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lechargents\Re%20CONGE\OCTEVILLE_DOUVE%20DIVETTE%20avec%20commentaire%20.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eville"/>
      <sheetName val="Courrier_fuite_suppossee"/>
    </sheetNames>
    <definedNames>
      <definedName name="haut_1"/>
      <definedName name="ouvrir_octeville23"/>
      <definedName name="ouvrir_SAISIE"/>
      <definedName name="rechercheligne"/>
    </definedNames>
    <sheetDataSet>
      <sheetData sheetId="0"/>
      <sheetData sheetId="1">
        <row r="113">
          <cell r="B113">
            <v>8129</v>
          </cell>
          <cell r="F113" t="str">
            <v>Conso supérieure</v>
          </cell>
        </row>
        <row r="114">
          <cell r="B114">
            <v>8129</v>
          </cell>
          <cell r="F114" t="str">
            <v>Conso supérieure</v>
          </cell>
        </row>
        <row r="115">
          <cell r="B115">
            <v>8132</v>
          </cell>
          <cell r="F115" t="str">
            <v>Conso supérieure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35817" displayName="Tableau135817" ref="A16:AA139" totalsRowShown="0" headerRowDxfId="127" dataDxfId="126" headerRowBorderDxfId="124" tableBorderDxfId="125">
  <tableColumns count="27">
    <tableColumn id="19" name="Colonne1" dataDxfId="123">
      <calculatedColumnFormula>Z17&amp;"_"&amp;COUNTIF($Z$17:Z18,Z17)</calculatedColumnFormula>
    </tableColumn>
    <tableColumn id="27" name="Colonne2" dataDxfId="122"/>
    <tableColumn id="25" name="Code " dataDxfId="121"/>
    <tableColumn id="14" name="Colonne13" dataDxfId="120"/>
    <tableColumn id="2" name="Colonne11" dataDxfId="119">
      <calculatedColumnFormula>IF(F17:F381="R6","Ludo",IF(F17:F381="R7","Philippe",IF(F17:F381="R5","Renaud",IF(F17:F381="R8","Yannick 2",IF(F17:F381="R9","Dylan")))))</calculatedColumnFormula>
    </tableColumn>
    <tableColumn id="16" name="portable"/>
    <tableColumn id="3" name="Colonne12" dataDxfId="118">
      <calculatedColumnFormula>SUM(G18:G308)</calculatedColumnFormula>
    </tableColumn>
    <tableColumn id="1" name="Nb d'anomalies" dataDxfId="117">
      <calculatedColumnFormula>SUM(H18:H323)</calculatedColumnFormula>
    </tableColumn>
    <tableColumn id="21" name="Nb fuite supposée"/>
    <tableColumn id="20" name="Nb de cons SUP"/>
    <tableColumn id="4" name="Nb de cons inferieur (FI)" dataDxfId="116">
      <calculatedColumnFormula>SUM(K18:K282)</calculatedColumnFormula>
    </tableColumn>
    <tableColumn id="5" name="Nb inaccéssible" dataDxfId="115">
      <calculatedColumnFormula>SUM(L18:L283)</calculatedColumnFormula>
    </tableColumn>
    <tableColumn id="6" name="Nb Cpt difficile acces" dataDxfId="114">
      <calculatedColumnFormula>SUM(M18:M283)</calculatedColumnFormula>
    </tableColumn>
    <tableColumn id="7" name="SANS INDEX" dataDxfId="113">
      <calculatedColumnFormula>SUM(N18:N283)</calculatedColumnFormula>
    </tableColumn>
    <tableColumn id="8" name="Cpt bloqué  (FI)                " dataDxfId="112">
      <calculatedColumnFormula>SUM(O18:O283)</calculatedColumnFormula>
    </tableColumn>
    <tableColumn id="9" name="fuite apres cpt    (FI)" dataDxfId="111">
      <calculatedColumnFormula>SUM(P18:P283)</calculatedColumnFormula>
    </tableColumn>
    <tableColumn id="10" name="Total d'anomalies" dataDxfId="110"/>
    <tableColumn id="17" name="Colonne3" dataDxfId="109">
      <calculatedColumnFormula>SUM(R18:R283)</calculatedColumnFormula>
    </tableColumn>
    <tableColumn id="11" name="Colonne4" dataDxfId="108">
      <calculatedColumnFormula>SUM(S18:S283)</calculatedColumnFormula>
    </tableColumn>
    <tableColumn id="28" name="Colonne5" dataDxfId="107"/>
    <tableColumn id="18" name="Colonne6" dataDxfId="106">
      <calculatedColumnFormula>SUM(U18:U342)</calculatedColumnFormula>
    </tableColumn>
    <tableColumn id="12" name="Colonne7" dataDxfId="105">
      <calculatedColumnFormula>SUM(V18:V352)</calculatedColumnFormula>
    </tableColumn>
    <tableColumn id="15" name="Colonne8" dataDxfId="104">
      <calculatedColumnFormula>SUM(W18:W372)</calculatedColumnFormula>
    </tableColumn>
    <tableColumn id="13" name="Colonne9" dataDxfId="103">
      <calculatedColumnFormula>SUM(X18:X372)</calculatedColumnFormula>
    </tableColumn>
    <tableColumn id="23" name="Colonne10" dataDxfId="102">
      <calculatedColumnFormula>SUM(Y18:Y362)</calculatedColumnFormula>
    </tableColumn>
    <tableColumn id="24" name="Commentaire divers" dataDxfId="101"/>
    <tableColumn id="22" name="Agent" dataDxfId="10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W375"/>
  <sheetViews>
    <sheetView tabSelected="1" workbookViewId="0">
      <selection activeCell="AD18" sqref="AD18"/>
    </sheetView>
  </sheetViews>
  <sheetFormatPr baseColWidth="10" defaultColWidth="10" defaultRowHeight="14.25" x14ac:dyDescent="0.2"/>
  <cols>
    <col min="1" max="2" width="0.625" style="16" customWidth="1"/>
    <col min="3" max="3" width="6.875" style="16" customWidth="1"/>
    <col min="4" max="4" width="12.875" style="150" customWidth="1"/>
    <col min="5" max="5" width="12" style="16" customWidth="1"/>
    <col min="6" max="6" width="8.375" style="16" customWidth="1"/>
    <col min="7" max="7" width="7.25" style="151" customWidth="1"/>
    <col min="8" max="8" width="11" style="151" customWidth="1"/>
    <col min="9" max="9" width="10.125" style="151" customWidth="1"/>
    <col min="10" max="10" width="8.625" style="151" customWidth="1"/>
    <col min="11" max="11" width="8.875" style="151" customWidth="1"/>
    <col min="12" max="12" width="12.375" style="151" customWidth="1"/>
    <col min="13" max="13" width="9.375" style="151" customWidth="1"/>
    <col min="14" max="14" width="6.875" style="151" customWidth="1"/>
    <col min="15" max="15" width="7.25" style="151" customWidth="1"/>
    <col min="16" max="16" width="8.625" style="151" customWidth="1"/>
    <col min="17" max="17" width="11" style="151" customWidth="1"/>
    <col min="18" max="19" width="6.375" style="151" customWidth="1"/>
    <col min="20" max="20" width="1.625" style="153" customWidth="1"/>
    <col min="21" max="21" width="8.875" style="151" hidden="1" customWidth="1"/>
    <col min="22" max="22" width="9.625" style="151" hidden="1" customWidth="1"/>
    <col min="23" max="23" width="9.5" style="151" hidden="1" customWidth="1"/>
    <col min="24" max="24" width="10.25" style="151" hidden="1" customWidth="1"/>
    <col min="25" max="25" width="9.25" style="151" hidden="1" customWidth="1"/>
    <col min="26" max="26" width="24.375" style="16" customWidth="1"/>
    <col min="27" max="28" width="6.25" style="1" customWidth="1"/>
    <col min="29" max="29" width="18.5" style="1" customWidth="1"/>
    <col min="30" max="35" width="10" style="1"/>
    <col min="36" max="16384" width="10" style="16"/>
  </cols>
  <sheetData>
    <row r="1" spans="1:75" s="1" customFormat="1" ht="3.75" customHeight="1" x14ac:dyDescent="0.2">
      <c r="D1" s="2"/>
      <c r="G1" s="3"/>
      <c r="H1" s="3"/>
      <c r="I1" s="4"/>
      <c r="J1" s="4"/>
      <c r="K1" s="5"/>
      <c r="L1" s="5"/>
      <c r="M1" s="3"/>
      <c r="N1" s="3"/>
      <c r="O1" s="6"/>
      <c r="P1" s="6"/>
      <c r="Q1" s="6"/>
      <c r="R1" s="6"/>
      <c r="S1" s="3"/>
      <c r="T1" s="7"/>
      <c r="U1" s="3"/>
      <c r="V1" s="3"/>
      <c r="W1" s="3"/>
      <c r="X1" s="3"/>
      <c r="Y1" s="3"/>
    </row>
    <row r="2" spans="1:75" ht="16.5" customHeight="1" x14ac:dyDescent="0.2">
      <c r="A2" s="8"/>
      <c r="B2" s="8"/>
      <c r="C2" s="8"/>
      <c r="D2" s="9"/>
      <c r="E2" s="9"/>
      <c r="F2" s="10"/>
      <c r="G2" s="10"/>
      <c r="H2" s="10"/>
      <c r="I2" s="11"/>
      <c r="J2" s="11"/>
      <c r="K2" s="167"/>
      <c r="L2" s="168"/>
      <c r="M2" s="169"/>
      <c r="N2" s="169"/>
      <c r="O2" s="169"/>
      <c r="P2" s="169"/>
      <c r="Q2" s="169"/>
      <c r="R2" s="169"/>
      <c r="S2" s="12"/>
      <c r="T2" s="12"/>
      <c r="U2" s="12"/>
      <c r="V2" s="12"/>
      <c r="W2" s="12"/>
      <c r="X2" s="13"/>
      <c r="Y2" s="13"/>
      <c r="Z2" s="13"/>
      <c r="AA2" s="14"/>
      <c r="AB2" s="15"/>
      <c r="AC2" s="15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</row>
    <row r="3" spans="1:75" ht="16.5" customHeight="1" x14ac:dyDescent="0.2">
      <c r="A3" s="17"/>
      <c r="B3" s="8"/>
      <c r="C3" s="8"/>
      <c r="D3" s="9"/>
      <c r="E3" s="9"/>
      <c r="F3" s="10"/>
      <c r="G3" s="10"/>
      <c r="H3" s="10"/>
      <c r="I3" s="11"/>
      <c r="J3" s="11"/>
      <c r="K3" s="168"/>
      <c r="L3" s="168"/>
      <c r="M3" s="169"/>
      <c r="N3" s="169"/>
      <c r="O3" s="169"/>
      <c r="P3" s="169"/>
      <c r="Q3" s="169"/>
      <c r="R3" s="169"/>
      <c r="S3" s="12"/>
      <c r="T3" s="12"/>
      <c r="U3" s="12"/>
      <c r="V3" s="12"/>
      <c r="W3" s="12"/>
      <c r="X3" s="13"/>
      <c r="Y3" s="13"/>
      <c r="Z3" s="13"/>
      <c r="AA3" s="14"/>
      <c r="AB3" s="15"/>
      <c r="AC3" s="15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75" ht="5.0999999999999996" customHeight="1" x14ac:dyDescent="0.2">
      <c r="A4" s="18"/>
      <c r="B4" s="19"/>
      <c r="C4" s="19"/>
      <c r="D4" s="19"/>
      <c r="E4" s="19"/>
      <c r="F4" s="19"/>
      <c r="G4" s="19"/>
      <c r="H4" s="19"/>
      <c r="I4" s="19"/>
      <c r="J4" s="19"/>
      <c r="K4" s="20"/>
      <c r="L4" s="4"/>
      <c r="M4" s="4"/>
      <c r="N4" s="4"/>
      <c r="O4" s="21"/>
      <c r="P4" s="21"/>
      <c r="Q4" s="14"/>
      <c r="R4" s="14"/>
      <c r="S4" s="14"/>
      <c r="T4" s="22"/>
      <c r="U4" s="14"/>
      <c r="V4" s="14"/>
      <c r="W4" s="14"/>
      <c r="X4" s="14"/>
      <c r="Y4" s="14"/>
      <c r="Z4" s="14"/>
      <c r="AA4" s="14"/>
      <c r="AB4" s="14"/>
      <c r="AC4" s="14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75" ht="15" customHeight="1" x14ac:dyDescent="0.2">
      <c r="A5" s="23"/>
      <c r="B5" s="24"/>
      <c r="C5" s="24"/>
      <c r="D5" s="25"/>
      <c r="E5" s="26"/>
      <c r="F5" s="26"/>
      <c r="G5" s="26"/>
      <c r="H5" s="19"/>
      <c r="I5" s="19"/>
      <c r="J5" s="19"/>
      <c r="K5" s="20"/>
      <c r="L5" s="27"/>
      <c r="M5" s="27"/>
      <c r="N5" s="170"/>
      <c r="O5" s="170"/>
      <c r="P5" s="28"/>
      <c r="Q5" s="14"/>
      <c r="R5" s="14"/>
      <c r="S5" s="14"/>
      <c r="T5" s="22"/>
      <c r="U5" s="14"/>
      <c r="V5" s="14"/>
      <c r="W5" s="14"/>
      <c r="X5" s="14"/>
      <c r="Y5" s="14"/>
      <c r="Z5" s="14"/>
      <c r="AA5" s="14"/>
      <c r="AB5" s="14"/>
      <c r="AC5" s="14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</row>
    <row r="6" spans="1:75" ht="15.75" customHeight="1" x14ac:dyDescent="0.2">
      <c r="A6" s="29"/>
      <c r="B6" s="30"/>
      <c r="C6" s="30"/>
      <c r="D6" s="31"/>
      <c r="E6" s="32"/>
      <c r="F6" s="33"/>
      <c r="G6" s="32"/>
      <c r="H6" s="171"/>
      <c r="I6" s="171"/>
      <c r="J6" s="171"/>
      <c r="K6" s="172"/>
      <c r="L6" s="42"/>
      <c r="M6" s="173"/>
      <c r="N6" s="174"/>
      <c r="O6" s="174"/>
      <c r="P6" s="175"/>
      <c r="Q6" s="34"/>
      <c r="R6" s="34"/>
      <c r="S6" s="35"/>
      <c r="T6" s="36"/>
      <c r="U6" s="35"/>
      <c r="V6" s="37"/>
      <c r="W6" s="38"/>
      <c r="X6" s="39"/>
      <c r="Y6" s="39"/>
      <c r="Z6" s="40"/>
      <c r="AA6" s="1" t="s">
        <v>0</v>
      </c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</row>
    <row r="7" spans="1:75" ht="15.75" customHeight="1" x14ac:dyDescent="0.2">
      <c r="A7" s="29"/>
      <c r="B7" s="30"/>
      <c r="C7" s="30"/>
      <c r="D7" s="31"/>
      <c r="E7" s="32"/>
      <c r="F7" s="33"/>
      <c r="G7" s="32"/>
      <c r="H7" s="171"/>
      <c r="I7" s="171"/>
      <c r="J7" s="171"/>
      <c r="K7" s="172"/>
      <c r="L7" s="42"/>
      <c r="M7" s="42"/>
      <c r="N7" s="174"/>
      <c r="O7" s="174"/>
      <c r="P7" s="176"/>
      <c r="Q7" s="41"/>
      <c r="R7" s="41"/>
      <c r="S7" s="35"/>
      <c r="T7" s="36"/>
      <c r="U7" s="35"/>
      <c r="V7" s="37"/>
      <c r="W7" s="39"/>
      <c r="X7" s="39"/>
      <c r="Y7" s="39"/>
      <c r="Z7" s="40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</row>
    <row r="8" spans="1:75" ht="15.75" customHeight="1" x14ac:dyDescent="0.2">
      <c r="A8" s="29"/>
      <c r="B8" s="30"/>
      <c r="C8" s="30"/>
      <c r="D8" s="31"/>
      <c r="E8" s="32"/>
      <c r="F8" s="33"/>
      <c r="G8" s="32"/>
      <c r="H8" s="177"/>
      <c r="I8" s="177"/>
      <c r="J8" s="177"/>
      <c r="K8" s="172"/>
      <c r="L8" s="42"/>
      <c r="M8" s="42"/>
      <c r="N8" s="174"/>
      <c r="O8" s="174"/>
      <c r="P8" s="175"/>
      <c r="Q8" s="41"/>
      <c r="R8" s="41"/>
      <c r="S8" s="35"/>
      <c r="T8" s="36"/>
      <c r="U8" s="35"/>
      <c r="V8" s="35"/>
      <c r="W8" s="35"/>
      <c r="X8" s="42"/>
      <c r="Y8" s="42"/>
      <c r="Z8" s="132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</row>
    <row r="9" spans="1:75" ht="15.75" customHeight="1" x14ac:dyDescent="0.2">
      <c r="A9" s="29"/>
      <c r="B9" s="30"/>
      <c r="C9" s="30"/>
      <c r="D9" s="31"/>
      <c r="E9" s="32"/>
      <c r="F9" s="33"/>
      <c r="G9" s="178"/>
      <c r="H9" s="179"/>
      <c r="I9" s="179"/>
      <c r="J9" s="179"/>
      <c r="K9" s="172"/>
      <c r="L9" s="180"/>
      <c r="M9" s="180"/>
      <c r="N9" s="174"/>
      <c r="O9" s="174"/>
      <c r="P9" s="175"/>
      <c r="Q9" s="41"/>
      <c r="R9" s="41"/>
      <c r="S9" s="43"/>
      <c r="T9" s="44"/>
      <c r="U9" s="45"/>
      <c r="V9" s="46"/>
      <c r="W9" s="35"/>
      <c r="X9" s="42"/>
      <c r="Y9" s="42"/>
      <c r="Z9" s="132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</row>
    <row r="10" spans="1:75" ht="15.75" customHeight="1" x14ac:dyDescent="0.2">
      <c r="A10" s="29"/>
      <c r="B10" s="30"/>
      <c r="C10" s="30"/>
      <c r="D10" s="31"/>
      <c r="E10" s="32"/>
      <c r="F10" s="33"/>
      <c r="G10" s="181"/>
      <c r="H10" s="182"/>
      <c r="I10" s="182"/>
      <c r="J10" s="182"/>
      <c r="K10" s="172"/>
      <c r="L10" s="42"/>
      <c r="M10" s="42"/>
      <c r="N10" s="174"/>
      <c r="O10" s="174"/>
      <c r="P10" s="175"/>
      <c r="Q10" s="41"/>
      <c r="R10" s="41"/>
      <c r="S10" s="43"/>
      <c r="T10" s="44"/>
      <c r="U10" s="47"/>
      <c r="V10" s="48"/>
      <c r="W10" s="48"/>
      <c r="X10" s="48"/>
      <c r="Y10" s="48"/>
      <c r="Z10" s="132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</row>
    <row r="11" spans="1:75" ht="15.75" customHeight="1" x14ac:dyDescent="0.2">
      <c r="A11" s="49"/>
      <c r="B11" s="49"/>
      <c r="C11" s="49"/>
      <c r="D11" s="49"/>
      <c r="E11" s="50"/>
      <c r="F11" s="42"/>
      <c r="G11" s="51"/>
      <c r="H11" s="51"/>
      <c r="I11" s="183"/>
      <c r="J11" s="183"/>
      <c r="K11" s="184"/>
      <c r="L11" s="35"/>
      <c r="M11" s="42"/>
      <c r="N11" s="52"/>
      <c r="O11" s="42"/>
      <c r="P11" s="53"/>
      <c r="Q11" s="42"/>
      <c r="R11" s="42"/>
      <c r="S11" s="42"/>
      <c r="T11" s="54"/>
      <c r="U11" s="185"/>
      <c r="V11" s="48"/>
      <c r="W11" s="48"/>
      <c r="X11" s="48"/>
      <c r="Y11" s="48"/>
      <c r="Z11" s="132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</row>
    <row r="12" spans="1:75" ht="15" customHeight="1" x14ac:dyDescent="0.2">
      <c r="A12" s="55"/>
      <c r="B12" s="55"/>
      <c r="C12" s="55"/>
      <c r="D12" s="56"/>
      <c r="E12" s="42"/>
      <c r="F12" s="42"/>
      <c r="G12" s="42"/>
      <c r="H12" s="42"/>
      <c r="I12" s="42"/>
      <c r="J12" s="42"/>
      <c r="K12" s="57"/>
      <c r="L12" s="58"/>
      <c r="M12" s="42"/>
      <c r="N12" s="42"/>
      <c r="O12" s="59"/>
      <c r="P12" s="59"/>
      <c r="Q12" s="59"/>
      <c r="R12" s="59"/>
      <c r="S12" s="59"/>
      <c r="T12" s="60"/>
      <c r="U12" s="186"/>
      <c r="V12" s="61"/>
      <c r="W12" s="187"/>
      <c r="X12" s="62"/>
      <c r="Y12" s="62"/>
      <c r="Z12" s="132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</row>
    <row r="13" spans="1:75" ht="3" customHeight="1" x14ac:dyDescent="0.2">
      <c r="A13" s="55"/>
      <c r="B13" s="55"/>
      <c r="C13" s="55"/>
      <c r="D13" s="56"/>
      <c r="E13" s="42"/>
      <c r="F13" s="42"/>
      <c r="G13" s="42"/>
      <c r="H13" s="42"/>
      <c r="I13" s="42"/>
      <c r="J13" s="42"/>
      <c r="K13" s="57"/>
      <c r="L13" s="35"/>
      <c r="M13" s="42"/>
      <c r="N13" s="42"/>
      <c r="O13" s="42"/>
      <c r="P13" s="42"/>
      <c r="Q13" s="42"/>
      <c r="R13" s="42"/>
      <c r="S13" s="42"/>
      <c r="T13" s="54"/>
      <c r="U13" s="186"/>
      <c r="V13" s="42"/>
      <c r="W13" s="188"/>
      <c r="X13" s="62"/>
      <c r="Y13" s="62"/>
      <c r="Z13" s="132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</row>
    <row r="14" spans="1:75" ht="15" customHeight="1" x14ac:dyDescent="0.2">
      <c r="A14" s="63"/>
      <c r="B14" s="63"/>
      <c r="C14" s="63"/>
      <c r="D14" s="64"/>
      <c r="E14" s="63"/>
      <c r="F14" s="63"/>
      <c r="G14" s="63"/>
      <c r="H14" s="63"/>
      <c r="I14" s="63"/>
      <c r="J14" s="65"/>
      <c r="K14" s="66"/>
      <c r="L14" s="35"/>
      <c r="M14" s="42"/>
      <c r="N14" s="42"/>
      <c r="O14" s="42"/>
      <c r="P14" s="42"/>
      <c r="Q14" s="42"/>
      <c r="R14" s="42"/>
      <c r="S14" s="42"/>
      <c r="T14" s="54"/>
      <c r="U14" s="186"/>
      <c r="V14" s="189"/>
      <c r="W14" s="189"/>
      <c r="X14" s="189"/>
      <c r="Y14" s="189"/>
      <c r="Z14" s="132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</row>
    <row r="15" spans="1:75" ht="5.0999999999999996" customHeight="1" thickBot="1" x14ac:dyDescent="0.25">
      <c r="A15" s="132"/>
      <c r="B15" s="132"/>
      <c r="C15" s="132"/>
      <c r="D15" s="190"/>
      <c r="E15" s="132"/>
      <c r="F15" s="132"/>
      <c r="G15" s="6"/>
      <c r="H15" s="6"/>
      <c r="I15" s="6"/>
      <c r="J15" s="6"/>
      <c r="K15" s="67"/>
      <c r="L15" s="68"/>
      <c r="M15" s="6"/>
      <c r="N15" s="6"/>
      <c r="O15" s="6"/>
      <c r="P15" s="6"/>
      <c r="Q15" s="6"/>
      <c r="R15" s="6"/>
      <c r="S15" s="6"/>
      <c r="T15" s="7"/>
      <c r="U15" s="186"/>
      <c r="V15" s="189"/>
      <c r="W15" s="189"/>
      <c r="X15" s="189"/>
      <c r="Y15" s="189"/>
      <c r="Z15" s="132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</row>
    <row r="16" spans="1:75" ht="50.1" customHeight="1" thickBot="1" x14ac:dyDescent="0.25">
      <c r="A16" s="154" t="s">
        <v>1</v>
      </c>
      <c r="B16" s="154" t="s">
        <v>2</v>
      </c>
      <c r="C16" s="155" t="s">
        <v>3</v>
      </c>
      <c r="D16" s="156" t="s">
        <v>29</v>
      </c>
      <c r="E16" s="157" t="s">
        <v>27</v>
      </c>
      <c r="F16" s="158" t="s">
        <v>26</v>
      </c>
      <c r="G16" s="159" t="s">
        <v>28</v>
      </c>
      <c r="H16" s="159" t="s">
        <v>4</v>
      </c>
      <c r="I16" s="160" t="s">
        <v>5</v>
      </c>
      <c r="J16" s="160" t="s">
        <v>6</v>
      </c>
      <c r="K16" s="161" t="s">
        <v>7</v>
      </c>
      <c r="L16" s="162" t="s">
        <v>8</v>
      </c>
      <c r="M16" s="160" t="s">
        <v>9</v>
      </c>
      <c r="N16" s="160" t="s">
        <v>10</v>
      </c>
      <c r="O16" s="160" t="s">
        <v>11</v>
      </c>
      <c r="P16" s="161" t="s">
        <v>12</v>
      </c>
      <c r="Q16" s="163" t="s">
        <v>13</v>
      </c>
      <c r="R16" s="164" t="s">
        <v>14</v>
      </c>
      <c r="S16" s="165" t="s">
        <v>19</v>
      </c>
      <c r="T16" s="166" t="s">
        <v>20</v>
      </c>
      <c r="U16" s="70" t="s">
        <v>21</v>
      </c>
      <c r="V16" s="71" t="s">
        <v>22</v>
      </c>
      <c r="W16" s="72" t="s">
        <v>23</v>
      </c>
      <c r="X16" s="72" t="s">
        <v>24</v>
      </c>
      <c r="Y16" s="73" t="s">
        <v>25</v>
      </c>
      <c r="Z16" s="161" t="s">
        <v>15</v>
      </c>
      <c r="AA16" s="69" t="s">
        <v>16</v>
      </c>
      <c r="AB16" s="74"/>
      <c r="AC16" s="74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</row>
    <row r="17" spans="1:75" ht="19.5" customHeight="1" thickBot="1" x14ac:dyDescent="0.25">
      <c r="A17" s="75"/>
      <c r="B17" s="76"/>
      <c r="C17" s="75"/>
      <c r="D17" s="77"/>
      <c r="E17" s="78" t="s">
        <v>17</v>
      </c>
      <c r="F17" s="79" t="s">
        <v>18</v>
      </c>
      <c r="G17" s="80">
        <f>SUM(G18:G308)</f>
        <v>0</v>
      </c>
      <c r="H17" s="80">
        <f>SUM(H18:H323)</f>
        <v>0</v>
      </c>
      <c r="I17" s="81">
        <f>SUM(I18:I323)</f>
        <v>0</v>
      </c>
      <c r="J17" s="81">
        <f>SUM(J18:J323)</f>
        <v>0</v>
      </c>
      <c r="K17" s="82">
        <f>SUM(K18:K282)</f>
        <v>0</v>
      </c>
      <c r="L17" s="82">
        <f>SUM(L18:L283)</f>
        <v>0</v>
      </c>
      <c r="M17" s="82">
        <f>SUM(M18:M283)</f>
        <v>0</v>
      </c>
      <c r="N17" s="82">
        <f>SUM(N18:N283)</f>
        <v>0</v>
      </c>
      <c r="O17" s="82">
        <f>SUM(O18:O283)</f>
        <v>0</v>
      </c>
      <c r="P17" s="82">
        <f>SUM(P18:P283)</f>
        <v>0</v>
      </c>
      <c r="Q17" s="83">
        <f>SUM(Q18:Q323)</f>
        <v>0</v>
      </c>
      <c r="R17" s="82"/>
      <c r="S17" s="84"/>
      <c r="T17" s="85"/>
      <c r="U17" s="86"/>
      <c r="V17" s="87"/>
      <c r="W17" s="88"/>
      <c r="X17" s="88"/>
      <c r="Y17" s="88"/>
      <c r="Z17" s="89"/>
      <c r="AA17" s="89"/>
      <c r="AB17" s="90"/>
      <c r="AC17" s="90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</row>
    <row r="18" spans="1:75" ht="17.100000000000001" customHeight="1" x14ac:dyDescent="0.2">
      <c r="A18" s="91" t="str">
        <f>B18&amp;"_"&amp;COUNTIF($B$18:B18,B18)</f>
        <v>0_1</v>
      </c>
      <c r="B18" s="92">
        <f>Tableau135817[[#This Row],[Commentaire divers]]</f>
        <v>0</v>
      </c>
      <c r="C18" s="93"/>
      <c r="D18" s="94"/>
      <c r="E18" s="95" t="b">
        <f>IF(F18:F381="R1","Jea²n luc",IF(F18:F381="R2","Renaud",IF(F18:F381="R3","Guillaume",IF(F18:F381="R4","Johann",IF(F18:F381="R5","Ludo",IF(F18:F381="R6","Dylann"))))))</f>
        <v>0</v>
      </c>
      <c r="F18" s="96"/>
      <c r="G18" s="97"/>
      <c r="H18" s="97"/>
      <c r="I18" s="98"/>
      <c r="J18" s="98"/>
      <c r="K18" s="99"/>
      <c r="L18" s="100"/>
      <c r="M18" s="100"/>
      <c r="N18" s="100"/>
      <c r="O18" s="100"/>
      <c r="P18" s="100"/>
      <c r="Q18" s="101">
        <f>SUM(Tableau135817[[#This Row],[Nb fuite supposée]:[fuite apres cpt    (FI)]])</f>
        <v>0</v>
      </c>
      <c r="R18" s="100"/>
      <c r="S18" s="102"/>
      <c r="T18" s="103"/>
      <c r="U18" s="104">
        <v>0</v>
      </c>
      <c r="V18" s="105">
        <v>0</v>
      </c>
      <c r="W18" s="106">
        <v>0</v>
      </c>
      <c r="X18" s="107">
        <v>0</v>
      </c>
      <c r="Y18" s="108">
        <v>0</v>
      </c>
      <c r="Z18" s="109"/>
      <c r="AA18" s="110"/>
      <c r="AB18" s="90"/>
      <c r="AC18" s="90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</row>
    <row r="19" spans="1:75" ht="17.100000000000001" customHeight="1" x14ac:dyDescent="0.2">
      <c r="A19" s="91" t="str">
        <f>B19&amp;"_"&amp;COUNTIF($B$18:B19,B19)</f>
        <v>0_2</v>
      </c>
      <c r="B19" s="92">
        <f>Tableau135817[[#This Row],[Commentaire divers]]</f>
        <v>0</v>
      </c>
      <c r="C19" s="93"/>
      <c r="D19" s="94"/>
      <c r="E19" s="95" t="b">
        <f>IF(F19:F382="R1","Jean luc",IF(F19:F382="R2","Renaud",IF(F19:F382="R3","Guillaume",IF(F19:F382="R4","Johann",IF(F19:F382="R5","Ludo",IF(F19:F382="R6","Dylann"))))))</f>
        <v>0</v>
      </c>
      <c r="F19" s="96"/>
      <c r="G19" s="111"/>
      <c r="H19" s="111"/>
      <c r="I19" s="98"/>
      <c r="J19" s="98"/>
      <c r="K19" s="112"/>
      <c r="L19" s="112"/>
      <c r="M19" s="112"/>
      <c r="N19" s="112"/>
      <c r="O19" s="112"/>
      <c r="P19" s="112"/>
      <c r="Q19" s="101">
        <f>SUM(Tableau135817[[#This Row],[Nb fuite supposée]:[fuite apres cpt    (FI)]])</f>
        <v>0</v>
      </c>
      <c r="R19" s="100"/>
      <c r="S19" s="113"/>
      <c r="T19" s="103"/>
      <c r="U19" s="104">
        <v>0</v>
      </c>
      <c r="V19" s="105">
        <v>0</v>
      </c>
      <c r="W19" s="106">
        <v>0</v>
      </c>
      <c r="X19" s="107">
        <v>0</v>
      </c>
      <c r="Y19" s="108">
        <v>0</v>
      </c>
      <c r="Z19" s="114"/>
      <c r="AA19" s="110"/>
      <c r="AB19" s="90"/>
      <c r="AC19" s="90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</row>
    <row r="20" spans="1:75" ht="17.100000000000001" customHeight="1" x14ac:dyDescent="0.2">
      <c r="A20" s="91" t="str">
        <f>B20&amp;"_"&amp;COUNTIF($B$18:B20,B20)</f>
        <v>0_3</v>
      </c>
      <c r="B20" s="92">
        <f>Tableau135817[[#This Row],[Commentaire divers]]</f>
        <v>0</v>
      </c>
      <c r="C20" s="115"/>
      <c r="D20" s="116"/>
      <c r="E20" s="95" t="b">
        <f>IF(F20:F382="R1","Jean luc",IF(F20:F382="R2","Renaud",IF(F20:F382="R3","Guillaume",IF(F20:F382="R4","Johann",IF(F20:F382="R5","Ludo",IF(F20:F382="R6","Dylann"))))))</f>
        <v>0</v>
      </c>
      <c r="F20" s="96"/>
      <c r="G20" s="97"/>
      <c r="H20" s="97"/>
      <c r="I20" s="117"/>
      <c r="J20" s="117"/>
      <c r="K20" s="112"/>
      <c r="L20" s="112"/>
      <c r="M20" s="112"/>
      <c r="N20" s="112"/>
      <c r="O20" s="112"/>
      <c r="P20" s="112"/>
      <c r="Q20" s="101">
        <f>SUM(Tableau135817[[#This Row],[Nb fuite supposée]:[fuite apres cpt    (FI)]])</f>
        <v>0</v>
      </c>
      <c r="R20" s="118"/>
      <c r="S20" s="113"/>
      <c r="T20" s="103"/>
      <c r="U20" s="104">
        <v>0</v>
      </c>
      <c r="V20" s="105">
        <v>0</v>
      </c>
      <c r="W20" s="106">
        <v>0</v>
      </c>
      <c r="X20" s="107">
        <v>0</v>
      </c>
      <c r="Y20" s="108">
        <v>0</v>
      </c>
      <c r="Z20" s="119"/>
      <c r="AA20" s="110"/>
      <c r="AB20" s="90"/>
      <c r="AC20" s="90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</row>
    <row r="21" spans="1:75" ht="17.100000000000001" customHeight="1" x14ac:dyDescent="0.2">
      <c r="A21" s="91" t="str">
        <f>B21&amp;"_"&amp;COUNTIF($B$18:B21,B21)</f>
        <v>0_4</v>
      </c>
      <c r="B21" s="92">
        <f>Tableau135817[[#This Row],[Commentaire divers]]</f>
        <v>0</v>
      </c>
      <c r="C21" s="115"/>
      <c r="D21" s="116"/>
      <c r="E21" s="95" t="b">
        <f>IF(F21:F383="R1","Jean luc",IF(F21:F383="R2","Renaud",IF(F21:F383="R3","Guillaume",IF(F21:F383="R4","Johann",IF(F21:F383="R5","Ludo",IF(F21:F383="R6","Dylann"))))))</f>
        <v>0</v>
      </c>
      <c r="F21" s="96"/>
      <c r="G21" s="97"/>
      <c r="H21" s="97"/>
      <c r="I21" s="117"/>
      <c r="J21" s="117"/>
      <c r="K21" s="112"/>
      <c r="L21" s="112"/>
      <c r="M21" s="112"/>
      <c r="N21" s="112"/>
      <c r="O21" s="112"/>
      <c r="P21" s="112"/>
      <c r="Q21" s="101">
        <f>SUM(Tableau135817[[#This Row],[Nb fuite supposée]:[fuite apres cpt    (FI)]])</f>
        <v>0</v>
      </c>
      <c r="R21" s="118"/>
      <c r="S21" s="113"/>
      <c r="T21" s="103"/>
      <c r="U21" s="104">
        <v>0</v>
      </c>
      <c r="V21" s="105">
        <v>0</v>
      </c>
      <c r="W21" s="106">
        <v>0</v>
      </c>
      <c r="X21" s="107">
        <v>0</v>
      </c>
      <c r="Y21" s="108">
        <v>0</v>
      </c>
      <c r="Z21" s="109"/>
      <c r="AA21" s="110"/>
      <c r="AB21" s="90"/>
      <c r="AC21" s="90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</row>
    <row r="22" spans="1:75" ht="17.100000000000001" customHeight="1" x14ac:dyDescent="0.2">
      <c r="A22" s="91" t="str">
        <f>B22&amp;"_"&amp;COUNTIF($B$18:B22,B22)</f>
        <v>0_5</v>
      </c>
      <c r="B22" s="92">
        <f>Tableau135817[[#This Row],[Commentaire divers]]</f>
        <v>0</v>
      </c>
      <c r="C22" s="115"/>
      <c r="D22" s="116"/>
      <c r="E22" s="95" t="b">
        <f>IF(F22:F384="R1","Jean luc",IF(F22:F384="R2","Renaud",IF(F22:F384="R3","Guillaume",IF(F22:F384="R4","Johann",IF(F22:F384="R5","Ludo",IF(F22:F384="R6","Dylann"))))))</f>
        <v>0</v>
      </c>
      <c r="F22" s="96"/>
      <c r="G22" s="111"/>
      <c r="H22" s="111"/>
      <c r="I22" s="117"/>
      <c r="J22" s="117"/>
      <c r="K22" s="112"/>
      <c r="L22" s="112"/>
      <c r="M22" s="112"/>
      <c r="N22" s="112"/>
      <c r="O22" s="112"/>
      <c r="P22" s="112"/>
      <c r="Q22" s="101">
        <f>SUM(Tableau135817[[#This Row],[Nb fuite supposée]:[fuite apres cpt    (FI)]])</f>
        <v>0</v>
      </c>
      <c r="R22" s="118"/>
      <c r="S22" s="113"/>
      <c r="T22" s="103"/>
      <c r="U22" s="104">
        <v>0</v>
      </c>
      <c r="V22" s="105">
        <v>0</v>
      </c>
      <c r="W22" s="106">
        <v>0</v>
      </c>
      <c r="X22" s="107">
        <v>0</v>
      </c>
      <c r="Y22" s="108">
        <v>0</v>
      </c>
      <c r="Z22" s="119"/>
      <c r="AA22" s="110"/>
      <c r="AB22" s="90"/>
      <c r="AC22" s="90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</row>
    <row r="23" spans="1:75" ht="17.100000000000001" customHeight="1" x14ac:dyDescent="0.2">
      <c r="A23" s="91" t="str">
        <f>B23&amp;"_"&amp;COUNTIF($B$18:B23,B23)</f>
        <v>0_6</v>
      </c>
      <c r="B23" s="92">
        <f>Tableau135817[[#This Row],[Commentaire divers]]</f>
        <v>0</v>
      </c>
      <c r="C23" s="115"/>
      <c r="D23" s="116"/>
      <c r="E23" s="95" t="b">
        <f t="shared" ref="E23:E55" si="0">IF(F23:F384="R1","Jean luc",IF(F23:F384="R2","Renaud",IF(F23:F384="R3","Guillaume",IF(F23:F384="R4","Johann",IF(F23:F384="R5","Ludo",IF(F23:F384="R6","Dylann"))))))</f>
        <v>0</v>
      </c>
      <c r="F23" s="96"/>
      <c r="G23" s="97"/>
      <c r="H23" s="97"/>
      <c r="I23" s="117"/>
      <c r="J23" s="117"/>
      <c r="K23" s="112"/>
      <c r="L23" s="112"/>
      <c r="M23" s="112"/>
      <c r="N23" s="112"/>
      <c r="O23" s="112"/>
      <c r="P23" s="112"/>
      <c r="Q23" s="101">
        <f>SUM(Tableau135817[[#This Row],[Nb fuite supposée]:[fuite apres cpt    (FI)]])</f>
        <v>0</v>
      </c>
      <c r="R23" s="118"/>
      <c r="S23" s="113"/>
      <c r="T23" s="103"/>
      <c r="U23" s="104">
        <v>0</v>
      </c>
      <c r="V23" s="105">
        <v>0</v>
      </c>
      <c r="W23" s="106">
        <v>0</v>
      </c>
      <c r="X23" s="107">
        <v>0</v>
      </c>
      <c r="Y23" s="108">
        <v>0</v>
      </c>
      <c r="Z23" s="119"/>
      <c r="AA23" s="110"/>
      <c r="AB23" s="90"/>
      <c r="AC23" s="90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</row>
    <row r="24" spans="1:75" ht="17.100000000000001" customHeight="1" x14ac:dyDescent="0.2">
      <c r="A24" s="91" t="str">
        <f>B24&amp;"_"&amp;COUNTIF($B$18:B24,B24)</f>
        <v>0_7</v>
      </c>
      <c r="B24" s="92">
        <f>Tableau135817[[#This Row],[Commentaire divers]]</f>
        <v>0</v>
      </c>
      <c r="C24" s="115"/>
      <c r="D24" s="116"/>
      <c r="E24" s="95" t="b">
        <f t="shared" si="0"/>
        <v>0</v>
      </c>
      <c r="F24" s="96"/>
      <c r="G24" s="97"/>
      <c r="H24" s="97"/>
      <c r="I24" s="117"/>
      <c r="J24" s="117"/>
      <c r="K24" s="112"/>
      <c r="L24" s="113"/>
      <c r="M24" s="112"/>
      <c r="N24" s="112"/>
      <c r="O24" s="112"/>
      <c r="P24" s="112"/>
      <c r="Q24" s="101">
        <f>SUM(Tableau135817[[#This Row],[Nb fuite supposée]:[fuite apres cpt    (FI)]])</f>
        <v>0</v>
      </c>
      <c r="R24" s="118"/>
      <c r="S24" s="113"/>
      <c r="T24" s="103"/>
      <c r="U24" s="104">
        <v>0</v>
      </c>
      <c r="V24" s="105">
        <v>0</v>
      </c>
      <c r="W24" s="106">
        <v>0</v>
      </c>
      <c r="X24" s="107">
        <v>0</v>
      </c>
      <c r="Y24" s="108">
        <v>0</v>
      </c>
      <c r="Z24" s="114"/>
      <c r="AA24" s="110"/>
      <c r="AB24" s="90"/>
      <c r="AC24" s="90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</row>
    <row r="25" spans="1:75" ht="17.100000000000001" customHeight="1" x14ac:dyDescent="0.2">
      <c r="A25" s="91" t="str">
        <f>B25&amp;"_"&amp;COUNTIF($B$18:B25,B25)</f>
        <v>0_8</v>
      </c>
      <c r="B25" s="92">
        <f>Tableau135817[[#This Row],[Commentaire divers]]</f>
        <v>0</v>
      </c>
      <c r="C25" s="115"/>
      <c r="D25" s="116"/>
      <c r="E25" s="95" t="b">
        <f t="shared" si="0"/>
        <v>0</v>
      </c>
      <c r="F25" s="96"/>
      <c r="G25" s="97"/>
      <c r="H25" s="97"/>
      <c r="I25" s="117"/>
      <c r="J25" s="117"/>
      <c r="K25" s="112"/>
      <c r="L25" s="113"/>
      <c r="M25" s="112"/>
      <c r="N25" s="112"/>
      <c r="O25" s="112"/>
      <c r="P25" s="112"/>
      <c r="Q25" s="101">
        <f>SUM(Tableau135817[[#This Row],[Nb fuite supposée]:[fuite apres cpt    (FI)]])</f>
        <v>0</v>
      </c>
      <c r="R25" s="118"/>
      <c r="S25" s="113"/>
      <c r="T25" s="103"/>
      <c r="U25" s="104">
        <v>0</v>
      </c>
      <c r="V25" s="105">
        <v>0</v>
      </c>
      <c r="W25" s="106">
        <v>0</v>
      </c>
      <c r="X25" s="107">
        <v>0</v>
      </c>
      <c r="Y25" s="108">
        <v>0</v>
      </c>
      <c r="Z25" s="109"/>
      <c r="AA25" s="110"/>
      <c r="AB25" s="90"/>
      <c r="AC25" s="90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</row>
    <row r="26" spans="1:75" ht="17.100000000000001" customHeight="1" x14ac:dyDescent="0.2">
      <c r="A26" s="91" t="str">
        <f>B26&amp;"_"&amp;COUNTIF($B$18:B26,B26)</f>
        <v>0_9</v>
      </c>
      <c r="B26" s="92">
        <f>Tableau135817[[#This Row],[Commentaire divers]]</f>
        <v>0</v>
      </c>
      <c r="C26" s="115"/>
      <c r="D26" s="116"/>
      <c r="E26" s="95" t="b">
        <f t="shared" si="0"/>
        <v>0</v>
      </c>
      <c r="F26" s="96"/>
      <c r="G26" s="97"/>
      <c r="H26" s="97"/>
      <c r="I26" s="117"/>
      <c r="J26" s="117"/>
      <c r="K26" s="112"/>
      <c r="L26" s="113"/>
      <c r="M26" s="112"/>
      <c r="N26" s="112"/>
      <c r="O26" s="112"/>
      <c r="P26" s="112"/>
      <c r="Q26" s="101">
        <f>SUM(Tableau135817[[#This Row],[Nb fuite supposée]:[fuite apres cpt    (FI)]])</f>
        <v>0</v>
      </c>
      <c r="R26" s="118"/>
      <c r="S26" s="113"/>
      <c r="T26" s="103"/>
      <c r="U26" s="104">
        <v>0</v>
      </c>
      <c r="V26" s="105">
        <v>0</v>
      </c>
      <c r="W26" s="106">
        <v>0</v>
      </c>
      <c r="X26" s="107">
        <v>0</v>
      </c>
      <c r="Y26" s="108">
        <v>0</v>
      </c>
      <c r="Z26" s="119"/>
      <c r="AA26" s="110"/>
      <c r="AB26" s="90"/>
      <c r="AC26" s="90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</row>
    <row r="27" spans="1:75" ht="17.100000000000001" customHeight="1" x14ac:dyDescent="0.2">
      <c r="A27" s="91" t="str">
        <f>B27&amp;"_"&amp;COUNTIF($B$18:B27,B27)</f>
        <v>0_10</v>
      </c>
      <c r="B27" s="92">
        <f>Tableau135817[[#This Row],[Commentaire divers]]</f>
        <v>0</v>
      </c>
      <c r="C27" s="115"/>
      <c r="D27" s="116"/>
      <c r="E27" s="95" t="b">
        <f t="shared" si="0"/>
        <v>0</v>
      </c>
      <c r="F27" s="96"/>
      <c r="G27" s="97"/>
      <c r="H27" s="97"/>
      <c r="I27" s="117"/>
      <c r="J27" s="117"/>
      <c r="K27" s="112"/>
      <c r="L27" s="112"/>
      <c r="M27" s="112"/>
      <c r="N27" s="112"/>
      <c r="O27" s="112"/>
      <c r="P27" s="112"/>
      <c r="Q27" s="101">
        <f>SUM(Tableau135817[[#This Row],[Nb fuite supposée]:[fuite apres cpt    (FI)]])</f>
        <v>0</v>
      </c>
      <c r="R27" s="118"/>
      <c r="S27" s="113"/>
      <c r="T27" s="103"/>
      <c r="U27" s="104">
        <v>0</v>
      </c>
      <c r="V27" s="105">
        <v>0</v>
      </c>
      <c r="W27" s="106">
        <v>0</v>
      </c>
      <c r="X27" s="107">
        <v>0</v>
      </c>
      <c r="Y27" s="108">
        <v>0</v>
      </c>
      <c r="Z27" s="114"/>
      <c r="AA27" s="110"/>
      <c r="AB27" s="90"/>
      <c r="AC27" s="90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</row>
    <row r="28" spans="1:75" ht="17.100000000000001" customHeight="1" x14ac:dyDescent="0.2">
      <c r="A28" s="91" t="str">
        <f>B28&amp;"_"&amp;COUNTIF($B$18:B28,B28)</f>
        <v>0_11</v>
      </c>
      <c r="B28" s="92">
        <f>Tableau135817[[#This Row],[Commentaire divers]]</f>
        <v>0</v>
      </c>
      <c r="C28" s="115"/>
      <c r="D28" s="116"/>
      <c r="E28" s="95" t="b">
        <f t="shared" si="0"/>
        <v>0</v>
      </c>
      <c r="F28" s="96"/>
      <c r="G28" s="97"/>
      <c r="H28" s="97"/>
      <c r="I28" s="117"/>
      <c r="J28" s="117"/>
      <c r="K28" s="112"/>
      <c r="L28" s="112"/>
      <c r="M28" s="112"/>
      <c r="N28" s="112"/>
      <c r="O28" s="112"/>
      <c r="P28" s="112"/>
      <c r="Q28" s="101">
        <f>SUM(Tableau135817[[#This Row],[Nb fuite supposée]:[fuite apres cpt    (FI)]])</f>
        <v>0</v>
      </c>
      <c r="R28" s="118"/>
      <c r="S28" s="113"/>
      <c r="T28" s="103"/>
      <c r="U28" s="104">
        <v>0</v>
      </c>
      <c r="V28" s="105">
        <v>0</v>
      </c>
      <c r="W28" s="106">
        <v>0</v>
      </c>
      <c r="X28" s="107">
        <v>0</v>
      </c>
      <c r="Y28" s="108">
        <v>0</v>
      </c>
      <c r="Z28" s="114"/>
      <c r="AA28" s="110"/>
      <c r="AB28" s="90"/>
      <c r="AC28" s="90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</row>
    <row r="29" spans="1:75" ht="17.100000000000001" customHeight="1" x14ac:dyDescent="0.2">
      <c r="A29" s="91" t="str">
        <f>B29&amp;"_"&amp;COUNTIF($B$18:B29,B29)</f>
        <v>0_12</v>
      </c>
      <c r="B29" s="92">
        <f>Tableau135817[[#This Row],[Commentaire divers]]</f>
        <v>0</v>
      </c>
      <c r="C29" s="115"/>
      <c r="D29" s="116"/>
      <c r="E29" s="95" t="b">
        <f t="shared" si="0"/>
        <v>0</v>
      </c>
      <c r="F29" s="96"/>
      <c r="G29" s="97"/>
      <c r="H29" s="97"/>
      <c r="I29" s="117"/>
      <c r="J29" s="117"/>
      <c r="K29" s="112"/>
      <c r="L29" s="112"/>
      <c r="M29" s="112"/>
      <c r="N29" s="112"/>
      <c r="O29" s="112"/>
      <c r="P29" s="112"/>
      <c r="Q29" s="101">
        <f>SUM(Tableau135817[[#This Row],[Nb fuite supposée]:[fuite apres cpt    (FI)]])</f>
        <v>0</v>
      </c>
      <c r="R29" s="118"/>
      <c r="S29" s="113"/>
      <c r="T29" s="103"/>
      <c r="U29" s="104">
        <v>0</v>
      </c>
      <c r="V29" s="105">
        <v>0</v>
      </c>
      <c r="W29" s="106">
        <v>0</v>
      </c>
      <c r="X29" s="107">
        <v>0</v>
      </c>
      <c r="Y29" s="108">
        <v>0</v>
      </c>
      <c r="Z29" s="109"/>
      <c r="AA29" s="110"/>
      <c r="AB29" s="90"/>
      <c r="AC29" s="90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</row>
    <row r="30" spans="1:75" ht="17.100000000000001" customHeight="1" x14ac:dyDescent="0.2">
      <c r="A30" s="91" t="str">
        <f>B30&amp;"_"&amp;COUNTIF($B$18:B30,B30)</f>
        <v>0_13</v>
      </c>
      <c r="B30" s="92">
        <f>Tableau135817[[#This Row],[Commentaire divers]]</f>
        <v>0</v>
      </c>
      <c r="C30" s="115"/>
      <c r="D30" s="116"/>
      <c r="E30" s="95" t="b">
        <f t="shared" si="0"/>
        <v>0</v>
      </c>
      <c r="F30" s="96"/>
      <c r="G30" s="97"/>
      <c r="H30" s="97"/>
      <c r="I30" s="117"/>
      <c r="J30" s="117"/>
      <c r="K30" s="112"/>
      <c r="L30" s="112"/>
      <c r="M30" s="112"/>
      <c r="N30" s="112"/>
      <c r="O30" s="112"/>
      <c r="P30" s="112"/>
      <c r="Q30" s="101">
        <f>SUM(Tableau135817[[#This Row],[Nb fuite supposée]:[fuite apres cpt    (FI)]])</f>
        <v>0</v>
      </c>
      <c r="R30" s="118"/>
      <c r="S30" s="113"/>
      <c r="T30" s="103"/>
      <c r="U30" s="104">
        <v>0</v>
      </c>
      <c r="V30" s="105">
        <v>0</v>
      </c>
      <c r="W30" s="106">
        <v>0</v>
      </c>
      <c r="X30" s="107">
        <v>0</v>
      </c>
      <c r="Y30" s="108">
        <v>0</v>
      </c>
      <c r="Z30" s="114"/>
      <c r="AA30" s="110"/>
      <c r="AB30" s="90"/>
      <c r="AC30" s="90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</row>
    <row r="31" spans="1:75" ht="17.100000000000001" customHeight="1" x14ac:dyDescent="0.2">
      <c r="A31" s="91" t="str">
        <f>B31&amp;"_"&amp;COUNTIF($B$18:B31,B31)</f>
        <v>0_14</v>
      </c>
      <c r="B31" s="92">
        <f>Tableau135817[[#This Row],[Commentaire divers]]</f>
        <v>0</v>
      </c>
      <c r="C31" s="115"/>
      <c r="D31" s="116"/>
      <c r="E31" s="95" t="b">
        <f t="shared" si="0"/>
        <v>0</v>
      </c>
      <c r="F31" s="96"/>
      <c r="G31" s="97"/>
      <c r="H31" s="97"/>
      <c r="I31" s="117"/>
      <c r="J31" s="117"/>
      <c r="K31" s="112"/>
      <c r="L31" s="112"/>
      <c r="M31" s="112"/>
      <c r="N31" s="112"/>
      <c r="O31" s="112"/>
      <c r="P31" s="112"/>
      <c r="Q31" s="101">
        <f>SUM(Tableau135817[[#This Row],[Nb fuite supposée]:[fuite apres cpt    (FI)]])</f>
        <v>0</v>
      </c>
      <c r="R31" s="118"/>
      <c r="S31" s="113"/>
      <c r="T31" s="103"/>
      <c r="U31" s="104">
        <v>0</v>
      </c>
      <c r="V31" s="105">
        <v>0</v>
      </c>
      <c r="W31" s="106">
        <v>0</v>
      </c>
      <c r="X31" s="107">
        <v>0</v>
      </c>
      <c r="Y31" s="108">
        <v>0</v>
      </c>
      <c r="Z31" s="109"/>
      <c r="AA31" s="110"/>
      <c r="AB31" s="90"/>
      <c r="AC31" s="90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</row>
    <row r="32" spans="1:75" ht="17.100000000000001" customHeight="1" x14ac:dyDescent="0.2">
      <c r="A32" s="91" t="str">
        <f>B32&amp;"_"&amp;COUNTIF($B$18:B32,B32)</f>
        <v>0_15</v>
      </c>
      <c r="B32" s="92">
        <f>Tableau135817[[#This Row],[Commentaire divers]]</f>
        <v>0</v>
      </c>
      <c r="C32" s="115"/>
      <c r="D32" s="116"/>
      <c r="E32" s="95" t="b">
        <f t="shared" si="0"/>
        <v>0</v>
      </c>
      <c r="F32" s="96"/>
      <c r="G32" s="97"/>
      <c r="H32" s="97"/>
      <c r="I32" s="117"/>
      <c r="J32" s="117"/>
      <c r="K32" s="112"/>
      <c r="L32" s="112"/>
      <c r="M32" s="112"/>
      <c r="N32" s="112"/>
      <c r="O32" s="112"/>
      <c r="P32" s="112"/>
      <c r="Q32" s="101">
        <f>SUM(Tableau135817[[#This Row],[Nb fuite supposée]:[fuite apres cpt    (FI)]])</f>
        <v>0</v>
      </c>
      <c r="R32" s="118"/>
      <c r="S32" s="113"/>
      <c r="T32" s="103"/>
      <c r="U32" s="104">
        <v>0</v>
      </c>
      <c r="V32" s="105">
        <v>0</v>
      </c>
      <c r="W32" s="106">
        <v>0</v>
      </c>
      <c r="X32" s="107">
        <v>0</v>
      </c>
      <c r="Y32" s="108">
        <v>0</v>
      </c>
      <c r="Z32" s="114"/>
      <c r="AA32" s="110"/>
      <c r="AB32" s="90"/>
      <c r="AC32" s="90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</row>
    <row r="33" spans="1:75" ht="17.100000000000001" customHeight="1" x14ac:dyDescent="0.2">
      <c r="A33" s="91" t="str">
        <f>B33&amp;"_"&amp;COUNTIF($B$18:B33,B33)</f>
        <v>0_16</v>
      </c>
      <c r="B33" s="92">
        <f>Tableau135817[[#This Row],[Commentaire divers]]</f>
        <v>0</v>
      </c>
      <c r="C33" s="115"/>
      <c r="D33" s="116"/>
      <c r="E33" s="95" t="b">
        <f t="shared" si="0"/>
        <v>0</v>
      </c>
      <c r="F33" s="96"/>
      <c r="G33" s="97"/>
      <c r="H33" s="97"/>
      <c r="I33" s="117"/>
      <c r="J33" s="117"/>
      <c r="K33" s="112"/>
      <c r="L33" s="112"/>
      <c r="M33" s="112"/>
      <c r="N33" s="112"/>
      <c r="O33" s="112"/>
      <c r="P33" s="112"/>
      <c r="Q33" s="101">
        <f>SUM(Tableau135817[[#This Row],[Nb fuite supposée]:[fuite apres cpt    (FI)]])</f>
        <v>0</v>
      </c>
      <c r="R33" s="118"/>
      <c r="S33" s="113"/>
      <c r="T33" s="103"/>
      <c r="U33" s="104">
        <v>0</v>
      </c>
      <c r="V33" s="105">
        <v>0</v>
      </c>
      <c r="W33" s="106">
        <v>0</v>
      </c>
      <c r="X33" s="107">
        <v>0</v>
      </c>
      <c r="Y33" s="108">
        <v>0</v>
      </c>
      <c r="Z33" s="114"/>
      <c r="AA33" s="110"/>
      <c r="AB33" s="90"/>
      <c r="AC33" s="90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</row>
    <row r="34" spans="1:75" ht="17.100000000000001" customHeight="1" x14ac:dyDescent="0.2">
      <c r="A34" s="91" t="str">
        <f>B34&amp;"_"&amp;COUNTIF($B$18:B34,B34)</f>
        <v>0_17</v>
      </c>
      <c r="B34" s="92">
        <f>Tableau135817[[#This Row],[Commentaire divers]]</f>
        <v>0</v>
      </c>
      <c r="C34" s="115"/>
      <c r="D34" s="116"/>
      <c r="E34" s="95" t="b">
        <f t="shared" si="0"/>
        <v>0</v>
      </c>
      <c r="F34" s="96"/>
      <c r="G34" s="97"/>
      <c r="H34" s="97"/>
      <c r="I34" s="117"/>
      <c r="J34" s="117"/>
      <c r="K34" s="112"/>
      <c r="L34" s="112"/>
      <c r="M34" s="112"/>
      <c r="N34" s="112"/>
      <c r="O34" s="112"/>
      <c r="P34" s="112"/>
      <c r="Q34" s="101">
        <f>SUM(Tableau135817[[#This Row],[Nb fuite supposée]:[fuite apres cpt    (FI)]])</f>
        <v>0</v>
      </c>
      <c r="R34" s="118"/>
      <c r="S34" s="113"/>
      <c r="T34" s="103"/>
      <c r="U34" s="104">
        <v>0</v>
      </c>
      <c r="V34" s="105">
        <v>0</v>
      </c>
      <c r="W34" s="106">
        <v>0</v>
      </c>
      <c r="X34" s="107">
        <v>0</v>
      </c>
      <c r="Y34" s="108">
        <v>0</v>
      </c>
      <c r="Z34" s="114"/>
      <c r="AA34" s="110"/>
      <c r="AB34" s="90"/>
      <c r="AC34" s="90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</row>
    <row r="35" spans="1:75" ht="17.100000000000001" customHeight="1" x14ac:dyDescent="0.2">
      <c r="A35" s="91" t="str">
        <f>B35&amp;"_"&amp;COUNTIF($B$18:B35,B35)</f>
        <v>0_18</v>
      </c>
      <c r="B35" s="92">
        <f>Tableau135817[[#This Row],[Commentaire divers]]</f>
        <v>0</v>
      </c>
      <c r="C35" s="115"/>
      <c r="D35" s="116"/>
      <c r="E35" s="95" t="b">
        <f t="shared" si="0"/>
        <v>0</v>
      </c>
      <c r="F35" s="96"/>
      <c r="G35" s="97"/>
      <c r="H35" s="97"/>
      <c r="I35" s="117"/>
      <c r="J35" s="117"/>
      <c r="K35" s="112"/>
      <c r="L35" s="112"/>
      <c r="M35" s="112"/>
      <c r="N35" s="112"/>
      <c r="O35" s="112"/>
      <c r="P35" s="112"/>
      <c r="Q35" s="101">
        <f>SUM(Tableau135817[[#This Row],[Nb fuite supposée]:[fuite apres cpt    (FI)]])</f>
        <v>0</v>
      </c>
      <c r="R35" s="118"/>
      <c r="S35" s="113"/>
      <c r="T35" s="103"/>
      <c r="U35" s="104">
        <v>0</v>
      </c>
      <c r="V35" s="105">
        <v>0</v>
      </c>
      <c r="W35" s="106">
        <v>0</v>
      </c>
      <c r="X35" s="107">
        <v>0</v>
      </c>
      <c r="Y35" s="108">
        <v>0</v>
      </c>
      <c r="Z35" s="120"/>
      <c r="AA35" s="110"/>
      <c r="AB35" s="90"/>
      <c r="AC35" s="90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</row>
    <row r="36" spans="1:75" ht="17.100000000000001" customHeight="1" x14ac:dyDescent="0.2">
      <c r="A36" s="91" t="str">
        <f>B36&amp;"_"&amp;COUNTIF($B$18:B36,B36)</f>
        <v>0_19</v>
      </c>
      <c r="B36" s="92">
        <f>Tableau135817[[#This Row],[Commentaire divers]]</f>
        <v>0</v>
      </c>
      <c r="C36" s="115"/>
      <c r="D36" s="116"/>
      <c r="E36" s="95" t="b">
        <f t="shared" si="0"/>
        <v>0</v>
      </c>
      <c r="F36" s="96"/>
      <c r="G36" s="97"/>
      <c r="H36" s="97"/>
      <c r="I36" s="117"/>
      <c r="J36" s="117"/>
      <c r="K36" s="112"/>
      <c r="L36" s="112"/>
      <c r="M36" s="112"/>
      <c r="N36" s="112"/>
      <c r="O36" s="112"/>
      <c r="P36" s="112"/>
      <c r="Q36" s="101">
        <f>SUM(Tableau135817[[#This Row],[Nb fuite supposée]:[fuite apres cpt    (FI)]])</f>
        <v>0</v>
      </c>
      <c r="R36" s="118"/>
      <c r="S36" s="113"/>
      <c r="T36" s="103"/>
      <c r="U36" s="104">
        <v>0</v>
      </c>
      <c r="V36" s="105">
        <v>0</v>
      </c>
      <c r="W36" s="106">
        <v>0</v>
      </c>
      <c r="X36" s="107">
        <v>0</v>
      </c>
      <c r="Y36" s="108">
        <v>0</v>
      </c>
      <c r="Z36" s="119"/>
      <c r="AA36" s="110"/>
      <c r="AB36" s="90"/>
      <c r="AC36" s="90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</row>
    <row r="37" spans="1:75" ht="17.100000000000001" customHeight="1" x14ac:dyDescent="0.2">
      <c r="A37" s="91" t="str">
        <f>B37&amp;"_"&amp;COUNTIF($B$18:B37,B37)</f>
        <v>0_20</v>
      </c>
      <c r="B37" s="92">
        <f>Tableau135817[[#This Row],[Commentaire divers]]</f>
        <v>0</v>
      </c>
      <c r="C37" s="115"/>
      <c r="D37" s="116"/>
      <c r="E37" s="95" t="b">
        <f t="shared" si="0"/>
        <v>0</v>
      </c>
      <c r="F37" s="96"/>
      <c r="G37" s="97"/>
      <c r="H37" s="97"/>
      <c r="I37" s="117"/>
      <c r="J37" s="117"/>
      <c r="K37" s="112"/>
      <c r="L37" s="112"/>
      <c r="M37" s="112"/>
      <c r="N37" s="112"/>
      <c r="O37" s="112"/>
      <c r="P37" s="112"/>
      <c r="Q37" s="101">
        <f>SUM(Tableau135817[[#This Row],[Nb fuite supposée]:[fuite apres cpt    (FI)]])</f>
        <v>0</v>
      </c>
      <c r="R37" s="118"/>
      <c r="S37" s="113"/>
      <c r="T37" s="103"/>
      <c r="U37" s="104">
        <v>0</v>
      </c>
      <c r="V37" s="105">
        <v>0</v>
      </c>
      <c r="W37" s="106">
        <v>0</v>
      </c>
      <c r="X37" s="107">
        <v>0</v>
      </c>
      <c r="Y37" s="108">
        <v>0</v>
      </c>
      <c r="Z37" s="114"/>
      <c r="AA37" s="110"/>
      <c r="AB37" s="90"/>
      <c r="AC37" s="90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</row>
    <row r="38" spans="1:75" ht="17.100000000000001" customHeight="1" x14ac:dyDescent="0.2">
      <c r="A38" s="91" t="str">
        <f>B38&amp;"_"&amp;COUNTIF($B$18:B38,B38)</f>
        <v>0_21</v>
      </c>
      <c r="B38" s="92">
        <f>Tableau135817[[#This Row],[Commentaire divers]]</f>
        <v>0</v>
      </c>
      <c r="C38" s="115"/>
      <c r="D38" s="116"/>
      <c r="E38" s="95" t="b">
        <f t="shared" si="0"/>
        <v>0</v>
      </c>
      <c r="F38" s="96"/>
      <c r="G38" s="97"/>
      <c r="H38" s="97"/>
      <c r="I38" s="117"/>
      <c r="J38" s="117"/>
      <c r="K38" s="112"/>
      <c r="L38" s="112"/>
      <c r="M38" s="112"/>
      <c r="N38" s="112"/>
      <c r="O38" s="112"/>
      <c r="P38" s="112"/>
      <c r="Q38" s="101">
        <f>SUM(Tableau135817[[#This Row],[Nb fuite supposée]:[fuite apres cpt    (FI)]])</f>
        <v>0</v>
      </c>
      <c r="R38" s="118"/>
      <c r="S38" s="113"/>
      <c r="T38" s="103"/>
      <c r="U38" s="104">
        <v>0</v>
      </c>
      <c r="V38" s="105">
        <v>0</v>
      </c>
      <c r="W38" s="106">
        <v>0</v>
      </c>
      <c r="X38" s="107">
        <v>0</v>
      </c>
      <c r="Y38" s="108">
        <v>0</v>
      </c>
      <c r="Z38" s="119"/>
      <c r="AA38" s="110"/>
      <c r="AB38" s="90"/>
      <c r="AC38" s="90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</row>
    <row r="39" spans="1:75" ht="17.100000000000001" customHeight="1" x14ac:dyDescent="0.2">
      <c r="A39" s="91" t="str">
        <f>B39&amp;"_"&amp;COUNTIF($B$18:B39,B39)</f>
        <v>0_22</v>
      </c>
      <c r="B39" s="92">
        <f>Tableau135817[[#This Row],[Commentaire divers]]</f>
        <v>0</v>
      </c>
      <c r="C39" s="115"/>
      <c r="D39" s="116"/>
      <c r="E39" s="95" t="b">
        <f t="shared" si="0"/>
        <v>0</v>
      </c>
      <c r="F39" s="96"/>
      <c r="G39" s="97"/>
      <c r="H39" s="97"/>
      <c r="I39" s="117"/>
      <c r="J39" s="117"/>
      <c r="K39" s="112"/>
      <c r="L39" s="112"/>
      <c r="M39" s="112"/>
      <c r="N39" s="112"/>
      <c r="O39" s="112"/>
      <c r="P39" s="112"/>
      <c r="Q39" s="101">
        <f>SUM(Tableau135817[[#This Row],[Nb fuite supposée]:[fuite apres cpt    (FI)]])</f>
        <v>0</v>
      </c>
      <c r="R39" s="118"/>
      <c r="S39" s="113"/>
      <c r="T39" s="103"/>
      <c r="U39" s="104">
        <v>0</v>
      </c>
      <c r="V39" s="105">
        <v>0</v>
      </c>
      <c r="W39" s="106">
        <v>0</v>
      </c>
      <c r="X39" s="107">
        <v>0</v>
      </c>
      <c r="Y39" s="108">
        <v>0</v>
      </c>
      <c r="Z39" s="109"/>
      <c r="AA39" s="110"/>
      <c r="AB39" s="90"/>
      <c r="AC39" s="90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</row>
    <row r="40" spans="1:75" ht="17.100000000000001" customHeight="1" x14ac:dyDescent="0.2">
      <c r="A40" s="91" t="str">
        <f>B40&amp;"_"&amp;COUNTIF($B$18:B40,B40)</f>
        <v>0_23</v>
      </c>
      <c r="B40" s="92">
        <f>Tableau135817[[#This Row],[Commentaire divers]]</f>
        <v>0</v>
      </c>
      <c r="C40" s="115"/>
      <c r="D40" s="116"/>
      <c r="E40" s="121" t="b">
        <f t="shared" si="0"/>
        <v>0</v>
      </c>
      <c r="F40" s="96"/>
      <c r="G40" s="97"/>
      <c r="H40" s="97"/>
      <c r="I40" s="117"/>
      <c r="J40" s="117"/>
      <c r="K40" s="112"/>
      <c r="L40" s="112"/>
      <c r="M40" s="112"/>
      <c r="N40" s="112"/>
      <c r="O40" s="112"/>
      <c r="P40" s="112"/>
      <c r="Q40" s="101">
        <f>SUM(Tableau135817[[#This Row],[Nb fuite supposée]:[fuite apres cpt    (FI)]])</f>
        <v>0</v>
      </c>
      <c r="R40" s="118"/>
      <c r="S40" s="113"/>
      <c r="T40" s="103"/>
      <c r="U40" s="104">
        <v>0</v>
      </c>
      <c r="V40" s="105">
        <v>0</v>
      </c>
      <c r="W40" s="106">
        <v>0</v>
      </c>
      <c r="X40" s="107">
        <v>0</v>
      </c>
      <c r="Y40" s="108">
        <v>0</v>
      </c>
      <c r="Z40" s="119"/>
      <c r="AA40" s="110"/>
      <c r="AB40" s="90"/>
      <c r="AC40" s="90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</row>
    <row r="41" spans="1:75" ht="17.100000000000001" customHeight="1" x14ac:dyDescent="0.2">
      <c r="A41" s="91" t="str">
        <f>B41&amp;"_"&amp;COUNTIF($B$18:B41,B41)</f>
        <v>0_24</v>
      </c>
      <c r="B41" s="92">
        <f>Tableau135817[[#This Row],[Commentaire divers]]</f>
        <v>0</v>
      </c>
      <c r="C41" s="115"/>
      <c r="D41" s="116"/>
      <c r="E41" s="121" t="b">
        <f t="shared" si="0"/>
        <v>0</v>
      </c>
      <c r="F41" s="96"/>
      <c r="G41" s="97"/>
      <c r="H41" s="97"/>
      <c r="I41" s="117"/>
      <c r="J41" s="117"/>
      <c r="K41" s="112"/>
      <c r="L41" s="112"/>
      <c r="M41" s="112"/>
      <c r="N41" s="112"/>
      <c r="O41" s="112"/>
      <c r="P41" s="112"/>
      <c r="Q41" s="101">
        <f>SUM(Tableau135817[[#This Row],[Nb fuite supposée]:[fuite apres cpt    (FI)]])</f>
        <v>0</v>
      </c>
      <c r="R41" s="118"/>
      <c r="S41" s="113"/>
      <c r="T41" s="103"/>
      <c r="U41" s="104">
        <v>0</v>
      </c>
      <c r="V41" s="105">
        <v>0</v>
      </c>
      <c r="W41" s="106">
        <v>0</v>
      </c>
      <c r="X41" s="107">
        <v>0</v>
      </c>
      <c r="Y41" s="108">
        <v>0</v>
      </c>
      <c r="Z41" s="119"/>
      <c r="AA41" s="110"/>
      <c r="AB41" s="90"/>
      <c r="AC41" s="90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</row>
    <row r="42" spans="1:75" ht="17.100000000000001" customHeight="1" x14ac:dyDescent="0.2">
      <c r="A42" s="91" t="str">
        <f>B42&amp;"_"&amp;COUNTIF($B$18:B42,B42)</f>
        <v>0_25</v>
      </c>
      <c r="B42" s="92">
        <f>Tableau135817[[#This Row],[Commentaire divers]]</f>
        <v>0</v>
      </c>
      <c r="C42" s="115"/>
      <c r="D42" s="116"/>
      <c r="E42" s="121" t="b">
        <f t="shared" si="0"/>
        <v>0</v>
      </c>
      <c r="F42" s="96"/>
      <c r="G42" s="97"/>
      <c r="H42" s="97"/>
      <c r="I42" s="117"/>
      <c r="J42" s="117"/>
      <c r="K42" s="112"/>
      <c r="L42" s="112"/>
      <c r="M42" s="112"/>
      <c r="N42" s="112"/>
      <c r="O42" s="112"/>
      <c r="P42" s="112"/>
      <c r="Q42" s="101">
        <f>SUM(Tableau135817[[#This Row],[Nb fuite supposée]:[fuite apres cpt    (FI)]])</f>
        <v>0</v>
      </c>
      <c r="R42" s="118"/>
      <c r="S42" s="113"/>
      <c r="T42" s="103"/>
      <c r="U42" s="104">
        <v>0</v>
      </c>
      <c r="V42" s="105">
        <v>0</v>
      </c>
      <c r="W42" s="106">
        <v>0</v>
      </c>
      <c r="X42" s="107">
        <v>0</v>
      </c>
      <c r="Y42" s="108">
        <v>0</v>
      </c>
      <c r="Z42" s="119"/>
      <c r="AA42" s="110"/>
      <c r="AB42" s="90"/>
      <c r="AC42" s="90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</row>
    <row r="43" spans="1:75" ht="17.100000000000001" customHeight="1" x14ac:dyDescent="0.2">
      <c r="A43" s="91" t="str">
        <f>B43&amp;"_"&amp;COUNTIF($B$18:B43,B43)</f>
        <v>0_26</v>
      </c>
      <c r="B43" s="92">
        <f>Tableau135817[[#This Row],[Commentaire divers]]</f>
        <v>0</v>
      </c>
      <c r="C43" s="115"/>
      <c r="D43" s="116"/>
      <c r="E43" s="121" t="b">
        <f t="shared" si="0"/>
        <v>0</v>
      </c>
      <c r="F43" s="96"/>
      <c r="G43" s="97"/>
      <c r="H43" s="97"/>
      <c r="I43" s="117"/>
      <c r="J43" s="117"/>
      <c r="K43" s="112"/>
      <c r="L43" s="112"/>
      <c r="M43" s="112"/>
      <c r="N43" s="112"/>
      <c r="O43" s="112"/>
      <c r="P43" s="112"/>
      <c r="Q43" s="101">
        <f>SUM(Tableau135817[[#This Row],[Nb fuite supposée]:[fuite apres cpt    (FI)]])</f>
        <v>0</v>
      </c>
      <c r="R43" s="118"/>
      <c r="S43" s="113"/>
      <c r="T43" s="103"/>
      <c r="U43" s="104">
        <v>0</v>
      </c>
      <c r="V43" s="105">
        <v>0</v>
      </c>
      <c r="W43" s="106">
        <v>0</v>
      </c>
      <c r="X43" s="107">
        <v>0</v>
      </c>
      <c r="Y43" s="108">
        <v>0</v>
      </c>
      <c r="Z43" s="119"/>
      <c r="AA43" s="110"/>
      <c r="AB43" s="90"/>
      <c r="AC43" s="90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</row>
    <row r="44" spans="1:75" ht="17.100000000000001" customHeight="1" x14ac:dyDescent="0.2">
      <c r="A44" s="91" t="str">
        <f>B44&amp;"_"&amp;COUNTIF($B$18:B44,B44)</f>
        <v>0_27</v>
      </c>
      <c r="B44" s="92">
        <f>Tableau135817[[#This Row],[Commentaire divers]]</f>
        <v>0</v>
      </c>
      <c r="C44" s="115"/>
      <c r="D44" s="116"/>
      <c r="E44" s="121" t="b">
        <f t="shared" si="0"/>
        <v>0</v>
      </c>
      <c r="F44" s="96"/>
      <c r="G44" s="97"/>
      <c r="H44" s="97"/>
      <c r="I44" s="117"/>
      <c r="J44" s="117"/>
      <c r="K44" s="112"/>
      <c r="L44" s="112"/>
      <c r="M44" s="112"/>
      <c r="N44" s="112"/>
      <c r="O44" s="112"/>
      <c r="P44" s="112"/>
      <c r="Q44" s="101">
        <f>SUM(Tableau135817[[#This Row],[Nb fuite supposée]:[fuite apres cpt    (FI)]])</f>
        <v>0</v>
      </c>
      <c r="R44" s="118"/>
      <c r="S44" s="113"/>
      <c r="T44" s="103"/>
      <c r="U44" s="104">
        <v>0</v>
      </c>
      <c r="V44" s="105">
        <v>0</v>
      </c>
      <c r="W44" s="106">
        <v>0</v>
      </c>
      <c r="X44" s="107">
        <v>0</v>
      </c>
      <c r="Y44" s="108">
        <v>0</v>
      </c>
      <c r="Z44" s="119"/>
      <c r="AA44" s="110"/>
      <c r="AB44" s="90"/>
      <c r="AC44" s="90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</row>
    <row r="45" spans="1:75" ht="17.100000000000001" customHeight="1" x14ac:dyDescent="0.2">
      <c r="A45" s="91" t="str">
        <f>B45&amp;"_"&amp;COUNTIF($B$18:B45,B45)</f>
        <v>0_28</v>
      </c>
      <c r="B45" s="92">
        <f>Tableau135817[[#This Row],[Commentaire divers]]</f>
        <v>0</v>
      </c>
      <c r="C45" s="115"/>
      <c r="D45" s="116"/>
      <c r="E45" s="121" t="b">
        <f t="shared" si="0"/>
        <v>0</v>
      </c>
      <c r="F45" s="96"/>
      <c r="G45" s="97"/>
      <c r="H45" s="97"/>
      <c r="I45" s="117"/>
      <c r="J45" s="117"/>
      <c r="K45" s="112"/>
      <c r="L45" s="112"/>
      <c r="M45" s="112"/>
      <c r="N45" s="112"/>
      <c r="O45" s="112"/>
      <c r="P45" s="112"/>
      <c r="Q45" s="101">
        <f>SUM(Tableau135817[[#This Row],[Nb fuite supposée]:[fuite apres cpt    (FI)]])</f>
        <v>0</v>
      </c>
      <c r="R45" s="118"/>
      <c r="S45" s="113"/>
      <c r="T45" s="103"/>
      <c r="U45" s="104">
        <v>0</v>
      </c>
      <c r="V45" s="105">
        <v>0</v>
      </c>
      <c r="W45" s="106">
        <v>0</v>
      </c>
      <c r="X45" s="107">
        <v>0</v>
      </c>
      <c r="Y45" s="108">
        <v>0</v>
      </c>
      <c r="Z45" s="119"/>
      <c r="AA45" s="110"/>
      <c r="AB45" s="90"/>
      <c r="AC45" s="90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</row>
    <row r="46" spans="1:75" ht="17.100000000000001" customHeight="1" x14ac:dyDescent="0.2">
      <c r="A46" s="91" t="str">
        <f>B46&amp;"_"&amp;COUNTIF($B$18:B46,B46)</f>
        <v>0_29</v>
      </c>
      <c r="B46" s="92">
        <f>Tableau135817[[#This Row],[Commentaire divers]]</f>
        <v>0</v>
      </c>
      <c r="C46" s="115"/>
      <c r="D46" s="116"/>
      <c r="E46" s="95" t="b">
        <f t="shared" si="0"/>
        <v>0</v>
      </c>
      <c r="F46" s="96"/>
      <c r="G46" s="97"/>
      <c r="H46" s="97"/>
      <c r="I46" s="117"/>
      <c r="J46" s="117"/>
      <c r="K46" s="112"/>
      <c r="L46" s="112"/>
      <c r="M46" s="112"/>
      <c r="N46" s="112"/>
      <c r="O46" s="112"/>
      <c r="P46" s="112"/>
      <c r="Q46" s="101">
        <f>SUM(Tableau135817[[#This Row],[Nb fuite supposée]:[fuite apres cpt    (FI)]])</f>
        <v>0</v>
      </c>
      <c r="R46" s="118"/>
      <c r="S46" s="113"/>
      <c r="T46" s="103"/>
      <c r="U46" s="104">
        <v>0</v>
      </c>
      <c r="V46" s="105">
        <v>0</v>
      </c>
      <c r="W46" s="106">
        <v>0</v>
      </c>
      <c r="X46" s="107">
        <v>0</v>
      </c>
      <c r="Y46" s="108">
        <v>0</v>
      </c>
      <c r="Z46" s="119"/>
      <c r="AA46" s="110"/>
      <c r="AB46" s="90"/>
      <c r="AC46" s="90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</row>
    <row r="47" spans="1:75" ht="17.100000000000001" customHeight="1" x14ac:dyDescent="0.2">
      <c r="A47" s="91" t="str">
        <f>B47&amp;"_"&amp;COUNTIF($B$18:B47,B47)</f>
        <v>0_30</v>
      </c>
      <c r="B47" s="92">
        <f>Tableau135817[[#This Row],[Commentaire divers]]</f>
        <v>0</v>
      </c>
      <c r="C47" s="115"/>
      <c r="D47" s="116"/>
      <c r="E47" s="95" t="b">
        <f t="shared" si="0"/>
        <v>0</v>
      </c>
      <c r="F47" s="96"/>
      <c r="G47" s="97"/>
      <c r="H47" s="97"/>
      <c r="I47" s="117"/>
      <c r="J47" s="117"/>
      <c r="K47" s="112"/>
      <c r="L47" s="112"/>
      <c r="M47" s="112"/>
      <c r="N47" s="112"/>
      <c r="O47" s="112"/>
      <c r="P47" s="112"/>
      <c r="Q47" s="101">
        <f>SUM(Tableau135817[[#This Row],[Nb fuite supposée]:[fuite apres cpt    (FI)]])</f>
        <v>0</v>
      </c>
      <c r="R47" s="118"/>
      <c r="S47" s="113"/>
      <c r="T47" s="103"/>
      <c r="U47" s="104">
        <v>0</v>
      </c>
      <c r="V47" s="105">
        <v>0</v>
      </c>
      <c r="W47" s="106">
        <v>0</v>
      </c>
      <c r="X47" s="107">
        <v>0</v>
      </c>
      <c r="Y47" s="108">
        <v>0</v>
      </c>
      <c r="Z47" s="119"/>
      <c r="AA47" s="110"/>
      <c r="AB47" s="90"/>
      <c r="AC47" s="90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</row>
    <row r="48" spans="1:75" ht="17.100000000000001" customHeight="1" x14ac:dyDescent="0.2">
      <c r="A48" s="91" t="str">
        <f>B48&amp;"_"&amp;COUNTIF($B$18:B48,B48)</f>
        <v>0_31</v>
      </c>
      <c r="B48" s="92">
        <f>Tableau135817[[#This Row],[Commentaire divers]]</f>
        <v>0</v>
      </c>
      <c r="C48" s="115"/>
      <c r="D48" s="116"/>
      <c r="E48" s="95" t="b">
        <f t="shared" si="0"/>
        <v>0</v>
      </c>
      <c r="F48" s="96"/>
      <c r="G48" s="97"/>
      <c r="H48" s="97"/>
      <c r="I48" s="117"/>
      <c r="J48" s="117"/>
      <c r="K48" s="112"/>
      <c r="L48" s="112"/>
      <c r="M48" s="112"/>
      <c r="N48" s="112"/>
      <c r="O48" s="112"/>
      <c r="P48" s="112"/>
      <c r="Q48" s="101">
        <f>SUM(Tableau135817[[#This Row],[Nb fuite supposée]:[fuite apres cpt    (FI)]])</f>
        <v>0</v>
      </c>
      <c r="R48" s="118"/>
      <c r="S48" s="113"/>
      <c r="T48" s="103"/>
      <c r="U48" s="104">
        <v>0</v>
      </c>
      <c r="V48" s="105">
        <v>0</v>
      </c>
      <c r="W48" s="106">
        <v>0</v>
      </c>
      <c r="X48" s="107">
        <v>0</v>
      </c>
      <c r="Y48" s="108">
        <v>0</v>
      </c>
      <c r="Z48" s="109"/>
      <c r="AA48" s="110"/>
      <c r="AB48" s="90"/>
      <c r="AC48" s="90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</row>
    <row r="49" spans="1:75" ht="17.100000000000001" customHeight="1" x14ac:dyDescent="0.2">
      <c r="A49" s="91" t="str">
        <f>B49&amp;"_"&amp;COUNTIF($B$18:B49,B49)</f>
        <v>0_32</v>
      </c>
      <c r="B49" s="92">
        <f>Tableau135817[[#This Row],[Commentaire divers]]</f>
        <v>0</v>
      </c>
      <c r="C49" s="115"/>
      <c r="D49" s="116"/>
      <c r="E49" s="95" t="b">
        <f t="shared" si="0"/>
        <v>0</v>
      </c>
      <c r="F49" s="96"/>
      <c r="G49" s="97"/>
      <c r="H49" s="97"/>
      <c r="I49" s="117"/>
      <c r="J49" s="117"/>
      <c r="K49" s="112"/>
      <c r="L49" s="112"/>
      <c r="M49" s="112"/>
      <c r="N49" s="112"/>
      <c r="O49" s="112"/>
      <c r="P49" s="112"/>
      <c r="Q49" s="101">
        <f>SUM(Tableau135817[[#This Row],[Nb fuite supposée]:[fuite apres cpt    (FI)]])</f>
        <v>0</v>
      </c>
      <c r="R49" s="118"/>
      <c r="S49" s="113"/>
      <c r="T49" s="103"/>
      <c r="U49" s="104">
        <v>0</v>
      </c>
      <c r="V49" s="105">
        <v>0</v>
      </c>
      <c r="W49" s="106">
        <v>0</v>
      </c>
      <c r="X49" s="107">
        <v>0</v>
      </c>
      <c r="Y49" s="108">
        <v>0</v>
      </c>
      <c r="Z49" s="119"/>
      <c r="AA49" s="110"/>
      <c r="AB49" s="90"/>
      <c r="AC49" s="90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</row>
    <row r="50" spans="1:75" ht="17.100000000000001" customHeight="1" x14ac:dyDescent="0.2">
      <c r="A50" s="91" t="str">
        <f>B50&amp;"_"&amp;COUNTIF($B$18:B50,B50)</f>
        <v>0_33</v>
      </c>
      <c r="B50" s="92">
        <f>Tableau135817[[#This Row],[Commentaire divers]]</f>
        <v>0</v>
      </c>
      <c r="C50" s="115"/>
      <c r="D50" s="116"/>
      <c r="E50" s="95" t="b">
        <f t="shared" si="0"/>
        <v>0</v>
      </c>
      <c r="F50" s="96"/>
      <c r="G50" s="97"/>
      <c r="H50" s="97"/>
      <c r="I50" s="117"/>
      <c r="J50" s="117"/>
      <c r="K50" s="112"/>
      <c r="L50" s="112"/>
      <c r="M50" s="112"/>
      <c r="N50" s="112"/>
      <c r="O50" s="112"/>
      <c r="P50" s="112"/>
      <c r="Q50" s="101">
        <f>SUM(Tableau135817[[#This Row],[Nb fuite supposée]:[fuite apres cpt    (FI)]])</f>
        <v>0</v>
      </c>
      <c r="R50" s="118"/>
      <c r="S50" s="113"/>
      <c r="T50" s="103"/>
      <c r="U50" s="104">
        <v>0</v>
      </c>
      <c r="V50" s="105">
        <v>0</v>
      </c>
      <c r="W50" s="106">
        <v>0</v>
      </c>
      <c r="X50" s="107">
        <v>0</v>
      </c>
      <c r="Y50" s="108">
        <v>0</v>
      </c>
      <c r="Z50" s="119"/>
      <c r="AA50" s="110"/>
      <c r="AB50" s="90"/>
      <c r="AC50" s="90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</row>
    <row r="51" spans="1:75" ht="17.100000000000001" customHeight="1" x14ac:dyDescent="0.2">
      <c r="A51" s="91" t="str">
        <f>B51&amp;"_"&amp;COUNTIF($B$18:B51,B51)</f>
        <v>0_34</v>
      </c>
      <c r="B51" s="92">
        <f>Tableau135817[[#This Row],[Commentaire divers]]</f>
        <v>0</v>
      </c>
      <c r="C51" s="115"/>
      <c r="D51" s="116"/>
      <c r="E51" s="95" t="b">
        <f t="shared" si="0"/>
        <v>0</v>
      </c>
      <c r="F51" s="96"/>
      <c r="G51" s="97"/>
      <c r="H51" s="97"/>
      <c r="I51" s="117"/>
      <c r="J51" s="117"/>
      <c r="K51" s="112"/>
      <c r="L51" s="112"/>
      <c r="M51" s="112"/>
      <c r="N51" s="112"/>
      <c r="O51" s="112"/>
      <c r="P51" s="112"/>
      <c r="Q51" s="101">
        <f>SUM(Tableau135817[[#This Row],[Nb fuite supposée]:[fuite apres cpt    (FI)]])</f>
        <v>0</v>
      </c>
      <c r="R51" s="118"/>
      <c r="S51" s="113"/>
      <c r="T51" s="103"/>
      <c r="U51" s="104">
        <v>0</v>
      </c>
      <c r="V51" s="105">
        <v>0</v>
      </c>
      <c r="W51" s="106">
        <v>0</v>
      </c>
      <c r="X51" s="107">
        <v>0</v>
      </c>
      <c r="Y51" s="108">
        <v>0</v>
      </c>
      <c r="Z51" s="119"/>
      <c r="AA51" s="110"/>
      <c r="AB51" s="90"/>
      <c r="AC51" s="90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</row>
    <row r="52" spans="1:75" ht="17.100000000000001" customHeight="1" x14ac:dyDescent="0.2">
      <c r="A52" s="91" t="str">
        <f>B52&amp;"_"&amp;COUNTIF($B$18:B52,B52)</f>
        <v>0_35</v>
      </c>
      <c r="B52" s="92">
        <f>Tableau135817[[#This Row],[Commentaire divers]]</f>
        <v>0</v>
      </c>
      <c r="C52" s="115"/>
      <c r="D52" s="116"/>
      <c r="E52" s="95" t="b">
        <f t="shared" si="0"/>
        <v>0</v>
      </c>
      <c r="F52" s="96"/>
      <c r="G52" s="97"/>
      <c r="H52" s="97"/>
      <c r="I52" s="117"/>
      <c r="J52" s="117"/>
      <c r="K52" s="112"/>
      <c r="L52" s="112"/>
      <c r="M52" s="112"/>
      <c r="N52" s="112"/>
      <c r="O52" s="112"/>
      <c r="P52" s="112"/>
      <c r="Q52" s="101">
        <f>SUM(Tableau135817[[#This Row],[Nb fuite supposée]:[fuite apres cpt    (FI)]])</f>
        <v>0</v>
      </c>
      <c r="R52" s="118"/>
      <c r="S52" s="113"/>
      <c r="T52" s="103"/>
      <c r="U52" s="104">
        <v>0</v>
      </c>
      <c r="V52" s="105">
        <v>0</v>
      </c>
      <c r="W52" s="106">
        <v>0</v>
      </c>
      <c r="X52" s="107">
        <v>0</v>
      </c>
      <c r="Y52" s="108">
        <v>0</v>
      </c>
      <c r="Z52" s="109"/>
      <c r="AA52" s="110"/>
      <c r="AB52" s="90"/>
      <c r="AC52" s="90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</row>
    <row r="53" spans="1:75" ht="17.100000000000001" customHeight="1" x14ac:dyDescent="0.2">
      <c r="A53" s="91" t="str">
        <f>B53&amp;"_"&amp;COUNTIF($B$18:B53,B53)</f>
        <v>0_36</v>
      </c>
      <c r="B53" s="92">
        <f>Tableau135817[[#This Row],[Commentaire divers]]</f>
        <v>0</v>
      </c>
      <c r="C53" s="115"/>
      <c r="D53" s="116"/>
      <c r="E53" s="95" t="b">
        <f t="shared" si="0"/>
        <v>0</v>
      </c>
      <c r="F53" s="96"/>
      <c r="G53" s="97"/>
      <c r="H53" s="97"/>
      <c r="I53" s="117"/>
      <c r="J53" s="117"/>
      <c r="K53" s="112"/>
      <c r="L53" s="112"/>
      <c r="M53" s="112"/>
      <c r="N53" s="112"/>
      <c r="O53" s="112"/>
      <c r="P53" s="112"/>
      <c r="Q53" s="101">
        <f>SUM(Tableau135817[[#This Row],[Nb fuite supposée]:[fuite apres cpt    (FI)]])</f>
        <v>0</v>
      </c>
      <c r="R53" s="118"/>
      <c r="S53" s="113"/>
      <c r="T53" s="103"/>
      <c r="U53" s="104">
        <v>0</v>
      </c>
      <c r="V53" s="105">
        <v>0</v>
      </c>
      <c r="W53" s="106">
        <v>0</v>
      </c>
      <c r="X53" s="107">
        <v>0</v>
      </c>
      <c r="Y53" s="108">
        <v>0</v>
      </c>
      <c r="Z53" s="119"/>
      <c r="AA53" s="110"/>
      <c r="AB53" s="90"/>
      <c r="AC53" s="90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</row>
    <row r="54" spans="1:75" ht="17.100000000000001" customHeight="1" x14ac:dyDescent="0.2">
      <c r="A54" s="91" t="str">
        <f>B54&amp;"_"&amp;COUNTIF($B$18:B54,B54)</f>
        <v>0_37</v>
      </c>
      <c r="B54" s="92">
        <f>Tableau135817[[#This Row],[Commentaire divers]]</f>
        <v>0</v>
      </c>
      <c r="C54" s="115"/>
      <c r="D54" s="116"/>
      <c r="E54" s="95" t="b">
        <f t="shared" si="0"/>
        <v>0</v>
      </c>
      <c r="F54" s="96"/>
      <c r="G54" s="97"/>
      <c r="H54" s="97"/>
      <c r="I54" s="117"/>
      <c r="J54" s="117"/>
      <c r="K54" s="112"/>
      <c r="L54" s="112"/>
      <c r="M54" s="112"/>
      <c r="N54" s="112"/>
      <c r="O54" s="112"/>
      <c r="P54" s="112"/>
      <c r="Q54" s="101">
        <f>SUM(Tableau135817[[#This Row],[Nb fuite supposée]:[fuite apres cpt    (FI)]])</f>
        <v>0</v>
      </c>
      <c r="R54" s="118"/>
      <c r="S54" s="113"/>
      <c r="T54" s="103"/>
      <c r="U54" s="104">
        <v>0</v>
      </c>
      <c r="V54" s="105">
        <v>0</v>
      </c>
      <c r="W54" s="106">
        <v>0</v>
      </c>
      <c r="X54" s="107">
        <v>0</v>
      </c>
      <c r="Y54" s="108">
        <v>0</v>
      </c>
      <c r="Z54" s="109"/>
      <c r="AA54" s="110"/>
      <c r="AB54" s="90"/>
      <c r="AC54" s="90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</row>
    <row r="55" spans="1:75" ht="17.100000000000001" customHeight="1" x14ac:dyDescent="0.2">
      <c r="A55" s="91" t="str">
        <f>B55&amp;"_"&amp;COUNTIF($B$18:B55,B55)</f>
        <v>0_38</v>
      </c>
      <c r="B55" s="92">
        <f>Tableau135817[[#This Row],[Commentaire divers]]</f>
        <v>0</v>
      </c>
      <c r="C55" s="115"/>
      <c r="D55" s="116"/>
      <c r="E55" s="95" t="b">
        <f t="shared" si="0"/>
        <v>0</v>
      </c>
      <c r="F55" s="96"/>
      <c r="G55" s="111"/>
      <c r="H55" s="111"/>
      <c r="I55" s="117"/>
      <c r="J55" s="117"/>
      <c r="K55" s="112"/>
      <c r="L55" s="112"/>
      <c r="M55" s="112"/>
      <c r="N55" s="112"/>
      <c r="O55" s="112"/>
      <c r="P55" s="112"/>
      <c r="Q55" s="101">
        <f>SUM(Tableau135817[[#This Row],[Nb fuite supposée]:[fuite apres cpt    (FI)]])</f>
        <v>0</v>
      </c>
      <c r="R55" s="118"/>
      <c r="S55" s="113"/>
      <c r="T55" s="103"/>
      <c r="U55" s="104">
        <v>0</v>
      </c>
      <c r="V55" s="105">
        <v>0</v>
      </c>
      <c r="W55" s="106">
        <v>0</v>
      </c>
      <c r="X55" s="107">
        <v>0</v>
      </c>
      <c r="Y55" s="108">
        <v>0</v>
      </c>
      <c r="Z55" s="119"/>
      <c r="AA55" s="110"/>
      <c r="AB55" s="90"/>
      <c r="AC55" s="90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</row>
    <row r="56" spans="1:75" ht="17.100000000000001" customHeight="1" x14ac:dyDescent="0.2">
      <c r="A56" s="91" t="str">
        <f>B56&amp;"_"&amp;COUNTIF($B$18:B56,B56)</f>
        <v>0_39</v>
      </c>
      <c r="B56" s="92">
        <f>Tableau135817[[#This Row],[Commentaire divers]]</f>
        <v>0</v>
      </c>
      <c r="C56" s="115"/>
      <c r="D56" s="116"/>
      <c r="E56" s="95" t="b">
        <f t="shared" ref="E56:E80" si="1">IF(F56:F416="R1","Jean luc",IF(F56:F416="R2","Renaud",IF(F56:F416="R3","Guillaume",IF(F56:F416="R4","Johann",IF(F56:F416="R5","Ludo",IF(F56:F416="R6","Dylann"))))))</f>
        <v>0</v>
      </c>
      <c r="F56" s="96"/>
      <c r="G56" s="97"/>
      <c r="H56" s="97"/>
      <c r="I56" s="117"/>
      <c r="J56" s="117"/>
      <c r="K56" s="112"/>
      <c r="L56" s="112"/>
      <c r="M56" s="112"/>
      <c r="N56" s="112"/>
      <c r="O56" s="112"/>
      <c r="P56" s="112"/>
      <c r="Q56" s="101">
        <f>SUM(Tableau135817[[#This Row],[Nb fuite supposée]:[fuite apres cpt    (FI)]])</f>
        <v>0</v>
      </c>
      <c r="R56" s="118"/>
      <c r="S56" s="113"/>
      <c r="T56" s="103"/>
      <c r="U56" s="104">
        <v>0</v>
      </c>
      <c r="V56" s="105">
        <v>0</v>
      </c>
      <c r="W56" s="106">
        <v>0</v>
      </c>
      <c r="X56" s="107">
        <v>0</v>
      </c>
      <c r="Y56" s="108">
        <v>0</v>
      </c>
      <c r="Z56" s="119"/>
      <c r="AA56" s="110"/>
      <c r="AB56" s="90"/>
      <c r="AC56" s="90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</row>
    <row r="57" spans="1:75" ht="17.100000000000001" customHeight="1" x14ac:dyDescent="0.2">
      <c r="A57" s="91" t="str">
        <f>B57&amp;"_"&amp;COUNTIF($B$18:B57,B57)</f>
        <v>0_40</v>
      </c>
      <c r="B57" s="92">
        <f>Tableau135817[[#This Row],[Commentaire divers]]</f>
        <v>0</v>
      </c>
      <c r="C57" s="115"/>
      <c r="D57" s="116"/>
      <c r="E57" s="95" t="b">
        <f t="shared" si="1"/>
        <v>0</v>
      </c>
      <c r="F57" s="96"/>
      <c r="G57" s="97"/>
      <c r="H57" s="97"/>
      <c r="I57" s="117"/>
      <c r="J57" s="117"/>
      <c r="K57" s="112"/>
      <c r="L57" s="112"/>
      <c r="M57" s="112"/>
      <c r="N57" s="112"/>
      <c r="O57" s="112"/>
      <c r="P57" s="112"/>
      <c r="Q57" s="101">
        <f>SUM(Tableau135817[[#This Row],[Nb fuite supposée]:[fuite apres cpt    (FI)]])</f>
        <v>0</v>
      </c>
      <c r="R57" s="118"/>
      <c r="S57" s="113"/>
      <c r="T57" s="103"/>
      <c r="U57" s="104">
        <v>0</v>
      </c>
      <c r="V57" s="105">
        <v>0</v>
      </c>
      <c r="W57" s="106">
        <v>0</v>
      </c>
      <c r="X57" s="107">
        <v>0</v>
      </c>
      <c r="Y57" s="108">
        <v>0</v>
      </c>
      <c r="Z57" s="119"/>
      <c r="AA57" s="110"/>
      <c r="AB57" s="90"/>
      <c r="AC57" s="90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</row>
    <row r="58" spans="1:75" ht="17.100000000000001" customHeight="1" x14ac:dyDescent="0.2">
      <c r="A58" s="91" t="str">
        <f>B58&amp;"_"&amp;COUNTIF($B$18:B58,B58)</f>
        <v>0_41</v>
      </c>
      <c r="B58" s="92">
        <f>Tableau135817[[#This Row],[Commentaire divers]]</f>
        <v>0</v>
      </c>
      <c r="C58" s="115"/>
      <c r="D58" s="116"/>
      <c r="E58" s="95" t="b">
        <f t="shared" si="1"/>
        <v>0</v>
      </c>
      <c r="F58" s="96"/>
      <c r="G58" s="97"/>
      <c r="H58" s="97"/>
      <c r="I58" s="117"/>
      <c r="J58" s="117"/>
      <c r="K58" s="112"/>
      <c r="L58" s="112"/>
      <c r="M58" s="112"/>
      <c r="N58" s="112"/>
      <c r="O58" s="112"/>
      <c r="P58" s="112"/>
      <c r="Q58" s="101">
        <f>SUM(Tableau135817[[#This Row],[Nb fuite supposée]:[fuite apres cpt    (FI)]])</f>
        <v>0</v>
      </c>
      <c r="R58" s="118"/>
      <c r="S58" s="113"/>
      <c r="T58" s="103"/>
      <c r="U58" s="104">
        <v>0</v>
      </c>
      <c r="V58" s="105">
        <v>0</v>
      </c>
      <c r="W58" s="106">
        <v>0</v>
      </c>
      <c r="X58" s="107">
        <v>0</v>
      </c>
      <c r="Y58" s="108">
        <v>0</v>
      </c>
      <c r="Z58" s="119"/>
      <c r="AA58" s="110"/>
      <c r="AB58" s="90"/>
      <c r="AC58" s="90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</row>
    <row r="59" spans="1:75" ht="17.100000000000001" customHeight="1" x14ac:dyDescent="0.2">
      <c r="A59" s="91" t="str">
        <f>B59&amp;"_"&amp;COUNTIF($B$18:B59,B59)</f>
        <v>0_42</v>
      </c>
      <c r="B59" s="92">
        <f>Tableau135817[[#This Row],[Commentaire divers]]</f>
        <v>0</v>
      </c>
      <c r="C59" s="115"/>
      <c r="D59" s="116"/>
      <c r="E59" s="95" t="b">
        <f t="shared" si="1"/>
        <v>0</v>
      </c>
      <c r="F59" s="96"/>
      <c r="G59" s="97"/>
      <c r="H59" s="97"/>
      <c r="I59" s="117"/>
      <c r="J59" s="117"/>
      <c r="K59" s="112"/>
      <c r="L59" s="112"/>
      <c r="M59" s="112"/>
      <c r="N59" s="112"/>
      <c r="O59" s="112"/>
      <c r="P59" s="112"/>
      <c r="Q59" s="101">
        <f>SUM(Tableau135817[[#This Row],[Nb fuite supposée]:[fuite apres cpt    (FI)]])</f>
        <v>0</v>
      </c>
      <c r="R59" s="118"/>
      <c r="S59" s="113"/>
      <c r="T59" s="103"/>
      <c r="U59" s="104">
        <v>0</v>
      </c>
      <c r="V59" s="105">
        <v>0</v>
      </c>
      <c r="W59" s="106">
        <v>0</v>
      </c>
      <c r="X59" s="107">
        <v>0</v>
      </c>
      <c r="Y59" s="108">
        <v>0</v>
      </c>
      <c r="Z59" s="119"/>
      <c r="AA59" s="110"/>
      <c r="AB59" s="90"/>
      <c r="AC59" s="90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</row>
    <row r="60" spans="1:75" ht="17.100000000000001" customHeight="1" x14ac:dyDescent="0.2">
      <c r="A60" s="91" t="str">
        <f>B60&amp;"_"&amp;COUNTIF($B$18:B60,B60)</f>
        <v>0_43</v>
      </c>
      <c r="B60" s="92">
        <f>Tableau135817[[#This Row],[Commentaire divers]]</f>
        <v>0</v>
      </c>
      <c r="C60" s="115"/>
      <c r="D60" s="116"/>
      <c r="E60" s="95" t="b">
        <f t="shared" si="1"/>
        <v>0</v>
      </c>
      <c r="F60" s="96"/>
      <c r="G60" s="97"/>
      <c r="H60" s="97"/>
      <c r="I60" s="117"/>
      <c r="J60" s="117"/>
      <c r="K60" s="112"/>
      <c r="L60" s="112"/>
      <c r="M60" s="112"/>
      <c r="N60" s="112"/>
      <c r="O60" s="112"/>
      <c r="P60" s="112"/>
      <c r="Q60" s="101">
        <f>SUM(Tableau135817[[#This Row],[Nb fuite supposée]:[fuite apres cpt    (FI)]])</f>
        <v>0</v>
      </c>
      <c r="R60" s="118"/>
      <c r="S60" s="113"/>
      <c r="T60" s="103"/>
      <c r="U60" s="104">
        <v>0</v>
      </c>
      <c r="V60" s="105">
        <v>0</v>
      </c>
      <c r="W60" s="106">
        <v>0</v>
      </c>
      <c r="X60" s="107">
        <v>0</v>
      </c>
      <c r="Y60" s="108">
        <v>0</v>
      </c>
      <c r="Z60" s="109"/>
      <c r="AA60" s="110"/>
      <c r="AB60" s="90"/>
      <c r="AC60" s="90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</row>
    <row r="61" spans="1:75" ht="17.100000000000001" customHeight="1" x14ac:dyDescent="0.2">
      <c r="A61" s="91" t="str">
        <f>B61&amp;"_"&amp;COUNTIF($B$18:B61,B61)</f>
        <v>0_44</v>
      </c>
      <c r="B61" s="92">
        <f>Tableau135817[[#This Row],[Commentaire divers]]</f>
        <v>0</v>
      </c>
      <c r="C61" s="115"/>
      <c r="D61" s="116"/>
      <c r="E61" s="95" t="b">
        <f t="shared" si="1"/>
        <v>0</v>
      </c>
      <c r="F61" s="96"/>
      <c r="G61" s="97"/>
      <c r="H61" s="97"/>
      <c r="I61" s="117"/>
      <c r="J61" s="117"/>
      <c r="K61" s="112"/>
      <c r="L61" s="112"/>
      <c r="M61" s="112"/>
      <c r="N61" s="112"/>
      <c r="O61" s="112"/>
      <c r="P61" s="112"/>
      <c r="Q61" s="101">
        <f>SUM(Tableau135817[[#This Row],[Nb fuite supposée]:[fuite apres cpt    (FI)]])</f>
        <v>0</v>
      </c>
      <c r="R61" s="118"/>
      <c r="S61" s="113"/>
      <c r="T61" s="103"/>
      <c r="U61" s="104">
        <v>0</v>
      </c>
      <c r="V61" s="105">
        <v>0</v>
      </c>
      <c r="W61" s="106">
        <v>0</v>
      </c>
      <c r="X61" s="107">
        <v>0</v>
      </c>
      <c r="Y61" s="108">
        <v>0</v>
      </c>
      <c r="Z61" s="119"/>
      <c r="AA61" s="110"/>
      <c r="AB61" s="90"/>
      <c r="AC61" s="90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</row>
    <row r="62" spans="1:75" ht="17.100000000000001" customHeight="1" x14ac:dyDescent="0.2">
      <c r="A62" s="91" t="str">
        <f>B62&amp;"_"&amp;COUNTIF($B$18:B62,B62)</f>
        <v>0_45</v>
      </c>
      <c r="B62" s="92">
        <f>Tableau135817[[#This Row],[Commentaire divers]]</f>
        <v>0</v>
      </c>
      <c r="C62" s="115"/>
      <c r="D62" s="116"/>
      <c r="E62" s="95" t="b">
        <f t="shared" si="1"/>
        <v>0</v>
      </c>
      <c r="F62" s="96"/>
      <c r="G62" s="97"/>
      <c r="H62" s="97"/>
      <c r="I62" s="117"/>
      <c r="J62" s="117"/>
      <c r="K62" s="112"/>
      <c r="L62" s="112"/>
      <c r="M62" s="112"/>
      <c r="N62" s="112"/>
      <c r="O62" s="112"/>
      <c r="P62" s="112"/>
      <c r="Q62" s="101">
        <f>SUM(Tableau135817[[#This Row],[Nb fuite supposée]:[fuite apres cpt    (FI)]])</f>
        <v>0</v>
      </c>
      <c r="R62" s="118"/>
      <c r="S62" s="113"/>
      <c r="T62" s="103"/>
      <c r="U62" s="104">
        <v>0</v>
      </c>
      <c r="V62" s="105">
        <v>0</v>
      </c>
      <c r="W62" s="106">
        <v>0</v>
      </c>
      <c r="X62" s="107">
        <v>0</v>
      </c>
      <c r="Y62" s="108">
        <v>0</v>
      </c>
      <c r="Z62" s="109"/>
      <c r="AA62" s="110"/>
      <c r="AB62" s="90"/>
      <c r="AC62" s="90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</row>
    <row r="63" spans="1:75" ht="17.100000000000001" customHeight="1" x14ac:dyDescent="0.2">
      <c r="A63" s="91" t="str">
        <f>B63&amp;"_"&amp;COUNTIF($B$18:B63,B63)</f>
        <v>0_46</v>
      </c>
      <c r="B63" s="92">
        <f>Tableau135817[[#This Row],[Commentaire divers]]</f>
        <v>0</v>
      </c>
      <c r="C63" s="115"/>
      <c r="D63" s="116"/>
      <c r="E63" s="95" t="b">
        <f t="shared" si="1"/>
        <v>0</v>
      </c>
      <c r="F63" s="96"/>
      <c r="G63" s="97"/>
      <c r="H63" s="97"/>
      <c r="I63" s="117"/>
      <c r="J63" s="117"/>
      <c r="K63" s="112"/>
      <c r="L63" s="112"/>
      <c r="M63" s="112"/>
      <c r="N63" s="112"/>
      <c r="O63" s="112"/>
      <c r="P63" s="112"/>
      <c r="Q63" s="101">
        <f>SUM(Tableau135817[[#This Row],[Nb fuite supposée]:[fuite apres cpt    (FI)]])</f>
        <v>0</v>
      </c>
      <c r="R63" s="118"/>
      <c r="S63" s="113"/>
      <c r="T63" s="103"/>
      <c r="U63" s="104">
        <v>0</v>
      </c>
      <c r="V63" s="105">
        <v>0</v>
      </c>
      <c r="W63" s="106">
        <v>0</v>
      </c>
      <c r="X63" s="107">
        <v>0</v>
      </c>
      <c r="Y63" s="108">
        <v>0</v>
      </c>
      <c r="Z63" s="119"/>
      <c r="AA63" s="110"/>
      <c r="AB63" s="90"/>
      <c r="AC63" s="90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</row>
    <row r="64" spans="1:75" ht="17.100000000000001" customHeight="1" x14ac:dyDescent="0.2">
      <c r="A64" s="91" t="str">
        <f>B64&amp;"_"&amp;COUNTIF($B$18:B64,B64)</f>
        <v>0_47</v>
      </c>
      <c r="B64" s="92">
        <f>Tableau135817[[#This Row],[Commentaire divers]]</f>
        <v>0</v>
      </c>
      <c r="C64" s="115"/>
      <c r="D64" s="116"/>
      <c r="E64" s="95" t="b">
        <f t="shared" si="1"/>
        <v>0</v>
      </c>
      <c r="F64" s="96"/>
      <c r="G64" s="97"/>
      <c r="H64" s="97"/>
      <c r="I64" s="117"/>
      <c r="J64" s="117"/>
      <c r="K64" s="112"/>
      <c r="L64" s="112"/>
      <c r="M64" s="112"/>
      <c r="N64" s="112"/>
      <c r="O64" s="112"/>
      <c r="P64" s="112"/>
      <c r="Q64" s="101">
        <f>SUM(Tableau135817[[#This Row],[Nb fuite supposée]:[fuite apres cpt    (FI)]])</f>
        <v>0</v>
      </c>
      <c r="R64" s="118"/>
      <c r="S64" s="113"/>
      <c r="T64" s="103"/>
      <c r="U64" s="104">
        <v>0</v>
      </c>
      <c r="V64" s="105">
        <v>0</v>
      </c>
      <c r="W64" s="106">
        <v>0</v>
      </c>
      <c r="X64" s="107">
        <v>0</v>
      </c>
      <c r="Y64" s="108">
        <v>0</v>
      </c>
      <c r="Z64" s="119"/>
      <c r="AA64" s="110"/>
      <c r="AB64" s="90"/>
      <c r="AC64" s="90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</row>
    <row r="65" spans="1:75" ht="17.100000000000001" customHeight="1" x14ac:dyDescent="0.2">
      <c r="A65" s="91" t="str">
        <f>B65&amp;"_"&amp;COUNTIF($B$18:B65,B65)</f>
        <v>0_48</v>
      </c>
      <c r="B65" s="92">
        <f>Tableau135817[[#This Row],[Commentaire divers]]</f>
        <v>0</v>
      </c>
      <c r="C65" s="115"/>
      <c r="D65" s="116"/>
      <c r="E65" s="95" t="b">
        <f t="shared" si="1"/>
        <v>0</v>
      </c>
      <c r="F65" s="96"/>
      <c r="G65" s="97"/>
      <c r="H65" s="97"/>
      <c r="I65" s="117"/>
      <c r="J65" s="117"/>
      <c r="K65" s="112"/>
      <c r="L65" s="112"/>
      <c r="M65" s="112"/>
      <c r="N65" s="112"/>
      <c r="O65" s="112"/>
      <c r="P65" s="112"/>
      <c r="Q65" s="101">
        <f>SUM(Tableau135817[[#This Row],[Nb fuite supposée]:[fuite apres cpt    (FI)]])</f>
        <v>0</v>
      </c>
      <c r="R65" s="118"/>
      <c r="S65" s="113"/>
      <c r="T65" s="103"/>
      <c r="U65" s="104">
        <v>0</v>
      </c>
      <c r="V65" s="105">
        <v>0</v>
      </c>
      <c r="W65" s="106">
        <v>0</v>
      </c>
      <c r="X65" s="107">
        <v>0</v>
      </c>
      <c r="Y65" s="108">
        <v>0</v>
      </c>
      <c r="Z65" s="119"/>
      <c r="AA65" s="110"/>
      <c r="AB65" s="90"/>
      <c r="AC65" s="90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</row>
    <row r="66" spans="1:75" ht="17.100000000000001" customHeight="1" x14ac:dyDescent="0.2">
      <c r="A66" s="91" t="str">
        <f>B66&amp;"_"&amp;COUNTIF($B$18:B66,B66)</f>
        <v>0_49</v>
      </c>
      <c r="B66" s="92">
        <f>Tableau135817[[#This Row],[Commentaire divers]]</f>
        <v>0</v>
      </c>
      <c r="C66" s="115"/>
      <c r="D66" s="116"/>
      <c r="E66" s="95" t="b">
        <f t="shared" si="1"/>
        <v>0</v>
      </c>
      <c r="F66" s="96"/>
      <c r="G66" s="97"/>
      <c r="H66" s="97"/>
      <c r="I66" s="117"/>
      <c r="J66" s="117"/>
      <c r="K66" s="112"/>
      <c r="L66" s="112"/>
      <c r="M66" s="112"/>
      <c r="N66" s="112"/>
      <c r="O66" s="112"/>
      <c r="P66" s="112"/>
      <c r="Q66" s="101">
        <f>SUM(Tableau135817[[#This Row],[Nb fuite supposée]:[fuite apres cpt    (FI)]])</f>
        <v>0</v>
      </c>
      <c r="R66" s="118"/>
      <c r="S66" s="113"/>
      <c r="T66" s="103"/>
      <c r="U66" s="104">
        <v>0</v>
      </c>
      <c r="V66" s="105">
        <v>0</v>
      </c>
      <c r="W66" s="106">
        <v>0</v>
      </c>
      <c r="X66" s="107">
        <v>0</v>
      </c>
      <c r="Y66" s="108">
        <v>0</v>
      </c>
      <c r="Z66" s="119"/>
      <c r="AA66" s="110"/>
      <c r="AB66" s="90"/>
      <c r="AC66" s="90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</row>
    <row r="67" spans="1:75" ht="17.100000000000001" customHeight="1" x14ac:dyDescent="0.2">
      <c r="A67" s="91" t="str">
        <f>B67&amp;"_"&amp;COUNTIF($B$18:B67,B67)</f>
        <v>0_50</v>
      </c>
      <c r="B67" s="92">
        <f>Tableau135817[[#This Row],[Commentaire divers]]</f>
        <v>0</v>
      </c>
      <c r="C67" s="115"/>
      <c r="D67" s="116"/>
      <c r="E67" s="95" t="b">
        <f t="shared" si="1"/>
        <v>0</v>
      </c>
      <c r="F67" s="96"/>
      <c r="G67" s="97"/>
      <c r="H67" s="97"/>
      <c r="I67" s="117"/>
      <c r="J67" s="117"/>
      <c r="K67" s="112"/>
      <c r="L67" s="112"/>
      <c r="M67" s="112"/>
      <c r="N67" s="112"/>
      <c r="O67" s="112"/>
      <c r="P67" s="112"/>
      <c r="Q67" s="101">
        <f>SUM(Tableau135817[[#This Row],[Nb fuite supposée]:[fuite apres cpt    (FI)]])</f>
        <v>0</v>
      </c>
      <c r="R67" s="118"/>
      <c r="S67" s="113"/>
      <c r="T67" s="103"/>
      <c r="U67" s="104">
        <v>0</v>
      </c>
      <c r="V67" s="105">
        <v>0</v>
      </c>
      <c r="W67" s="106">
        <v>0</v>
      </c>
      <c r="X67" s="107">
        <v>0</v>
      </c>
      <c r="Y67" s="108">
        <v>0</v>
      </c>
      <c r="Z67" s="114"/>
      <c r="AA67" s="110"/>
      <c r="AB67" s="90"/>
      <c r="AC67" s="90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</row>
    <row r="68" spans="1:75" ht="17.100000000000001" customHeight="1" x14ac:dyDescent="0.2">
      <c r="A68" s="91" t="str">
        <f>B68&amp;"_"&amp;COUNTIF($B$18:B68,B68)</f>
        <v>0_51</v>
      </c>
      <c r="B68" s="92">
        <f>Tableau135817[[#This Row],[Commentaire divers]]</f>
        <v>0</v>
      </c>
      <c r="C68" s="115"/>
      <c r="D68" s="116"/>
      <c r="E68" s="95" t="b">
        <f t="shared" si="1"/>
        <v>0</v>
      </c>
      <c r="F68" s="96"/>
      <c r="G68" s="97"/>
      <c r="H68" s="97"/>
      <c r="I68" s="117"/>
      <c r="J68" s="117"/>
      <c r="K68" s="112"/>
      <c r="L68" s="112"/>
      <c r="M68" s="112"/>
      <c r="N68" s="112"/>
      <c r="O68" s="112"/>
      <c r="P68" s="112"/>
      <c r="Q68" s="101">
        <f>SUM(Tableau135817[[#This Row],[Nb fuite supposée]:[fuite apres cpt    (FI)]])</f>
        <v>0</v>
      </c>
      <c r="R68" s="118" t="s">
        <v>0</v>
      </c>
      <c r="S68" s="113"/>
      <c r="T68" s="103"/>
      <c r="U68" s="104">
        <v>0</v>
      </c>
      <c r="V68" s="105">
        <v>0</v>
      </c>
      <c r="W68" s="106">
        <v>0</v>
      </c>
      <c r="X68" s="107">
        <v>0</v>
      </c>
      <c r="Y68" s="108">
        <v>0</v>
      </c>
      <c r="Z68" s="114"/>
      <c r="AA68" s="110"/>
      <c r="AB68" s="90"/>
      <c r="AC68" s="90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</row>
    <row r="69" spans="1:75" ht="17.100000000000001" customHeight="1" x14ac:dyDescent="0.2">
      <c r="A69" s="91" t="str">
        <f>B69&amp;"_"&amp;COUNTIF($B$18:B69,B69)</f>
        <v>0_52</v>
      </c>
      <c r="B69" s="92">
        <f>Tableau135817[[#This Row],[Commentaire divers]]</f>
        <v>0</v>
      </c>
      <c r="C69" s="115"/>
      <c r="D69" s="116"/>
      <c r="E69" s="95" t="b">
        <f t="shared" si="1"/>
        <v>0</v>
      </c>
      <c r="F69" s="96"/>
      <c r="G69" s="97"/>
      <c r="H69" s="97"/>
      <c r="I69" s="117"/>
      <c r="J69" s="117"/>
      <c r="K69" s="112"/>
      <c r="L69" s="112"/>
      <c r="M69" s="112"/>
      <c r="N69" s="112"/>
      <c r="O69" s="112"/>
      <c r="P69" s="112"/>
      <c r="Q69" s="101">
        <f>SUM(Tableau135817[[#This Row],[Nb fuite supposée]:[fuite apres cpt    (FI)]])</f>
        <v>0</v>
      </c>
      <c r="R69" s="118"/>
      <c r="S69" s="113"/>
      <c r="T69" s="103"/>
      <c r="U69" s="104">
        <v>0</v>
      </c>
      <c r="V69" s="105">
        <v>0</v>
      </c>
      <c r="W69" s="106">
        <v>0</v>
      </c>
      <c r="X69" s="107">
        <v>0</v>
      </c>
      <c r="Y69" s="108">
        <v>0</v>
      </c>
      <c r="Z69" s="122"/>
      <c r="AA69" s="110"/>
      <c r="AB69" s="90"/>
      <c r="AC69" s="90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</row>
    <row r="70" spans="1:75" ht="17.100000000000001" customHeight="1" x14ac:dyDescent="0.2">
      <c r="A70" s="91" t="str">
        <f>B70&amp;"_"&amp;COUNTIF($B$18:B70,B70)</f>
        <v>0_53</v>
      </c>
      <c r="B70" s="92">
        <f>Tableau135817[[#This Row],[Commentaire divers]]</f>
        <v>0</v>
      </c>
      <c r="C70" s="115"/>
      <c r="D70" s="116"/>
      <c r="E70" s="95" t="b">
        <f t="shared" si="1"/>
        <v>0</v>
      </c>
      <c r="F70" s="96"/>
      <c r="G70" s="97"/>
      <c r="H70" s="97"/>
      <c r="I70" s="117"/>
      <c r="J70" s="117"/>
      <c r="K70" s="112"/>
      <c r="L70" s="112"/>
      <c r="M70" s="112"/>
      <c r="N70" s="112"/>
      <c r="O70" s="112"/>
      <c r="P70" s="112"/>
      <c r="Q70" s="101">
        <f>SUM(Tableau135817[[#This Row],[Nb fuite supposée]:[fuite apres cpt    (FI)]])</f>
        <v>0</v>
      </c>
      <c r="R70" s="118"/>
      <c r="S70" s="113"/>
      <c r="T70" s="103"/>
      <c r="U70" s="104">
        <v>0</v>
      </c>
      <c r="V70" s="105">
        <v>0</v>
      </c>
      <c r="W70" s="106">
        <v>0</v>
      </c>
      <c r="X70" s="107">
        <v>0</v>
      </c>
      <c r="Y70" s="108">
        <v>0</v>
      </c>
      <c r="Z70" s="114"/>
      <c r="AA70" s="110"/>
      <c r="AB70" s="90"/>
      <c r="AC70" s="90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</row>
    <row r="71" spans="1:75" ht="17.100000000000001" customHeight="1" x14ac:dyDescent="0.2">
      <c r="A71" s="91" t="str">
        <f>B71&amp;"_"&amp;COUNTIF($B$18:B71,B71)</f>
        <v>0_54</v>
      </c>
      <c r="B71" s="92">
        <f>Tableau135817[[#This Row],[Commentaire divers]]</f>
        <v>0</v>
      </c>
      <c r="C71" s="115"/>
      <c r="D71" s="116"/>
      <c r="E71" s="95" t="b">
        <f t="shared" si="1"/>
        <v>0</v>
      </c>
      <c r="F71" s="96"/>
      <c r="G71" s="97"/>
      <c r="H71" s="97"/>
      <c r="I71" s="117"/>
      <c r="J71" s="117"/>
      <c r="K71" s="112"/>
      <c r="L71" s="112"/>
      <c r="M71" s="112"/>
      <c r="N71" s="112"/>
      <c r="O71" s="112"/>
      <c r="P71" s="112"/>
      <c r="Q71" s="101">
        <f>SUM(Tableau135817[[#This Row],[Nb fuite supposée]:[fuite apres cpt    (FI)]])</f>
        <v>0</v>
      </c>
      <c r="R71" s="118"/>
      <c r="S71" s="113"/>
      <c r="T71" s="103"/>
      <c r="U71" s="104">
        <v>0</v>
      </c>
      <c r="V71" s="105">
        <v>0</v>
      </c>
      <c r="W71" s="106">
        <v>0</v>
      </c>
      <c r="X71" s="107">
        <v>0</v>
      </c>
      <c r="Y71" s="108">
        <v>0</v>
      </c>
      <c r="Z71" s="123"/>
      <c r="AA71" s="110"/>
      <c r="AB71" s="90"/>
      <c r="AC71" s="90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</row>
    <row r="72" spans="1:75" ht="17.100000000000001" customHeight="1" x14ac:dyDescent="0.2">
      <c r="A72" s="91" t="str">
        <f>B72&amp;"_"&amp;COUNTIF($B$18:B72,B72)</f>
        <v>0_55</v>
      </c>
      <c r="B72" s="92">
        <f>Tableau135817[[#This Row],[Commentaire divers]]</f>
        <v>0</v>
      </c>
      <c r="C72" s="115"/>
      <c r="D72" s="116"/>
      <c r="E72" s="95" t="b">
        <f t="shared" si="1"/>
        <v>0</v>
      </c>
      <c r="F72" s="96"/>
      <c r="G72" s="97"/>
      <c r="H72" s="97"/>
      <c r="I72" s="117"/>
      <c r="J72" s="117"/>
      <c r="K72" s="112"/>
      <c r="L72" s="112"/>
      <c r="M72" s="112"/>
      <c r="N72" s="112"/>
      <c r="O72" s="112"/>
      <c r="P72" s="112"/>
      <c r="Q72" s="101">
        <f>SUM(Tableau135817[[#This Row],[Nb fuite supposée]:[fuite apres cpt    (FI)]])</f>
        <v>0</v>
      </c>
      <c r="R72" s="118"/>
      <c r="S72" s="113"/>
      <c r="T72" s="103"/>
      <c r="U72" s="104">
        <v>0</v>
      </c>
      <c r="V72" s="105">
        <v>0</v>
      </c>
      <c r="W72" s="106">
        <v>0</v>
      </c>
      <c r="X72" s="107">
        <v>0</v>
      </c>
      <c r="Y72" s="108">
        <v>0</v>
      </c>
      <c r="Z72" s="119"/>
      <c r="AA72" s="110"/>
      <c r="AB72" s="90"/>
      <c r="AC72" s="90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</row>
    <row r="73" spans="1:75" ht="17.100000000000001" customHeight="1" x14ac:dyDescent="0.2">
      <c r="A73" s="91" t="str">
        <f>B73&amp;"_"&amp;COUNTIF($B$18:B73,B73)</f>
        <v>0_56</v>
      </c>
      <c r="B73" s="92">
        <f>Tableau135817[[#This Row],[Commentaire divers]]</f>
        <v>0</v>
      </c>
      <c r="C73" s="115"/>
      <c r="D73" s="116"/>
      <c r="E73" s="95" t="b">
        <f t="shared" si="1"/>
        <v>0</v>
      </c>
      <c r="F73" s="96"/>
      <c r="G73" s="97"/>
      <c r="H73" s="97"/>
      <c r="I73" s="117"/>
      <c r="J73" s="117"/>
      <c r="K73" s="112"/>
      <c r="L73" s="112"/>
      <c r="M73" s="112"/>
      <c r="N73" s="112"/>
      <c r="O73" s="112"/>
      <c r="P73" s="112"/>
      <c r="Q73" s="101">
        <f>SUM(Tableau135817[[#This Row],[Nb fuite supposée]:[fuite apres cpt    (FI)]])</f>
        <v>0</v>
      </c>
      <c r="R73" s="118"/>
      <c r="S73" s="113"/>
      <c r="T73" s="103"/>
      <c r="U73" s="104">
        <v>0</v>
      </c>
      <c r="V73" s="105">
        <v>0</v>
      </c>
      <c r="W73" s="106">
        <v>0</v>
      </c>
      <c r="X73" s="107">
        <v>0</v>
      </c>
      <c r="Y73" s="108">
        <v>0</v>
      </c>
      <c r="Z73" s="119"/>
      <c r="AA73" s="110"/>
      <c r="AB73" s="90"/>
      <c r="AC73" s="90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</row>
    <row r="74" spans="1:75" ht="17.100000000000001" customHeight="1" x14ac:dyDescent="0.2">
      <c r="A74" s="91" t="str">
        <f>B74&amp;"_"&amp;COUNTIF($B$18:B74,B74)</f>
        <v>0_57</v>
      </c>
      <c r="B74" s="92">
        <f>Tableau135817[[#This Row],[Commentaire divers]]</f>
        <v>0</v>
      </c>
      <c r="C74" s="115"/>
      <c r="D74" s="116"/>
      <c r="E74" s="95" t="b">
        <f t="shared" si="1"/>
        <v>0</v>
      </c>
      <c r="F74" s="96"/>
      <c r="G74" s="97"/>
      <c r="H74" s="97"/>
      <c r="I74" s="117"/>
      <c r="J74" s="117"/>
      <c r="K74" s="112"/>
      <c r="L74" s="112"/>
      <c r="M74" s="112"/>
      <c r="N74" s="112"/>
      <c r="O74" s="112"/>
      <c r="P74" s="112"/>
      <c r="Q74" s="101">
        <f>SUM(Tableau135817[[#This Row],[Nb fuite supposée]:[fuite apres cpt    (FI)]])</f>
        <v>0</v>
      </c>
      <c r="R74" s="118"/>
      <c r="S74" s="113"/>
      <c r="T74" s="103"/>
      <c r="U74" s="104">
        <v>0</v>
      </c>
      <c r="V74" s="105">
        <v>0</v>
      </c>
      <c r="W74" s="106">
        <v>0</v>
      </c>
      <c r="X74" s="107">
        <v>0</v>
      </c>
      <c r="Y74" s="108">
        <v>0</v>
      </c>
      <c r="Z74" s="123"/>
      <c r="AA74" s="110"/>
      <c r="AB74" s="90"/>
      <c r="AC74" s="90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</row>
    <row r="75" spans="1:75" ht="17.100000000000001" customHeight="1" x14ac:dyDescent="0.2">
      <c r="A75" s="91" t="str">
        <f>B75&amp;"_"&amp;COUNTIF($B$18:B75,B75)</f>
        <v>0_58</v>
      </c>
      <c r="B75" s="92">
        <f>Tableau135817[[#This Row],[Commentaire divers]]</f>
        <v>0</v>
      </c>
      <c r="C75" s="115"/>
      <c r="D75" s="116"/>
      <c r="E75" s="95" t="b">
        <f t="shared" si="1"/>
        <v>0</v>
      </c>
      <c r="F75" s="96"/>
      <c r="G75" s="97"/>
      <c r="H75" s="97"/>
      <c r="I75" s="117"/>
      <c r="J75" s="117"/>
      <c r="K75" s="112"/>
      <c r="L75" s="112"/>
      <c r="M75" s="112"/>
      <c r="N75" s="112"/>
      <c r="O75" s="112"/>
      <c r="P75" s="112"/>
      <c r="Q75" s="101">
        <f>SUM(Tableau135817[[#This Row],[Nb fuite supposée]:[fuite apres cpt    (FI)]])</f>
        <v>0</v>
      </c>
      <c r="R75" s="118"/>
      <c r="S75" s="113"/>
      <c r="T75" s="103"/>
      <c r="U75" s="104">
        <v>0</v>
      </c>
      <c r="V75" s="105">
        <v>0</v>
      </c>
      <c r="W75" s="106">
        <v>0</v>
      </c>
      <c r="X75" s="107">
        <v>0</v>
      </c>
      <c r="Y75" s="108">
        <v>0</v>
      </c>
      <c r="Z75" s="114"/>
      <c r="AA75" s="110"/>
      <c r="AB75" s="90"/>
      <c r="AC75" s="90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</row>
    <row r="76" spans="1:75" ht="17.100000000000001" customHeight="1" x14ac:dyDescent="0.2">
      <c r="A76" s="91" t="str">
        <f>B76&amp;"_"&amp;COUNTIF($B$18:B76,B76)</f>
        <v>0_59</v>
      </c>
      <c r="B76" s="92">
        <f>Tableau135817[[#This Row],[Commentaire divers]]</f>
        <v>0</v>
      </c>
      <c r="C76" s="115"/>
      <c r="D76" s="116"/>
      <c r="E76" s="95" t="b">
        <f t="shared" si="1"/>
        <v>0</v>
      </c>
      <c r="F76" s="96"/>
      <c r="G76" s="97"/>
      <c r="H76" s="97"/>
      <c r="I76" s="117"/>
      <c r="J76" s="117"/>
      <c r="K76" s="112"/>
      <c r="L76" s="112"/>
      <c r="M76" s="112"/>
      <c r="N76" s="112"/>
      <c r="O76" s="112"/>
      <c r="P76" s="112"/>
      <c r="Q76" s="101">
        <f>SUM(Tableau135817[[#This Row],[Nb fuite supposée]:[fuite apres cpt    (FI)]])</f>
        <v>0</v>
      </c>
      <c r="R76" s="118"/>
      <c r="S76" s="113"/>
      <c r="T76" s="103"/>
      <c r="U76" s="104">
        <v>0</v>
      </c>
      <c r="V76" s="105">
        <v>0</v>
      </c>
      <c r="W76" s="106">
        <v>0</v>
      </c>
      <c r="X76" s="107">
        <v>0</v>
      </c>
      <c r="Y76" s="108">
        <v>0</v>
      </c>
      <c r="Z76" s="124"/>
      <c r="AA76" s="110"/>
      <c r="AB76" s="90"/>
      <c r="AC76" s="90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</row>
    <row r="77" spans="1:75" ht="17.100000000000001" customHeight="1" x14ac:dyDescent="0.2">
      <c r="A77" s="91" t="str">
        <f>B77&amp;"_"&amp;COUNTIF($B$18:B77,B77)</f>
        <v>0_60</v>
      </c>
      <c r="B77" s="92">
        <f>Tableau135817[[#This Row],[Commentaire divers]]</f>
        <v>0</v>
      </c>
      <c r="C77" s="115"/>
      <c r="D77" s="116"/>
      <c r="E77" s="95" t="b">
        <f t="shared" si="1"/>
        <v>0</v>
      </c>
      <c r="F77" s="96"/>
      <c r="G77" s="97"/>
      <c r="H77" s="97"/>
      <c r="I77" s="117"/>
      <c r="J77" s="117"/>
      <c r="K77" s="112"/>
      <c r="L77" s="112"/>
      <c r="M77" s="112"/>
      <c r="N77" s="112"/>
      <c r="O77" s="112"/>
      <c r="P77" s="112"/>
      <c r="Q77" s="101">
        <f>SUM(Tableau135817[[#This Row],[Nb fuite supposée]:[fuite apres cpt    (FI)]])</f>
        <v>0</v>
      </c>
      <c r="R77" s="118"/>
      <c r="S77" s="113"/>
      <c r="T77" s="103"/>
      <c r="U77" s="104">
        <v>0</v>
      </c>
      <c r="V77" s="105">
        <v>0</v>
      </c>
      <c r="W77" s="106">
        <v>0</v>
      </c>
      <c r="X77" s="107">
        <v>0</v>
      </c>
      <c r="Y77" s="108">
        <v>0</v>
      </c>
      <c r="Z77" s="114"/>
      <c r="AA77" s="110"/>
      <c r="AB77" s="90"/>
      <c r="AC77" s="90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</row>
    <row r="78" spans="1:75" ht="17.100000000000001" customHeight="1" x14ac:dyDescent="0.2">
      <c r="A78" s="91" t="str">
        <f>B78&amp;"_"&amp;COUNTIF($B$18:B78,B78)</f>
        <v>0_61</v>
      </c>
      <c r="B78" s="92">
        <f>Tableau135817[[#This Row],[Commentaire divers]]</f>
        <v>0</v>
      </c>
      <c r="C78" s="115"/>
      <c r="D78" s="116"/>
      <c r="E78" s="95" t="b">
        <f t="shared" si="1"/>
        <v>0</v>
      </c>
      <c r="F78" s="96"/>
      <c r="G78" s="97"/>
      <c r="H78" s="97"/>
      <c r="I78" s="117"/>
      <c r="J78" s="117"/>
      <c r="K78" s="112"/>
      <c r="L78" s="112"/>
      <c r="M78" s="112"/>
      <c r="N78" s="112"/>
      <c r="O78" s="112"/>
      <c r="P78" s="112"/>
      <c r="Q78" s="101">
        <f>SUM(Tableau135817[[#This Row],[Nb fuite supposée]:[fuite apres cpt    (FI)]])</f>
        <v>0</v>
      </c>
      <c r="R78" s="118"/>
      <c r="S78" s="113"/>
      <c r="T78" s="103"/>
      <c r="U78" s="104">
        <v>0</v>
      </c>
      <c r="V78" s="105">
        <v>0</v>
      </c>
      <c r="W78" s="106">
        <v>0</v>
      </c>
      <c r="X78" s="107">
        <v>0</v>
      </c>
      <c r="Y78" s="108">
        <v>0</v>
      </c>
      <c r="Z78" s="119"/>
      <c r="AA78" s="110"/>
      <c r="AB78" s="90"/>
      <c r="AC78" s="90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</row>
    <row r="79" spans="1:75" ht="17.100000000000001" customHeight="1" x14ac:dyDescent="0.2">
      <c r="A79" s="91" t="str">
        <f>B79&amp;"_"&amp;COUNTIF($B$18:B79,B79)</f>
        <v>0_62</v>
      </c>
      <c r="B79" s="92">
        <f>Tableau135817[[#This Row],[Commentaire divers]]</f>
        <v>0</v>
      </c>
      <c r="C79" s="115"/>
      <c r="D79" s="116"/>
      <c r="E79" s="95" t="b">
        <f t="shared" si="1"/>
        <v>0</v>
      </c>
      <c r="F79" s="96"/>
      <c r="G79" s="97"/>
      <c r="H79" s="97"/>
      <c r="I79" s="117"/>
      <c r="J79" s="117"/>
      <c r="K79" s="112"/>
      <c r="L79" s="112"/>
      <c r="M79" s="112"/>
      <c r="N79" s="112"/>
      <c r="O79" s="112"/>
      <c r="P79" s="112"/>
      <c r="Q79" s="101">
        <f>SUM(Tableau135817[[#This Row],[Nb fuite supposée]:[fuite apres cpt    (FI)]])</f>
        <v>0</v>
      </c>
      <c r="R79" s="118"/>
      <c r="S79" s="113"/>
      <c r="T79" s="103"/>
      <c r="U79" s="104">
        <v>0</v>
      </c>
      <c r="V79" s="105">
        <v>0</v>
      </c>
      <c r="W79" s="106">
        <v>0</v>
      </c>
      <c r="X79" s="107">
        <v>0</v>
      </c>
      <c r="Y79" s="108">
        <v>0</v>
      </c>
      <c r="Z79" s="124"/>
      <c r="AA79" s="110"/>
      <c r="AB79" s="90"/>
      <c r="AC79" s="90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</row>
    <row r="80" spans="1:75" ht="17.100000000000001" customHeight="1" x14ac:dyDescent="0.2">
      <c r="A80" s="91" t="str">
        <f>B80&amp;"_"&amp;COUNTIF($B$18:B80,B80)</f>
        <v>0_63</v>
      </c>
      <c r="B80" s="92">
        <f>Tableau135817[[#This Row],[Commentaire divers]]</f>
        <v>0</v>
      </c>
      <c r="C80" s="115"/>
      <c r="D80" s="116"/>
      <c r="E80" s="95" t="b">
        <f t="shared" si="1"/>
        <v>0</v>
      </c>
      <c r="F80" s="96"/>
      <c r="G80" s="97"/>
      <c r="H80" s="97"/>
      <c r="I80" s="117"/>
      <c r="J80" s="117"/>
      <c r="K80" s="112"/>
      <c r="L80" s="112"/>
      <c r="M80" s="112"/>
      <c r="N80" s="112"/>
      <c r="O80" s="112"/>
      <c r="P80" s="112"/>
      <c r="Q80" s="101">
        <f>SUM(Tableau135817[[#This Row],[Nb fuite supposée]:[fuite apres cpt    (FI)]])</f>
        <v>0</v>
      </c>
      <c r="R80" s="118"/>
      <c r="S80" s="113"/>
      <c r="T80" s="103"/>
      <c r="U80" s="104">
        <v>0</v>
      </c>
      <c r="V80" s="105">
        <v>0</v>
      </c>
      <c r="W80" s="106">
        <v>0</v>
      </c>
      <c r="X80" s="107">
        <v>0</v>
      </c>
      <c r="Y80" s="108">
        <v>0</v>
      </c>
      <c r="Z80" s="114"/>
      <c r="AA80" s="110"/>
      <c r="AB80" s="90"/>
      <c r="AC80" s="90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</row>
    <row r="81" spans="1:75" s="125" customFormat="1" ht="17.100000000000001" customHeight="1" x14ac:dyDescent="0.2">
      <c r="A81" s="91" t="str">
        <f>B81&amp;"_"&amp;COUNTIF($B$18:B81,B81)</f>
        <v>0_64</v>
      </c>
      <c r="B81" s="92">
        <f>Tableau135817[[#This Row],[Commentaire divers]]</f>
        <v>0</v>
      </c>
      <c r="C81" s="115"/>
      <c r="D81" s="116"/>
      <c r="E81" s="95" t="b">
        <f>IF(F81:F441="R1","Jean luc",IF(F81:F441="R2","Renaud",IF(F81:F441="R3","Guillaume",IF(F81:F441="R4","Johann",IF(F81:F441="R5","Ludo",IF(F81:F441="R5 bis","Dylann"))))))</f>
        <v>0</v>
      </c>
      <c r="F81" s="96"/>
      <c r="G81" s="97"/>
      <c r="H81" s="97"/>
      <c r="I81" s="117"/>
      <c r="J81" s="117"/>
      <c r="K81" s="112"/>
      <c r="L81" s="112"/>
      <c r="M81" s="112"/>
      <c r="N81" s="112"/>
      <c r="O81" s="112"/>
      <c r="P81" s="112"/>
      <c r="Q81" s="101">
        <f>SUM(Tableau135817[[#This Row],[Nb fuite supposée]:[fuite apres cpt    (FI)]])</f>
        <v>0</v>
      </c>
      <c r="R81" s="118"/>
      <c r="S81" s="113"/>
      <c r="T81" s="103"/>
      <c r="U81" s="104">
        <v>0</v>
      </c>
      <c r="V81" s="105">
        <v>0</v>
      </c>
      <c r="W81" s="106">
        <v>0</v>
      </c>
      <c r="X81" s="107">
        <v>0</v>
      </c>
      <c r="Y81" s="108">
        <v>0</v>
      </c>
      <c r="Z81" s="109"/>
      <c r="AA81" s="110"/>
      <c r="AB81" s="90"/>
      <c r="AC81" s="90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</row>
    <row r="82" spans="1:75" s="125" customFormat="1" ht="17.100000000000001" customHeight="1" x14ac:dyDescent="0.2">
      <c r="A82" s="91" t="str">
        <f>B82&amp;"_"&amp;COUNTIF($B$18:B82,B82)</f>
        <v>0_65</v>
      </c>
      <c r="B82" s="92">
        <f>Tableau135817[[#This Row],[Commentaire divers]]</f>
        <v>0</v>
      </c>
      <c r="C82" s="126"/>
      <c r="D82" s="127"/>
      <c r="E82" s="95" t="b">
        <f>IF(F82:F442="R1","Jean luc",IF(F82:F442="R2","Renaud",IF(F82:F442="R3","Guillaume",IF(F82:F442="R4","Johann",IF(F82:F442="R5","Ludo",IF(F82:F442="R5 bis","Dylann"))))))</f>
        <v>0</v>
      </c>
      <c r="F82" s="96"/>
      <c r="G82" s="97"/>
      <c r="H82" s="97"/>
      <c r="I82" s="128"/>
      <c r="J82" s="128"/>
      <c r="K82" s="129"/>
      <c r="L82" s="129"/>
      <c r="M82" s="129"/>
      <c r="N82" s="129"/>
      <c r="O82" s="129"/>
      <c r="P82" s="112"/>
      <c r="Q82" s="101">
        <f>SUM(Tableau135817[[#This Row],[Nb fuite supposée]:[fuite apres cpt    (FI)]])</f>
        <v>0</v>
      </c>
      <c r="R82" s="130"/>
      <c r="S82" s="131"/>
      <c r="T82" s="103"/>
      <c r="U82" s="104">
        <v>0</v>
      </c>
      <c r="V82" s="105">
        <v>0</v>
      </c>
      <c r="W82" s="106">
        <v>0</v>
      </c>
      <c r="X82" s="107">
        <v>0</v>
      </c>
      <c r="Y82" s="108">
        <v>0</v>
      </c>
      <c r="Z82" s="114"/>
      <c r="AA82" s="110"/>
      <c r="AB82" s="90"/>
      <c r="AC82" s="90"/>
      <c r="AD82" s="132"/>
      <c r="AE82" s="132"/>
      <c r="AF82" s="132"/>
      <c r="AG82" s="132"/>
      <c r="AH82" s="132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</row>
    <row r="83" spans="1:75" s="125" customFormat="1" ht="17.100000000000001" customHeight="1" x14ac:dyDescent="0.2">
      <c r="A83" s="91" t="str">
        <f>B83&amp;"_"&amp;COUNTIF($B$18:B83,B83)</f>
        <v>0_66</v>
      </c>
      <c r="B83" s="92">
        <f>Tableau135817[[#This Row],[Commentaire divers]]</f>
        <v>0</v>
      </c>
      <c r="C83" s="133"/>
      <c r="D83" s="134"/>
      <c r="E83" s="95" t="b">
        <f>IF(F83:F443="R1","Jean luc",IF(F83:F443="R2","Renaud",IF(F83:F443="R3","Guillaume",IF(F83:F443="R4","Johann",IF(F83:F443="R5","Ludo",IF(F83:F443="R5 bis","Dylann"))))))</f>
        <v>0</v>
      </c>
      <c r="F83" s="96"/>
      <c r="G83" s="97"/>
      <c r="H83" s="97"/>
      <c r="I83" s="135"/>
      <c r="J83" s="135"/>
      <c r="K83" s="110"/>
      <c r="L83" s="110"/>
      <c r="M83" s="110"/>
      <c r="N83" s="110"/>
      <c r="O83" s="110"/>
      <c r="P83" s="110"/>
      <c r="Q83" s="101">
        <f>SUM(Tableau135817[[#This Row],[Nb fuite supposée]:[fuite apres cpt    (FI)]])</f>
        <v>0</v>
      </c>
      <c r="R83" s="136"/>
      <c r="S83" s="137"/>
      <c r="T83" s="103"/>
      <c r="U83" s="104">
        <v>0</v>
      </c>
      <c r="V83" s="105">
        <v>0</v>
      </c>
      <c r="W83" s="106">
        <v>0</v>
      </c>
      <c r="X83" s="107">
        <v>0</v>
      </c>
      <c r="Y83" s="108">
        <v>0</v>
      </c>
      <c r="Z83" s="109"/>
      <c r="AA83" s="110"/>
      <c r="AB83" s="90"/>
      <c r="AC83" s="90"/>
      <c r="AD83" s="132"/>
      <c r="AE83" s="132"/>
      <c r="AF83" s="132"/>
      <c r="AG83" s="132"/>
      <c r="AH83" s="132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</row>
    <row r="84" spans="1:75" s="125" customFormat="1" ht="17.100000000000001" customHeight="1" x14ac:dyDescent="0.2">
      <c r="A84" s="91" t="str">
        <f>B84&amp;"_"&amp;COUNTIF($B$18:B84,B84)</f>
        <v>0_67</v>
      </c>
      <c r="B84" s="92">
        <f>Tableau135817[[#This Row],[Commentaire divers]]</f>
        <v>0</v>
      </c>
      <c r="C84" s="133"/>
      <c r="D84" s="134"/>
      <c r="E84" s="95" t="b">
        <f>IF(F84:F444="R1","Jean luc",IF(F84:F444="R2","Renaud",IF(F84:F444="R3","Guillaume",IF(F84:F444="R4","Johann",IF(F84:F444="R5","Ludo",IF(F84:F444="R5 bis","Dylann"))))))</f>
        <v>0</v>
      </c>
      <c r="F84" s="96"/>
      <c r="G84" s="97"/>
      <c r="H84" s="97"/>
      <c r="I84" s="135"/>
      <c r="J84" s="135"/>
      <c r="K84" s="110"/>
      <c r="L84" s="110"/>
      <c r="M84" s="110"/>
      <c r="N84" s="110"/>
      <c r="O84" s="110"/>
      <c r="P84" s="110"/>
      <c r="Q84" s="101">
        <f>SUM(Tableau135817[[#This Row],[Nb fuite supposée]:[fuite apres cpt    (FI)]])</f>
        <v>0</v>
      </c>
      <c r="R84" s="136"/>
      <c r="S84" s="137"/>
      <c r="T84" s="103"/>
      <c r="U84" s="104">
        <v>0</v>
      </c>
      <c r="V84" s="105">
        <v>0</v>
      </c>
      <c r="W84" s="106">
        <v>0</v>
      </c>
      <c r="X84" s="107">
        <v>0</v>
      </c>
      <c r="Y84" s="108">
        <v>0</v>
      </c>
      <c r="Z84" s="114"/>
      <c r="AA84" s="110"/>
      <c r="AB84" s="90"/>
      <c r="AC84" s="90"/>
      <c r="AD84" s="132"/>
      <c r="AE84" s="132"/>
      <c r="AF84" s="132"/>
      <c r="AG84" s="132"/>
      <c r="AH84" s="132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</row>
    <row r="85" spans="1:75" ht="17.100000000000001" customHeight="1" x14ac:dyDescent="0.2">
      <c r="A85" s="91" t="str">
        <f>B85&amp;"_"&amp;COUNTIF($B$18:B85,B85)</f>
        <v>0_68</v>
      </c>
      <c r="B85" s="92">
        <f>Tableau135817[[#This Row],[Commentaire divers]]</f>
        <v>0</v>
      </c>
      <c r="C85" s="133"/>
      <c r="D85" s="134"/>
      <c r="E85" s="95" t="b">
        <f>IF(F85:F445="R1","Jean luc",IF(F85:F445="R2","Renaud",IF(F85:F445="R3","Guillaume",IF(F85:F445="R4","Johann",IF(F85:F445="R5","Ludo",IF(F85:F445="R5 bis","Dylann"))))))</f>
        <v>0</v>
      </c>
      <c r="F85" s="96"/>
      <c r="G85" s="97"/>
      <c r="H85" s="97"/>
      <c r="I85" s="135"/>
      <c r="J85" s="135"/>
      <c r="K85" s="110"/>
      <c r="L85" s="110"/>
      <c r="M85" s="110"/>
      <c r="N85" s="110"/>
      <c r="O85" s="110"/>
      <c r="P85" s="110"/>
      <c r="Q85" s="101">
        <f>SUM(Tableau135817[[#This Row],[Nb fuite supposée]:[fuite apres cpt    (FI)]])</f>
        <v>0</v>
      </c>
      <c r="R85" s="136"/>
      <c r="S85" s="137"/>
      <c r="T85" s="103"/>
      <c r="U85" s="104">
        <v>0</v>
      </c>
      <c r="V85" s="105">
        <v>0</v>
      </c>
      <c r="W85" s="106">
        <v>0</v>
      </c>
      <c r="X85" s="107">
        <v>0</v>
      </c>
      <c r="Y85" s="108">
        <v>0</v>
      </c>
      <c r="Z85" s="119"/>
      <c r="AA85" s="110"/>
      <c r="AB85" s="90"/>
      <c r="AC85" s="90"/>
      <c r="AD85" s="132"/>
      <c r="AE85" s="132"/>
      <c r="AF85" s="132"/>
      <c r="AG85" s="132"/>
      <c r="AH85" s="132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</row>
    <row r="86" spans="1:75" ht="17.100000000000001" customHeight="1" x14ac:dyDescent="0.2">
      <c r="A86" s="91" t="str">
        <f>B86&amp;"_"&amp;COUNTIF($B$18:B86,B86)</f>
        <v>0_69</v>
      </c>
      <c r="B86" s="92">
        <f>Tableau135817[[#This Row],[Commentaire divers]]</f>
        <v>0</v>
      </c>
      <c r="C86" s="138"/>
      <c r="D86" s="139"/>
      <c r="E86" s="95" t="b">
        <f t="shared" ref="E86:E142" si="2">IF(F86:F446="R1","Jean luc",IF(F86:F446="R2","Renaud",IF(F86:F446="R3","Guillaume",IF(F86:F446="R4","Johann",IF(F86:F446="R5","Ludo",IF(F86:F446="R5 bis","Dylan"))))))</f>
        <v>0</v>
      </c>
      <c r="F86" s="96"/>
      <c r="G86" s="97"/>
      <c r="H86" s="97"/>
      <c r="I86" s="135"/>
      <c r="J86" s="135"/>
      <c r="K86" s="110"/>
      <c r="L86" s="110"/>
      <c r="M86" s="110"/>
      <c r="N86" s="110"/>
      <c r="O86" s="110"/>
      <c r="P86" s="110"/>
      <c r="Q86" s="101">
        <f>SUM(Tableau135817[[#This Row],[Nb fuite supposée]:[fuite apres cpt    (FI)]])</f>
        <v>0</v>
      </c>
      <c r="R86" s="136"/>
      <c r="S86" s="137"/>
      <c r="T86" s="103"/>
      <c r="U86" s="104">
        <v>0</v>
      </c>
      <c r="V86" s="105">
        <v>0</v>
      </c>
      <c r="W86" s="106">
        <v>0</v>
      </c>
      <c r="X86" s="107">
        <v>0</v>
      </c>
      <c r="Y86" s="108">
        <v>0</v>
      </c>
      <c r="Z86" s="109"/>
      <c r="AA86" s="110"/>
      <c r="AB86" s="90"/>
      <c r="AC86" s="90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</row>
    <row r="87" spans="1:75" ht="17.25" customHeight="1" x14ac:dyDescent="0.2">
      <c r="A87" s="91" t="str">
        <f>B87&amp;"_"&amp;COUNTIF($B$18:B87,B87)</f>
        <v>0_70</v>
      </c>
      <c r="B87" s="92">
        <f>Tableau135817[[#This Row],[Commentaire divers]]</f>
        <v>0</v>
      </c>
      <c r="C87" s="133"/>
      <c r="D87" s="140"/>
      <c r="E87" s="95" t="b">
        <f t="shared" si="2"/>
        <v>0</v>
      </c>
      <c r="F87" s="96"/>
      <c r="G87" s="97"/>
      <c r="H87" s="97"/>
      <c r="I87" s="135"/>
      <c r="J87" s="135"/>
      <c r="K87" s="110"/>
      <c r="L87" s="110"/>
      <c r="M87" s="110"/>
      <c r="N87" s="110"/>
      <c r="O87" s="110"/>
      <c r="P87" s="110"/>
      <c r="Q87" s="101">
        <f>SUM(Tableau135817[[#This Row],[Nb fuite supposée]:[fuite apres cpt    (FI)]])</f>
        <v>0</v>
      </c>
      <c r="R87" s="136"/>
      <c r="S87" s="137"/>
      <c r="T87" s="103"/>
      <c r="U87" s="104">
        <v>0</v>
      </c>
      <c r="V87" s="105">
        <v>0</v>
      </c>
      <c r="W87" s="106">
        <v>0</v>
      </c>
      <c r="X87" s="107">
        <v>0</v>
      </c>
      <c r="Y87" s="108">
        <v>0</v>
      </c>
      <c r="Z87" s="124"/>
      <c r="AA87" s="110"/>
      <c r="AB87" s="90"/>
      <c r="AC87" s="90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</row>
    <row r="88" spans="1:75" ht="17.100000000000001" customHeight="1" x14ac:dyDescent="0.2">
      <c r="A88" s="91" t="str">
        <f>B88&amp;"_"&amp;COUNTIF($B$18:B88,B88)</f>
        <v>0_71</v>
      </c>
      <c r="B88" s="92">
        <f>Tableau135817[[#This Row],[Commentaire divers]]</f>
        <v>0</v>
      </c>
      <c r="C88" s="138"/>
      <c r="D88" s="139"/>
      <c r="E88" s="95" t="b">
        <f t="shared" si="2"/>
        <v>0</v>
      </c>
      <c r="F88" s="96"/>
      <c r="G88" s="97"/>
      <c r="H88" s="97"/>
      <c r="I88" s="135"/>
      <c r="J88" s="135"/>
      <c r="K88" s="110"/>
      <c r="L88" s="110"/>
      <c r="M88" s="110"/>
      <c r="N88" s="110"/>
      <c r="O88" s="110"/>
      <c r="P88" s="110"/>
      <c r="Q88" s="101">
        <f>SUM(Tableau135817[[#This Row],[Nb fuite supposée]:[fuite apres cpt    (FI)]])</f>
        <v>0</v>
      </c>
      <c r="R88" s="136"/>
      <c r="S88" s="137"/>
      <c r="T88" s="103"/>
      <c r="U88" s="104">
        <v>0</v>
      </c>
      <c r="V88" s="105">
        <v>0</v>
      </c>
      <c r="W88" s="106">
        <v>0</v>
      </c>
      <c r="X88" s="107">
        <v>0</v>
      </c>
      <c r="Y88" s="108">
        <v>0</v>
      </c>
      <c r="Z88" s="109"/>
      <c r="AA88" s="110"/>
      <c r="AB88" s="90"/>
      <c r="AC88" s="90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</row>
    <row r="89" spans="1:75" ht="17.100000000000001" customHeight="1" x14ac:dyDescent="0.2">
      <c r="A89" s="91" t="str">
        <f>B89&amp;"_"&amp;COUNTIF($B$18:B89,B89)</f>
        <v>0_72</v>
      </c>
      <c r="B89" s="92">
        <f>Tableau135817[[#This Row],[Commentaire divers]]</f>
        <v>0</v>
      </c>
      <c r="C89" s="138"/>
      <c r="D89" s="139"/>
      <c r="E89" s="95" t="b">
        <f t="shared" si="2"/>
        <v>0</v>
      </c>
      <c r="F89" s="96"/>
      <c r="G89" s="97"/>
      <c r="H89" s="97"/>
      <c r="I89" s="135"/>
      <c r="J89" s="135"/>
      <c r="K89" s="110"/>
      <c r="L89" s="110"/>
      <c r="M89" s="110"/>
      <c r="N89" s="110"/>
      <c r="O89" s="110"/>
      <c r="P89" s="110"/>
      <c r="Q89" s="101">
        <f>SUM(Tableau135817[[#This Row],[Nb fuite supposée]:[fuite apres cpt    (FI)]])</f>
        <v>0</v>
      </c>
      <c r="R89" s="136"/>
      <c r="S89" s="137"/>
      <c r="T89" s="103"/>
      <c r="U89" s="104">
        <v>0</v>
      </c>
      <c r="V89" s="105">
        <v>0</v>
      </c>
      <c r="W89" s="106">
        <v>0</v>
      </c>
      <c r="X89" s="107">
        <v>0</v>
      </c>
      <c r="Y89" s="108">
        <v>0</v>
      </c>
      <c r="Z89" s="114"/>
      <c r="AA89" s="110"/>
      <c r="AB89" s="90"/>
      <c r="AC89" s="90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</row>
    <row r="90" spans="1:75" ht="17.100000000000001" customHeight="1" x14ac:dyDescent="0.2">
      <c r="A90" s="91" t="str">
        <f>B90&amp;"_"&amp;COUNTIF($B$18:B90,B90)</f>
        <v>0_73</v>
      </c>
      <c r="B90" s="92">
        <f>Tableau135817[[#This Row],[Commentaire divers]]</f>
        <v>0</v>
      </c>
      <c r="C90" s="138"/>
      <c r="D90" s="139"/>
      <c r="E90" s="95" t="b">
        <f t="shared" si="2"/>
        <v>0</v>
      </c>
      <c r="F90" s="96"/>
      <c r="G90" s="97"/>
      <c r="H90" s="97"/>
      <c r="I90" s="135"/>
      <c r="J90" s="135"/>
      <c r="K90" s="110"/>
      <c r="L90" s="110"/>
      <c r="M90" s="110"/>
      <c r="N90" s="110"/>
      <c r="O90" s="110"/>
      <c r="P90" s="110"/>
      <c r="Q90" s="101">
        <f>SUM(Tableau135817[[#This Row],[Nb fuite supposée]:[fuite apres cpt    (FI)]])</f>
        <v>0</v>
      </c>
      <c r="R90" s="136"/>
      <c r="S90" s="137"/>
      <c r="T90" s="103"/>
      <c r="U90" s="104">
        <v>0</v>
      </c>
      <c r="V90" s="105">
        <v>0</v>
      </c>
      <c r="W90" s="106">
        <v>0</v>
      </c>
      <c r="X90" s="107">
        <v>0</v>
      </c>
      <c r="Y90" s="108">
        <v>0</v>
      </c>
      <c r="Z90" s="119"/>
      <c r="AA90" s="110"/>
      <c r="AB90" s="90"/>
      <c r="AC90" s="90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</row>
    <row r="91" spans="1:75" ht="17.100000000000001" customHeight="1" x14ac:dyDescent="0.2">
      <c r="A91" s="91" t="str">
        <f>B91&amp;"_"&amp;COUNTIF($B$18:B91,B91)</f>
        <v>0_74</v>
      </c>
      <c r="B91" s="92">
        <f>Tableau135817[[#This Row],[Commentaire divers]]</f>
        <v>0</v>
      </c>
      <c r="C91" s="138"/>
      <c r="D91" s="139"/>
      <c r="E91" s="95" t="b">
        <f t="shared" si="2"/>
        <v>0</v>
      </c>
      <c r="F91" s="96"/>
      <c r="G91" s="97"/>
      <c r="H91" s="97"/>
      <c r="I91" s="135"/>
      <c r="J91" s="135"/>
      <c r="K91" s="110"/>
      <c r="L91" s="110"/>
      <c r="M91" s="110"/>
      <c r="N91" s="110"/>
      <c r="O91" s="110"/>
      <c r="P91" s="110"/>
      <c r="Q91" s="101">
        <f>SUM(Tableau135817[[#This Row],[Nb fuite supposée]:[fuite apres cpt    (FI)]])</f>
        <v>0</v>
      </c>
      <c r="R91" s="136"/>
      <c r="S91" s="137"/>
      <c r="T91" s="103"/>
      <c r="U91" s="104">
        <v>0</v>
      </c>
      <c r="V91" s="105">
        <v>0</v>
      </c>
      <c r="W91" s="106">
        <v>0</v>
      </c>
      <c r="X91" s="107">
        <v>0</v>
      </c>
      <c r="Y91" s="108">
        <v>0</v>
      </c>
      <c r="Z91" s="109"/>
      <c r="AA91" s="110"/>
      <c r="AB91" s="90"/>
      <c r="AC91" s="90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</row>
    <row r="92" spans="1:75" ht="17.100000000000001" customHeight="1" x14ac:dyDescent="0.2">
      <c r="A92" s="91" t="str">
        <f>B92&amp;"_"&amp;COUNTIF($B$18:B92,B92)</f>
        <v>0_75</v>
      </c>
      <c r="B92" s="92">
        <f>Tableau135817[[#This Row],[Commentaire divers]]</f>
        <v>0</v>
      </c>
      <c r="C92" s="138"/>
      <c r="D92" s="139"/>
      <c r="E92" s="95" t="b">
        <f t="shared" si="2"/>
        <v>0</v>
      </c>
      <c r="F92" s="96"/>
      <c r="G92" s="97"/>
      <c r="H92" s="97"/>
      <c r="I92" s="135"/>
      <c r="J92" s="135"/>
      <c r="K92" s="110"/>
      <c r="L92" s="110"/>
      <c r="M92" s="110"/>
      <c r="N92" s="110"/>
      <c r="O92" s="110"/>
      <c r="P92" s="110"/>
      <c r="Q92" s="101">
        <f>SUM(Tableau135817[[#This Row],[Nb fuite supposée]:[fuite apres cpt    (FI)]])</f>
        <v>0</v>
      </c>
      <c r="R92" s="136"/>
      <c r="S92" s="137"/>
      <c r="T92" s="103"/>
      <c r="U92" s="104">
        <v>0</v>
      </c>
      <c r="V92" s="105">
        <v>0</v>
      </c>
      <c r="W92" s="106">
        <v>0</v>
      </c>
      <c r="X92" s="107">
        <v>0</v>
      </c>
      <c r="Y92" s="108">
        <v>0</v>
      </c>
      <c r="Z92" s="119"/>
      <c r="AA92" s="110"/>
      <c r="AB92" s="90"/>
      <c r="AC92" s="90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</row>
    <row r="93" spans="1:75" ht="17.100000000000001" customHeight="1" x14ac:dyDescent="0.2">
      <c r="A93" s="91" t="str">
        <f>B93&amp;"_"&amp;COUNTIF($B$18:B93,B93)</f>
        <v>0_76</v>
      </c>
      <c r="B93" s="92">
        <f>Tableau135817[[#This Row],[Commentaire divers]]</f>
        <v>0</v>
      </c>
      <c r="C93" s="138"/>
      <c r="D93" s="139"/>
      <c r="E93" s="95" t="b">
        <f t="shared" si="2"/>
        <v>0</v>
      </c>
      <c r="F93" s="96"/>
      <c r="G93" s="97"/>
      <c r="H93" s="97"/>
      <c r="I93" s="135"/>
      <c r="J93" s="135"/>
      <c r="K93" s="110"/>
      <c r="L93" s="110"/>
      <c r="M93" s="110"/>
      <c r="N93" s="110"/>
      <c r="O93" s="110"/>
      <c r="P93" s="110"/>
      <c r="Q93" s="101">
        <f>SUM(Tableau135817[[#This Row],[Nb fuite supposée]:[fuite apres cpt    (FI)]])</f>
        <v>0</v>
      </c>
      <c r="R93" s="136"/>
      <c r="S93" s="137"/>
      <c r="T93" s="103"/>
      <c r="U93" s="104">
        <v>0</v>
      </c>
      <c r="V93" s="105">
        <v>0</v>
      </c>
      <c r="W93" s="106">
        <v>0</v>
      </c>
      <c r="X93" s="107">
        <v>0</v>
      </c>
      <c r="Y93" s="108">
        <v>0</v>
      </c>
      <c r="Z93" s="114"/>
      <c r="AA93" s="110"/>
      <c r="AB93" s="90"/>
      <c r="AC93" s="90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</row>
    <row r="94" spans="1:75" ht="17.100000000000001" customHeight="1" x14ac:dyDescent="0.2">
      <c r="A94" s="91" t="str">
        <f>B94&amp;"_"&amp;COUNTIF($B$18:B94,B94)</f>
        <v>0_77</v>
      </c>
      <c r="B94" s="92">
        <f>Tableau135817[[#This Row],[Commentaire divers]]</f>
        <v>0</v>
      </c>
      <c r="C94" s="138"/>
      <c r="D94" s="139"/>
      <c r="E94" s="95" t="b">
        <f t="shared" si="2"/>
        <v>0</v>
      </c>
      <c r="F94" s="96"/>
      <c r="G94" s="97"/>
      <c r="H94" s="97"/>
      <c r="I94" s="135"/>
      <c r="J94" s="135"/>
      <c r="K94" s="110"/>
      <c r="L94" s="110"/>
      <c r="M94" s="110"/>
      <c r="N94" s="110"/>
      <c r="O94" s="110"/>
      <c r="P94" s="110"/>
      <c r="Q94" s="101">
        <f>SUM(Tableau135817[[#This Row],[Nb fuite supposée]:[fuite apres cpt    (FI)]])</f>
        <v>0</v>
      </c>
      <c r="R94" s="136"/>
      <c r="S94" s="137"/>
      <c r="T94" s="103"/>
      <c r="U94" s="104">
        <v>0</v>
      </c>
      <c r="V94" s="105">
        <v>0</v>
      </c>
      <c r="W94" s="106">
        <v>0</v>
      </c>
      <c r="X94" s="107">
        <v>0</v>
      </c>
      <c r="Y94" s="108">
        <v>0</v>
      </c>
      <c r="Z94" s="114"/>
      <c r="AA94" s="110"/>
      <c r="AB94" s="90"/>
      <c r="AC94" s="90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</row>
    <row r="95" spans="1:75" ht="17.100000000000001" customHeight="1" x14ac:dyDescent="0.2">
      <c r="A95" s="91" t="str">
        <f>B95&amp;"_"&amp;COUNTIF($B$18:B95,B95)</f>
        <v>0_78</v>
      </c>
      <c r="B95" s="92">
        <f>Tableau135817[[#This Row],[Commentaire divers]]</f>
        <v>0</v>
      </c>
      <c r="C95" s="138"/>
      <c r="D95" s="139"/>
      <c r="E95" s="95" t="b">
        <f t="shared" si="2"/>
        <v>0</v>
      </c>
      <c r="F95" s="96"/>
      <c r="G95" s="97"/>
      <c r="H95" s="97"/>
      <c r="I95" s="135"/>
      <c r="J95" s="135"/>
      <c r="K95" s="110"/>
      <c r="L95" s="110"/>
      <c r="M95" s="110"/>
      <c r="N95" s="110"/>
      <c r="O95" s="110"/>
      <c r="P95" s="110"/>
      <c r="Q95" s="101">
        <f>SUM(Tableau135817[[#This Row],[Nb fuite supposée]:[fuite apres cpt    (FI)]])</f>
        <v>0</v>
      </c>
      <c r="R95" s="136"/>
      <c r="S95" s="137"/>
      <c r="T95" s="103"/>
      <c r="U95" s="104">
        <v>0</v>
      </c>
      <c r="V95" s="105">
        <v>0</v>
      </c>
      <c r="W95" s="106">
        <v>0</v>
      </c>
      <c r="X95" s="107">
        <v>0</v>
      </c>
      <c r="Y95" s="108">
        <v>0</v>
      </c>
      <c r="Z95" s="114"/>
      <c r="AA95" s="110"/>
      <c r="AB95" s="90"/>
      <c r="AC95" s="90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</row>
    <row r="96" spans="1:75" ht="17.100000000000001" customHeight="1" x14ac:dyDescent="0.2">
      <c r="A96" s="91" t="str">
        <f>B96&amp;"_"&amp;COUNTIF($B$18:B96,B96)</f>
        <v>0_79</v>
      </c>
      <c r="B96" s="92">
        <f>Tableau135817[[#This Row],[Commentaire divers]]</f>
        <v>0</v>
      </c>
      <c r="C96" s="138"/>
      <c r="D96" s="139"/>
      <c r="E96" s="95" t="b">
        <f t="shared" si="2"/>
        <v>0</v>
      </c>
      <c r="F96" s="96"/>
      <c r="G96" s="97"/>
      <c r="H96" s="97"/>
      <c r="I96" s="135"/>
      <c r="J96" s="135"/>
      <c r="K96" s="110"/>
      <c r="L96" s="110"/>
      <c r="M96" s="110"/>
      <c r="N96" s="110"/>
      <c r="O96" s="110"/>
      <c r="P96" s="110"/>
      <c r="Q96" s="101">
        <f>SUM(Tableau135817[[#This Row],[Nb fuite supposée]:[fuite apres cpt    (FI)]])</f>
        <v>0</v>
      </c>
      <c r="R96" s="136"/>
      <c r="S96" s="137"/>
      <c r="T96" s="103"/>
      <c r="U96" s="104">
        <v>0</v>
      </c>
      <c r="V96" s="105">
        <v>0</v>
      </c>
      <c r="W96" s="106">
        <v>0</v>
      </c>
      <c r="X96" s="107">
        <v>0</v>
      </c>
      <c r="Y96" s="108">
        <v>0</v>
      </c>
      <c r="Z96" s="109"/>
      <c r="AA96" s="110"/>
      <c r="AB96" s="90"/>
      <c r="AC96" s="90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</row>
    <row r="97" spans="1:75" ht="17.100000000000001" customHeight="1" x14ac:dyDescent="0.2">
      <c r="A97" s="91" t="str">
        <f>B97&amp;"_"&amp;COUNTIF($B$18:B97,B97)</f>
        <v>0_80</v>
      </c>
      <c r="B97" s="92">
        <f>Tableau135817[[#This Row],[Commentaire divers]]</f>
        <v>0</v>
      </c>
      <c r="C97" s="138"/>
      <c r="D97" s="139"/>
      <c r="E97" s="95" t="b">
        <f t="shared" si="2"/>
        <v>0</v>
      </c>
      <c r="F97" s="96"/>
      <c r="G97" s="97"/>
      <c r="H97" s="97"/>
      <c r="I97" s="135"/>
      <c r="J97" s="135"/>
      <c r="K97" s="110"/>
      <c r="L97" s="110"/>
      <c r="M97" s="110"/>
      <c r="N97" s="110"/>
      <c r="O97" s="110"/>
      <c r="P97" s="110"/>
      <c r="Q97" s="101">
        <f>SUM(Tableau135817[[#This Row],[Nb fuite supposée]:[fuite apres cpt    (FI)]])</f>
        <v>0</v>
      </c>
      <c r="R97" s="136"/>
      <c r="S97" s="137"/>
      <c r="T97" s="103"/>
      <c r="U97" s="104">
        <v>0</v>
      </c>
      <c r="V97" s="105">
        <v>0</v>
      </c>
      <c r="W97" s="106">
        <v>0</v>
      </c>
      <c r="X97" s="107">
        <v>0</v>
      </c>
      <c r="Y97" s="108">
        <v>0</v>
      </c>
      <c r="Z97" s="119"/>
      <c r="AA97" s="110"/>
      <c r="AB97" s="90"/>
      <c r="AC97" s="90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</row>
    <row r="98" spans="1:75" ht="17.100000000000001" customHeight="1" x14ac:dyDescent="0.2">
      <c r="A98" s="91" t="str">
        <f>B98&amp;"_"&amp;COUNTIF($B$18:B98,B98)</f>
        <v>0_81</v>
      </c>
      <c r="B98" s="92">
        <f>Tableau135817[[#This Row],[Commentaire divers]]</f>
        <v>0</v>
      </c>
      <c r="C98" s="138"/>
      <c r="D98" s="139"/>
      <c r="E98" s="95" t="b">
        <f t="shared" si="2"/>
        <v>0</v>
      </c>
      <c r="F98" s="96"/>
      <c r="G98" s="97"/>
      <c r="H98" s="97"/>
      <c r="I98" s="135"/>
      <c r="J98" s="135"/>
      <c r="K98" s="110"/>
      <c r="L98" s="110"/>
      <c r="M98" s="110"/>
      <c r="N98" s="110"/>
      <c r="O98" s="110"/>
      <c r="P98" s="110"/>
      <c r="Q98" s="101">
        <f>SUM(Tableau135817[[#This Row],[Nb fuite supposée]:[fuite apres cpt    (FI)]])</f>
        <v>0</v>
      </c>
      <c r="R98" s="136"/>
      <c r="S98" s="137"/>
      <c r="T98" s="103"/>
      <c r="U98" s="104">
        <v>0</v>
      </c>
      <c r="V98" s="105">
        <v>0</v>
      </c>
      <c r="W98" s="106">
        <v>0</v>
      </c>
      <c r="X98" s="107">
        <v>0</v>
      </c>
      <c r="Y98" s="108">
        <v>0</v>
      </c>
      <c r="Z98" s="109"/>
      <c r="AA98" s="110"/>
      <c r="AB98" s="90"/>
      <c r="AC98" s="90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</row>
    <row r="99" spans="1:75" ht="17.100000000000001" customHeight="1" x14ac:dyDescent="0.2">
      <c r="A99" s="91" t="str">
        <f>B99&amp;"_"&amp;COUNTIF($B$18:B99,B99)</f>
        <v>0_82</v>
      </c>
      <c r="B99" s="92">
        <f>Tableau135817[[#This Row],[Commentaire divers]]</f>
        <v>0</v>
      </c>
      <c r="C99" s="138"/>
      <c r="D99" s="139"/>
      <c r="E99" s="95" t="b">
        <f t="shared" si="2"/>
        <v>0</v>
      </c>
      <c r="F99" s="96"/>
      <c r="G99" s="97"/>
      <c r="H99" s="97"/>
      <c r="I99" s="135"/>
      <c r="J99" s="135"/>
      <c r="K99" s="110"/>
      <c r="L99" s="110"/>
      <c r="M99" s="110"/>
      <c r="N99" s="110"/>
      <c r="O99" s="110"/>
      <c r="P99" s="110"/>
      <c r="Q99" s="101">
        <f>SUM(Tableau135817[[#This Row],[Nb fuite supposée]:[fuite apres cpt    (FI)]])</f>
        <v>0</v>
      </c>
      <c r="R99" s="136"/>
      <c r="S99" s="137"/>
      <c r="T99" s="103"/>
      <c r="U99" s="104">
        <v>0</v>
      </c>
      <c r="V99" s="105">
        <v>0</v>
      </c>
      <c r="W99" s="106">
        <v>0</v>
      </c>
      <c r="X99" s="107">
        <v>0</v>
      </c>
      <c r="Y99" s="108">
        <v>0</v>
      </c>
      <c r="Z99" s="114"/>
      <c r="AA99" s="110"/>
      <c r="AB99" s="90"/>
      <c r="AC99" s="90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</row>
    <row r="100" spans="1:75" ht="17.100000000000001" customHeight="1" x14ac:dyDescent="0.2">
      <c r="A100" s="91" t="str">
        <f>B100&amp;"_"&amp;COUNTIF($B$18:B100,B100)</f>
        <v>0_83</v>
      </c>
      <c r="B100" s="92">
        <f>Tableau135817[[#This Row],[Commentaire divers]]</f>
        <v>0</v>
      </c>
      <c r="C100" s="138"/>
      <c r="D100" s="139"/>
      <c r="E100" s="95" t="b">
        <f t="shared" si="2"/>
        <v>0</v>
      </c>
      <c r="F100" s="96"/>
      <c r="G100" s="97"/>
      <c r="H100" s="97"/>
      <c r="I100" s="135"/>
      <c r="J100" s="135"/>
      <c r="K100" s="110"/>
      <c r="L100" s="110"/>
      <c r="M100" s="110"/>
      <c r="N100" s="110"/>
      <c r="O100" s="110"/>
      <c r="P100" s="110"/>
      <c r="Q100" s="101">
        <f>SUM(Tableau135817[[#This Row],[Nb fuite supposée]:[fuite apres cpt    (FI)]])</f>
        <v>0</v>
      </c>
      <c r="R100" s="136"/>
      <c r="S100" s="137"/>
      <c r="T100" s="103"/>
      <c r="U100" s="104">
        <v>0</v>
      </c>
      <c r="V100" s="105">
        <v>0</v>
      </c>
      <c r="W100" s="106">
        <v>0</v>
      </c>
      <c r="X100" s="107">
        <v>0</v>
      </c>
      <c r="Y100" s="108">
        <v>0</v>
      </c>
      <c r="Z100" s="124"/>
      <c r="AA100" s="110"/>
      <c r="AB100" s="90"/>
      <c r="AC100" s="90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</row>
    <row r="101" spans="1:75" ht="17.100000000000001" customHeight="1" x14ac:dyDescent="0.2">
      <c r="A101" s="91" t="str">
        <f>B101&amp;"_"&amp;COUNTIF($B$18:B101,B101)</f>
        <v>0_84</v>
      </c>
      <c r="B101" s="92">
        <f>Tableau135817[[#This Row],[Commentaire divers]]</f>
        <v>0</v>
      </c>
      <c r="C101" s="138"/>
      <c r="D101" s="139"/>
      <c r="E101" s="95" t="b">
        <f t="shared" si="2"/>
        <v>0</v>
      </c>
      <c r="F101" s="96"/>
      <c r="G101" s="97"/>
      <c r="H101" s="97"/>
      <c r="I101" s="135"/>
      <c r="J101" s="135"/>
      <c r="K101" s="110"/>
      <c r="L101" s="110"/>
      <c r="M101" s="110"/>
      <c r="N101" s="110"/>
      <c r="O101" s="110"/>
      <c r="P101" s="110"/>
      <c r="Q101" s="101">
        <f>SUM(Tableau135817[[#This Row],[Nb fuite supposée]:[fuite apres cpt    (FI)]])</f>
        <v>0</v>
      </c>
      <c r="R101" s="136"/>
      <c r="S101" s="137"/>
      <c r="T101" s="103"/>
      <c r="U101" s="104">
        <v>0</v>
      </c>
      <c r="V101" s="105">
        <v>0</v>
      </c>
      <c r="W101" s="106">
        <v>0</v>
      </c>
      <c r="X101" s="107">
        <v>0</v>
      </c>
      <c r="Y101" s="108">
        <v>0</v>
      </c>
      <c r="Z101" s="119"/>
      <c r="AA101" s="110"/>
      <c r="AB101" s="90"/>
      <c r="AC101" s="90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</row>
    <row r="102" spans="1:75" ht="17.100000000000001" customHeight="1" x14ac:dyDescent="0.2">
      <c r="A102" s="91" t="str">
        <f>B102&amp;"_"&amp;COUNTIF($B$18:B102,B102)</f>
        <v>0_85</v>
      </c>
      <c r="B102" s="92">
        <f>Tableau135817[[#This Row],[Commentaire divers]]</f>
        <v>0</v>
      </c>
      <c r="C102" s="138"/>
      <c r="D102" s="139"/>
      <c r="E102" s="95" t="b">
        <f t="shared" si="2"/>
        <v>0</v>
      </c>
      <c r="F102" s="96"/>
      <c r="G102" s="97"/>
      <c r="H102" s="97"/>
      <c r="I102" s="135"/>
      <c r="J102" s="135"/>
      <c r="K102" s="110"/>
      <c r="L102" s="110"/>
      <c r="M102" s="110"/>
      <c r="N102" s="110"/>
      <c r="O102" s="110"/>
      <c r="P102" s="110"/>
      <c r="Q102" s="101">
        <f>SUM(Tableau135817[[#This Row],[Nb fuite supposée]:[fuite apres cpt    (FI)]])</f>
        <v>0</v>
      </c>
      <c r="R102" s="136"/>
      <c r="S102" s="137"/>
      <c r="T102" s="103"/>
      <c r="U102" s="104">
        <v>0</v>
      </c>
      <c r="V102" s="105">
        <v>0</v>
      </c>
      <c r="W102" s="106">
        <v>0</v>
      </c>
      <c r="X102" s="107">
        <v>0</v>
      </c>
      <c r="Y102" s="108">
        <v>0</v>
      </c>
      <c r="Z102" s="114"/>
      <c r="AA102" s="110"/>
      <c r="AB102" s="90"/>
      <c r="AC102" s="90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</row>
    <row r="103" spans="1:75" ht="17.100000000000001" customHeight="1" x14ac:dyDescent="0.2">
      <c r="A103" s="91" t="str">
        <f>B103&amp;"_"&amp;COUNTIF($B$18:B103,B103)</f>
        <v>0_86</v>
      </c>
      <c r="B103" s="92">
        <f>Tableau135817[[#This Row],[Commentaire divers]]</f>
        <v>0</v>
      </c>
      <c r="C103" s="138"/>
      <c r="D103" s="139"/>
      <c r="E103" s="95" t="b">
        <f t="shared" si="2"/>
        <v>0</v>
      </c>
      <c r="F103" s="96"/>
      <c r="G103" s="97"/>
      <c r="H103" s="97"/>
      <c r="I103" s="135"/>
      <c r="J103" s="135"/>
      <c r="K103" s="110"/>
      <c r="L103" s="110"/>
      <c r="M103" s="110"/>
      <c r="N103" s="110"/>
      <c r="O103" s="110"/>
      <c r="P103" s="110"/>
      <c r="Q103" s="101">
        <f>SUM(Tableau135817[[#This Row],[Nb fuite supposée]:[fuite apres cpt    (FI)]])</f>
        <v>0</v>
      </c>
      <c r="R103" s="136"/>
      <c r="S103" s="137"/>
      <c r="T103" s="103"/>
      <c r="U103" s="104">
        <v>0</v>
      </c>
      <c r="V103" s="105">
        <v>0</v>
      </c>
      <c r="W103" s="106">
        <v>0</v>
      </c>
      <c r="X103" s="107">
        <v>0</v>
      </c>
      <c r="Y103" s="108">
        <v>0</v>
      </c>
      <c r="Z103" s="109"/>
      <c r="AA103" s="110"/>
      <c r="AB103" s="90"/>
      <c r="AC103" s="90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</row>
    <row r="104" spans="1:75" ht="17.100000000000001" customHeight="1" x14ac:dyDescent="0.2">
      <c r="A104" s="91" t="str">
        <f>B104&amp;"_"&amp;COUNTIF($B$18:B104,B104)</f>
        <v>0_87</v>
      </c>
      <c r="B104" s="92">
        <f>Tableau135817[[#This Row],[Commentaire divers]]</f>
        <v>0</v>
      </c>
      <c r="C104" s="138"/>
      <c r="D104" s="139"/>
      <c r="E104" s="95" t="b">
        <f t="shared" si="2"/>
        <v>0</v>
      </c>
      <c r="F104" s="96"/>
      <c r="G104" s="97"/>
      <c r="H104" s="97"/>
      <c r="I104" s="135"/>
      <c r="J104" s="135"/>
      <c r="K104" s="110"/>
      <c r="L104" s="110"/>
      <c r="M104" s="110"/>
      <c r="N104" s="110"/>
      <c r="O104" s="110"/>
      <c r="P104" s="110"/>
      <c r="Q104" s="101">
        <f>SUM(Tableau135817[[#This Row],[Nb fuite supposée]:[fuite apres cpt    (FI)]])</f>
        <v>0</v>
      </c>
      <c r="R104" s="136"/>
      <c r="S104" s="137"/>
      <c r="T104" s="103"/>
      <c r="U104" s="104">
        <v>0</v>
      </c>
      <c r="V104" s="105">
        <v>0</v>
      </c>
      <c r="W104" s="106">
        <v>0</v>
      </c>
      <c r="X104" s="107">
        <v>0</v>
      </c>
      <c r="Y104" s="108">
        <v>0</v>
      </c>
      <c r="Z104" s="119"/>
      <c r="AA104" s="110"/>
      <c r="AB104" s="90"/>
      <c r="AC104" s="90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</row>
    <row r="105" spans="1:75" ht="17.100000000000001" customHeight="1" x14ac:dyDescent="0.2">
      <c r="A105" s="91" t="str">
        <f>B105&amp;"_"&amp;COUNTIF($B$18:B105,B105)</f>
        <v>0_88</v>
      </c>
      <c r="B105" s="92">
        <f>Tableau135817[[#This Row],[Commentaire divers]]</f>
        <v>0</v>
      </c>
      <c r="C105" s="138"/>
      <c r="D105" s="139"/>
      <c r="E105" s="95" t="b">
        <f t="shared" si="2"/>
        <v>0</v>
      </c>
      <c r="F105" s="96"/>
      <c r="G105" s="97"/>
      <c r="H105" s="97"/>
      <c r="I105" s="135"/>
      <c r="J105" s="135"/>
      <c r="K105" s="110"/>
      <c r="L105" s="110"/>
      <c r="M105" s="110"/>
      <c r="N105" s="110"/>
      <c r="O105" s="110"/>
      <c r="P105" s="110"/>
      <c r="Q105" s="101">
        <f>SUM(Tableau135817[[#This Row],[Nb fuite supposée]:[fuite apres cpt    (FI)]])</f>
        <v>0</v>
      </c>
      <c r="R105" s="136"/>
      <c r="S105" s="137"/>
      <c r="T105" s="103"/>
      <c r="U105" s="104">
        <v>0</v>
      </c>
      <c r="V105" s="105">
        <v>0</v>
      </c>
      <c r="W105" s="106">
        <v>0</v>
      </c>
      <c r="X105" s="107">
        <v>0</v>
      </c>
      <c r="Y105" s="108">
        <v>0</v>
      </c>
      <c r="Z105" s="124"/>
      <c r="AA105" s="110"/>
      <c r="AB105" s="90"/>
      <c r="AC105" s="90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</row>
    <row r="106" spans="1:75" ht="17.100000000000001" customHeight="1" x14ac:dyDescent="0.2">
      <c r="A106" s="91" t="str">
        <f>B106&amp;"_"&amp;COUNTIF($B$18:B106,B106)</f>
        <v>0_89</v>
      </c>
      <c r="B106" s="92">
        <f>Tableau135817[[#This Row],[Commentaire divers]]</f>
        <v>0</v>
      </c>
      <c r="C106" s="138"/>
      <c r="D106" s="139"/>
      <c r="E106" s="95" t="b">
        <f t="shared" si="2"/>
        <v>0</v>
      </c>
      <c r="F106" s="96"/>
      <c r="G106" s="97"/>
      <c r="H106" s="97"/>
      <c r="I106" s="135"/>
      <c r="J106" s="135"/>
      <c r="K106" s="110"/>
      <c r="L106" s="110"/>
      <c r="M106" s="110"/>
      <c r="N106" s="110"/>
      <c r="O106" s="110"/>
      <c r="P106" s="110"/>
      <c r="Q106" s="101">
        <f>SUM(Tableau135817[[#This Row],[Nb fuite supposée]:[fuite apres cpt    (FI)]])</f>
        <v>0</v>
      </c>
      <c r="R106" s="136"/>
      <c r="S106" s="137"/>
      <c r="T106" s="103"/>
      <c r="U106" s="104">
        <v>0</v>
      </c>
      <c r="V106" s="105">
        <v>0</v>
      </c>
      <c r="W106" s="106">
        <v>0</v>
      </c>
      <c r="X106" s="107">
        <v>0</v>
      </c>
      <c r="Y106" s="108">
        <v>0</v>
      </c>
      <c r="Z106" s="123"/>
      <c r="AA106" s="110"/>
      <c r="AB106" s="90"/>
      <c r="AC106" s="90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</row>
    <row r="107" spans="1:75" ht="17.100000000000001" customHeight="1" x14ac:dyDescent="0.2">
      <c r="A107" s="91" t="str">
        <f>B107&amp;"_"&amp;COUNTIF($B$18:B107,B107)</f>
        <v>0_90</v>
      </c>
      <c r="B107" s="92">
        <f>Tableau135817[[#This Row],[Commentaire divers]]</f>
        <v>0</v>
      </c>
      <c r="C107" s="138"/>
      <c r="D107" s="139"/>
      <c r="E107" s="95" t="b">
        <f t="shared" si="2"/>
        <v>0</v>
      </c>
      <c r="F107" s="96"/>
      <c r="G107" s="97"/>
      <c r="H107" s="97"/>
      <c r="I107" s="135"/>
      <c r="J107" s="135"/>
      <c r="K107" s="110"/>
      <c r="L107" s="110"/>
      <c r="M107" s="110"/>
      <c r="N107" s="110"/>
      <c r="O107" s="110"/>
      <c r="P107" s="110"/>
      <c r="Q107" s="101">
        <f>SUM(Tableau135817[[#This Row],[Nb fuite supposée]:[fuite apres cpt    (FI)]])</f>
        <v>0</v>
      </c>
      <c r="R107" s="136"/>
      <c r="S107" s="137"/>
      <c r="T107" s="103"/>
      <c r="U107" s="104">
        <v>0</v>
      </c>
      <c r="V107" s="105">
        <v>0</v>
      </c>
      <c r="W107" s="106">
        <v>0</v>
      </c>
      <c r="X107" s="107">
        <v>0</v>
      </c>
      <c r="Y107" s="108">
        <v>0</v>
      </c>
      <c r="Z107" s="109"/>
      <c r="AA107" s="110"/>
      <c r="AB107" s="90"/>
      <c r="AC107" s="90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</row>
    <row r="108" spans="1:75" ht="17.100000000000001" customHeight="1" x14ac:dyDescent="0.2">
      <c r="A108" s="91" t="str">
        <f>B108&amp;"_"&amp;COUNTIF($B$18:B108,B108)</f>
        <v>0_91</v>
      </c>
      <c r="B108" s="92">
        <f>Tableau135817[[#This Row],[Commentaire divers]]</f>
        <v>0</v>
      </c>
      <c r="C108" s="138"/>
      <c r="D108" s="139"/>
      <c r="E108" s="95" t="b">
        <f t="shared" si="2"/>
        <v>0</v>
      </c>
      <c r="F108" s="96"/>
      <c r="G108" s="97"/>
      <c r="H108" s="97"/>
      <c r="I108" s="135"/>
      <c r="J108" s="135"/>
      <c r="K108" s="110"/>
      <c r="L108" s="110"/>
      <c r="M108" s="110"/>
      <c r="N108" s="110"/>
      <c r="O108" s="110"/>
      <c r="P108" s="110"/>
      <c r="Q108" s="101">
        <f>SUM(Tableau135817[[#This Row],[Nb fuite supposée]:[fuite apres cpt    (FI)]])</f>
        <v>0</v>
      </c>
      <c r="R108" s="136"/>
      <c r="S108" s="137"/>
      <c r="T108" s="103"/>
      <c r="U108" s="104">
        <v>0</v>
      </c>
      <c r="V108" s="105">
        <v>0</v>
      </c>
      <c r="W108" s="106">
        <v>0</v>
      </c>
      <c r="X108" s="107">
        <v>0</v>
      </c>
      <c r="Y108" s="108">
        <v>0</v>
      </c>
      <c r="Z108" s="114"/>
      <c r="AA108" s="110"/>
      <c r="AB108" s="90"/>
      <c r="AC108" s="90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</row>
    <row r="109" spans="1:75" ht="17.100000000000001" customHeight="1" x14ac:dyDescent="0.2">
      <c r="A109" s="91" t="str">
        <f>B109&amp;"_"&amp;COUNTIF($B$18:B109,B109)</f>
        <v>0_92</v>
      </c>
      <c r="B109" s="92">
        <f>Tableau135817[[#This Row],[Commentaire divers]]</f>
        <v>0</v>
      </c>
      <c r="C109" s="138"/>
      <c r="D109" s="139"/>
      <c r="E109" s="95" t="b">
        <f t="shared" si="2"/>
        <v>0</v>
      </c>
      <c r="F109" s="96"/>
      <c r="G109" s="97"/>
      <c r="H109" s="97"/>
      <c r="I109" s="135"/>
      <c r="J109" s="135"/>
      <c r="K109" s="110"/>
      <c r="L109" s="110"/>
      <c r="M109" s="110"/>
      <c r="N109" s="110"/>
      <c r="O109" s="110"/>
      <c r="P109" s="110"/>
      <c r="Q109" s="101">
        <f>SUM(Tableau135817[[#This Row],[Nb fuite supposée]:[fuite apres cpt    (FI)]])</f>
        <v>0</v>
      </c>
      <c r="R109" s="136"/>
      <c r="S109" s="137"/>
      <c r="T109" s="103"/>
      <c r="U109" s="104">
        <v>0</v>
      </c>
      <c r="V109" s="105">
        <v>0</v>
      </c>
      <c r="W109" s="106">
        <v>0</v>
      </c>
      <c r="X109" s="107">
        <v>0</v>
      </c>
      <c r="Y109" s="108">
        <v>0</v>
      </c>
      <c r="Z109" s="114"/>
      <c r="AA109" s="110"/>
      <c r="AB109" s="90"/>
      <c r="AC109" s="90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</row>
    <row r="110" spans="1:75" ht="17.100000000000001" customHeight="1" x14ac:dyDescent="0.2">
      <c r="A110" s="91" t="str">
        <f>B110&amp;"_"&amp;COUNTIF($B$18:B110,B110)</f>
        <v>0_93</v>
      </c>
      <c r="B110" s="92">
        <f>Tableau135817[[#This Row],[Commentaire divers]]</f>
        <v>0</v>
      </c>
      <c r="C110" s="138"/>
      <c r="D110" s="139"/>
      <c r="E110" s="95" t="b">
        <f t="shared" si="2"/>
        <v>0</v>
      </c>
      <c r="F110" s="96"/>
      <c r="G110" s="97"/>
      <c r="H110" s="97"/>
      <c r="I110" s="135"/>
      <c r="J110" s="135"/>
      <c r="K110" s="110"/>
      <c r="L110" s="110"/>
      <c r="M110" s="110"/>
      <c r="N110" s="110"/>
      <c r="O110" s="110"/>
      <c r="P110" s="110"/>
      <c r="Q110" s="101">
        <f>SUM(Tableau135817[[#This Row],[Nb fuite supposée]:[fuite apres cpt    (FI)]])</f>
        <v>0</v>
      </c>
      <c r="R110" s="136"/>
      <c r="S110" s="137"/>
      <c r="T110" s="103"/>
      <c r="U110" s="104">
        <v>0</v>
      </c>
      <c r="V110" s="105">
        <v>0</v>
      </c>
      <c r="W110" s="106">
        <v>0</v>
      </c>
      <c r="X110" s="107">
        <v>0</v>
      </c>
      <c r="Y110" s="108">
        <v>0</v>
      </c>
      <c r="Z110" s="124"/>
      <c r="AA110" s="110"/>
      <c r="AB110" s="90"/>
      <c r="AC110" s="90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</row>
    <row r="111" spans="1:75" ht="17.100000000000001" customHeight="1" x14ac:dyDescent="0.2">
      <c r="A111" s="91" t="str">
        <f>B111&amp;"_"&amp;COUNTIF($B$18:B111,B111)</f>
        <v>0_94</v>
      </c>
      <c r="B111" s="92">
        <f>Tableau135817[[#This Row],[Commentaire divers]]</f>
        <v>0</v>
      </c>
      <c r="C111" s="138"/>
      <c r="D111" s="139"/>
      <c r="E111" s="95" t="b">
        <f t="shared" si="2"/>
        <v>0</v>
      </c>
      <c r="F111" s="96"/>
      <c r="G111" s="97"/>
      <c r="H111" s="97"/>
      <c r="I111" s="135"/>
      <c r="J111" s="135"/>
      <c r="K111" s="110"/>
      <c r="L111" s="110"/>
      <c r="M111" s="110"/>
      <c r="N111" s="110"/>
      <c r="O111" s="110"/>
      <c r="P111" s="110"/>
      <c r="Q111" s="101">
        <f>SUM(Tableau135817[[#This Row],[Nb fuite supposée]:[fuite apres cpt    (FI)]])</f>
        <v>0</v>
      </c>
      <c r="R111" s="136"/>
      <c r="S111" s="137"/>
      <c r="T111" s="103"/>
      <c r="U111" s="104">
        <v>0</v>
      </c>
      <c r="V111" s="105">
        <v>0</v>
      </c>
      <c r="W111" s="106">
        <v>0</v>
      </c>
      <c r="X111" s="107">
        <v>0</v>
      </c>
      <c r="Y111" s="108">
        <v>0</v>
      </c>
      <c r="Z111" s="119"/>
      <c r="AA111" s="110"/>
      <c r="AB111" s="90"/>
      <c r="AC111" s="90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</row>
    <row r="112" spans="1:75" ht="17.100000000000001" customHeight="1" x14ac:dyDescent="0.2">
      <c r="A112" s="91" t="str">
        <f>B112&amp;"_"&amp;COUNTIF($B$18:B112,B112)</f>
        <v>0_95</v>
      </c>
      <c r="B112" s="92">
        <f>Tableau135817[[#This Row],[Commentaire divers]]</f>
        <v>0</v>
      </c>
      <c r="C112" s="138"/>
      <c r="D112" s="139"/>
      <c r="E112" s="95" t="b">
        <f t="shared" si="2"/>
        <v>0</v>
      </c>
      <c r="F112" s="96"/>
      <c r="G112" s="97"/>
      <c r="H112" s="97"/>
      <c r="I112" s="135"/>
      <c r="J112" s="135"/>
      <c r="K112" s="110"/>
      <c r="L112" s="110"/>
      <c r="M112" s="110"/>
      <c r="N112" s="110"/>
      <c r="O112" s="110"/>
      <c r="P112" s="110"/>
      <c r="Q112" s="101">
        <f>SUM(Tableau135817[[#This Row],[Nb fuite supposée]:[fuite apres cpt    (FI)]])</f>
        <v>0</v>
      </c>
      <c r="R112" s="136"/>
      <c r="S112" s="137"/>
      <c r="T112" s="103"/>
      <c r="U112" s="104">
        <v>0</v>
      </c>
      <c r="V112" s="105">
        <v>0</v>
      </c>
      <c r="W112" s="106">
        <v>0</v>
      </c>
      <c r="X112" s="107">
        <v>0</v>
      </c>
      <c r="Y112" s="108">
        <v>0</v>
      </c>
      <c r="Z112" s="109"/>
      <c r="AA112" s="110"/>
      <c r="AB112" s="90"/>
      <c r="AC112" s="90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</row>
    <row r="113" spans="1:75" ht="17.100000000000001" customHeight="1" x14ac:dyDescent="0.2">
      <c r="A113" s="91" t="str">
        <f>B113&amp;"_"&amp;COUNTIF($B$18:B113,B113)</f>
        <v>0_96</v>
      </c>
      <c r="B113" s="92">
        <f>Tableau135817[[#This Row],[Commentaire divers]]</f>
        <v>0</v>
      </c>
      <c r="C113" s="138"/>
      <c r="D113" s="139"/>
      <c r="E113" s="95" t="b">
        <f t="shared" si="2"/>
        <v>0</v>
      </c>
      <c r="F113" s="96"/>
      <c r="G113" s="97"/>
      <c r="H113" s="97"/>
      <c r="I113" s="135"/>
      <c r="J113" s="135"/>
      <c r="K113" s="110"/>
      <c r="L113" s="110"/>
      <c r="M113" s="110"/>
      <c r="N113" s="110"/>
      <c r="O113" s="110"/>
      <c r="P113" s="110"/>
      <c r="Q113" s="101">
        <f>SUM(Tableau135817[[#This Row],[Nb fuite supposée]:[fuite apres cpt    (FI)]])</f>
        <v>0</v>
      </c>
      <c r="R113" s="136"/>
      <c r="S113" s="137"/>
      <c r="T113" s="103"/>
      <c r="U113" s="104">
        <v>0</v>
      </c>
      <c r="V113" s="105">
        <v>0</v>
      </c>
      <c r="W113" s="106">
        <v>0</v>
      </c>
      <c r="X113" s="107">
        <v>0</v>
      </c>
      <c r="Y113" s="108">
        <v>0</v>
      </c>
      <c r="Z113" s="119"/>
      <c r="AA113" s="110"/>
      <c r="AB113" s="90"/>
      <c r="AC113" s="90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</row>
    <row r="114" spans="1:75" ht="17.100000000000001" customHeight="1" x14ac:dyDescent="0.2">
      <c r="A114" s="91" t="str">
        <f>B114&amp;"_"&amp;COUNTIF($B$18:B114,B114)</f>
        <v>0_97</v>
      </c>
      <c r="B114" s="92">
        <f>Tableau135817[[#This Row],[Commentaire divers]]</f>
        <v>0</v>
      </c>
      <c r="C114" s="138"/>
      <c r="D114" s="139"/>
      <c r="E114" s="95" t="b">
        <f t="shared" si="2"/>
        <v>0</v>
      </c>
      <c r="F114" s="96"/>
      <c r="G114" s="97"/>
      <c r="H114" s="97"/>
      <c r="I114" s="135"/>
      <c r="J114" s="135"/>
      <c r="K114" s="110"/>
      <c r="L114" s="110"/>
      <c r="M114" s="110"/>
      <c r="N114" s="110"/>
      <c r="O114" s="110"/>
      <c r="P114" s="110"/>
      <c r="Q114" s="101">
        <f>SUM(Tableau135817[[#This Row],[Nb fuite supposée]:[fuite apres cpt    (FI)]])</f>
        <v>0</v>
      </c>
      <c r="R114" s="136"/>
      <c r="S114" s="137"/>
      <c r="T114" s="103"/>
      <c r="U114" s="104">
        <v>0</v>
      </c>
      <c r="V114" s="105">
        <v>0</v>
      </c>
      <c r="W114" s="106">
        <v>0</v>
      </c>
      <c r="X114" s="107">
        <v>0</v>
      </c>
      <c r="Y114" s="108">
        <v>0</v>
      </c>
      <c r="Z114" s="114"/>
      <c r="AA114" s="110"/>
      <c r="AB114" s="90"/>
      <c r="AC114" s="90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</row>
    <row r="115" spans="1:75" ht="17.100000000000001" customHeight="1" x14ac:dyDescent="0.2">
      <c r="A115" s="91" t="str">
        <f>B115&amp;"_"&amp;COUNTIF($B$18:B115,B115)</f>
        <v>0_98</v>
      </c>
      <c r="B115" s="92">
        <f>Tableau135817[[#This Row],[Commentaire divers]]</f>
        <v>0</v>
      </c>
      <c r="C115" s="138"/>
      <c r="D115" s="139"/>
      <c r="E115" s="95" t="b">
        <f t="shared" si="2"/>
        <v>0</v>
      </c>
      <c r="F115" s="96"/>
      <c r="G115" s="97"/>
      <c r="H115" s="97"/>
      <c r="I115" s="135"/>
      <c r="J115" s="135"/>
      <c r="K115" s="110"/>
      <c r="L115" s="110"/>
      <c r="M115" s="110"/>
      <c r="N115" s="110"/>
      <c r="O115" s="110"/>
      <c r="P115" s="110"/>
      <c r="Q115" s="101">
        <f>SUM(Tableau135817[[#This Row],[Nb fuite supposée]:[fuite apres cpt    (FI)]])</f>
        <v>0</v>
      </c>
      <c r="R115" s="136"/>
      <c r="S115" s="137"/>
      <c r="T115" s="103"/>
      <c r="U115" s="104">
        <v>0</v>
      </c>
      <c r="V115" s="105">
        <v>0</v>
      </c>
      <c r="W115" s="106">
        <v>0</v>
      </c>
      <c r="X115" s="107">
        <v>0</v>
      </c>
      <c r="Y115" s="108">
        <v>0</v>
      </c>
      <c r="Z115" s="119"/>
      <c r="AA115" s="110"/>
      <c r="AB115" s="90"/>
      <c r="AC115" s="90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</row>
    <row r="116" spans="1:75" ht="17.100000000000001" customHeight="1" x14ac:dyDescent="0.2">
      <c r="A116" s="91" t="str">
        <f>B116&amp;"_"&amp;COUNTIF($B$18:B116,B116)</f>
        <v>0_99</v>
      </c>
      <c r="B116" s="92">
        <f>Tableau135817[[#This Row],[Commentaire divers]]</f>
        <v>0</v>
      </c>
      <c r="C116" s="138"/>
      <c r="D116" s="139"/>
      <c r="E116" s="95" t="b">
        <f t="shared" si="2"/>
        <v>0</v>
      </c>
      <c r="F116" s="96"/>
      <c r="G116" s="97"/>
      <c r="H116" s="97"/>
      <c r="I116" s="135"/>
      <c r="J116" s="135"/>
      <c r="K116" s="110"/>
      <c r="L116" s="110"/>
      <c r="M116" s="110"/>
      <c r="N116" s="110"/>
      <c r="O116" s="110"/>
      <c r="P116" s="110"/>
      <c r="Q116" s="101">
        <f>SUM(Tableau135817[[#This Row],[Nb fuite supposée]:[fuite apres cpt    (FI)]])</f>
        <v>0</v>
      </c>
      <c r="R116" s="136"/>
      <c r="S116" s="137"/>
      <c r="T116" s="103"/>
      <c r="U116" s="104">
        <v>0</v>
      </c>
      <c r="V116" s="105">
        <v>0</v>
      </c>
      <c r="W116" s="106">
        <v>0</v>
      </c>
      <c r="X116" s="107">
        <v>0</v>
      </c>
      <c r="Y116" s="108">
        <v>0</v>
      </c>
      <c r="Z116" s="124"/>
      <c r="AA116" s="110"/>
      <c r="AB116" s="90"/>
      <c r="AC116" s="90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</row>
    <row r="117" spans="1:75" ht="17.100000000000001" customHeight="1" x14ac:dyDescent="0.2">
      <c r="A117" s="91" t="str">
        <f>B117&amp;"_"&amp;COUNTIF($B$18:B117,B117)</f>
        <v>0_100</v>
      </c>
      <c r="B117" s="92">
        <f>Tableau135817[[#This Row],[Commentaire divers]]</f>
        <v>0</v>
      </c>
      <c r="C117" s="138"/>
      <c r="D117" s="139"/>
      <c r="E117" s="95" t="b">
        <f t="shared" si="2"/>
        <v>0</v>
      </c>
      <c r="F117" s="96"/>
      <c r="G117" s="97"/>
      <c r="H117" s="97"/>
      <c r="I117" s="135"/>
      <c r="J117" s="135"/>
      <c r="K117" s="110"/>
      <c r="L117" s="110"/>
      <c r="M117" s="110"/>
      <c r="N117" s="110"/>
      <c r="O117" s="110"/>
      <c r="P117" s="110"/>
      <c r="Q117" s="101">
        <f>SUM(Tableau135817[[#This Row],[Nb fuite supposée]:[fuite apres cpt    (FI)]])</f>
        <v>0</v>
      </c>
      <c r="R117" s="136"/>
      <c r="S117" s="137"/>
      <c r="T117" s="103"/>
      <c r="U117" s="104">
        <v>0</v>
      </c>
      <c r="V117" s="105">
        <v>0</v>
      </c>
      <c r="W117" s="106">
        <v>0</v>
      </c>
      <c r="X117" s="107">
        <v>0</v>
      </c>
      <c r="Y117" s="108">
        <v>0</v>
      </c>
      <c r="Z117" s="119"/>
      <c r="AA117" s="110"/>
      <c r="AB117" s="90"/>
      <c r="AC117" s="90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</row>
    <row r="118" spans="1:75" ht="17.100000000000001" customHeight="1" x14ac:dyDescent="0.2">
      <c r="A118" s="91" t="str">
        <f>B118&amp;"_"&amp;COUNTIF($B$18:B118,B118)</f>
        <v>0_101</v>
      </c>
      <c r="B118" s="92">
        <f>Tableau135817[[#This Row],[Commentaire divers]]</f>
        <v>0</v>
      </c>
      <c r="C118" s="138"/>
      <c r="D118" s="139"/>
      <c r="E118" s="95" t="b">
        <f t="shared" si="2"/>
        <v>0</v>
      </c>
      <c r="F118" s="96"/>
      <c r="G118" s="97"/>
      <c r="H118" s="97"/>
      <c r="I118" s="135"/>
      <c r="J118" s="135"/>
      <c r="K118" s="110"/>
      <c r="L118" s="110"/>
      <c r="M118" s="110"/>
      <c r="N118" s="110"/>
      <c r="O118" s="110"/>
      <c r="P118" s="110"/>
      <c r="Q118" s="101">
        <f>SUM(Tableau135817[[#This Row],[Nb fuite supposée]:[fuite apres cpt    (FI)]])</f>
        <v>0</v>
      </c>
      <c r="R118" s="136"/>
      <c r="S118" s="137"/>
      <c r="T118" s="103"/>
      <c r="U118" s="104">
        <v>0</v>
      </c>
      <c r="V118" s="105">
        <v>0</v>
      </c>
      <c r="W118" s="106">
        <v>0</v>
      </c>
      <c r="X118" s="107">
        <v>0</v>
      </c>
      <c r="Y118" s="108">
        <v>0</v>
      </c>
      <c r="Z118" s="109"/>
      <c r="AA118" s="110"/>
      <c r="AB118" s="90"/>
      <c r="AC118" s="90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</row>
    <row r="119" spans="1:75" ht="17.100000000000001" customHeight="1" x14ac:dyDescent="0.2">
      <c r="A119" s="91" t="str">
        <f>B119&amp;"_"&amp;COUNTIF($B$18:B119,B119)</f>
        <v>0_102</v>
      </c>
      <c r="B119" s="92">
        <f>Tableau135817[[#This Row],[Commentaire divers]]</f>
        <v>0</v>
      </c>
      <c r="C119" s="138"/>
      <c r="D119" s="139"/>
      <c r="E119" s="95" t="b">
        <f t="shared" si="2"/>
        <v>0</v>
      </c>
      <c r="F119" s="96"/>
      <c r="G119" s="97"/>
      <c r="H119" s="97"/>
      <c r="I119" s="135"/>
      <c r="J119" s="135"/>
      <c r="K119" s="110"/>
      <c r="L119" s="110"/>
      <c r="M119" s="110"/>
      <c r="N119" s="110"/>
      <c r="O119" s="110"/>
      <c r="P119" s="110"/>
      <c r="Q119" s="101">
        <f>SUM(Tableau135817[[#This Row],[Nb fuite supposée]:[fuite apres cpt    (FI)]])</f>
        <v>0</v>
      </c>
      <c r="R119" s="136"/>
      <c r="S119" s="137"/>
      <c r="T119" s="103"/>
      <c r="U119" s="104">
        <v>0</v>
      </c>
      <c r="V119" s="105">
        <v>0</v>
      </c>
      <c r="W119" s="106">
        <v>0</v>
      </c>
      <c r="X119" s="107">
        <v>0</v>
      </c>
      <c r="Y119" s="108">
        <v>0</v>
      </c>
      <c r="Z119" s="114"/>
      <c r="AA119" s="110"/>
      <c r="AB119" s="90"/>
      <c r="AC119" s="90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</row>
    <row r="120" spans="1:75" ht="17.100000000000001" customHeight="1" x14ac:dyDescent="0.2">
      <c r="A120" s="91" t="str">
        <f>B120&amp;"_"&amp;COUNTIF($B$18:B120,B120)</f>
        <v>0_103</v>
      </c>
      <c r="B120" s="92">
        <f>Tableau135817[[#This Row],[Commentaire divers]]</f>
        <v>0</v>
      </c>
      <c r="C120" s="138"/>
      <c r="D120" s="139"/>
      <c r="E120" s="95" t="b">
        <f t="shared" si="2"/>
        <v>0</v>
      </c>
      <c r="F120" s="96"/>
      <c r="G120" s="97"/>
      <c r="H120" s="97"/>
      <c r="I120" s="135"/>
      <c r="J120" s="135"/>
      <c r="K120" s="110"/>
      <c r="L120" s="110"/>
      <c r="M120" s="110"/>
      <c r="N120" s="110"/>
      <c r="O120" s="110"/>
      <c r="P120" s="110"/>
      <c r="Q120" s="101">
        <f>SUM(Tableau135817[[#This Row],[Nb fuite supposée]:[fuite apres cpt    (FI)]])</f>
        <v>0</v>
      </c>
      <c r="R120" s="136"/>
      <c r="S120" s="137"/>
      <c r="T120" s="103"/>
      <c r="U120" s="104">
        <v>0</v>
      </c>
      <c r="V120" s="105">
        <v>0</v>
      </c>
      <c r="W120" s="106">
        <v>0</v>
      </c>
      <c r="X120" s="107">
        <v>0</v>
      </c>
      <c r="Y120" s="108">
        <v>0</v>
      </c>
      <c r="Z120" s="119"/>
      <c r="AA120" s="110"/>
      <c r="AB120" s="90"/>
      <c r="AC120" s="90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</row>
    <row r="121" spans="1:75" ht="17.100000000000001" customHeight="1" x14ac:dyDescent="0.2">
      <c r="A121" s="91" t="str">
        <f>B121&amp;"_"&amp;COUNTIF($B$18:B121,B121)</f>
        <v>0_104</v>
      </c>
      <c r="B121" s="92">
        <f>Tableau135817[[#This Row],[Commentaire divers]]</f>
        <v>0</v>
      </c>
      <c r="C121" s="138"/>
      <c r="D121" s="139"/>
      <c r="E121" s="95" t="b">
        <f t="shared" si="2"/>
        <v>0</v>
      </c>
      <c r="F121" s="96"/>
      <c r="G121" s="97"/>
      <c r="H121" s="97"/>
      <c r="I121" s="135"/>
      <c r="J121" s="135"/>
      <c r="K121" s="110"/>
      <c r="L121" s="110"/>
      <c r="M121" s="110"/>
      <c r="N121" s="110"/>
      <c r="O121" s="110"/>
      <c r="P121" s="110"/>
      <c r="Q121" s="101">
        <f>SUM(Tableau135817[[#This Row],[Nb fuite supposée]:[fuite apres cpt    (FI)]])</f>
        <v>0</v>
      </c>
      <c r="R121" s="136"/>
      <c r="S121" s="137"/>
      <c r="T121" s="103"/>
      <c r="U121" s="104">
        <v>0</v>
      </c>
      <c r="V121" s="105">
        <v>0</v>
      </c>
      <c r="W121" s="106">
        <v>0</v>
      </c>
      <c r="X121" s="107">
        <v>0</v>
      </c>
      <c r="Y121" s="108">
        <v>0</v>
      </c>
      <c r="Z121" s="109"/>
      <c r="AA121" s="110"/>
      <c r="AB121" s="90"/>
      <c r="AC121" s="90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</row>
    <row r="122" spans="1:75" ht="17.100000000000001" customHeight="1" x14ac:dyDescent="0.2">
      <c r="A122" s="91" t="str">
        <f>B122&amp;"_"&amp;COUNTIF($B$18:B122,B122)</f>
        <v>0_105</v>
      </c>
      <c r="B122" s="92">
        <f>Tableau135817[[#This Row],[Commentaire divers]]</f>
        <v>0</v>
      </c>
      <c r="C122" s="138"/>
      <c r="D122" s="139"/>
      <c r="E122" s="95" t="b">
        <f t="shared" si="2"/>
        <v>0</v>
      </c>
      <c r="F122" s="96"/>
      <c r="G122" s="97"/>
      <c r="H122" s="97"/>
      <c r="I122" s="135"/>
      <c r="J122" s="135"/>
      <c r="K122" s="110"/>
      <c r="L122" s="110"/>
      <c r="M122" s="110"/>
      <c r="N122" s="110"/>
      <c r="O122" s="110"/>
      <c r="P122" s="110"/>
      <c r="Q122" s="101">
        <f>SUM(Tableau135817[[#This Row],[Nb fuite supposée]:[fuite apres cpt    (FI)]])</f>
        <v>0</v>
      </c>
      <c r="R122" s="136"/>
      <c r="S122" s="137"/>
      <c r="T122" s="103"/>
      <c r="U122" s="104">
        <v>0</v>
      </c>
      <c r="V122" s="105">
        <v>0</v>
      </c>
      <c r="W122" s="106">
        <v>0</v>
      </c>
      <c r="X122" s="107">
        <v>0</v>
      </c>
      <c r="Y122" s="108">
        <v>0</v>
      </c>
      <c r="Z122" s="141"/>
      <c r="AA122" s="110"/>
      <c r="AB122" s="90"/>
      <c r="AC122" s="90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</row>
    <row r="123" spans="1:75" ht="17.100000000000001" customHeight="1" x14ac:dyDescent="0.2">
      <c r="A123" s="91" t="str">
        <f>B123&amp;"_"&amp;COUNTIF($B$18:B123,B123)</f>
        <v>0_106</v>
      </c>
      <c r="B123" s="92">
        <f>Tableau135817[[#This Row],[Commentaire divers]]</f>
        <v>0</v>
      </c>
      <c r="C123" s="138"/>
      <c r="D123" s="139"/>
      <c r="E123" s="95" t="b">
        <f t="shared" si="2"/>
        <v>0</v>
      </c>
      <c r="F123" s="96"/>
      <c r="G123" s="97"/>
      <c r="H123" s="97"/>
      <c r="I123" s="135"/>
      <c r="J123" s="135"/>
      <c r="K123" s="110"/>
      <c r="L123" s="110"/>
      <c r="M123" s="110"/>
      <c r="N123" s="110"/>
      <c r="O123" s="110"/>
      <c r="P123" s="110"/>
      <c r="Q123" s="101">
        <f>SUM(Tableau135817[[#This Row],[Nb fuite supposée]:[fuite apres cpt    (FI)]])</f>
        <v>0</v>
      </c>
      <c r="R123" s="136"/>
      <c r="S123" s="137"/>
      <c r="T123" s="103"/>
      <c r="U123" s="104">
        <v>0</v>
      </c>
      <c r="V123" s="105">
        <v>0</v>
      </c>
      <c r="W123" s="106">
        <v>0</v>
      </c>
      <c r="X123" s="107">
        <v>0</v>
      </c>
      <c r="Y123" s="108">
        <v>0</v>
      </c>
      <c r="Z123" s="109"/>
      <c r="AA123" s="110"/>
      <c r="AB123" s="90"/>
      <c r="AC123" s="90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</row>
    <row r="124" spans="1:75" ht="17.100000000000001" customHeight="1" x14ac:dyDescent="0.2">
      <c r="A124" s="91" t="str">
        <f>B124&amp;"_"&amp;COUNTIF($B$18:B124,B124)</f>
        <v>0_107</v>
      </c>
      <c r="B124" s="92">
        <f>Tableau135817[[#This Row],[Commentaire divers]]</f>
        <v>0</v>
      </c>
      <c r="C124" s="138"/>
      <c r="D124" s="139"/>
      <c r="E124" s="95" t="b">
        <f t="shared" si="2"/>
        <v>0</v>
      </c>
      <c r="F124" s="96"/>
      <c r="G124" s="97"/>
      <c r="H124" s="97"/>
      <c r="I124" s="135"/>
      <c r="J124" s="135"/>
      <c r="K124" s="110"/>
      <c r="L124" s="110"/>
      <c r="M124" s="110"/>
      <c r="N124" s="110"/>
      <c r="O124" s="110"/>
      <c r="P124" s="110"/>
      <c r="Q124" s="101">
        <f>SUM(Tableau135817[[#This Row],[Nb fuite supposée]:[fuite apres cpt    (FI)]])</f>
        <v>0</v>
      </c>
      <c r="R124" s="136"/>
      <c r="S124" s="137"/>
      <c r="T124" s="103"/>
      <c r="U124" s="104">
        <v>0</v>
      </c>
      <c r="V124" s="105">
        <v>0</v>
      </c>
      <c r="W124" s="106">
        <v>0</v>
      </c>
      <c r="X124" s="107">
        <v>0</v>
      </c>
      <c r="Y124" s="108">
        <v>0</v>
      </c>
      <c r="Z124" s="141"/>
      <c r="AA124" s="110"/>
      <c r="AB124" s="90"/>
      <c r="AC124" s="90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</row>
    <row r="125" spans="1:75" ht="17.100000000000001" customHeight="1" x14ac:dyDescent="0.2">
      <c r="A125" s="91" t="str">
        <f>B125&amp;"_"&amp;COUNTIF($B$18:B125,B125)</f>
        <v>0_108</v>
      </c>
      <c r="B125" s="92">
        <f>Tableau135817[[#This Row],[Commentaire divers]]</f>
        <v>0</v>
      </c>
      <c r="C125" s="138"/>
      <c r="D125" s="139"/>
      <c r="E125" s="95" t="b">
        <f t="shared" si="2"/>
        <v>0</v>
      </c>
      <c r="F125" s="96"/>
      <c r="G125" s="97"/>
      <c r="H125" s="97"/>
      <c r="I125" s="135"/>
      <c r="J125" s="135"/>
      <c r="K125" s="110"/>
      <c r="L125" s="110"/>
      <c r="M125" s="110"/>
      <c r="N125" s="110"/>
      <c r="O125" s="110"/>
      <c r="P125" s="110"/>
      <c r="Q125" s="101">
        <f>SUM(Tableau135817[[#This Row],[Nb fuite supposée]:[fuite apres cpt    (FI)]])</f>
        <v>0</v>
      </c>
      <c r="R125" s="136"/>
      <c r="S125" s="137"/>
      <c r="T125" s="103"/>
      <c r="U125" s="104">
        <v>0</v>
      </c>
      <c r="V125" s="105">
        <v>0</v>
      </c>
      <c r="W125" s="106">
        <v>0</v>
      </c>
      <c r="X125" s="107">
        <v>0</v>
      </c>
      <c r="Y125" s="108">
        <v>0</v>
      </c>
      <c r="Z125" s="109"/>
      <c r="AA125" s="110"/>
      <c r="AB125" s="90"/>
      <c r="AC125" s="90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</row>
    <row r="126" spans="1:75" ht="17.100000000000001" customHeight="1" x14ac:dyDescent="0.2">
      <c r="A126" s="91" t="str">
        <f>B126&amp;"_"&amp;COUNTIF($B$18:B126,B126)</f>
        <v>0_109</v>
      </c>
      <c r="B126" s="92">
        <f>Tableau135817[[#This Row],[Commentaire divers]]</f>
        <v>0</v>
      </c>
      <c r="C126" s="138"/>
      <c r="D126" s="139"/>
      <c r="E126" s="95" t="b">
        <f t="shared" si="2"/>
        <v>0</v>
      </c>
      <c r="F126" s="96"/>
      <c r="G126" s="97"/>
      <c r="H126" s="97"/>
      <c r="I126" s="135"/>
      <c r="J126" s="135"/>
      <c r="K126" s="110"/>
      <c r="L126" s="110"/>
      <c r="M126" s="110"/>
      <c r="N126" s="110"/>
      <c r="O126" s="110"/>
      <c r="P126" s="110"/>
      <c r="Q126" s="101">
        <f>SUM(Tableau135817[[#This Row],[Nb fuite supposée]:[fuite apres cpt    (FI)]])</f>
        <v>0</v>
      </c>
      <c r="R126" s="136"/>
      <c r="S126" s="137"/>
      <c r="T126" s="103"/>
      <c r="U126" s="104">
        <v>0</v>
      </c>
      <c r="V126" s="105">
        <v>0</v>
      </c>
      <c r="W126" s="106">
        <v>0</v>
      </c>
      <c r="X126" s="107">
        <v>0</v>
      </c>
      <c r="Y126" s="108">
        <v>0</v>
      </c>
      <c r="Z126" s="114"/>
      <c r="AA126" s="110"/>
      <c r="AB126" s="90"/>
      <c r="AC126" s="90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</row>
    <row r="127" spans="1:75" ht="17.100000000000001" customHeight="1" x14ac:dyDescent="0.2">
      <c r="A127" s="91" t="str">
        <f>B127&amp;"_"&amp;COUNTIF($B$18:B127,B127)</f>
        <v>0_110</v>
      </c>
      <c r="B127" s="92">
        <f>Tableau135817[[#This Row],[Commentaire divers]]</f>
        <v>0</v>
      </c>
      <c r="C127" s="138"/>
      <c r="D127" s="139"/>
      <c r="E127" s="95" t="b">
        <f t="shared" si="2"/>
        <v>0</v>
      </c>
      <c r="F127" s="96"/>
      <c r="G127" s="97"/>
      <c r="H127" s="97"/>
      <c r="I127" s="135"/>
      <c r="J127" s="135"/>
      <c r="K127" s="110"/>
      <c r="L127" s="110"/>
      <c r="M127" s="110"/>
      <c r="N127" s="110"/>
      <c r="O127" s="110"/>
      <c r="P127" s="110"/>
      <c r="Q127" s="101">
        <f>SUM(Tableau135817[[#This Row],[Nb fuite supposée]:[fuite apres cpt    (FI)]])</f>
        <v>0</v>
      </c>
      <c r="R127" s="136"/>
      <c r="S127" s="137"/>
      <c r="T127" s="103"/>
      <c r="U127" s="104">
        <v>0</v>
      </c>
      <c r="V127" s="105">
        <v>0</v>
      </c>
      <c r="W127" s="106">
        <v>0</v>
      </c>
      <c r="X127" s="107">
        <v>0</v>
      </c>
      <c r="Y127" s="108">
        <v>0</v>
      </c>
      <c r="Z127" s="114"/>
      <c r="AA127" s="110"/>
      <c r="AB127" s="90"/>
      <c r="AC127" s="90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</row>
    <row r="128" spans="1:75" ht="17.100000000000001" customHeight="1" x14ac:dyDescent="0.2">
      <c r="A128" s="91" t="str">
        <f>B128&amp;"_"&amp;COUNTIF($B$18:B128,B128)</f>
        <v>0_111</v>
      </c>
      <c r="B128" s="92">
        <f>Tableau135817[[#This Row],[Commentaire divers]]</f>
        <v>0</v>
      </c>
      <c r="C128" s="138"/>
      <c r="D128" s="139"/>
      <c r="E128" s="95" t="b">
        <f t="shared" si="2"/>
        <v>0</v>
      </c>
      <c r="F128" s="96"/>
      <c r="G128" s="97"/>
      <c r="H128" s="97"/>
      <c r="I128" s="135"/>
      <c r="J128" s="135"/>
      <c r="K128" s="110"/>
      <c r="L128" s="110"/>
      <c r="M128" s="110"/>
      <c r="N128" s="110"/>
      <c r="O128" s="110"/>
      <c r="P128" s="110"/>
      <c r="Q128" s="101">
        <f>SUM(Tableau135817[[#This Row],[Nb fuite supposée]:[fuite apres cpt    (FI)]])</f>
        <v>0</v>
      </c>
      <c r="R128" s="136"/>
      <c r="S128" s="137"/>
      <c r="T128" s="103"/>
      <c r="U128" s="104">
        <v>0</v>
      </c>
      <c r="V128" s="105">
        <v>0</v>
      </c>
      <c r="W128" s="106">
        <v>0</v>
      </c>
      <c r="X128" s="107">
        <v>0</v>
      </c>
      <c r="Y128" s="108">
        <v>0</v>
      </c>
      <c r="Z128" s="109"/>
      <c r="AA128" s="110"/>
      <c r="AB128" s="90"/>
      <c r="AC128" s="90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</row>
    <row r="129" spans="1:75" ht="17.100000000000001" customHeight="1" x14ac:dyDescent="0.2">
      <c r="A129" s="91" t="str">
        <f>B129&amp;"_"&amp;COUNTIF($B$18:B129,B129)</f>
        <v>0_112</v>
      </c>
      <c r="B129" s="92">
        <f>Tableau135817[[#This Row],[Commentaire divers]]</f>
        <v>0</v>
      </c>
      <c r="C129" s="138"/>
      <c r="D129" s="139"/>
      <c r="E129" s="95" t="b">
        <f t="shared" si="2"/>
        <v>0</v>
      </c>
      <c r="F129" s="96"/>
      <c r="G129" s="97"/>
      <c r="H129" s="97"/>
      <c r="I129" s="135"/>
      <c r="J129" s="135"/>
      <c r="K129" s="110"/>
      <c r="L129" s="110"/>
      <c r="M129" s="110"/>
      <c r="N129" s="110"/>
      <c r="O129" s="110"/>
      <c r="P129" s="110"/>
      <c r="Q129" s="101">
        <f>SUM(Tableau135817[[#This Row],[Nb fuite supposée]:[fuite apres cpt    (FI)]])</f>
        <v>0</v>
      </c>
      <c r="R129" s="136"/>
      <c r="S129" s="137"/>
      <c r="T129" s="103"/>
      <c r="U129" s="104">
        <v>0</v>
      </c>
      <c r="V129" s="105">
        <v>0</v>
      </c>
      <c r="W129" s="106">
        <v>0</v>
      </c>
      <c r="X129" s="107">
        <v>0</v>
      </c>
      <c r="Y129" s="108">
        <v>0</v>
      </c>
      <c r="Z129" s="141"/>
      <c r="AA129" s="110"/>
      <c r="AB129" s="90"/>
      <c r="AC129" s="90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</row>
    <row r="130" spans="1:75" ht="17.100000000000001" customHeight="1" x14ac:dyDescent="0.2">
      <c r="A130" s="91" t="str">
        <f>B130&amp;"_"&amp;COUNTIF($B$18:B130,B130)</f>
        <v>0_113</v>
      </c>
      <c r="B130" s="92">
        <f>Tableau135817[[#This Row],[Commentaire divers]]</f>
        <v>0</v>
      </c>
      <c r="C130" s="138"/>
      <c r="D130" s="139"/>
      <c r="E130" s="95" t="b">
        <f t="shared" si="2"/>
        <v>0</v>
      </c>
      <c r="F130" s="96"/>
      <c r="G130" s="97"/>
      <c r="H130" s="97"/>
      <c r="I130" s="135"/>
      <c r="J130" s="135"/>
      <c r="K130" s="110"/>
      <c r="L130" s="110"/>
      <c r="M130" s="110"/>
      <c r="N130" s="110"/>
      <c r="O130" s="110"/>
      <c r="P130" s="110"/>
      <c r="Q130" s="101">
        <f>SUM(Tableau135817[[#This Row],[Nb fuite supposée]:[fuite apres cpt    (FI)]])</f>
        <v>0</v>
      </c>
      <c r="R130" s="136"/>
      <c r="S130" s="137"/>
      <c r="T130" s="103"/>
      <c r="U130" s="104">
        <v>0</v>
      </c>
      <c r="V130" s="105">
        <v>0</v>
      </c>
      <c r="W130" s="106">
        <v>0</v>
      </c>
      <c r="X130" s="107">
        <v>0</v>
      </c>
      <c r="Y130" s="108">
        <v>0</v>
      </c>
      <c r="Z130" s="114"/>
      <c r="AA130" s="110"/>
      <c r="AB130" s="90"/>
      <c r="AC130" s="90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</row>
    <row r="131" spans="1:75" ht="17.100000000000001" customHeight="1" x14ac:dyDescent="0.2">
      <c r="A131" s="91" t="str">
        <f>B131&amp;"_"&amp;COUNTIF($B$18:B131,B131)</f>
        <v>0_114</v>
      </c>
      <c r="B131" s="92">
        <f>Tableau135817[[#This Row],[Commentaire divers]]</f>
        <v>0</v>
      </c>
      <c r="C131" s="138"/>
      <c r="D131" s="139"/>
      <c r="E131" s="95" t="b">
        <f t="shared" si="2"/>
        <v>0</v>
      </c>
      <c r="F131" s="96"/>
      <c r="G131" s="97"/>
      <c r="H131" s="97"/>
      <c r="I131" s="135"/>
      <c r="J131" s="135"/>
      <c r="K131" s="110"/>
      <c r="L131" s="110"/>
      <c r="M131" s="110"/>
      <c r="N131" s="110"/>
      <c r="O131" s="110"/>
      <c r="P131" s="110"/>
      <c r="Q131" s="101">
        <f>SUM(Tableau135817[[#This Row],[Nb fuite supposée]:[fuite apres cpt    (FI)]])</f>
        <v>0</v>
      </c>
      <c r="R131" s="136"/>
      <c r="S131" s="137"/>
      <c r="T131" s="103"/>
      <c r="U131" s="104">
        <v>0</v>
      </c>
      <c r="V131" s="105">
        <v>0</v>
      </c>
      <c r="W131" s="106">
        <v>0</v>
      </c>
      <c r="X131" s="107">
        <v>0</v>
      </c>
      <c r="Y131" s="108">
        <v>0</v>
      </c>
      <c r="Z131" s="109"/>
      <c r="AA131" s="110"/>
      <c r="AB131" s="90"/>
      <c r="AC131" s="90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</row>
    <row r="132" spans="1:75" ht="17.100000000000001" customHeight="1" x14ac:dyDescent="0.2">
      <c r="A132" s="91" t="str">
        <f>B132&amp;"_"&amp;COUNTIF($B$18:B132,B132)</f>
        <v>0_115</v>
      </c>
      <c r="B132" s="92">
        <f>Tableau135817[[#This Row],[Commentaire divers]]</f>
        <v>0</v>
      </c>
      <c r="C132" s="138"/>
      <c r="D132" s="139"/>
      <c r="E132" s="95" t="b">
        <f t="shared" si="2"/>
        <v>0</v>
      </c>
      <c r="F132" s="96"/>
      <c r="G132" s="97"/>
      <c r="H132" s="97"/>
      <c r="I132" s="135"/>
      <c r="J132" s="135"/>
      <c r="K132" s="110"/>
      <c r="L132" s="110"/>
      <c r="M132" s="110"/>
      <c r="N132" s="110"/>
      <c r="O132" s="110"/>
      <c r="P132" s="110"/>
      <c r="Q132" s="101">
        <f>SUM(Tableau135817[[#This Row],[Nb fuite supposée]:[fuite apres cpt    (FI)]])</f>
        <v>0</v>
      </c>
      <c r="R132" s="136"/>
      <c r="S132" s="137"/>
      <c r="T132" s="103"/>
      <c r="U132" s="104">
        <v>0</v>
      </c>
      <c r="V132" s="105">
        <v>0</v>
      </c>
      <c r="W132" s="106">
        <v>0</v>
      </c>
      <c r="X132" s="107">
        <v>0</v>
      </c>
      <c r="Y132" s="108">
        <v>0</v>
      </c>
      <c r="Z132" s="141"/>
      <c r="AA132" s="110"/>
      <c r="AB132" s="90"/>
      <c r="AC132" s="90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</row>
    <row r="133" spans="1:75" ht="17.100000000000001" customHeight="1" x14ac:dyDescent="0.2">
      <c r="A133" s="91" t="str">
        <f>B133&amp;"_"&amp;COUNTIF($B$18:B133,B133)</f>
        <v>0_116</v>
      </c>
      <c r="B133" s="92">
        <f>Tableau135817[[#This Row],[Commentaire divers]]</f>
        <v>0</v>
      </c>
      <c r="C133" s="138"/>
      <c r="D133" s="139"/>
      <c r="E133" s="95" t="b">
        <f t="shared" si="2"/>
        <v>0</v>
      </c>
      <c r="F133" s="96"/>
      <c r="G133" s="97"/>
      <c r="H133" s="97"/>
      <c r="I133" s="135"/>
      <c r="J133" s="135"/>
      <c r="K133" s="110"/>
      <c r="L133" s="110"/>
      <c r="M133" s="110"/>
      <c r="N133" s="110"/>
      <c r="O133" s="110"/>
      <c r="P133" s="110"/>
      <c r="Q133" s="101">
        <f>SUM(Tableau135817[[#This Row],[Nb fuite supposée]:[fuite apres cpt    (FI)]])</f>
        <v>0</v>
      </c>
      <c r="R133" s="136"/>
      <c r="S133" s="137"/>
      <c r="T133" s="103"/>
      <c r="U133" s="104">
        <v>0</v>
      </c>
      <c r="V133" s="105">
        <v>0</v>
      </c>
      <c r="W133" s="106">
        <v>0</v>
      </c>
      <c r="X133" s="107">
        <v>0</v>
      </c>
      <c r="Y133" s="108">
        <v>0</v>
      </c>
      <c r="Z133" s="141"/>
      <c r="AA133" s="110"/>
      <c r="AB133" s="90"/>
      <c r="AC133" s="90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</row>
    <row r="134" spans="1:75" ht="17.100000000000001" customHeight="1" x14ac:dyDescent="0.2">
      <c r="A134" s="91" t="str">
        <f>B134&amp;"_"&amp;COUNTIF($B$18:B134,B134)</f>
        <v>0_117</v>
      </c>
      <c r="B134" s="92">
        <f>Tableau135817[[#This Row],[Commentaire divers]]</f>
        <v>0</v>
      </c>
      <c r="C134" s="138"/>
      <c r="D134" s="139"/>
      <c r="E134" s="95" t="b">
        <f t="shared" si="2"/>
        <v>0</v>
      </c>
      <c r="F134" s="96"/>
      <c r="G134" s="97"/>
      <c r="H134" s="97"/>
      <c r="I134" s="135"/>
      <c r="J134" s="135"/>
      <c r="K134" s="110"/>
      <c r="L134" s="110"/>
      <c r="M134" s="110"/>
      <c r="N134" s="110"/>
      <c r="O134" s="110"/>
      <c r="P134" s="110"/>
      <c r="Q134" s="101">
        <f>SUM(Tableau135817[[#This Row],[Nb fuite supposée]:[fuite apres cpt    (FI)]])</f>
        <v>0</v>
      </c>
      <c r="R134" s="136"/>
      <c r="S134" s="137"/>
      <c r="T134" s="103"/>
      <c r="U134" s="104">
        <v>0</v>
      </c>
      <c r="V134" s="105">
        <v>0</v>
      </c>
      <c r="W134" s="106">
        <v>0</v>
      </c>
      <c r="X134" s="107">
        <v>0</v>
      </c>
      <c r="Y134" s="108">
        <v>0</v>
      </c>
      <c r="Z134" s="114"/>
      <c r="AA134" s="110"/>
      <c r="AB134" s="90"/>
      <c r="AC134" s="90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</row>
    <row r="135" spans="1:75" ht="17.100000000000001" customHeight="1" x14ac:dyDescent="0.2">
      <c r="A135" s="91" t="str">
        <f>B135&amp;"_"&amp;COUNTIF($B$18:B135,B135)</f>
        <v>0_118</v>
      </c>
      <c r="B135" s="92">
        <f>Tableau135817[[#This Row],[Commentaire divers]]</f>
        <v>0</v>
      </c>
      <c r="C135" s="142"/>
      <c r="D135" s="139"/>
      <c r="E135" s="95" t="b">
        <f t="shared" si="2"/>
        <v>0</v>
      </c>
      <c r="F135" s="96"/>
      <c r="G135" s="97"/>
      <c r="H135" s="97"/>
      <c r="I135" s="135"/>
      <c r="J135" s="135"/>
      <c r="K135" s="110"/>
      <c r="L135" s="110"/>
      <c r="M135" s="110"/>
      <c r="N135" s="110"/>
      <c r="O135" s="110"/>
      <c r="P135" s="110"/>
      <c r="Q135" s="101">
        <f>SUM(Tableau135817[[#This Row],[Nb fuite supposée]:[fuite apres cpt    (FI)]])</f>
        <v>0</v>
      </c>
      <c r="R135" s="136"/>
      <c r="S135" s="137"/>
      <c r="T135" s="103"/>
      <c r="U135" s="104">
        <v>0</v>
      </c>
      <c r="V135" s="105">
        <v>0</v>
      </c>
      <c r="W135" s="106">
        <v>0</v>
      </c>
      <c r="X135" s="107">
        <v>0</v>
      </c>
      <c r="Y135" s="108">
        <v>0</v>
      </c>
      <c r="Z135" s="119"/>
      <c r="AA135" s="110"/>
      <c r="AB135" s="90"/>
      <c r="AC135" s="90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</row>
    <row r="136" spans="1:75" ht="17.100000000000001" customHeight="1" x14ac:dyDescent="0.2">
      <c r="A136" s="91" t="str">
        <f>B136&amp;"_"&amp;COUNTIF($B$18:B136,B136)</f>
        <v>0_119</v>
      </c>
      <c r="B136" s="92">
        <f>Tableau135817[[#This Row],[Commentaire divers]]</f>
        <v>0</v>
      </c>
      <c r="C136" s="142"/>
      <c r="D136" s="139"/>
      <c r="E136" s="95" t="b">
        <f t="shared" si="2"/>
        <v>0</v>
      </c>
      <c r="F136" s="96"/>
      <c r="G136" s="97"/>
      <c r="H136" s="97"/>
      <c r="I136" s="135"/>
      <c r="J136" s="135"/>
      <c r="K136" s="110"/>
      <c r="L136" s="110"/>
      <c r="M136" s="110"/>
      <c r="N136" s="110"/>
      <c r="O136" s="110"/>
      <c r="P136" s="110"/>
      <c r="Q136" s="143">
        <f>SUM(Tableau135817[[#This Row],[Nb fuite supposée]:[fuite apres cpt    (FI)]])</f>
        <v>0</v>
      </c>
      <c r="R136" s="136"/>
      <c r="S136" s="137"/>
      <c r="T136" s="103"/>
      <c r="U136" s="104">
        <v>0</v>
      </c>
      <c r="V136" s="105">
        <v>0</v>
      </c>
      <c r="W136" s="106">
        <v>0</v>
      </c>
      <c r="X136" s="107">
        <v>0</v>
      </c>
      <c r="Y136" s="108">
        <v>0</v>
      </c>
      <c r="Z136" s="114"/>
      <c r="AA136" s="110"/>
      <c r="AB136" s="90"/>
      <c r="AC136" s="90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</row>
    <row r="137" spans="1:75" ht="17.100000000000001" customHeight="1" x14ac:dyDescent="0.2">
      <c r="A137" s="91" t="str">
        <f>B137&amp;"_"&amp;COUNTIF($B$18:B137,B137)</f>
        <v>0_120</v>
      </c>
      <c r="B137" s="92">
        <f>Tableau135817[[#This Row],[Commentaire divers]]</f>
        <v>0</v>
      </c>
      <c r="C137" s="144"/>
      <c r="D137" s="139"/>
      <c r="E137" s="95" t="b">
        <f t="shared" si="2"/>
        <v>0</v>
      </c>
      <c r="F137" s="96"/>
      <c r="G137" s="97"/>
      <c r="H137" s="97"/>
      <c r="I137" s="135"/>
      <c r="J137" s="135"/>
      <c r="K137" s="110"/>
      <c r="L137" s="110"/>
      <c r="M137" s="110"/>
      <c r="N137" s="110"/>
      <c r="O137" s="110"/>
      <c r="P137" s="110"/>
      <c r="Q137" s="143">
        <f>SUM(Tableau135817[[#This Row],[Nb fuite supposée]:[fuite apres cpt    (FI)]])</f>
        <v>0</v>
      </c>
      <c r="R137" s="136"/>
      <c r="S137" s="137"/>
      <c r="T137" s="103"/>
      <c r="U137" s="104">
        <v>0</v>
      </c>
      <c r="V137" s="105">
        <v>0</v>
      </c>
      <c r="W137" s="106">
        <v>0</v>
      </c>
      <c r="X137" s="107">
        <v>0</v>
      </c>
      <c r="Y137" s="108">
        <v>0</v>
      </c>
      <c r="Z137" s="119"/>
      <c r="AA137" s="110"/>
      <c r="AB137" s="90"/>
      <c r="AC137" s="90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</row>
    <row r="138" spans="1:75" ht="17.100000000000001" customHeight="1" x14ac:dyDescent="0.2">
      <c r="A138" s="91" t="str">
        <f>B138&amp;"_"&amp;COUNTIF($B$18:B138,B138)</f>
        <v>0_121</v>
      </c>
      <c r="B138" s="92">
        <f>Tableau135817[[#This Row],[Commentaire divers]]</f>
        <v>0</v>
      </c>
      <c r="C138" s="142"/>
      <c r="D138" s="139"/>
      <c r="E138" s="95" t="b">
        <f t="shared" si="2"/>
        <v>0</v>
      </c>
      <c r="F138" s="96"/>
      <c r="G138" s="97"/>
      <c r="H138" s="97"/>
      <c r="I138" s="135"/>
      <c r="J138" s="135"/>
      <c r="K138" s="110"/>
      <c r="L138" s="110"/>
      <c r="M138" s="110"/>
      <c r="N138" s="110"/>
      <c r="O138" s="110"/>
      <c r="P138" s="110"/>
      <c r="Q138" s="143">
        <f>SUM(Tableau135817[[#This Row],[Nb fuite supposée]:[fuite apres cpt    (FI)]])</f>
        <v>0</v>
      </c>
      <c r="R138" s="136"/>
      <c r="S138" s="137"/>
      <c r="T138" s="103"/>
      <c r="U138" s="104">
        <v>0</v>
      </c>
      <c r="V138" s="105">
        <v>0</v>
      </c>
      <c r="W138" s="106">
        <v>0</v>
      </c>
      <c r="X138" s="107">
        <v>0</v>
      </c>
      <c r="Y138" s="108">
        <v>0</v>
      </c>
      <c r="Z138" s="119"/>
      <c r="AA138" s="110"/>
      <c r="AB138" s="90"/>
      <c r="AC138" s="90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</row>
    <row r="139" spans="1:75" ht="17.100000000000001" customHeight="1" x14ac:dyDescent="0.2">
      <c r="A139" s="91" t="str">
        <f>B139&amp;"_"&amp;COUNTIF($B$18:B139,B139)</f>
        <v>0_122</v>
      </c>
      <c r="B139" s="92">
        <f>Tableau135817[[#This Row],[Commentaire divers]]</f>
        <v>0</v>
      </c>
      <c r="C139" s="142"/>
      <c r="D139" s="139"/>
      <c r="E139" s="95" t="b">
        <f t="shared" si="2"/>
        <v>0</v>
      </c>
      <c r="F139" s="96"/>
      <c r="G139" s="97"/>
      <c r="H139" s="97"/>
      <c r="I139" s="135"/>
      <c r="J139" s="135"/>
      <c r="K139" s="110"/>
      <c r="L139" s="110"/>
      <c r="M139" s="110"/>
      <c r="N139" s="110"/>
      <c r="O139" s="110"/>
      <c r="P139" s="110"/>
      <c r="Q139" s="143">
        <f>SUM(Tableau135817[[#This Row],[Nb fuite supposée]:[fuite apres cpt    (FI)]])</f>
        <v>0</v>
      </c>
      <c r="R139" s="136"/>
      <c r="S139" s="137"/>
      <c r="T139" s="103"/>
      <c r="U139" s="104">
        <v>0</v>
      </c>
      <c r="V139" s="105">
        <v>0</v>
      </c>
      <c r="W139" s="106">
        <v>0</v>
      </c>
      <c r="X139" s="107">
        <v>0</v>
      </c>
      <c r="Y139" s="108">
        <v>0</v>
      </c>
      <c r="Z139" s="119"/>
      <c r="AA139" s="110"/>
      <c r="AB139" s="90"/>
      <c r="AC139" s="90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</row>
    <row r="140" spans="1:75" ht="17.100000000000001" customHeight="1" x14ac:dyDescent="0.2">
      <c r="A140" s="91" t="e">
        <f>B140&amp;"_"&amp;COUNTIF($B$18:B140,B140)</f>
        <v>#VALUE!</v>
      </c>
      <c r="B140" s="145" t="e">
        <f>Tableau135817[[#This Row],[Commentaire divers]]</f>
        <v>#VALUE!</v>
      </c>
      <c r="C140" s="142"/>
      <c r="D140" s="139"/>
      <c r="E140" s="95" t="b">
        <f t="shared" si="2"/>
        <v>0</v>
      </c>
      <c r="F140" s="96"/>
      <c r="G140" s="97"/>
      <c r="H140" s="97"/>
      <c r="I140" s="135"/>
      <c r="J140" s="135"/>
      <c r="K140" s="110"/>
      <c r="L140" s="110"/>
      <c r="M140" s="110"/>
      <c r="N140" s="110"/>
      <c r="O140" s="110"/>
      <c r="P140" s="110"/>
      <c r="Q140" s="146">
        <f>SUM(I140:P140)</f>
        <v>0</v>
      </c>
      <c r="R140" s="136"/>
      <c r="S140" s="137"/>
      <c r="T140" s="103"/>
      <c r="U140" s="104"/>
      <c r="V140" s="105"/>
      <c r="W140" s="106"/>
      <c r="X140" s="107"/>
      <c r="Y140" s="108"/>
      <c r="Z140" s="119"/>
      <c r="AA140" s="110"/>
      <c r="AB140" s="90"/>
      <c r="AC140" s="90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</row>
    <row r="141" spans="1:75" ht="17.100000000000001" customHeight="1" x14ac:dyDescent="0.2">
      <c r="A141" s="91" t="e">
        <f>B141&amp;"_"&amp;COUNTIF($B$18:B141,B141)</f>
        <v>#VALUE!</v>
      </c>
      <c r="B141" s="145" t="e">
        <f>Tableau135817[[#This Row],[Commentaire divers]]</f>
        <v>#VALUE!</v>
      </c>
      <c r="C141" s="142"/>
      <c r="D141" s="139"/>
      <c r="E141" s="95" t="b">
        <f t="shared" si="2"/>
        <v>0</v>
      </c>
      <c r="F141" s="96"/>
      <c r="G141" s="97"/>
      <c r="H141" s="97"/>
      <c r="I141" s="135"/>
      <c r="J141" s="135"/>
      <c r="K141" s="110"/>
      <c r="L141" s="110"/>
      <c r="M141" s="110"/>
      <c r="N141" s="110"/>
      <c r="O141" s="110"/>
      <c r="P141" s="110"/>
      <c r="Q141" s="147">
        <f>SUM(G141:P141)</f>
        <v>0</v>
      </c>
      <c r="R141" s="136"/>
      <c r="S141" s="137"/>
      <c r="T141" s="103"/>
      <c r="U141" s="104"/>
      <c r="V141" s="105"/>
      <c r="W141" s="106"/>
      <c r="X141" s="107"/>
      <c r="Y141" s="108"/>
      <c r="Z141" s="119"/>
      <c r="AA141" s="110"/>
      <c r="AB141" s="90"/>
      <c r="AC141" s="90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</row>
    <row r="142" spans="1:75" ht="17.100000000000001" customHeight="1" x14ac:dyDescent="0.2">
      <c r="A142" s="91" t="e">
        <f>B142&amp;"_"&amp;COUNTIF($B$18:B142,B142)</f>
        <v>#VALUE!</v>
      </c>
      <c r="B142" s="145" t="e">
        <f>Tableau135817[[#This Row],[Commentaire divers]]</f>
        <v>#VALUE!</v>
      </c>
      <c r="C142" s="142"/>
      <c r="D142" s="139"/>
      <c r="E142" s="95" t="b">
        <f t="shared" si="2"/>
        <v>0</v>
      </c>
      <c r="F142" s="96"/>
      <c r="G142" s="97"/>
      <c r="H142" s="97"/>
      <c r="I142" s="135"/>
      <c r="J142" s="135"/>
      <c r="K142" s="110"/>
      <c r="L142" s="110"/>
      <c r="M142" s="110"/>
      <c r="N142" s="110"/>
      <c r="O142" s="110"/>
      <c r="P142" s="110"/>
      <c r="Q142" s="147">
        <f t="shared" ref="Q142:Q205" si="3">SUM(G142:P142)</f>
        <v>0</v>
      </c>
      <c r="R142" s="136"/>
      <c r="S142" s="137"/>
      <c r="T142" s="103"/>
      <c r="U142" s="104"/>
      <c r="V142" s="105"/>
      <c r="W142" s="106"/>
      <c r="X142" s="107"/>
      <c r="Y142" s="108"/>
      <c r="Z142" s="119"/>
      <c r="AA142" s="148"/>
      <c r="AB142" s="90"/>
      <c r="AC142" s="90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</row>
    <row r="143" spans="1:75" ht="17.100000000000001" customHeight="1" x14ac:dyDescent="0.2">
      <c r="A143" s="91" t="e">
        <f>B143&amp;"_"&amp;COUNTIF($B$18:B143,B143)</f>
        <v>#VALUE!</v>
      </c>
      <c r="B143" s="145" t="e">
        <f>Tableau135817[[#This Row],[Commentaire divers]]</f>
        <v>#VALUE!</v>
      </c>
      <c r="C143" s="142"/>
      <c r="D143" s="139"/>
      <c r="E143" s="149" t="b">
        <f t="shared" ref="E143:E206" si="4">IF(F143:F507="R6","Ludo",IF(F143:F507="R7","Philippe",IF(F143:F507="R5","Renaud",IF(F143:F507="R8","Yannick 2",IF(F143:F507="R9","Dylan")))))</f>
        <v>0</v>
      </c>
      <c r="F143" s="96"/>
      <c r="G143" s="97"/>
      <c r="H143" s="111"/>
      <c r="I143" s="135"/>
      <c r="J143" s="135"/>
      <c r="K143" s="110"/>
      <c r="L143" s="110"/>
      <c r="M143" s="110"/>
      <c r="N143" s="110"/>
      <c r="O143" s="110"/>
      <c r="P143" s="110"/>
      <c r="Q143" s="147">
        <f t="shared" si="3"/>
        <v>0</v>
      </c>
      <c r="R143" s="136"/>
      <c r="S143" s="137"/>
      <c r="T143" s="103"/>
      <c r="U143" s="104"/>
      <c r="V143" s="105"/>
      <c r="W143" s="106"/>
      <c r="X143" s="107"/>
      <c r="Y143" s="108"/>
      <c r="Z143" s="119"/>
      <c r="AA143" s="110"/>
      <c r="AB143" s="90"/>
      <c r="AC143" s="90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</row>
    <row r="144" spans="1:75" ht="17.100000000000001" customHeight="1" x14ac:dyDescent="0.2">
      <c r="A144" s="91" t="e">
        <f>B144&amp;"_"&amp;COUNTIF($B$18:B144,B144)</f>
        <v>#VALUE!</v>
      </c>
      <c r="B144" s="145" t="e">
        <f>Tableau135817[[#This Row],[Commentaire divers]]</f>
        <v>#VALUE!</v>
      </c>
      <c r="C144" s="142"/>
      <c r="D144" s="139"/>
      <c r="E144" s="149" t="b">
        <f t="shared" si="4"/>
        <v>0</v>
      </c>
      <c r="F144" s="96"/>
      <c r="G144" s="97"/>
      <c r="H144" s="111"/>
      <c r="I144" s="135"/>
      <c r="J144" s="135"/>
      <c r="K144" s="110"/>
      <c r="L144" s="110"/>
      <c r="M144" s="110"/>
      <c r="N144" s="110"/>
      <c r="O144" s="110"/>
      <c r="P144" s="110"/>
      <c r="Q144" s="147">
        <f t="shared" si="3"/>
        <v>0</v>
      </c>
      <c r="R144" s="136"/>
      <c r="S144" s="137"/>
      <c r="T144" s="103"/>
      <c r="U144" s="104"/>
      <c r="V144" s="105"/>
      <c r="W144" s="106"/>
      <c r="X144" s="107"/>
      <c r="Y144" s="108"/>
      <c r="Z144" s="119"/>
      <c r="AA144" s="110"/>
      <c r="AB144" s="90"/>
      <c r="AC144" s="90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</row>
    <row r="145" spans="1:75" ht="17.100000000000001" customHeight="1" x14ac:dyDescent="0.2">
      <c r="A145" s="91" t="e">
        <f>B145&amp;"_"&amp;COUNTIF($B$18:B145,B145)</f>
        <v>#VALUE!</v>
      </c>
      <c r="B145" s="145" t="e">
        <f>Tableau135817[[#This Row],[Commentaire divers]]</f>
        <v>#VALUE!</v>
      </c>
      <c r="C145" s="142"/>
      <c r="D145" s="139"/>
      <c r="E145" s="149" t="b">
        <f t="shared" si="4"/>
        <v>0</v>
      </c>
      <c r="F145" s="96"/>
      <c r="G145" s="97"/>
      <c r="H145" s="111"/>
      <c r="I145" s="135"/>
      <c r="J145" s="135"/>
      <c r="K145" s="110"/>
      <c r="L145" s="110"/>
      <c r="M145" s="110"/>
      <c r="N145" s="110"/>
      <c r="O145" s="110"/>
      <c r="P145" s="110"/>
      <c r="Q145" s="147">
        <f t="shared" si="3"/>
        <v>0</v>
      </c>
      <c r="R145" s="136"/>
      <c r="S145" s="137"/>
      <c r="T145" s="103"/>
      <c r="U145" s="104"/>
      <c r="V145" s="105"/>
      <c r="W145" s="106"/>
      <c r="X145" s="107"/>
      <c r="Y145" s="108"/>
      <c r="Z145" s="119"/>
      <c r="AA145" s="110"/>
      <c r="AB145" s="90"/>
      <c r="AC145" s="90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</row>
    <row r="146" spans="1:75" ht="17.100000000000001" customHeight="1" x14ac:dyDescent="0.2">
      <c r="A146" s="91" t="e">
        <f>B146&amp;"_"&amp;COUNTIF($B$18:B146,B146)</f>
        <v>#VALUE!</v>
      </c>
      <c r="B146" s="145" t="e">
        <f>Tableau135817[[#This Row],[Commentaire divers]]</f>
        <v>#VALUE!</v>
      </c>
      <c r="C146" s="142"/>
      <c r="D146" s="139"/>
      <c r="E146" s="149" t="b">
        <f t="shared" si="4"/>
        <v>0</v>
      </c>
      <c r="F146" s="96"/>
      <c r="G146" s="97"/>
      <c r="H146" s="111"/>
      <c r="I146" s="135"/>
      <c r="J146" s="135"/>
      <c r="K146" s="110"/>
      <c r="L146" s="110"/>
      <c r="M146" s="110"/>
      <c r="N146" s="110"/>
      <c r="O146" s="110"/>
      <c r="P146" s="110"/>
      <c r="Q146" s="147">
        <f t="shared" si="3"/>
        <v>0</v>
      </c>
      <c r="R146" s="136"/>
      <c r="S146" s="137"/>
      <c r="T146" s="103"/>
      <c r="U146" s="104">
        <f>COUNTIFS([1]Courrier_fuite_suppossee!F118:F10216,"Fuite supposée",[1]Courrier_fuite_suppossee!B118:B10216,[1]Octeville!C146:C1193)</f>
        <v>0</v>
      </c>
      <c r="V146" s="105">
        <f>COUNTIFS([1]Courrier_fuite_suppossee!F113:F10715,"Conso supérieure",[1]Courrier_fuite_suppossee!B113:B10715,[1]Octeville!C146:C1194)</f>
        <v>0</v>
      </c>
      <c r="W146" s="106">
        <f>COUNTIFS([1]Courrier_fuite_suppossee!F113:F10216,"CPT innaccèssible",[1]Courrier_fuite_suppossee!B113:B10216,[1]Octeville!C29:C1193)</f>
        <v>0</v>
      </c>
      <c r="X146" s="107">
        <f>COUNTIFS([1]Courrier_fuite_suppossee!F113:F10216,"CPT difficille accès",[1]Courrier_fuite_suppossee!B113:B10216,[1]Octeville!C146:C1193)</f>
        <v>0</v>
      </c>
      <c r="Y146" s="108">
        <f>COUNTIFS([1]Courrier_fuite_suppossee!F113:F10216,"Fuite après CPT",[1]Courrier_fuite_suppossee!B113:B10216,[1]Octeville!C146:C1193)</f>
        <v>0</v>
      </c>
      <c r="Z146" s="119"/>
      <c r="AA146" s="110"/>
      <c r="AB146" s="90"/>
      <c r="AC146" s="90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</row>
    <row r="147" spans="1:75" ht="17.100000000000001" customHeight="1" x14ac:dyDescent="0.2">
      <c r="A147" s="91" t="e">
        <f>B147&amp;"_"&amp;COUNTIF($B$18:B147,B147)</f>
        <v>#VALUE!</v>
      </c>
      <c r="B147" s="145" t="e">
        <f>Tableau135817[[#This Row],[Commentaire divers]]</f>
        <v>#VALUE!</v>
      </c>
      <c r="C147" s="142"/>
      <c r="D147" s="139"/>
      <c r="E147" s="149" t="b">
        <f t="shared" si="4"/>
        <v>0</v>
      </c>
      <c r="F147" s="96"/>
      <c r="G147" s="97"/>
      <c r="H147" s="111"/>
      <c r="I147" s="135"/>
      <c r="J147" s="135"/>
      <c r="K147" s="110"/>
      <c r="L147" s="110"/>
      <c r="M147" s="110"/>
      <c r="N147" s="110"/>
      <c r="O147" s="110"/>
      <c r="P147" s="110"/>
      <c r="Q147" s="147">
        <f t="shared" si="3"/>
        <v>0</v>
      </c>
      <c r="R147" s="136"/>
      <c r="S147" s="137"/>
      <c r="T147" s="103"/>
      <c r="U147" s="104">
        <f>COUNTIFS([1]Courrier_fuite_suppossee!F119:F10217,"Fuite supposée",[1]Courrier_fuite_suppossee!B119:B10217,[1]Octeville!C147:C1194)</f>
        <v>0</v>
      </c>
      <c r="V147" s="105">
        <f>COUNTIFS([1]Courrier_fuite_suppossee!F114:F10716,"Conso supérieure",[1]Courrier_fuite_suppossee!B114:B10716,[1]Octeville!C147:C1195)</f>
        <v>0</v>
      </c>
      <c r="W147" s="106">
        <f>COUNTIFS([1]Courrier_fuite_suppossee!F114:F10217,"CPT innaccèssible",[1]Courrier_fuite_suppossee!B114:B10217,[1]Octeville!C30:C1194)</f>
        <v>0</v>
      </c>
      <c r="X147" s="107">
        <f>COUNTIFS([1]Courrier_fuite_suppossee!F114:F10217,"CPT difficille accès",[1]Courrier_fuite_suppossee!B114:B10217,[1]Octeville!C147:C1194)</f>
        <v>0</v>
      </c>
      <c r="Y147" s="108">
        <f>COUNTIFS([1]Courrier_fuite_suppossee!F114:F10217,"Fuite après CPT",[1]Courrier_fuite_suppossee!B114:B10217,[1]Octeville!C147:C1194)</f>
        <v>0</v>
      </c>
      <c r="Z147" s="119"/>
      <c r="AA147" s="110"/>
      <c r="AB147" s="90"/>
      <c r="AC147" s="90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</row>
    <row r="148" spans="1:75" ht="17.100000000000001" customHeight="1" x14ac:dyDescent="0.2">
      <c r="A148" s="91" t="e">
        <f>B148&amp;"_"&amp;COUNTIF($B$18:B148,B148)</f>
        <v>#VALUE!</v>
      </c>
      <c r="B148" s="145" t="e">
        <f>Tableau135817[[#This Row],[Commentaire divers]]</f>
        <v>#VALUE!</v>
      </c>
      <c r="C148" s="142"/>
      <c r="D148" s="139"/>
      <c r="E148" s="149" t="b">
        <f t="shared" si="4"/>
        <v>0</v>
      </c>
      <c r="F148" s="96"/>
      <c r="G148" s="97"/>
      <c r="H148" s="111"/>
      <c r="I148" s="135"/>
      <c r="J148" s="135"/>
      <c r="K148" s="110"/>
      <c r="L148" s="110"/>
      <c r="M148" s="110"/>
      <c r="N148" s="110"/>
      <c r="O148" s="110"/>
      <c r="P148" s="110"/>
      <c r="Q148" s="147">
        <f t="shared" si="3"/>
        <v>0</v>
      </c>
      <c r="R148" s="136"/>
      <c r="S148" s="137"/>
      <c r="T148" s="103"/>
      <c r="U148" s="104">
        <f>COUNTIFS([1]Courrier_fuite_suppossee!F120:F10218,"Fuite supposée",[1]Courrier_fuite_suppossee!B120:B10218,[1]Octeville!C148:C1195)</f>
        <v>0</v>
      </c>
      <c r="V148" s="105">
        <f>COUNTIFS([1]Courrier_fuite_suppossee!F115:F10717,"Conso supérieure",[1]Courrier_fuite_suppossee!B115:B10717,[1]Octeville!C148:C1196)</f>
        <v>0</v>
      </c>
      <c r="W148" s="106">
        <f>COUNTIFS([1]Courrier_fuite_suppossee!F115:F10218,"CPT innaccèssible",[1]Courrier_fuite_suppossee!B115:B10218,[1]Octeville!C31:C1195)</f>
        <v>0</v>
      </c>
      <c r="X148" s="107">
        <f>COUNTIFS([1]Courrier_fuite_suppossee!F115:F10218,"CPT difficille accès",[1]Courrier_fuite_suppossee!B115:B10218,[1]Octeville!C148:C1195)</f>
        <v>0</v>
      </c>
      <c r="Y148" s="108">
        <f>COUNTIFS([1]Courrier_fuite_suppossee!F115:F10218,"Fuite après CPT",[1]Courrier_fuite_suppossee!B115:B10218,[1]Octeville!C148:C1195)</f>
        <v>0</v>
      </c>
      <c r="Z148" s="119"/>
      <c r="AA148" s="110"/>
      <c r="AB148" s="90"/>
      <c r="AC148" s="90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</row>
    <row r="149" spans="1:75" ht="17.100000000000001" customHeight="1" x14ac:dyDescent="0.2">
      <c r="A149" s="91" t="e">
        <f>B149&amp;"_"&amp;COUNTIF($B$18:B149,B149)</f>
        <v>#VALUE!</v>
      </c>
      <c r="B149" s="145" t="e">
        <f>Tableau135817[[#This Row],[Commentaire divers]]</f>
        <v>#VALUE!</v>
      </c>
      <c r="C149" s="142"/>
      <c r="D149" s="139"/>
      <c r="E149" s="149" t="b">
        <f t="shared" si="4"/>
        <v>0</v>
      </c>
      <c r="F149" s="96"/>
      <c r="G149" s="97"/>
      <c r="H149" s="111"/>
      <c r="I149" s="135"/>
      <c r="J149" s="135"/>
      <c r="K149" s="110"/>
      <c r="L149" s="110"/>
      <c r="M149" s="110"/>
      <c r="N149" s="110"/>
      <c r="O149" s="110"/>
      <c r="P149" s="110"/>
      <c r="Q149" s="147">
        <f t="shared" si="3"/>
        <v>0</v>
      </c>
      <c r="R149" s="136"/>
      <c r="S149" s="137"/>
      <c r="T149" s="103"/>
      <c r="U149" s="104">
        <f>COUNTIFS([1]Courrier_fuite_suppossee!F121:F10219,"Fuite supposée",[1]Courrier_fuite_suppossee!B121:B10219,[1]Octeville!C149:C1196)</f>
        <v>0</v>
      </c>
      <c r="V149" s="105">
        <f>COUNTIFS([1]Courrier_fuite_suppossee!F116:F10718,"Conso supérieure",[1]Courrier_fuite_suppossee!B116:B10718,[1]Octeville!C149:C1197)</f>
        <v>0</v>
      </c>
      <c r="W149" s="106">
        <f>COUNTIFS([1]Courrier_fuite_suppossee!F116:F10219,"CPT innaccèssible",[1]Courrier_fuite_suppossee!B116:B10219,[1]Octeville!C32:C1196)</f>
        <v>0</v>
      </c>
      <c r="X149" s="107">
        <f>COUNTIFS([1]Courrier_fuite_suppossee!F116:F10219,"CPT difficille accès",[1]Courrier_fuite_suppossee!B116:B10219,[1]Octeville!C149:C1196)</f>
        <v>0</v>
      </c>
      <c r="Y149" s="108">
        <f>COUNTIFS([1]Courrier_fuite_suppossee!F116:F10219,"Fuite après CPT",[1]Courrier_fuite_suppossee!B116:B10219,[1]Octeville!C149:C1196)</f>
        <v>0</v>
      </c>
      <c r="Z149" s="119"/>
      <c r="AA149" s="110"/>
      <c r="AB149" s="90"/>
      <c r="AC149" s="90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</row>
    <row r="150" spans="1:75" ht="17.100000000000001" customHeight="1" x14ac:dyDescent="0.2">
      <c r="A150" s="91" t="e">
        <f>B150&amp;"_"&amp;COUNTIF($B$18:B150,B150)</f>
        <v>#VALUE!</v>
      </c>
      <c r="B150" s="145" t="e">
        <f>Tableau135817[[#This Row],[Commentaire divers]]</f>
        <v>#VALUE!</v>
      </c>
      <c r="C150" s="142"/>
      <c r="D150" s="139"/>
      <c r="E150" s="149" t="b">
        <f t="shared" si="4"/>
        <v>0</v>
      </c>
      <c r="F150" s="96"/>
      <c r="G150" s="97"/>
      <c r="H150" s="111"/>
      <c r="I150" s="135"/>
      <c r="J150" s="135"/>
      <c r="K150" s="110"/>
      <c r="L150" s="110"/>
      <c r="M150" s="110"/>
      <c r="N150" s="110"/>
      <c r="O150" s="110"/>
      <c r="P150" s="110"/>
      <c r="Q150" s="147">
        <f t="shared" si="3"/>
        <v>0</v>
      </c>
      <c r="R150" s="136"/>
      <c r="S150" s="137"/>
      <c r="T150" s="103"/>
      <c r="U150" s="104">
        <f>COUNTIFS([1]Courrier_fuite_suppossee!F122:F10220,"Fuite supposée",[1]Courrier_fuite_suppossee!B122:B10220,[1]Octeville!C150:C1197)</f>
        <v>0</v>
      </c>
      <c r="V150" s="105">
        <f>COUNTIFS([1]Courrier_fuite_suppossee!F117:F10719,"Conso supérieure",[1]Courrier_fuite_suppossee!B117:B10719,[1]Octeville!C150:C1198)</f>
        <v>0</v>
      </c>
      <c r="W150" s="106">
        <f>COUNTIFS([1]Courrier_fuite_suppossee!F117:F10220,"CPT innaccèssible",[1]Courrier_fuite_suppossee!B117:B10220,[1]Octeville!C33:C1197)</f>
        <v>0</v>
      </c>
      <c r="X150" s="107">
        <f>COUNTIFS([1]Courrier_fuite_suppossee!F117:F10220,"CPT difficille accès",[1]Courrier_fuite_suppossee!B117:B10220,[1]Octeville!C150:C1197)</f>
        <v>0</v>
      </c>
      <c r="Y150" s="108">
        <f>COUNTIFS([1]Courrier_fuite_suppossee!F117:F10220,"Fuite après CPT",[1]Courrier_fuite_suppossee!B117:B10220,[1]Octeville!C150:C1197)</f>
        <v>0</v>
      </c>
      <c r="Z150" s="119"/>
      <c r="AA150" s="110"/>
      <c r="AB150" s="90"/>
      <c r="AC150" s="90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</row>
    <row r="151" spans="1:75" ht="17.100000000000001" customHeight="1" x14ac:dyDescent="0.2">
      <c r="A151" s="91" t="e">
        <f>B151&amp;"_"&amp;COUNTIF($B$18:B151,B151)</f>
        <v>#VALUE!</v>
      </c>
      <c r="B151" s="145" t="e">
        <f>Tableau135817[[#This Row],[Commentaire divers]]</f>
        <v>#VALUE!</v>
      </c>
      <c r="C151" s="142"/>
      <c r="D151" s="139"/>
      <c r="E151" s="149" t="b">
        <f t="shared" si="4"/>
        <v>0</v>
      </c>
      <c r="F151" s="96"/>
      <c r="G151" s="97"/>
      <c r="H151" s="111"/>
      <c r="I151" s="135"/>
      <c r="J151" s="135"/>
      <c r="K151" s="110"/>
      <c r="L151" s="110"/>
      <c r="M151" s="110"/>
      <c r="N151" s="110"/>
      <c r="O151" s="110"/>
      <c r="P151" s="110"/>
      <c r="Q151" s="147">
        <f t="shared" si="3"/>
        <v>0</v>
      </c>
      <c r="R151" s="136"/>
      <c r="S151" s="137"/>
      <c r="T151" s="103"/>
      <c r="U151" s="104">
        <f>COUNTIFS([1]Courrier_fuite_suppossee!F123:F10221,"Fuite supposée",[1]Courrier_fuite_suppossee!B123:B10221,[1]Octeville!C151:C1198)</f>
        <v>0</v>
      </c>
      <c r="V151" s="105">
        <f>COUNTIFS([1]Courrier_fuite_suppossee!F118:F10720,"Conso supérieure",[1]Courrier_fuite_suppossee!B118:B10720,[1]Octeville!C151:C1199)</f>
        <v>0</v>
      </c>
      <c r="W151" s="106">
        <f>COUNTIFS([1]Courrier_fuite_suppossee!F118:F10221,"CPT innaccèssible",[1]Courrier_fuite_suppossee!B118:B10221,[1]Octeville!C34:C1198)</f>
        <v>0</v>
      </c>
      <c r="X151" s="107">
        <f>COUNTIFS([1]Courrier_fuite_suppossee!F118:F10221,"CPT difficille accès",[1]Courrier_fuite_suppossee!B118:B10221,[1]Octeville!C151:C1198)</f>
        <v>0</v>
      </c>
      <c r="Y151" s="108">
        <f>COUNTIFS([1]Courrier_fuite_suppossee!F118:F10221,"Fuite après CPT",[1]Courrier_fuite_suppossee!B118:B10221,[1]Octeville!C151:C1198)</f>
        <v>0</v>
      </c>
      <c r="Z151" s="119"/>
      <c r="AA151" s="110"/>
      <c r="AB151" s="90"/>
      <c r="AC151" s="90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</row>
    <row r="152" spans="1:75" ht="17.100000000000001" customHeight="1" x14ac:dyDescent="0.2">
      <c r="A152" s="91" t="e">
        <f>B152&amp;"_"&amp;COUNTIF($B$18:B152,B152)</f>
        <v>#VALUE!</v>
      </c>
      <c r="B152" s="145" t="e">
        <f>Tableau135817[[#This Row],[Commentaire divers]]</f>
        <v>#VALUE!</v>
      </c>
      <c r="C152" s="142"/>
      <c r="D152" s="139"/>
      <c r="E152" s="149" t="b">
        <f t="shared" si="4"/>
        <v>0</v>
      </c>
      <c r="F152" s="96"/>
      <c r="G152" s="97"/>
      <c r="H152" s="111"/>
      <c r="I152" s="135"/>
      <c r="J152" s="135"/>
      <c r="K152" s="110"/>
      <c r="L152" s="110"/>
      <c r="M152" s="110"/>
      <c r="N152" s="110"/>
      <c r="O152" s="110"/>
      <c r="P152" s="110"/>
      <c r="Q152" s="147">
        <f t="shared" si="3"/>
        <v>0</v>
      </c>
      <c r="R152" s="136"/>
      <c r="S152" s="137"/>
      <c r="T152" s="103"/>
      <c r="U152" s="104">
        <f>COUNTIFS([1]Courrier_fuite_suppossee!F124:F10222,"Fuite supposée",[1]Courrier_fuite_suppossee!B124:B10222,[1]Octeville!C152:C1199)</f>
        <v>0</v>
      </c>
      <c r="V152" s="105">
        <f>COUNTIFS([1]Courrier_fuite_suppossee!F119:F10721,"Conso supérieure",[1]Courrier_fuite_suppossee!B119:B10721,[1]Octeville!C152:C1200)</f>
        <v>0</v>
      </c>
      <c r="W152" s="106">
        <f>COUNTIFS([1]Courrier_fuite_suppossee!F119:F10222,"CPT innaccèssible",[1]Courrier_fuite_suppossee!B119:B10222,[1]Octeville!C35:C1199)</f>
        <v>0</v>
      </c>
      <c r="X152" s="107">
        <f>COUNTIFS([1]Courrier_fuite_suppossee!F119:F10222,"CPT difficille accès",[1]Courrier_fuite_suppossee!B119:B10222,[1]Octeville!C152:C1199)</f>
        <v>0</v>
      </c>
      <c r="Y152" s="108">
        <f>COUNTIFS([1]Courrier_fuite_suppossee!F119:F10222,"Fuite après CPT",[1]Courrier_fuite_suppossee!B119:B10222,[1]Octeville!C152:C1199)</f>
        <v>0</v>
      </c>
      <c r="Z152" s="119"/>
      <c r="AA152" s="110"/>
      <c r="AB152" s="90"/>
      <c r="AC152" s="90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</row>
    <row r="153" spans="1:75" ht="17.100000000000001" customHeight="1" x14ac:dyDescent="0.2">
      <c r="A153" s="91" t="e">
        <f>B153&amp;"_"&amp;COUNTIF($B$18:B153,B153)</f>
        <v>#VALUE!</v>
      </c>
      <c r="B153" s="145" t="e">
        <f>Tableau135817[[#This Row],[Commentaire divers]]</f>
        <v>#VALUE!</v>
      </c>
      <c r="C153" s="142"/>
      <c r="D153" s="139"/>
      <c r="E153" s="149" t="b">
        <f t="shared" si="4"/>
        <v>0</v>
      </c>
      <c r="F153" s="96"/>
      <c r="G153" s="97"/>
      <c r="H153" s="111"/>
      <c r="I153" s="135"/>
      <c r="J153" s="135"/>
      <c r="K153" s="110"/>
      <c r="L153" s="110"/>
      <c r="M153" s="110"/>
      <c r="N153" s="110"/>
      <c r="O153" s="110"/>
      <c r="P153" s="110"/>
      <c r="Q153" s="147">
        <f t="shared" si="3"/>
        <v>0</v>
      </c>
      <c r="R153" s="136"/>
      <c r="S153" s="137"/>
      <c r="T153" s="103"/>
      <c r="U153" s="104">
        <f>COUNTIFS([1]Courrier_fuite_suppossee!F125:F10223,"Fuite supposée",[1]Courrier_fuite_suppossee!B125:B10223,[1]Octeville!C153:C1200)</f>
        <v>0</v>
      </c>
      <c r="V153" s="105">
        <f>COUNTIFS([1]Courrier_fuite_suppossee!F120:F10722,"Conso supérieure",[1]Courrier_fuite_suppossee!B120:B10722,[1]Octeville!C153:C1201)</f>
        <v>0</v>
      </c>
      <c r="W153" s="106">
        <f>COUNTIFS([1]Courrier_fuite_suppossee!F120:F10223,"CPT innaccèssible",[1]Courrier_fuite_suppossee!B120:B10223,[1]Octeville!C36:C1200)</f>
        <v>0</v>
      </c>
      <c r="X153" s="107">
        <f>COUNTIFS([1]Courrier_fuite_suppossee!F120:F10223,"CPT difficille accès",[1]Courrier_fuite_suppossee!B120:B10223,[1]Octeville!C153:C1200)</f>
        <v>0</v>
      </c>
      <c r="Y153" s="108">
        <f>COUNTIFS([1]Courrier_fuite_suppossee!F120:F10223,"Fuite après CPT",[1]Courrier_fuite_suppossee!B120:B10223,[1]Octeville!C153:C1200)</f>
        <v>0</v>
      </c>
      <c r="Z153" s="119"/>
      <c r="AA153" s="110"/>
      <c r="AB153" s="90"/>
      <c r="AC153" s="90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</row>
    <row r="154" spans="1:75" ht="17.100000000000001" customHeight="1" x14ac:dyDescent="0.2">
      <c r="A154" s="91" t="e">
        <f>B154&amp;"_"&amp;COUNTIF($B$18:B154,B154)</f>
        <v>#VALUE!</v>
      </c>
      <c r="B154" s="145" t="e">
        <f>Tableau135817[[#This Row],[Commentaire divers]]</f>
        <v>#VALUE!</v>
      </c>
      <c r="C154" s="142"/>
      <c r="D154" s="139"/>
      <c r="E154" s="149" t="b">
        <f t="shared" si="4"/>
        <v>0</v>
      </c>
      <c r="F154" s="96"/>
      <c r="G154" s="97"/>
      <c r="H154" s="111"/>
      <c r="I154" s="135"/>
      <c r="J154" s="135"/>
      <c r="K154" s="110"/>
      <c r="L154" s="110"/>
      <c r="M154" s="110"/>
      <c r="N154" s="110"/>
      <c r="O154" s="110"/>
      <c r="P154" s="110"/>
      <c r="Q154" s="147">
        <f t="shared" si="3"/>
        <v>0</v>
      </c>
      <c r="R154" s="136"/>
      <c r="S154" s="137"/>
      <c r="T154" s="103"/>
      <c r="U154" s="104">
        <f>COUNTIFS([1]Courrier_fuite_suppossee!F126:F10224,"Fuite supposée",[1]Courrier_fuite_suppossee!B126:B10224,[1]Octeville!C154:C1201)</f>
        <v>0</v>
      </c>
      <c r="V154" s="105">
        <f>COUNTIFS([1]Courrier_fuite_suppossee!F121:F10723,"Conso supérieure",[1]Courrier_fuite_suppossee!B121:B10723,[1]Octeville!C154:C1202)</f>
        <v>0</v>
      </c>
      <c r="W154" s="106">
        <f>COUNTIFS([1]Courrier_fuite_suppossee!F121:F10224,"CPT innaccèssible",[1]Courrier_fuite_suppossee!B121:B10224,[1]Octeville!C37:C1201)</f>
        <v>0</v>
      </c>
      <c r="X154" s="107">
        <f>COUNTIFS([1]Courrier_fuite_suppossee!F121:F10224,"CPT difficille accès",[1]Courrier_fuite_suppossee!B121:B10224,[1]Octeville!C154:C1201)</f>
        <v>0</v>
      </c>
      <c r="Y154" s="108">
        <f>COUNTIFS([1]Courrier_fuite_suppossee!F121:F10224,"Fuite après CPT",[1]Courrier_fuite_suppossee!B121:B10224,[1]Octeville!C154:C1201)</f>
        <v>0</v>
      </c>
      <c r="Z154" s="119"/>
      <c r="AA154" s="110"/>
      <c r="AB154" s="90"/>
      <c r="AC154" s="90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</row>
    <row r="155" spans="1:75" ht="17.100000000000001" customHeight="1" x14ac:dyDescent="0.2">
      <c r="A155" s="91" t="e">
        <f>B155&amp;"_"&amp;COUNTIF($B$18:B155,B155)</f>
        <v>#VALUE!</v>
      </c>
      <c r="B155" s="145" t="e">
        <f>Tableau135817[[#This Row],[Commentaire divers]]</f>
        <v>#VALUE!</v>
      </c>
      <c r="C155" s="142"/>
      <c r="D155" s="139"/>
      <c r="E155" s="149" t="b">
        <f t="shared" si="4"/>
        <v>0</v>
      </c>
      <c r="F155" s="96"/>
      <c r="G155" s="97"/>
      <c r="H155" s="111"/>
      <c r="I155" s="135"/>
      <c r="J155" s="135"/>
      <c r="K155" s="110"/>
      <c r="L155" s="110"/>
      <c r="M155" s="110"/>
      <c r="N155" s="110"/>
      <c r="O155" s="110"/>
      <c r="P155" s="110"/>
      <c r="Q155" s="147">
        <f t="shared" si="3"/>
        <v>0</v>
      </c>
      <c r="R155" s="136"/>
      <c r="S155" s="137"/>
      <c r="T155" s="103"/>
      <c r="U155" s="104">
        <f>COUNTIFS([1]Courrier_fuite_suppossee!F127:F10225,"Fuite supposée",[1]Courrier_fuite_suppossee!B127:B10225,[1]Octeville!C155:C1202)</f>
        <v>0</v>
      </c>
      <c r="V155" s="105">
        <f>COUNTIFS([1]Courrier_fuite_suppossee!F122:F10724,"Conso supérieure",[1]Courrier_fuite_suppossee!B122:B10724,[1]Octeville!C155:C1203)</f>
        <v>0</v>
      </c>
      <c r="W155" s="106">
        <f>COUNTIFS([1]Courrier_fuite_suppossee!F122:F10225,"CPT innaccèssible",[1]Courrier_fuite_suppossee!B122:B10225,[1]Octeville!C38:C1202)</f>
        <v>0</v>
      </c>
      <c r="X155" s="107">
        <f>COUNTIFS([1]Courrier_fuite_suppossee!F122:F10225,"CPT difficille accès",[1]Courrier_fuite_suppossee!B122:B10225,[1]Octeville!C155:C1202)</f>
        <v>0</v>
      </c>
      <c r="Y155" s="108">
        <f>COUNTIFS([1]Courrier_fuite_suppossee!F122:F10225,"Fuite après CPT",[1]Courrier_fuite_suppossee!B122:B10225,[1]Octeville!C155:C1202)</f>
        <v>0</v>
      </c>
      <c r="Z155" s="119"/>
      <c r="AA155" s="110"/>
      <c r="AB155" s="90"/>
      <c r="AC155" s="90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</row>
    <row r="156" spans="1:75" ht="17.100000000000001" customHeight="1" x14ac:dyDescent="0.2">
      <c r="A156" s="91" t="e">
        <f>B156&amp;"_"&amp;COUNTIF($B$18:B156,B156)</f>
        <v>#VALUE!</v>
      </c>
      <c r="B156" s="145" t="e">
        <f>Tableau135817[[#This Row],[Commentaire divers]]</f>
        <v>#VALUE!</v>
      </c>
      <c r="C156" s="142"/>
      <c r="D156" s="139"/>
      <c r="E156" s="149" t="b">
        <f t="shared" si="4"/>
        <v>0</v>
      </c>
      <c r="F156" s="96"/>
      <c r="G156" s="97"/>
      <c r="H156" s="111"/>
      <c r="I156" s="135"/>
      <c r="J156" s="135"/>
      <c r="K156" s="110"/>
      <c r="L156" s="110"/>
      <c r="M156" s="110"/>
      <c r="N156" s="110"/>
      <c r="O156" s="110"/>
      <c r="P156" s="110"/>
      <c r="Q156" s="147">
        <f t="shared" si="3"/>
        <v>0</v>
      </c>
      <c r="R156" s="136"/>
      <c r="S156" s="137"/>
      <c r="T156" s="103"/>
      <c r="U156" s="104">
        <f>COUNTIFS([1]Courrier_fuite_suppossee!F128:F10226,"Fuite supposée",[1]Courrier_fuite_suppossee!B128:B10226,[1]Octeville!C156:C1203)</f>
        <v>0</v>
      </c>
      <c r="V156" s="105">
        <f>COUNTIFS([1]Courrier_fuite_suppossee!F123:F10725,"Conso supérieure",[1]Courrier_fuite_suppossee!B123:B10725,[1]Octeville!C156:C1204)</f>
        <v>0</v>
      </c>
      <c r="W156" s="106">
        <f>COUNTIFS([1]Courrier_fuite_suppossee!F123:F10226,"CPT innaccèssible",[1]Courrier_fuite_suppossee!B123:B10226,[1]Octeville!C39:C1203)</f>
        <v>0</v>
      </c>
      <c r="X156" s="107">
        <f>COUNTIFS([1]Courrier_fuite_suppossee!F123:F10226,"CPT difficille accès",[1]Courrier_fuite_suppossee!B123:B10226,[1]Octeville!C156:C1203)</f>
        <v>0</v>
      </c>
      <c r="Y156" s="108">
        <f>COUNTIFS([1]Courrier_fuite_suppossee!F123:F10226,"Fuite après CPT",[1]Courrier_fuite_suppossee!B123:B10226,[1]Octeville!C156:C1203)</f>
        <v>0</v>
      </c>
      <c r="Z156" s="119"/>
      <c r="AA156" s="110"/>
      <c r="AB156" s="90"/>
      <c r="AC156" s="90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</row>
    <row r="157" spans="1:75" ht="17.100000000000001" customHeight="1" x14ac:dyDescent="0.2">
      <c r="A157" s="91" t="e">
        <f>B157&amp;"_"&amp;COUNTIF($B$18:B157,B157)</f>
        <v>#VALUE!</v>
      </c>
      <c r="B157" s="145" t="e">
        <f>Tableau135817[[#This Row],[Commentaire divers]]</f>
        <v>#VALUE!</v>
      </c>
      <c r="C157" s="142"/>
      <c r="D157" s="139"/>
      <c r="E157" s="149" t="b">
        <f t="shared" si="4"/>
        <v>0</v>
      </c>
      <c r="F157" s="96"/>
      <c r="G157" s="97"/>
      <c r="H157" s="111"/>
      <c r="I157" s="135"/>
      <c r="J157" s="135"/>
      <c r="K157" s="110"/>
      <c r="L157" s="110"/>
      <c r="M157" s="110"/>
      <c r="N157" s="110"/>
      <c r="O157" s="110"/>
      <c r="P157" s="110"/>
      <c r="Q157" s="147">
        <f t="shared" si="3"/>
        <v>0</v>
      </c>
      <c r="R157" s="136"/>
      <c r="S157" s="137"/>
      <c r="T157" s="103"/>
      <c r="U157" s="104">
        <f>COUNTIFS([1]Courrier_fuite_suppossee!F129:F10227,"Fuite supposée",[1]Courrier_fuite_suppossee!B129:B10227,[1]Octeville!C157:C1204)</f>
        <v>0</v>
      </c>
      <c r="V157" s="105">
        <f>COUNTIFS([1]Courrier_fuite_suppossee!F124:F10726,"Conso supérieure",[1]Courrier_fuite_suppossee!B124:B10726,[1]Octeville!C157:C1205)</f>
        <v>0</v>
      </c>
      <c r="W157" s="106">
        <f>COUNTIFS([1]Courrier_fuite_suppossee!F124:F10227,"CPT innaccèssible",[1]Courrier_fuite_suppossee!B124:B10227,[1]Octeville!C40:C1204)</f>
        <v>0</v>
      </c>
      <c r="X157" s="107">
        <f>COUNTIFS([1]Courrier_fuite_suppossee!F124:F10227,"CPT difficille accès",[1]Courrier_fuite_suppossee!B124:B10227,[1]Octeville!C157:C1204)</f>
        <v>0</v>
      </c>
      <c r="Y157" s="108">
        <f>COUNTIFS([1]Courrier_fuite_suppossee!F124:F10227,"Fuite après CPT",[1]Courrier_fuite_suppossee!B124:B10227,[1]Octeville!C157:C1204)</f>
        <v>0</v>
      </c>
      <c r="Z157" s="119"/>
      <c r="AA157" s="110"/>
      <c r="AB157" s="90"/>
      <c r="AC157" s="90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</row>
    <row r="158" spans="1:75" ht="17.100000000000001" customHeight="1" x14ac:dyDescent="0.2">
      <c r="A158" s="91" t="e">
        <f>B158&amp;"_"&amp;COUNTIF($B$18:B158,B158)</f>
        <v>#VALUE!</v>
      </c>
      <c r="B158" s="145" t="e">
        <f>Tableau135817[[#This Row],[Commentaire divers]]</f>
        <v>#VALUE!</v>
      </c>
      <c r="C158" s="142"/>
      <c r="D158" s="139"/>
      <c r="E158" s="149" t="b">
        <f t="shared" si="4"/>
        <v>0</v>
      </c>
      <c r="F158" s="96"/>
      <c r="G158" s="97"/>
      <c r="H158" s="111"/>
      <c r="I158" s="135"/>
      <c r="J158" s="135"/>
      <c r="K158" s="110"/>
      <c r="L158" s="110"/>
      <c r="M158" s="110"/>
      <c r="N158" s="110"/>
      <c r="O158" s="110"/>
      <c r="P158" s="110"/>
      <c r="Q158" s="147">
        <f t="shared" si="3"/>
        <v>0</v>
      </c>
      <c r="R158" s="136"/>
      <c r="S158" s="137"/>
      <c r="T158" s="103"/>
      <c r="U158" s="104">
        <f>COUNTIFS([1]Courrier_fuite_suppossee!F130:F10228,"Fuite supposée",[1]Courrier_fuite_suppossee!B130:B10228,[1]Octeville!C158:C1205)</f>
        <v>0</v>
      </c>
      <c r="V158" s="105">
        <f>COUNTIFS([1]Courrier_fuite_suppossee!F125:F10727,"Conso supérieure",[1]Courrier_fuite_suppossee!B125:B10727,[1]Octeville!C158:C1206)</f>
        <v>0</v>
      </c>
      <c r="W158" s="106">
        <f>COUNTIFS([1]Courrier_fuite_suppossee!F125:F10228,"CPT innaccèssible",[1]Courrier_fuite_suppossee!B125:B10228,[1]Octeville!C41:C1205)</f>
        <v>0</v>
      </c>
      <c r="X158" s="107">
        <f>COUNTIFS([1]Courrier_fuite_suppossee!F125:F10228,"CPT difficille accès",[1]Courrier_fuite_suppossee!B125:B10228,[1]Octeville!C158:C1205)</f>
        <v>0</v>
      </c>
      <c r="Y158" s="108">
        <f>COUNTIFS([1]Courrier_fuite_suppossee!F125:F10228,"Fuite après CPT",[1]Courrier_fuite_suppossee!B125:B10228,[1]Octeville!C158:C1205)</f>
        <v>0</v>
      </c>
      <c r="Z158" s="119"/>
      <c r="AA158" s="110"/>
      <c r="AB158" s="90"/>
      <c r="AC158" s="90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</row>
    <row r="159" spans="1:75" ht="17.100000000000001" customHeight="1" x14ac:dyDescent="0.2">
      <c r="A159" s="91" t="e">
        <f>B159&amp;"_"&amp;COUNTIF($B$18:B159,B159)</f>
        <v>#VALUE!</v>
      </c>
      <c r="B159" s="145" t="e">
        <f>Tableau135817[[#This Row],[Commentaire divers]]</f>
        <v>#VALUE!</v>
      </c>
      <c r="C159" s="142"/>
      <c r="D159" s="139"/>
      <c r="E159" s="149" t="b">
        <f t="shared" si="4"/>
        <v>0</v>
      </c>
      <c r="F159" s="96"/>
      <c r="G159" s="97"/>
      <c r="H159" s="111"/>
      <c r="I159" s="135"/>
      <c r="J159" s="135"/>
      <c r="K159" s="110"/>
      <c r="L159" s="110"/>
      <c r="M159" s="110"/>
      <c r="N159" s="110"/>
      <c r="O159" s="110"/>
      <c r="P159" s="110"/>
      <c r="Q159" s="147">
        <f t="shared" si="3"/>
        <v>0</v>
      </c>
      <c r="R159" s="136"/>
      <c r="S159" s="137"/>
      <c r="T159" s="103"/>
      <c r="U159" s="104">
        <f>COUNTIFS([1]Courrier_fuite_suppossee!F131:F10229,"Fuite supposée",[1]Courrier_fuite_suppossee!B131:B10229,[1]Octeville!C159:C1206)</f>
        <v>0</v>
      </c>
      <c r="V159" s="105">
        <f>COUNTIFS([1]Courrier_fuite_suppossee!F126:F10728,"Conso supérieure",[1]Courrier_fuite_suppossee!B126:B10728,[1]Octeville!C159:C1207)</f>
        <v>0</v>
      </c>
      <c r="W159" s="106">
        <f>COUNTIFS([1]Courrier_fuite_suppossee!F126:F10229,"CPT innaccèssible",[1]Courrier_fuite_suppossee!B126:B10229,[1]Octeville!C42:C1206)</f>
        <v>0</v>
      </c>
      <c r="X159" s="107">
        <f>COUNTIFS([1]Courrier_fuite_suppossee!F126:F10229,"CPT difficille accès",[1]Courrier_fuite_suppossee!B126:B10229,[1]Octeville!C159:C1206)</f>
        <v>0</v>
      </c>
      <c r="Y159" s="108">
        <f>COUNTIFS([1]Courrier_fuite_suppossee!F126:F10229,"Fuite après CPT",[1]Courrier_fuite_suppossee!B126:B10229,[1]Octeville!C159:C1206)</f>
        <v>0</v>
      </c>
      <c r="Z159" s="119"/>
      <c r="AA159" s="110"/>
      <c r="AB159" s="90"/>
      <c r="AC159" s="90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</row>
    <row r="160" spans="1:75" ht="17.100000000000001" customHeight="1" x14ac:dyDescent="0.2">
      <c r="A160" s="91" t="e">
        <f>B160&amp;"_"&amp;COUNTIF($B$18:B160,B160)</f>
        <v>#VALUE!</v>
      </c>
      <c r="B160" s="145" t="e">
        <f>Tableau135817[[#This Row],[Commentaire divers]]</f>
        <v>#VALUE!</v>
      </c>
      <c r="C160" s="142"/>
      <c r="D160" s="139"/>
      <c r="E160" s="149" t="b">
        <f t="shared" si="4"/>
        <v>0</v>
      </c>
      <c r="F160" s="96"/>
      <c r="G160" s="97"/>
      <c r="H160" s="111"/>
      <c r="I160" s="135"/>
      <c r="J160" s="135"/>
      <c r="K160" s="110"/>
      <c r="L160" s="110"/>
      <c r="M160" s="110"/>
      <c r="N160" s="110"/>
      <c r="O160" s="110"/>
      <c r="P160" s="110"/>
      <c r="Q160" s="147">
        <f t="shared" si="3"/>
        <v>0</v>
      </c>
      <c r="R160" s="136"/>
      <c r="S160" s="137"/>
      <c r="T160" s="103"/>
      <c r="U160" s="104">
        <f>COUNTIFS([1]Courrier_fuite_suppossee!F132:F10230,"Fuite supposée",[1]Courrier_fuite_suppossee!B132:B10230,[1]Octeville!C160:C1207)</f>
        <v>0</v>
      </c>
      <c r="V160" s="105">
        <f>COUNTIFS([1]Courrier_fuite_suppossee!F127:F10729,"Conso supérieure",[1]Courrier_fuite_suppossee!B127:B10729,[1]Octeville!C160:C1208)</f>
        <v>0</v>
      </c>
      <c r="W160" s="106">
        <f>COUNTIFS([1]Courrier_fuite_suppossee!F127:F10230,"CPT innaccèssible",[1]Courrier_fuite_suppossee!B127:B10230,[1]Octeville!C43:C1207)</f>
        <v>0</v>
      </c>
      <c r="X160" s="107">
        <f>COUNTIFS([1]Courrier_fuite_suppossee!F127:F10230,"CPT difficille accès",[1]Courrier_fuite_suppossee!B127:B10230,[1]Octeville!C160:C1207)</f>
        <v>0</v>
      </c>
      <c r="Y160" s="108">
        <f>COUNTIFS([1]Courrier_fuite_suppossee!F127:F10230,"Fuite après CPT",[1]Courrier_fuite_suppossee!B127:B10230,[1]Octeville!C160:C1207)</f>
        <v>0</v>
      </c>
      <c r="Z160" s="119"/>
      <c r="AA160" s="110"/>
      <c r="AB160" s="90"/>
      <c r="AC160" s="90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</row>
    <row r="161" spans="1:75" ht="17.100000000000001" customHeight="1" x14ac:dyDescent="0.2">
      <c r="A161" s="91" t="e">
        <f>B161&amp;"_"&amp;COUNTIF($B$18:B161,B161)</f>
        <v>#VALUE!</v>
      </c>
      <c r="B161" s="145" t="e">
        <f>Tableau135817[[#This Row],[Commentaire divers]]</f>
        <v>#VALUE!</v>
      </c>
      <c r="C161" s="142"/>
      <c r="D161" s="139"/>
      <c r="E161" s="149" t="b">
        <f t="shared" si="4"/>
        <v>0</v>
      </c>
      <c r="F161" s="96"/>
      <c r="G161" s="97"/>
      <c r="H161" s="111"/>
      <c r="I161" s="135"/>
      <c r="J161" s="135"/>
      <c r="K161" s="110"/>
      <c r="L161" s="110"/>
      <c r="M161" s="110"/>
      <c r="N161" s="110"/>
      <c r="O161" s="110"/>
      <c r="P161" s="110"/>
      <c r="Q161" s="147">
        <f t="shared" si="3"/>
        <v>0</v>
      </c>
      <c r="R161" s="136"/>
      <c r="S161" s="137"/>
      <c r="T161" s="103"/>
      <c r="U161" s="104">
        <f>COUNTIFS([1]Courrier_fuite_suppossee!F133:F10231,"Fuite supposée",[1]Courrier_fuite_suppossee!B133:B10231,[1]Octeville!C161:C1208)</f>
        <v>0</v>
      </c>
      <c r="V161" s="105">
        <f>COUNTIFS([1]Courrier_fuite_suppossee!F128:F10730,"Conso supérieure",[1]Courrier_fuite_suppossee!B128:B10730,[1]Octeville!C161:C1209)</f>
        <v>0</v>
      </c>
      <c r="W161" s="106">
        <f>COUNTIFS([1]Courrier_fuite_suppossee!F128:F10231,"CPT innaccèssible",[1]Courrier_fuite_suppossee!B128:B10231,[1]Octeville!C44:C1208)</f>
        <v>0</v>
      </c>
      <c r="X161" s="107">
        <f>COUNTIFS([1]Courrier_fuite_suppossee!F128:F10231,"CPT difficille accès",[1]Courrier_fuite_suppossee!B128:B10231,[1]Octeville!C161:C1208)</f>
        <v>0</v>
      </c>
      <c r="Y161" s="108">
        <f>COUNTIFS([1]Courrier_fuite_suppossee!F128:F10231,"Fuite après CPT",[1]Courrier_fuite_suppossee!B128:B10231,[1]Octeville!C161:C1208)</f>
        <v>0</v>
      </c>
      <c r="Z161" s="119"/>
      <c r="AA161" s="110"/>
      <c r="AB161" s="90"/>
      <c r="AC161" s="90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</row>
    <row r="162" spans="1:75" ht="17.100000000000001" customHeight="1" x14ac:dyDescent="0.2">
      <c r="A162" s="91" t="e">
        <f>B162&amp;"_"&amp;COUNTIF($B$18:B162,B162)</f>
        <v>#VALUE!</v>
      </c>
      <c r="B162" s="145" t="e">
        <f>Tableau135817[[#This Row],[Commentaire divers]]</f>
        <v>#VALUE!</v>
      </c>
      <c r="C162" s="142"/>
      <c r="D162" s="139"/>
      <c r="E162" s="149" t="b">
        <f t="shared" si="4"/>
        <v>0</v>
      </c>
      <c r="F162" s="96"/>
      <c r="G162" s="97"/>
      <c r="H162" s="111"/>
      <c r="I162" s="135"/>
      <c r="J162" s="135"/>
      <c r="K162" s="110"/>
      <c r="L162" s="110"/>
      <c r="M162" s="110"/>
      <c r="N162" s="110"/>
      <c r="O162" s="110"/>
      <c r="P162" s="110"/>
      <c r="Q162" s="147">
        <f t="shared" si="3"/>
        <v>0</v>
      </c>
      <c r="R162" s="136"/>
      <c r="S162" s="137"/>
      <c r="T162" s="103"/>
      <c r="U162" s="104">
        <f>COUNTIFS([1]Courrier_fuite_suppossee!F134:F10232,"Fuite supposée",[1]Courrier_fuite_suppossee!B134:B10232,[1]Octeville!C162:C1209)</f>
        <v>0</v>
      </c>
      <c r="V162" s="105">
        <f>COUNTIFS([1]Courrier_fuite_suppossee!F129:F10731,"Conso supérieure",[1]Courrier_fuite_suppossee!B129:B10731,[1]Octeville!C162:C1210)</f>
        <v>0</v>
      </c>
      <c r="W162" s="106">
        <f>COUNTIFS([1]Courrier_fuite_suppossee!F129:F10232,"CPT innaccèssible",[1]Courrier_fuite_suppossee!B129:B10232,[1]Octeville!C45:C1209)</f>
        <v>0</v>
      </c>
      <c r="X162" s="107">
        <f>COUNTIFS([1]Courrier_fuite_suppossee!F129:F10232,"CPT difficille accès",[1]Courrier_fuite_suppossee!B129:B10232,[1]Octeville!C162:C1209)</f>
        <v>0</v>
      </c>
      <c r="Y162" s="108">
        <f>COUNTIFS([1]Courrier_fuite_suppossee!F129:F10232,"Fuite après CPT",[1]Courrier_fuite_suppossee!B129:B10232,[1]Octeville!C162:C1209)</f>
        <v>0</v>
      </c>
      <c r="Z162" s="119"/>
      <c r="AA162" s="110"/>
      <c r="AB162" s="90"/>
      <c r="AC162" s="90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</row>
    <row r="163" spans="1:75" ht="17.100000000000001" customHeight="1" x14ac:dyDescent="0.2">
      <c r="A163" s="91" t="e">
        <f>B163&amp;"_"&amp;COUNTIF($B$18:B163,B163)</f>
        <v>#VALUE!</v>
      </c>
      <c r="B163" s="145" t="e">
        <f>Tableau135817[[#This Row],[Commentaire divers]]</f>
        <v>#VALUE!</v>
      </c>
      <c r="C163" s="142"/>
      <c r="D163" s="139"/>
      <c r="E163" s="149" t="b">
        <f t="shared" si="4"/>
        <v>0</v>
      </c>
      <c r="F163" s="96"/>
      <c r="G163" s="97"/>
      <c r="H163" s="111"/>
      <c r="I163" s="135"/>
      <c r="J163" s="135"/>
      <c r="K163" s="110"/>
      <c r="L163" s="110"/>
      <c r="M163" s="110"/>
      <c r="N163" s="110"/>
      <c r="O163" s="110"/>
      <c r="P163" s="110"/>
      <c r="Q163" s="147">
        <f t="shared" si="3"/>
        <v>0</v>
      </c>
      <c r="R163" s="136"/>
      <c r="S163" s="137"/>
      <c r="T163" s="103"/>
      <c r="U163" s="104">
        <f>COUNTIFS([1]Courrier_fuite_suppossee!F135:F10233,"Fuite supposée",[1]Courrier_fuite_suppossee!B135:B10233,[1]Octeville!C163:C1210)</f>
        <v>0</v>
      </c>
      <c r="V163" s="105">
        <f>COUNTIFS([1]Courrier_fuite_suppossee!F130:F10732,"Conso supérieure",[1]Courrier_fuite_suppossee!B130:B10732,[1]Octeville!C163:C1211)</f>
        <v>0</v>
      </c>
      <c r="W163" s="106">
        <f>COUNTIFS([1]Courrier_fuite_suppossee!F130:F10233,"CPT innaccèssible",[1]Courrier_fuite_suppossee!B130:B10233,[1]Octeville!C46:C1210)</f>
        <v>0</v>
      </c>
      <c r="X163" s="107">
        <f>COUNTIFS([1]Courrier_fuite_suppossee!F130:F10233,"CPT difficille accès",[1]Courrier_fuite_suppossee!B130:B10233,[1]Octeville!C163:C1210)</f>
        <v>0</v>
      </c>
      <c r="Y163" s="108">
        <f>COUNTIFS([1]Courrier_fuite_suppossee!F130:F10233,"Fuite après CPT",[1]Courrier_fuite_suppossee!B130:B10233,[1]Octeville!C163:C1210)</f>
        <v>0</v>
      </c>
      <c r="Z163" s="119"/>
      <c r="AA163" s="110"/>
      <c r="AB163" s="90"/>
      <c r="AC163" s="90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</row>
    <row r="164" spans="1:75" ht="17.100000000000001" customHeight="1" x14ac:dyDescent="0.2">
      <c r="A164" s="91" t="e">
        <f>B164&amp;"_"&amp;COUNTIF($B$18:B164,B164)</f>
        <v>#VALUE!</v>
      </c>
      <c r="B164" s="145" t="e">
        <f>Tableau135817[[#This Row],[Commentaire divers]]</f>
        <v>#VALUE!</v>
      </c>
      <c r="C164" s="142"/>
      <c r="D164" s="139"/>
      <c r="E164" s="149" t="b">
        <f t="shared" si="4"/>
        <v>0</v>
      </c>
      <c r="F164" s="96"/>
      <c r="G164" s="97"/>
      <c r="H164" s="111"/>
      <c r="I164" s="135"/>
      <c r="J164" s="135"/>
      <c r="K164" s="110"/>
      <c r="L164" s="110"/>
      <c r="M164" s="110"/>
      <c r="N164" s="110"/>
      <c r="O164" s="110"/>
      <c r="P164" s="110"/>
      <c r="Q164" s="147">
        <f t="shared" si="3"/>
        <v>0</v>
      </c>
      <c r="R164" s="136"/>
      <c r="S164" s="137"/>
      <c r="T164" s="103"/>
      <c r="U164" s="104">
        <f>COUNTIFS([1]Courrier_fuite_suppossee!F136:F10234,"Fuite supposée",[1]Courrier_fuite_suppossee!B136:B10234,[1]Octeville!C164:C1211)</f>
        <v>0</v>
      </c>
      <c r="V164" s="105">
        <f>COUNTIFS([1]Courrier_fuite_suppossee!F131:F10733,"Conso supérieure",[1]Courrier_fuite_suppossee!B131:B10733,[1]Octeville!C164:C1212)</f>
        <v>0</v>
      </c>
      <c r="W164" s="106">
        <f>COUNTIFS([1]Courrier_fuite_suppossee!F131:F10234,"CPT innaccèssible",[1]Courrier_fuite_suppossee!B131:B10234,[1]Octeville!C47:C1211)</f>
        <v>0</v>
      </c>
      <c r="X164" s="107">
        <f>COUNTIFS([1]Courrier_fuite_suppossee!F131:F10234,"CPT difficille accès",[1]Courrier_fuite_suppossee!B131:B10234,[1]Octeville!C164:C1211)</f>
        <v>0</v>
      </c>
      <c r="Y164" s="108">
        <f>COUNTIFS([1]Courrier_fuite_suppossee!F131:F10234,"Fuite après CPT",[1]Courrier_fuite_suppossee!B131:B10234,[1]Octeville!C164:C1211)</f>
        <v>0</v>
      </c>
      <c r="Z164" s="119"/>
      <c r="AA164" s="110"/>
      <c r="AB164" s="90"/>
      <c r="AC164" s="90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</row>
    <row r="165" spans="1:75" ht="17.100000000000001" customHeight="1" x14ac:dyDescent="0.2">
      <c r="A165" s="91" t="e">
        <f>B165&amp;"_"&amp;COUNTIF($B$18:B165,B165)</f>
        <v>#VALUE!</v>
      </c>
      <c r="B165" s="145" t="e">
        <f>Tableau135817[[#This Row],[Commentaire divers]]</f>
        <v>#VALUE!</v>
      </c>
      <c r="C165" s="142"/>
      <c r="D165" s="139"/>
      <c r="E165" s="149" t="b">
        <f t="shared" si="4"/>
        <v>0</v>
      </c>
      <c r="F165" s="96"/>
      <c r="G165" s="97"/>
      <c r="H165" s="111"/>
      <c r="I165" s="135"/>
      <c r="J165" s="135"/>
      <c r="K165" s="110"/>
      <c r="L165" s="110"/>
      <c r="M165" s="110"/>
      <c r="N165" s="110"/>
      <c r="O165" s="110"/>
      <c r="P165" s="110"/>
      <c r="Q165" s="147">
        <f t="shared" si="3"/>
        <v>0</v>
      </c>
      <c r="R165" s="136"/>
      <c r="S165" s="137"/>
      <c r="T165" s="103"/>
      <c r="U165" s="104">
        <f>COUNTIFS([1]Courrier_fuite_suppossee!F137:F10235,"Fuite supposée",[1]Courrier_fuite_suppossee!B137:B10235,[1]Octeville!C165:C1212)</f>
        <v>0</v>
      </c>
      <c r="V165" s="105">
        <f>COUNTIFS([1]Courrier_fuite_suppossee!F132:F10734,"Conso supérieure",[1]Courrier_fuite_suppossee!B132:B10734,[1]Octeville!C165:C1213)</f>
        <v>0</v>
      </c>
      <c r="W165" s="106">
        <f>COUNTIFS([1]Courrier_fuite_suppossee!F132:F10235,"CPT innaccèssible",[1]Courrier_fuite_suppossee!B132:B10235,[1]Octeville!C48:C1212)</f>
        <v>0</v>
      </c>
      <c r="X165" s="107">
        <f>COUNTIFS([1]Courrier_fuite_suppossee!F132:F10235,"CPT difficille accès",[1]Courrier_fuite_suppossee!B132:B10235,[1]Octeville!C165:C1212)</f>
        <v>0</v>
      </c>
      <c r="Y165" s="108">
        <f>COUNTIFS([1]Courrier_fuite_suppossee!F132:F10235,"Fuite après CPT",[1]Courrier_fuite_suppossee!B132:B10235,[1]Octeville!C165:C1212)</f>
        <v>0</v>
      </c>
      <c r="Z165" s="119"/>
      <c r="AA165" s="110"/>
      <c r="AB165" s="90"/>
      <c r="AC165" s="90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</row>
    <row r="166" spans="1:75" ht="17.100000000000001" customHeight="1" x14ac:dyDescent="0.2">
      <c r="A166" s="91" t="e">
        <f>B166&amp;"_"&amp;COUNTIF($B$18:B166,B166)</f>
        <v>#VALUE!</v>
      </c>
      <c r="B166" s="145" t="e">
        <f>Tableau135817[[#This Row],[Commentaire divers]]</f>
        <v>#VALUE!</v>
      </c>
      <c r="C166" s="142"/>
      <c r="D166" s="139"/>
      <c r="E166" s="149" t="b">
        <f t="shared" si="4"/>
        <v>0</v>
      </c>
      <c r="F166" s="96"/>
      <c r="G166" s="97"/>
      <c r="H166" s="111"/>
      <c r="I166" s="135"/>
      <c r="J166" s="135"/>
      <c r="K166" s="110"/>
      <c r="L166" s="110"/>
      <c r="M166" s="110"/>
      <c r="N166" s="110"/>
      <c r="O166" s="110"/>
      <c r="P166" s="110"/>
      <c r="Q166" s="147">
        <f t="shared" si="3"/>
        <v>0</v>
      </c>
      <c r="R166" s="136"/>
      <c r="S166" s="137"/>
      <c r="T166" s="103"/>
      <c r="U166" s="104">
        <f>COUNTIFS([1]Courrier_fuite_suppossee!F138:F10236,"Fuite supposée",[1]Courrier_fuite_suppossee!B138:B10236,[1]Octeville!C166:C1213)</f>
        <v>0</v>
      </c>
      <c r="V166" s="105">
        <f>COUNTIFS([1]Courrier_fuite_suppossee!F133:F10735,"Conso supérieure",[1]Courrier_fuite_suppossee!B133:B10735,[1]Octeville!C166:C1214)</f>
        <v>0</v>
      </c>
      <c r="W166" s="106">
        <f>COUNTIFS([1]Courrier_fuite_suppossee!F133:F10236,"CPT innaccèssible",[1]Courrier_fuite_suppossee!B133:B10236,[1]Octeville!C49:C1213)</f>
        <v>0</v>
      </c>
      <c r="X166" s="107">
        <f>COUNTIFS([1]Courrier_fuite_suppossee!F133:F10236,"CPT difficille accès",[1]Courrier_fuite_suppossee!B133:B10236,[1]Octeville!C166:C1213)</f>
        <v>0</v>
      </c>
      <c r="Y166" s="108">
        <f>COUNTIFS([1]Courrier_fuite_suppossee!F133:F10236,"Fuite après CPT",[1]Courrier_fuite_suppossee!B133:B10236,[1]Octeville!C166:C1213)</f>
        <v>0</v>
      </c>
      <c r="Z166" s="119"/>
      <c r="AA166" s="110"/>
      <c r="AB166" s="90"/>
      <c r="AC166" s="90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</row>
    <row r="167" spans="1:75" ht="17.100000000000001" customHeight="1" x14ac:dyDescent="0.2">
      <c r="A167" s="91" t="e">
        <f>B167&amp;"_"&amp;COUNTIF($B$18:B167,B167)</f>
        <v>#VALUE!</v>
      </c>
      <c r="B167" s="145" t="e">
        <f>Tableau135817[[#This Row],[Commentaire divers]]</f>
        <v>#VALUE!</v>
      </c>
      <c r="C167" s="142"/>
      <c r="D167" s="139"/>
      <c r="E167" s="149" t="b">
        <f t="shared" si="4"/>
        <v>0</v>
      </c>
      <c r="F167" s="96"/>
      <c r="G167" s="97"/>
      <c r="H167" s="111"/>
      <c r="I167" s="135"/>
      <c r="J167" s="135"/>
      <c r="K167" s="110"/>
      <c r="L167" s="110"/>
      <c r="M167" s="110"/>
      <c r="N167" s="110"/>
      <c r="O167" s="110"/>
      <c r="P167" s="110"/>
      <c r="Q167" s="147">
        <f t="shared" si="3"/>
        <v>0</v>
      </c>
      <c r="R167" s="136"/>
      <c r="S167" s="137"/>
      <c r="T167" s="103"/>
      <c r="U167" s="104">
        <f>COUNTIFS([1]Courrier_fuite_suppossee!F139:F10237,"Fuite supposée",[1]Courrier_fuite_suppossee!B139:B10237,[1]Octeville!C167:C1214)</f>
        <v>0</v>
      </c>
      <c r="V167" s="105">
        <f>COUNTIFS([1]Courrier_fuite_suppossee!F134:F10736,"Conso supérieure",[1]Courrier_fuite_suppossee!B134:B10736,[1]Octeville!C167:C1215)</f>
        <v>0</v>
      </c>
      <c r="W167" s="106">
        <f>COUNTIFS([1]Courrier_fuite_suppossee!F134:F10237,"CPT innaccèssible",[1]Courrier_fuite_suppossee!B134:B10237,[1]Octeville!C50:C1214)</f>
        <v>0</v>
      </c>
      <c r="X167" s="107">
        <f>COUNTIFS([1]Courrier_fuite_suppossee!F134:F10237,"CPT difficille accès",[1]Courrier_fuite_suppossee!B134:B10237,[1]Octeville!C167:C1214)</f>
        <v>0</v>
      </c>
      <c r="Y167" s="108">
        <f>COUNTIFS([1]Courrier_fuite_suppossee!F134:F10237,"Fuite après CPT",[1]Courrier_fuite_suppossee!B134:B10237,[1]Octeville!C167:C1214)</f>
        <v>0</v>
      </c>
      <c r="Z167" s="119"/>
      <c r="AA167" s="110"/>
      <c r="AB167" s="90"/>
      <c r="AC167" s="90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</row>
    <row r="168" spans="1:75" ht="17.100000000000001" customHeight="1" x14ac:dyDescent="0.2">
      <c r="A168" s="91" t="e">
        <f>B168&amp;"_"&amp;COUNTIF($B$18:B168,B168)</f>
        <v>#VALUE!</v>
      </c>
      <c r="B168" s="145" t="e">
        <f>Tableau135817[[#This Row],[Commentaire divers]]</f>
        <v>#VALUE!</v>
      </c>
      <c r="C168" s="142"/>
      <c r="D168" s="139"/>
      <c r="E168" s="149" t="b">
        <f t="shared" si="4"/>
        <v>0</v>
      </c>
      <c r="F168" s="96"/>
      <c r="G168" s="97"/>
      <c r="H168" s="111"/>
      <c r="I168" s="135"/>
      <c r="J168" s="135"/>
      <c r="K168" s="110"/>
      <c r="L168" s="110"/>
      <c r="M168" s="110"/>
      <c r="N168" s="110"/>
      <c r="O168" s="110"/>
      <c r="P168" s="110"/>
      <c r="Q168" s="147">
        <f t="shared" si="3"/>
        <v>0</v>
      </c>
      <c r="R168" s="136"/>
      <c r="S168" s="137"/>
      <c r="T168" s="103"/>
      <c r="U168" s="104">
        <f>COUNTIFS([1]Courrier_fuite_suppossee!F140:F10238,"Fuite supposée",[1]Courrier_fuite_suppossee!B140:B10238,[1]Octeville!C168:C1215)</f>
        <v>0</v>
      </c>
      <c r="V168" s="105">
        <f>COUNTIFS([1]Courrier_fuite_suppossee!F135:F10737,"Conso supérieure",[1]Courrier_fuite_suppossee!B135:B10737,[1]Octeville!C168:C1216)</f>
        <v>0</v>
      </c>
      <c r="W168" s="106">
        <f>COUNTIFS([1]Courrier_fuite_suppossee!F135:F10238,"CPT innaccèssible",[1]Courrier_fuite_suppossee!B135:B10238,[1]Octeville!C51:C1215)</f>
        <v>0</v>
      </c>
      <c r="X168" s="107">
        <f>COUNTIFS([1]Courrier_fuite_suppossee!F135:F10238,"CPT difficille accès",[1]Courrier_fuite_suppossee!B135:B10238,[1]Octeville!C168:C1215)</f>
        <v>0</v>
      </c>
      <c r="Y168" s="108">
        <f>COUNTIFS([1]Courrier_fuite_suppossee!F135:F10238,"Fuite après CPT",[1]Courrier_fuite_suppossee!B135:B10238,[1]Octeville!C168:C1215)</f>
        <v>0</v>
      </c>
      <c r="Z168" s="119"/>
      <c r="AA168" s="110"/>
      <c r="AB168" s="90"/>
      <c r="AC168" s="90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</row>
    <row r="169" spans="1:75" ht="17.100000000000001" customHeight="1" x14ac:dyDescent="0.2">
      <c r="A169" s="91" t="e">
        <f>B169&amp;"_"&amp;COUNTIF($B$18:B169,B169)</f>
        <v>#VALUE!</v>
      </c>
      <c r="B169" s="145" t="e">
        <f>Tableau135817[[#This Row],[Commentaire divers]]</f>
        <v>#VALUE!</v>
      </c>
      <c r="C169" s="142"/>
      <c r="D169" s="139"/>
      <c r="E169" s="149" t="b">
        <f t="shared" si="4"/>
        <v>0</v>
      </c>
      <c r="F169" s="96"/>
      <c r="G169" s="97"/>
      <c r="H169" s="111"/>
      <c r="I169" s="135"/>
      <c r="J169" s="135"/>
      <c r="K169" s="110"/>
      <c r="L169" s="110"/>
      <c r="M169" s="110"/>
      <c r="N169" s="110"/>
      <c r="O169" s="110"/>
      <c r="P169" s="110"/>
      <c r="Q169" s="147">
        <f t="shared" si="3"/>
        <v>0</v>
      </c>
      <c r="R169" s="136"/>
      <c r="S169" s="137"/>
      <c r="T169" s="103"/>
      <c r="U169" s="104">
        <f>COUNTIFS([1]Courrier_fuite_suppossee!F141:F10239,"Fuite supposée",[1]Courrier_fuite_suppossee!B141:B10239,[1]Octeville!C169:C1216)</f>
        <v>0</v>
      </c>
      <c r="V169" s="105">
        <f>COUNTIFS([1]Courrier_fuite_suppossee!F136:F10738,"Conso supérieure",[1]Courrier_fuite_suppossee!B136:B10738,[1]Octeville!C169:C1217)</f>
        <v>0</v>
      </c>
      <c r="W169" s="106">
        <f>COUNTIFS([1]Courrier_fuite_suppossee!F136:F10239,"CPT innaccèssible",[1]Courrier_fuite_suppossee!B136:B10239,[1]Octeville!C52:C1216)</f>
        <v>0</v>
      </c>
      <c r="X169" s="107">
        <f>COUNTIFS([1]Courrier_fuite_suppossee!F136:F10239,"CPT difficille accès",[1]Courrier_fuite_suppossee!B136:B10239,[1]Octeville!C169:C1216)</f>
        <v>0</v>
      </c>
      <c r="Y169" s="108">
        <f>COUNTIFS([1]Courrier_fuite_suppossee!F136:F10239,"Fuite après CPT",[1]Courrier_fuite_suppossee!B136:B10239,[1]Octeville!C169:C1216)</f>
        <v>0</v>
      </c>
      <c r="Z169" s="119"/>
      <c r="AA169" s="110"/>
      <c r="AB169" s="90"/>
      <c r="AC169" s="90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</row>
    <row r="170" spans="1:75" ht="17.100000000000001" customHeight="1" x14ac:dyDescent="0.2">
      <c r="A170" s="91" t="e">
        <f>B170&amp;"_"&amp;COUNTIF($B$18:B170,B170)</f>
        <v>#VALUE!</v>
      </c>
      <c r="B170" s="145" t="e">
        <f>Tableau135817[[#This Row],[Commentaire divers]]</f>
        <v>#VALUE!</v>
      </c>
      <c r="C170" s="142"/>
      <c r="D170" s="139"/>
      <c r="E170" s="149" t="b">
        <f t="shared" si="4"/>
        <v>0</v>
      </c>
      <c r="F170" s="96"/>
      <c r="G170" s="97"/>
      <c r="H170" s="111"/>
      <c r="I170" s="135"/>
      <c r="J170" s="135"/>
      <c r="K170" s="110"/>
      <c r="L170" s="110"/>
      <c r="M170" s="110"/>
      <c r="N170" s="110"/>
      <c r="O170" s="110"/>
      <c r="P170" s="110"/>
      <c r="Q170" s="147">
        <f t="shared" si="3"/>
        <v>0</v>
      </c>
      <c r="R170" s="136"/>
      <c r="S170" s="137"/>
      <c r="T170" s="103"/>
      <c r="U170" s="104">
        <f>COUNTIFS([1]Courrier_fuite_suppossee!F142:F10240,"Fuite supposée",[1]Courrier_fuite_suppossee!B142:B10240,[1]Octeville!C170:C1217)</f>
        <v>0</v>
      </c>
      <c r="V170" s="105">
        <f>COUNTIFS([1]Courrier_fuite_suppossee!F137:F10739,"Conso supérieure",[1]Courrier_fuite_suppossee!B137:B10739,[1]Octeville!C170:C1218)</f>
        <v>0</v>
      </c>
      <c r="W170" s="106">
        <f>COUNTIFS([1]Courrier_fuite_suppossee!F137:F10240,"CPT innaccèssible",[1]Courrier_fuite_suppossee!B137:B10240,[1]Octeville!C53:C1217)</f>
        <v>0</v>
      </c>
      <c r="X170" s="107">
        <f>COUNTIFS([1]Courrier_fuite_suppossee!F137:F10240,"CPT difficille accès",[1]Courrier_fuite_suppossee!B137:B10240,[1]Octeville!C170:C1217)</f>
        <v>0</v>
      </c>
      <c r="Y170" s="108">
        <f>COUNTIFS([1]Courrier_fuite_suppossee!F137:F10240,"Fuite après CPT",[1]Courrier_fuite_suppossee!B137:B10240,[1]Octeville!C170:C1217)</f>
        <v>0</v>
      </c>
      <c r="Z170" s="119"/>
      <c r="AA170" s="110"/>
      <c r="AB170" s="90"/>
      <c r="AC170" s="90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</row>
    <row r="171" spans="1:75" ht="17.100000000000001" customHeight="1" x14ac:dyDescent="0.2">
      <c r="A171" s="91" t="e">
        <f>B171&amp;"_"&amp;COUNTIF($B$18:B171,B171)</f>
        <v>#VALUE!</v>
      </c>
      <c r="B171" s="145" t="e">
        <f>Tableau135817[[#This Row],[Commentaire divers]]</f>
        <v>#VALUE!</v>
      </c>
      <c r="C171" s="142"/>
      <c r="D171" s="139"/>
      <c r="E171" s="149" t="b">
        <f t="shared" si="4"/>
        <v>0</v>
      </c>
      <c r="F171" s="96"/>
      <c r="G171" s="97"/>
      <c r="H171" s="111"/>
      <c r="I171" s="135"/>
      <c r="J171" s="135"/>
      <c r="K171" s="110"/>
      <c r="L171" s="110"/>
      <c r="M171" s="110"/>
      <c r="N171" s="110"/>
      <c r="O171" s="110"/>
      <c r="P171" s="110"/>
      <c r="Q171" s="147">
        <f t="shared" si="3"/>
        <v>0</v>
      </c>
      <c r="R171" s="136"/>
      <c r="S171" s="137"/>
      <c r="T171" s="103"/>
      <c r="U171" s="104">
        <f>COUNTIFS([1]Courrier_fuite_suppossee!F143:F10241,"Fuite supposée",[1]Courrier_fuite_suppossee!B143:B10241,[1]Octeville!C171:C1218)</f>
        <v>0</v>
      </c>
      <c r="V171" s="105">
        <f>COUNTIFS([1]Courrier_fuite_suppossee!F138:F10740,"Conso supérieure",[1]Courrier_fuite_suppossee!B138:B10740,[1]Octeville!C171:C1219)</f>
        <v>0</v>
      </c>
      <c r="W171" s="106">
        <f>COUNTIFS([1]Courrier_fuite_suppossee!F138:F10241,"CPT innaccèssible",[1]Courrier_fuite_suppossee!B138:B10241,[1]Octeville!C54:C1218)</f>
        <v>0</v>
      </c>
      <c r="X171" s="107">
        <f>COUNTIFS([1]Courrier_fuite_suppossee!F138:F10241,"CPT difficille accès",[1]Courrier_fuite_suppossee!B138:B10241,[1]Octeville!C171:C1218)</f>
        <v>0</v>
      </c>
      <c r="Y171" s="108">
        <f>COUNTIFS([1]Courrier_fuite_suppossee!F138:F10241,"Fuite après CPT",[1]Courrier_fuite_suppossee!B138:B10241,[1]Octeville!C171:C1218)</f>
        <v>0</v>
      </c>
      <c r="Z171" s="119"/>
      <c r="AA171" s="110"/>
      <c r="AB171" s="90"/>
      <c r="AC171" s="90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</row>
    <row r="172" spans="1:75" ht="17.100000000000001" customHeight="1" x14ac:dyDescent="0.2">
      <c r="A172" s="91" t="e">
        <f>B172&amp;"_"&amp;COUNTIF($B$18:B172,B172)</f>
        <v>#VALUE!</v>
      </c>
      <c r="B172" s="145" t="e">
        <f>Tableau135817[[#This Row],[Commentaire divers]]</f>
        <v>#VALUE!</v>
      </c>
      <c r="C172" s="142"/>
      <c r="D172" s="139"/>
      <c r="E172" s="149" t="b">
        <f t="shared" si="4"/>
        <v>0</v>
      </c>
      <c r="F172" s="96"/>
      <c r="G172" s="97"/>
      <c r="H172" s="111"/>
      <c r="I172" s="135"/>
      <c r="J172" s="135"/>
      <c r="K172" s="110"/>
      <c r="L172" s="110"/>
      <c r="M172" s="110"/>
      <c r="N172" s="110"/>
      <c r="O172" s="110"/>
      <c r="P172" s="110"/>
      <c r="Q172" s="147">
        <f t="shared" si="3"/>
        <v>0</v>
      </c>
      <c r="R172" s="136"/>
      <c r="S172" s="137"/>
      <c r="T172" s="103"/>
      <c r="U172" s="104">
        <f>COUNTIFS([1]Courrier_fuite_suppossee!F144:F10242,"Fuite supposée",[1]Courrier_fuite_suppossee!B144:B10242,[1]Octeville!C172:C1219)</f>
        <v>0</v>
      </c>
      <c r="V172" s="105">
        <f>COUNTIFS([1]Courrier_fuite_suppossee!F139:F10741,"Conso supérieure",[1]Courrier_fuite_suppossee!B139:B10741,[1]Octeville!C172:C1220)</f>
        <v>0</v>
      </c>
      <c r="W172" s="106">
        <f>COUNTIFS([1]Courrier_fuite_suppossee!F139:F10242,"CPT innaccèssible",[1]Courrier_fuite_suppossee!B139:B10242,[1]Octeville!C55:C1219)</f>
        <v>0</v>
      </c>
      <c r="X172" s="107">
        <f>COUNTIFS([1]Courrier_fuite_suppossee!F139:F10242,"CPT difficille accès",[1]Courrier_fuite_suppossee!B139:B10242,[1]Octeville!C172:C1219)</f>
        <v>0</v>
      </c>
      <c r="Y172" s="108">
        <f>COUNTIFS([1]Courrier_fuite_suppossee!F139:F10242,"Fuite après CPT",[1]Courrier_fuite_suppossee!B139:B10242,[1]Octeville!C172:C1219)</f>
        <v>0</v>
      </c>
      <c r="Z172" s="119"/>
      <c r="AA172" s="110"/>
      <c r="AB172" s="90"/>
      <c r="AC172" s="90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</row>
    <row r="173" spans="1:75" ht="17.100000000000001" customHeight="1" x14ac:dyDescent="0.2">
      <c r="A173" s="91" t="e">
        <f>B173&amp;"_"&amp;COUNTIF($B$18:B173,B173)</f>
        <v>#VALUE!</v>
      </c>
      <c r="B173" s="145" t="e">
        <f>Tableau135817[[#This Row],[Commentaire divers]]</f>
        <v>#VALUE!</v>
      </c>
      <c r="C173" s="142"/>
      <c r="D173" s="139"/>
      <c r="E173" s="149" t="b">
        <f t="shared" si="4"/>
        <v>0</v>
      </c>
      <c r="F173" s="96"/>
      <c r="G173" s="97"/>
      <c r="H173" s="111"/>
      <c r="I173" s="135"/>
      <c r="J173" s="135"/>
      <c r="K173" s="110"/>
      <c r="L173" s="110"/>
      <c r="M173" s="110"/>
      <c r="N173" s="110"/>
      <c r="O173" s="110"/>
      <c r="P173" s="110"/>
      <c r="Q173" s="147">
        <f t="shared" si="3"/>
        <v>0</v>
      </c>
      <c r="R173" s="136"/>
      <c r="S173" s="137"/>
      <c r="T173" s="103"/>
      <c r="U173" s="104">
        <f>COUNTIFS([1]Courrier_fuite_suppossee!F145:F10243,"Fuite supposée",[1]Courrier_fuite_suppossee!B145:B10243,[1]Octeville!C173:C1220)</f>
        <v>0</v>
      </c>
      <c r="V173" s="105">
        <f>COUNTIFS([1]Courrier_fuite_suppossee!F140:F10742,"Conso supérieure",[1]Courrier_fuite_suppossee!B140:B10742,[1]Octeville!C173:C1221)</f>
        <v>0</v>
      </c>
      <c r="W173" s="106">
        <f>COUNTIFS([1]Courrier_fuite_suppossee!F140:F10243,"CPT innaccèssible",[1]Courrier_fuite_suppossee!B140:B10243,[1]Octeville!C56:C1220)</f>
        <v>0</v>
      </c>
      <c r="X173" s="107">
        <f>COUNTIFS([1]Courrier_fuite_suppossee!F140:F10243,"CPT difficille accès",[1]Courrier_fuite_suppossee!B140:B10243,[1]Octeville!C173:C1220)</f>
        <v>0</v>
      </c>
      <c r="Y173" s="108">
        <f>COUNTIFS([1]Courrier_fuite_suppossee!F140:F10243,"Fuite après CPT",[1]Courrier_fuite_suppossee!B140:B10243,[1]Octeville!C173:C1220)</f>
        <v>0</v>
      </c>
      <c r="Z173" s="119"/>
      <c r="AA173" s="110"/>
      <c r="AB173" s="90"/>
      <c r="AC173" s="90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</row>
    <row r="174" spans="1:75" ht="17.100000000000001" customHeight="1" x14ac:dyDescent="0.2">
      <c r="A174" s="91" t="e">
        <f>B174&amp;"_"&amp;COUNTIF($B$18:B174,B174)</f>
        <v>#VALUE!</v>
      </c>
      <c r="B174" s="145" t="e">
        <f>Tableau135817[[#This Row],[Commentaire divers]]</f>
        <v>#VALUE!</v>
      </c>
      <c r="C174" s="142"/>
      <c r="D174" s="139"/>
      <c r="E174" s="149" t="b">
        <f t="shared" si="4"/>
        <v>0</v>
      </c>
      <c r="F174" s="96"/>
      <c r="G174" s="97"/>
      <c r="H174" s="111"/>
      <c r="I174" s="135"/>
      <c r="J174" s="135"/>
      <c r="K174" s="110"/>
      <c r="L174" s="110"/>
      <c r="M174" s="110"/>
      <c r="N174" s="110"/>
      <c r="O174" s="110"/>
      <c r="P174" s="110"/>
      <c r="Q174" s="147">
        <f t="shared" si="3"/>
        <v>0</v>
      </c>
      <c r="R174" s="136"/>
      <c r="S174" s="137"/>
      <c r="T174" s="103"/>
      <c r="U174" s="104">
        <f>COUNTIFS([1]Courrier_fuite_suppossee!F146:F10244,"Fuite supposée",[1]Courrier_fuite_suppossee!B146:B10244,[1]Octeville!C174:C1221)</f>
        <v>0</v>
      </c>
      <c r="V174" s="105">
        <f>COUNTIFS([1]Courrier_fuite_suppossee!F141:F10743,"Conso supérieure",[1]Courrier_fuite_suppossee!B141:B10743,[1]Octeville!C174:C1222)</f>
        <v>0</v>
      </c>
      <c r="W174" s="106">
        <f>COUNTIFS([1]Courrier_fuite_suppossee!F141:F10244,"CPT innaccèssible",[1]Courrier_fuite_suppossee!B141:B10244,[1]Octeville!C57:C1221)</f>
        <v>0</v>
      </c>
      <c r="X174" s="107">
        <f>COUNTIFS([1]Courrier_fuite_suppossee!F141:F10244,"CPT difficille accès",[1]Courrier_fuite_suppossee!B141:B10244,[1]Octeville!C174:C1221)</f>
        <v>0</v>
      </c>
      <c r="Y174" s="108">
        <f>COUNTIFS([1]Courrier_fuite_suppossee!F141:F10244,"Fuite après CPT",[1]Courrier_fuite_suppossee!B141:B10244,[1]Octeville!C174:C1221)</f>
        <v>0</v>
      </c>
      <c r="Z174" s="119"/>
      <c r="AA174" s="110"/>
      <c r="AB174" s="90"/>
      <c r="AC174" s="90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</row>
    <row r="175" spans="1:75" ht="17.100000000000001" customHeight="1" x14ac:dyDescent="0.2">
      <c r="A175" s="91" t="e">
        <f>B175&amp;"_"&amp;COUNTIF($B$18:B175,B175)</f>
        <v>#VALUE!</v>
      </c>
      <c r="B175" s="145" t="e">
        <f>Tableau135817[[#This Row],[Commentaire divers]]</f>
        <v>#VALUE!</v>
      </c>
      <c r="C175" s="142"/>
      <c r="D175" s="139"/>
      <c r="E175" s="149" t="b">
        <f t="shared" si="4"/>
        <v>0</v>
      </c>
      <c r="F175" s="96"/>
      <c r="G175" s="97"/>
      <c r="H175" s="111"/>
      <c r="I175" s="135"/>
      <c r="J175" s="135"/>
      <c r="K175" s="110"/>
      <c r="L175" s="110"/>
      <c r="M175" s="110"/>
      <c r="N175" s="110"/>
      <c r="O175" s="110"/>
      <c r="P175" s="110"/>
      <c r="Q175" s="147">
        <f t="shared" si="3"/>
        <v>0</v>
      </c>
      <c r="R175" s="136"/>
      <c r="S175" s="137"/>
      <c r="T175" s="103"/>
      <c r="U175" s="104">
        <f>COUNTIFS([1]Courrier_fuite_suppossee!F147:F10245,"Fuite supposée",[1]Courrier_fuite_suppossee!B147:B10245,[1]Octeville!C175:C1222)</f>
        <v>0</v>
      </c>
      <c r="V175" s="105">
        <f>COUNTIFS([1]Courrier_fuite_suppossee!F142:F10744,"Conso supérieure",[1]Courrier_fuite_suppossee!B142:B10744,[1]Octeville!C175:C1223)</f>
        <v>0</v>
      </c>
      <c r="W175" s="106">
        <f>COUNTIFS([1]Courrier_fuite_suppossee!F142:F10245,"CPT innaccèssible",[1]Courrier_fuite_suppossee!B142:B10245,[1]Octeville!C58:C1222)</f>
        <v>0</v>
      </c>
      <c r="X175" s="107">
        <f>COUNTIFS([1]Courrier_fuite_suppossee!F142:F10245,"CPT difficille accès",[1]Courrier_fuite_suppossee!B142:B10245,[1]Octeville!C175:C1222)</f>
        <v>0</v>
      </c>
      <c r="Y175" s="108">
        <f>COUNTIFS([1]Courrier_fuite_suppossee!F142:F10245,"Fuite après CPT",[1]Courrier_fuite_suppossee!B142:B10245,[1]Octeville!C175:C1222)</f>
        <v>0</v>
      </c>
      <c r="Z175" s="119"/>
      <c r="AA175" s="110"/>
      <c r="AB175" s="90"/>
      <c r="AC175" s="90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</row>
    <row r="176" spans="1:75" ht="17.100000000000001" customHeight="1" x14ac:dyDescent="0.2">
      <c r="A176" s="91" t="e">
        <f>B176&amp;"_"&amp;COUNTIF($B$18:B176,B176)</f>
        <v>#VALUE!</v>
      </c>
      <c r="B176" s="145" t="e">
        <f>Tableau135817[[#This Row],[Commentaire divers]]</f>
        <v>#VALUE!</v>
      </c>
      <c r="C176" s="142"/>
      <c r="D176" s="139"/>
      <c r="E176" s="149" t="b">
        <f t="shared" si="4"/>
        <v>0</v>
      </c>
      <c r="F176" s="96"/>
      <c r="G176" s="97"/>
      <c r="H176" s="111"/>
      <c r="I176" s="135"/>
      <c r="J176" s="135"/>
      <c r="K176" s="110"/>
      <c r="L176" s="110"/>
      <c r="M176" s="110"/>
      <c r="N176" s="110"/>
      <c r="O176" s="110"/>
      <c r="P176" s="110"/>
      <c r="Q176" s="147">
        <f t="shared" si="3"/>
        <v>0</v>
      </c>
      <c r="R176" s="136"/>
      <c r="S176" s="137"/>
      <c r="T176" s="103"/>
      <c r="U176" s="104">
        <f>COUNTIFS([1]Courrier_fuite_suppossee!F148:F10246,"Fuite supposée",[1]Courrier_fuite_suppossee!B148:B10246,[1]Octeville!C176:C1223)</f>
        <v>0</v>
      </c>
      <c r="V176" s="105">
        <f>COUNTIFS([1]Courrier_fuite_suppossee!F143:F10745,"Conso supérieure",[1]Courrier_fuite_suppossee!B143:B10745,[1]Octeville!C176:C1224)</f>
        <v>0</v>
      </c>
      <c r="W176" s="106">
        <f>COUNTIFS([1]Courrier_fuite_suppossee!F143:F10246,"CPT innaccèssible",[1]Courrier_fuite_suppossee!B143:B10246,[1]Octeville!C59:C1223)</f>
        <v>0</v>
      </c>
      <c r="X176" s="107">
        <f>COUNTIFS([1]Courrier_fuite_suppossee!F143:F10246,"CPT difficille accès",[1]Courrier_fuite_suppossee!B143:B10246,[1]Octeville!C176:C1223)</f>
        <v>0</v>
      </c>
      <c r="Y176" s="108">
        <f>COUNTIFS([1]Courrier_fuite_suppossee!F143:F10246,"Fuite après CPT",[1]Courrier_fuite_suppossee!B143:B10246,[1]Octeville!C176:C1223)</f>
        <v>0</v>
      </c>
      <c r="Z176" s="119"/>
      <c r="AA176" s="110"/>
      <c r="AB176" s="90"/>
      <c r="AC176" s="90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</row>
    <row r="177" spans="1:75" ht="17.100000000000001" customHeight="1" x14ac:dyDescent="0.2">
      <c r="A177" s="91" t="e">
        <f>B177&amp;"_"&amp;COUNTIF($B$18:B177,B177)</f>
        <v>#VALUE!</v>
      </c>
      <c r="B177" s="145" t="e">
        <f>Tableau135817[[#This Row],[Commentaire divers]]</f>
        <v>#VALUE!</v>
      </c>
      <c r="C177" s="142"/>
      <c r="D177" s="139"/>
      <c r="E177" s="149" t="b">
        <f t="shared" si="4"/>
        <v>0</v>
      </c>
      <c r="F177" s="96"/>
      <c r="G177" s="97"/>
      <c r="H177" s="111"/>
      <c r="I177" s="135"/>
      <c r="J177" s="135"/>
      <c r="K177" s="110"/>
      <c r="L177" s="110"/>
      <c r="M177" s="110"/>
      <c r="N177" s="110"/>
      <c r="O177" s="110"/>
      <c r="P177" s="110"/>
      <c r="Q177" s="147">
        <f t="shared" si="3"/>
        <v>0</v>
      </c>
      <c r="R177" s="136"/>
      <c r="S177" s="137"/>
      <c r="T177" s="103"/>
      <c r="U177" s="104">
        <f>COUNTIFS([1]Courrier_fuite_suppossee!F149:F10247,"Fuite supposée",[1]Courrier_fuite_suppossee!B149:B10247,[1]Octeville!C177:C1224)</f>
        <v>0</v>
      </c>
      <c r="V177" s="105">
        <f>COUNTIFS([1]Courrier_fuite_suppossee!F144:F10746,"Conso supérieure",[1]Courrier_fuite_suppossee!B144:B10746,[1]Octeville!C177:C1225)</f>
        <v>0</v>
      </c>
      <c r="W177" s="106">
        <f>COUNTIFS([1]Courrier_fuite_suppossee!F144:F10247,"CPT innaccèssible",[1]Courrier_fuite_suppossee!B144:B10247,[1]Octeville!C60:C1224)</f>
        <v>0</v>
      </c>
      <c r="X177" s="107">
        <f>COUNTIFS([1]Courrier_fuite_suppossee!F144:F10247,"CPT difficille accès",[1]Courrier_fuite_suppossee!B144:B10247,[1]Octeville!C177:C1224)</f>
        <v>0</v>
      </c>
      <c r="Y177" s="108">
        <f>COUNTIFS([1]Courrier_fuite_suppossee!F144:F10247,"Fuite après CPT",[1]Courrier_fuite_suppossee!B144:B10247,[1]Octeville!C177:C1224)</f>
        <v>0</v>
      </c>
      <c r="Z177" s="119"/>
      <c r="AA177" s="110"/>
      <c r="AB177" s="90"/>
      <c r="AC177" s="90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</row>
    <row r="178" spans="1:75" ht="17.100000000000001" customHeight="1" x14ac:dyDescent="0.2">
      <c r="A178" s="91" t="e">
        <f>B178&amp;"_"&amp;COUNTIF($B$18:B178,B178)</f>
        <v>#VALUE!</v>
      </c>
      <c r="B178" s="145" t="e">
        <f>Tableau135817[[#This Row],[Commentaire divers]]</f>
        <v>#VALUE!</v>
      </c>
      <c r="C178" s="142"/>
      <c r="D178" s="139"/>
      <c r="E178" s="149" t="b">
        <f t="shared" si="4"/>
        <v>0</v>
      </c>
      <c r="F178" s="96"/>
      <c r="G178" s="97"/>
      <c r="H178" s="111"/>
      <c r="I178" s="135"/>
      <c r="J178" s="135"/>
      <c r="K178" s="110"/>
      <c r="L178" s="110"/>
      <c r="M178" s="110"/>
      <c r="N178" s="110"/>
      <c r="O178" s="110"/>
      <c r="P178" s="110"/>
      <c r="Q178" s="147">
        <f t="shared" si="3"/>
        <v>0</v>
      </c>
      <c r="R178" s="136"/>
      <c r="S178" s="137"/>
      <c r="T178" s="103"/>
      <c r="U178" s="104">
        <f>COUNTIFS([1]Courrier_fuite_suppossee!F150:F10248,"Fuite supposée",[1]Courrier_fuite_suppossee!B150:B10248,[1]Octeville!C178:C1225)</f>
        <v>0</v>
      </c>
      <c r="V178" s="105">
        <f>COUNTIFS([1]Courrier_fuite_suppossee!F145:F10747,"Conso supérieure",[1]Courrier_fuite_suppossee!B145:B10747,[1]Octeville!C178:C1226)</f>
        <v>0</v>
      </c>
      <c r="W178" s="106">
        <f>COUNTIFS([1]Courrier_fuite_suppossee!F145:F10248,"CPT innaccèssible",[1]Courrier_fuite_suppossee!B145:B10248,[1]Octeville!C61:C1225)</f>
        <v>0</v>
      </c>
      <c r="X178" s="107">
        <f>COUNTIFS([1]Courrier_fuite_suppossee!F145:F10248,"CPT difficille accès",[1]Courrier_fuite_suppossee!B145:B10248,[1]Octeville!C178:C1225)</f>
        <v>0</v>
      </c>
      <c r="Y178" s="108">
        <f>COUNTIFS([1]Courrier_fuite_suppossee!F145:F10248,"Fuite après CPT",[1]Courrier_fuite_suppossee!B145:B10248,[1]Octeville!C178:C1225)</f>
        <v>0</v>
      </c>
      <c r="Z178" s="119"/>
      <c r="AA178" s="110"/>
      <c r="AB178" s="90"/>
      <c r="AC178" s="90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</row>
    <row r="179" spans="1:75" ht="17.100000000000001" customHeight="1" x14ac:dyDescent="0.2">
      <c r="A179" s="91" t="e">
        <f>B179&amp;"_"&amp;COUNTIF($B$18:B179,B179)</f>
        <v>#VALUE!</v>
      </c>
      <c r="B179" s="145" t="e">
        <f>Tableau135817[[#This Row],[Commentaire divers]]</f>
        <v>#VALUE!</v>
      </c>
      <c r="C179" s="142"/>
      <c r="D179" s="139"/>
      <c r="E179" s="149" t="b">
        <f t="shared" si="4"/>
        <v>0</v>
      </c>
      <c r="F179" s="96"/>
      <c r="G179" s="97"/>
      <c r="H179" s="111"/>
      <c r="I179" s="135"/>
      <c r="J179" s="135"/>
      <c r="K179" s="110"/>
      <c r="L179" s="110"/>
      <c r="M179" s="110"/>
      <c r="N179" s="110"/>
      <c r="O179" s="110"/>
      <c r="P179" s="110"/>
      <c r="Q179" s="147">
        <f t="shared" si="3"/>
        <v>0</v>
      </c>
      <c r="R179" s="136"/>
      <c r="S179" s="137"/>
      <c r="T179" s="103"/>
      <c r="U179" s="104">
        <f>COUNTIFS([1]Courrier_fuite_suppossee!F151:F10249,"Fuite supposée",[1]Courrier_fuite_suppossee!B151:B10249,[1]Octeville!C179:C1226)</f>
        <v>0</v>
      </c>
      <c r="V179" s="105">
        <f>COUNTIFS([1]Courrier_fuite_suppossee!F146:F10748,"Conso supérieure",[1]Courrier_fuite_suppossee!B146:B10748,[1]Octeville!C179:C1227)</f>
        <v>0</v>
      </c>
      <c r="W179" s="106">
        <f>COUNTIFS([1]Courrier_fuite_suppossee!F146:F10249,"CPT innaccèssible",[1]Courrier_fuite_suppossee!B146:B10249,[1]Octeville!C62:C1226)</f>
        <v>0</v>
      </c>
      <c r="X179" s="107">
        <f>COUNTIFS([1]Courrier_fuite_suppossee!F146:F10249,"CPT difficille accès",[1]Courrier_fuite_suppossee!B146:B10249,[1]Octeville!C179:C1226)</f>
        <v>0</v>
      </c>
      <c r="Y179" s="108">
        <f>COUNTIFS([1]Courrier_fuite_suppossee!F146:F10249,"Fuite après CPT",[1]Courrier_fuite_suppossee!B146:B10249,[1]Octeville!C179:C1226)</f>
        <v>0</v>
      </c>
      <c r="Z179" s="119"/>
      <c r="AA179" s="110"/>
      <c r="AB179" s="90"/>
      <c r="AC179" s="90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</row>
    <row r="180" spans="1:75" ht="17.100000000000001" customHeight="1" x14ac:dyDescent="0.2">
      <c r="A180" s="91" t="e">
        <f>B180&amp;"_"&amp;COUNTIF($B$18:B180,B180)</f>
        <v>#VALUE!</v>
      </c>
      <c r="B180" s="145" t="e">
        <f>Tableau135817[[#This Row],[Commentaire divers]]</f>
        <v>#VALUE!</v>
      </c>
      <c r="C180" s="142"/>
      <c r="D180" s="139"/>
      <c r="E180" s="149" t="b">
        <f t="shared" si="4"/>
        <v>0</v>
      </c>
      <c r="F180" s="96"/>
      <c r="G180" s="97"/>
      <c r="H180" s="111"/>
      <c r="I180" s="135"/>
      <c r="J180" s="135"/>
      <c r="K180" s="110"/>
      <c r="L180" s="110"/>
      <c r="M180" s="110"/>
      <c r="N180" s="110"/>
      <c r="O180" s="110"/>
      <c r="P180" s="110"/>
      <c r="Q180" s="147">
        <f t="shared" si="3"/>
        <v>0</v>
      </c>
      <c r="R180" s="136"/>
      <c r="S180" s="137"/>
      <c r="T180" s="103"/>
      <c r="U180" s="104">
        <f>COUNTIFS([1]Courrier_fuite_suppossee!F152:F10250,"Fuite supposée",[1]Courrier_fuite_suppossee!B152:B10250,[1]Octeville!C180:C1227)</f>
        <v>0</v>
      </c>
      <c r="V180" s="105">
        <f>COUNTIFS([1]Courrier_fuite_suppossee!F147:F10749,"Conso supérieure",[1]Courrier_fuite_suppossee!B147:B10749,[1]Octeville!C180:C1228)</f>
        <v>0</v>
      </c>
      <c r="W180" s="106">
        <f>COUNTIFS([1]Courrier_fuite_suppossee!F147:F10250,"CPT innaccèssible",[1]Courrier_fuite_suppossee!B147:B10250,[1]Octeville!C63:C1227)</f>
        <v>0</v>
      </c>
      <c r="X180" s="107">
        <f>COUNTIFS([1]Courrier_fuite_suppossee!F147:F10250,"CPT difficille accès",[1]Courrier_fuite_suppossee!B147:B10250,[1]Octeville!C180:C1227)</f>
        <v>0</v>
      </c>
      <c r="Y180" s="108">
        <f>COUNTIFS([1]Courrier_fuite_suppossee!F147:F10250,"Fuite après CPT",[1]Courrier_fuite_suppossee!B147:B10250,[1]Octeville!C180:C1227)</f>
        <v>0</v>
      </c>
      <c r="Z180" s="119"/>
      <c r="AA180" s="110"/>
      <c r="AB180" s="90"/>
      <c r="AC180" s="90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</row>
    <row r="181" spans="1:75" ht="17.100000000000001" customHeight="1" x14ac:dyDescent="0.2">
      <c r="A181" s="91" t="e">
        <f>B181&amp;"_"&amp;COUNTIF($B$18:B181,B181)</f>
        <v>#VALUE!</v>
      </c>
      <c r="B181" s="145" t="e">
        <f>Tableau135817[[#This Row],[Commentaire divers]]</f>
        <v>#VALUE!</v>
      </c>
      <c r="C181" s="142"/>
      <c r="D181" s="139"/>
      <c r="E181" s="149" t="b">
        <f t="shared" si="4"/>
        <v>0</v>
      </c>
      <c r="F181" s="96"/>
      <c r="G181" s="97"/>
      <c r="H181" s="111"/>
      <c r="I181" s="135"/>
      <c r="J181" s="135"/>
      <c r="K181" s="110"/>
      <c r="L181" s="110"/>
      <c r="M181" s="110"/>
      <c r="N181" s="110"/>
      <c r="O181" s="110"/>
      <c r="P181" s="110"/>
      <c r="Q181" s="147">
        <f t="shared" si="3"/>
        <v>0</v>
      </c>
      <c r="R181" s="136"/>
      <c r="S181" s="137"/>
      <c r="T181" s="103"/>
      <c r="U181" s="104">
        <f>COUNTIFS([1]Courrier_fuite_suppossee!F153:F10251,"Fuite supposée",[1]Courrier_fuite_suppossee!B153:B10251,[1]Octeville!C181:C1228)</f>
        <v>0</v>
      </c>
      <c r="V181" s="105">
        <f>COUNTIFS([1]Courrier_fuite_suppossee!F148:F10750,"Conso supérieure",[1]Courrier_fuite_suppossee!B148:B10750,[1]Octeville!C181:C1229)</f>
        <v>0</v>
      </c>
      <c r="W181" s="106">
        <f>COUNTIFS([1]Courrier_fuite_suppossee!F148:F10251,"CPT innaccèssible",[1]Courrier_fuite_suppossee!B148:B10251,[1]Octeville!C64:C1228)</f>
        <v>0</v>
      </c>
      <c r="X181" s="107">
        <f>COUNTIFS([1]Courrier_fuite_suppossee!F148:F10251,"CPT difficille accès",[1]Courrier_fuite_suppossee!B148:B10251,[1]Octeville!C181:C1228)</f>
        <v>0</v>
      </c>
      <c r="Y181" s="108">
        <f>COUNTIFS([1]Courrier_fuite_suppossee!F148:F10251,"Fuite après CPT",[1]Courrier_fuite_suppossee!B148:B10251,[1]Octeville!C181:C1228)</f>
        <v>0</v>
      </c>
      <c r="Z181" s="119"/>
      <c r="AA181" s="110"/>
      <c r="AB181" s="90"/>
      <c r="AC181" s="90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</row>
    <row r="182" spans="1:75" ht="17.100000000000001" customHeight="1" x14ac:dyDescent="0.2">
      <c r="A182" s="91" t="e">
        <f>B182&amp;"_"&amp;COUNTIF($B$18:B182,B182)</f>
        <v>#VALUE!</v>
      </c>
      <c r="B182" s="145" t="e">
        <f>Tableau135817[[#This Row],[Commentaire divers]]</f>
        <v>#VALUE!</v>
      </c>
      <c r="C182" s="142"/>
      <c r="D182" s="139"/>
      <c r="E182" s="149" t="b">
        <f t="shared" si="4"/>
        <v>0</v>
      </c>
      <c r="F182" s="96"/>
      <c r="G182" s="97"/>
      <c r="H182" s="111"/>
      <c r="I182" s="135"/>
      <c r="J182" s="135"/>
      <c r="K182" s="110"/>
      <c r="L182" s="110"/>
      <c r="M182" s="110"/>
      <c r="N182" s="110"/>
      <c r="O182" s="110"/>
      <c r="P182" s="110"/>
      <c r="Q182" s="147">
        <f t="shared" si="3"/>
        <v>0</v>
      </c>
      <c r="R182" s="136"/>
      <c r="S182" s="137"/>
      <c r="T182" s="103"/>
      <c r="U182" s="104">
        <f>COUNTIFS([1]Courrier_fuite_suppossee!F154:F10252,"Fuite supposée",[1]Courrier_fuite_suppossee!B154:B10252,[1]Octeville!C182:C1229)</f>
        <v>0</v>
      </c>
      <c r="V182" s="105">
        <f>COUNTIFS([1]Courrier_fuite_suppossee!F149:F10751,"Conso supérieure",[1]Courrier_fuite_suppossee!B149:B10751,[1]Octeville!C182:C1230)</f>
        <v>0</v>
      </c>
      <c r="W182" s="106">
        <f>COUNTIFS([1]Courrier_fuite_suppossee!F149:F10252,"CPT innaccèssible",[1]Courrier_fuite_suppossee!B149:B10252,[1]Octeville!C65:C1229)</f>
        <v>0</v>
      </c>
      <c r="X182" s="107">
        <f>COUNTIFS([1]Courrier_fuite_suppossee!F149:F10252,"CPT difficille accès",[1]Courrier_fuite_suppossee!B149:B10252,[1]Octeville!C182:C1229)</f>
        <v>0</v>
      </c>
      <c r="Y182" s="108">
        <f>COUNTIFS([1]Courrier_fuite_suppossee!F149:F10252,"Fuite après CPT",[1]Courrier_fuite_suppossee!B149:B10252,[1]Octeville!C182:C1229)</f>
        <v>0</v>
      </c>
      <c r="Z182" s="119"/>
      <c r="AA182" s="110"/>
      <c r="AB182" s="90"/>
      <c r="AC182" s="90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</row>
    <row r="183" spans="1:75" ht="17.100000000000001" customHeight="1" x14ac:dyDescent="0.2">
      <c r="A183" s="91" t="e">
        <f>B183&amp;"_"&amp;COUNTIF($B$18:B183,B183)</f>
        <v>#VALUE!</v>
      </c>
      <c r="B183" s="145" t="e">
        <f>Tableau135817[[#This Row],[Commentaire divers]]</f>
        <v>#VALUE!</v>
      </c>
      <c r="C183" s="142"/>
      <c r="D183" s="139"/>
      <c r="E183" s="149" t="b">
        <f t="shared" si="4"/>
        <v>0</v>
      </c>
      <c r="F183" s="96"/>
      <c r="G183" s="97"/>
      <c r="H183" s="111"/>
      <c r="I183" s="135"/>
      <c r="J183" s="135"/>
      <c r="K183" s="110"/>
      <c r="L183" s="110"/>
      <c r="M183" s="110"/>
      <c r="N183" s="110"/>
      <c r="O183" s="110"/>
      <c r="P183" s="110"/>
      <c r="Q183" s="147">
        <f t="shared" si="3"/>
        <v>0</v>
      </c>
      <c r="R183" s="136"/>
      <c r="S183" s="137"/>
      <c r="T183" s="103"/>
      <c r="U183" s="104">
        <f>COUNTIFS([1]Courrier_fuite_suppossee!F155:F10253,"Fuite supposée",[1]Courrier_fuite_suppossee!B155:B10253,[1]Octeville!C183:C1230)</f>
        <v>0</v>
      </c>
      <c r="V183" s="105">
        <f>COUNTIFS([1]Courrier_fuite_suppossee!F150:F10752,"Conso supérieure",[1]Courrier_fuite_suppossee!B150:B10752,[1]Octeville!C183:C1231)</f>
        <v>0</v>
      </c>
      <c r="W183" s="106">
        <f>COUNTIFS([1]Courrier_fuite_suppossee!F150:F10253,"CPT innaccèssible",[1]Courrier_fuite_suppossee!B150:B10253,[1]Octeville!C66:C1230)</f>
        <v>0</v>
      </c>
      <c r="X183" s="107">
        <f>COUNTIFS([1]Courrier_fuite_suppossee!F150:F10253,"CPT difficille accès",[1]Courrier_fuite_suppossee!B150:B10253,[1]Octeville!C183:C1230)</f>
        <v>0</v>
      </c>
      <c r="Y183" s="108">
        <f>COUNTIFS([1]Courrier_fuite_suppossee!F150:F10253,"Fuite après CPT",[1]Courrier_fuite_suppossee!B150:B10253,[1]Octeville!C183:C1230)</f>
        <v>0</v>
      </c>
      <c r="Z183" s="119"/>
      <c r="AA183" s="110"/>
      <c r="AB183" s="90"/>
      <c r="AC183" s="90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</row>
    <row r="184" spans="1:75" ht="17.100000000000001" customHeight="1" x14ac:dyDescent="0.2">
      <c r="A184" s="91" t="e">
        <f>B184&amp;"_"&amp;COUNTIF($B$18:B184,B184)</f>
        <v>#VALUE!</v>
      </c>
      <c r="B184" s="145" t="e">
        <f>Tableau135817[[#This Row],[Commentaire divers]]</f>
        <v>#VALUE!</v>
      </c>
      <c r="C184" s="142"/>
      <c r="D184" s="139"/>
      <c r="E184" s="149" t="b">
        <f t="shared" si="4"/>
        <v>0</v>
      </c>
      <c r="F184" s="96"/>
      <c r="G184" s="97"/>
      <c r="H184" s="111"/>
      <c r="I184" s="135"/>
      <c r="J184" s="135"/>
      <c r="K184" s="110"/>
      <c r="L184" s="110"/>
      <c r="M184" s="110"/>
      <c r="N184" s="110"/>
      <c r="O184" s="110"/>
      <c r="P184" s="110"/>
      <c r="Q184" s="147">
        <f t="shared" si="3"/>
        <v>0</v>
      </c>
      <c r="R184" s="136"/>
      <c r="S184" s="137"/>
      <c r="T184" s="103"/>
      <c r="U184" s="104">
        <f>COUNTIFS([1]Courrier_fuite_suppossee!F156:F10254,"Fuite supposée",[1]Courrier_fuite_suppossee!B156:B10254,[1]Octeville!C184:C1231)</f>
        <v>0</v>
      </c>
      <c r="V184" s="105">
        <f>COUNTIFS([1]Courrier_fuite_suppossee!F151:F10753,"Conso supérieure",[1]Courrier_fuite_suppossee!B151:B10753,[1]Octeville!C184:C1232)</f>
        <v>0</v>
      </c>
      <c r="W184" s="106">
        <f>COUNTIFS([1]Courrier_fuite_suppossee!F151:F10254,"CPT innaccèssible",[1]Courrier_fuite_suppossee!B151:B10254,[1]Octeville!C67:C1231)</f>
        <v>0</v>
      </c>
      <c r="X184" s="107">
        <f>COUNTIFS([1]Courrier_fuite_suppossee!F151:F10254,"CPT difficille accès",[1]Courrier_fuite_suppossee!B151:B10254,[1]Octeville!C184:C1231)</f>
        <v>0</v>
      </c>
      <c r="Y184" s="108">
        <f>COUNTIFS([1]Courrier_fuite_suppossee!F151:F10254,"Fuite après CPT",[1]Courrier_fuite_suppossee!B151:B10254,[1]Octeville!C184:C1231)</f>
        <v>0</v>
      </c>
      <c r="Z184" s="119"/>
      <c r="AA184" s="110"/>
      <c r="AB184" s="90"/>
      <c r="AC184" s="90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</row>
    <row r="185" spans="1:75" ht="17.100000000000001" customHeight="1" x14ac:dyDescent="0.2">
      <c r="A185" s="91" t="e">
        <f>B185&amp;"_"&amp;COUNTIF($B$18:B185,B185)</f>
        <v>#VALUE!</v>
      </c>
      <c r="B185" s="145" t="e">
        <f>Tableau135817[[#This Row],[Commentaire divers]]</f>
        <v>#VALUE!</v>
      </c>
      <c r="C185" s="142"/>
      <c r="D185" s="139"/>
      <c r="E185" s="149" t="b">
        <f t="shared" si="4"/>
        <v>0</v>
      </c>
      <c r="F185" s="96"/>
      <c r="G185" s="97"/>
      <c r="H185" s="111"/>
      <c r="I185" s="135"/>
      <c r="J185" s="135"/>
      <c r="K185" s="110"/>
      <c r="L185" s="110"/>
      <c r="M185" s="110"/>
      <c r="N185" s="110"/>
      <c r="O185" s="110"/>
      <c r="P185" s="110"/>
      <c r="Q185" s="147">
        <f t="shared" si="3"/>
        <v>0</v>
      </c>
      <c r="R185" s="136"/>
      <c r="S185" s="137"/>
      <c r="T185" s="103"/>
      <c r="U185" s="104">
        <f>COUNTIFS([1]Courrier_fuite_suppossee!F157:F10255,"Fuite supposée",[1]Courrier_fuite_suppossee!B157:B10255,[1]Octeville!C185:C1232)</f>
        <v>0</v>
      </c>
      <c r="V185" s="105">
        <f>COUNTIFS([1]Courrier_fuite_suppossee!F152:F10754,"Conso supérieure",[1]Courrier_fuite_suppossee!B152:B10754,[1]Octeville!C185:C1233)</f>
        <v>0</v>
      </c>
      <c r="W185" s="106">
        <f>COUNTIFS([1]Courrier_fuite_suppossee!F152:F10255,"CPT innaccèssible",[1]Courrier_fuite_suppossee!B152:B10255,[1]Octeville!C68:C1232)</f>
        <v>0</v>
      </c>
      <c r="X185" s="107">
        <f>COUNTIFS([1]Courrier_fuite_suppossee!F152:F10255,"CPT difficille accès",[1]Courrier_fuite_suppossee!B152:B10255,[1]Octeville!C185:C1232)</f>
        <v>0</v>
      </c>
      <c r="Y185" s="108">
        <f>COUNTIFS([1]Courrier_fuite_suppossee!F152:F10255,"Fuite après CPT",[1]Courrier_fuite_suppossee!B152:B10255,[1]Octeville!C185:C1232)</f>
        <v>0</v>
      </c>
      <c r="Z185" s="119"/>
      <c r="AA185" s="110"/>
      <c r="AB185" s="90"/>
      <c r="AC185" s="90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</row>
    <row r="186" spans="1:75" ht="17.100000000000001" customHeight="1" x14ac:dyDescent="0.2">
      <c r="A186" s="91" t="e">
        <f>B186&amp;"_"&amp;COUNTIF($B$18:B186,B186)</f>
        <v>#VALUE!</v>
      </c>
      <c r="B186" s="145" t="e">
        <f>Tableau135817[[#This Row],[Commentaire divers]]</f>
        <v>#VALUE!</v>
      </c>
      <c r="C186" s="142"/>
      <c r="D186" s="139"/>
      <c r="E186" s="149" t="b">
        <f t="shared" si="4"/>
        <v>0</v>
      </c>
      <c r="F186" s="96"/>
      <c r="G186" s="97"/>
      <c r="H186" s="111"/>
      <c r="I186" s="135"/>
      <c r="J186" s="135"/>
      <c r="K186" s="110"/>
      <c r="L186" s="110"/>
      <c r="M186" s="110"/>
      <c r="N186" s="110"/>
      <c r="O186" s="110"/>
      <c r="P186" s="110"/>
      <c r="Q186" s="147">
        <f t="shared" si="3"/>
        <v>0</v>
      </c>
      <c r="R186" s="136"/>
      <c r="S186" s="137"/>
      <c r="T186" s="103"/>
      <c r="U186" s="104">
        <f>COUNTIFS([1]Courrier_fuite_suppossee!F158:F10256,"Fuite supposée",[1]Courrier_fuite_suppossee!B158:B10256,[1]Octeville!C186:C1233)</f>
        <v>0</v>
      </c>
      <c r="V186" s="105">
        <f>COUNTIFS([1]Courrier_fuite_suppossee!F153:F10755,"Conso supérieure",[1]Courrier_fuite_suppossee!B153:B10755,[1]Octeville!C186:C1234)</f>
        <v>0</v>
      </c>
      <c r="W186" s="106">
        <f>COUNTIFS([1]Courrier_fuite_suppossee!F153:F10256,"CPT innaccèssible",[1]Courrier_fuite_suppossee!B153:B10256,[1]Octeville!C69:C1233)</f>
        <v>0</v>
      </c>
      <c r="X186" s="107">
        <f>COUNTIFS([1]Courrier_fuite_suppossee!F153:F10256,"CPT difficille accès",[1]Courrier_fuite_suppossee!B153:B10256,[1]Octeville!C186:C1233)</f>
        <v>0</v>
      </c>
      <c r="Y186" s="108">
        <f>COUNTIFS([1]Courrier_fuite_suppossee!F153:F10256,"Fuite après CPT",[1]Courrier_fuite_suppossee!B153:B10256,[1]Octeville!C186:C1233)</f>
        <v>0</v>
      </c>
      <c r="Z186" s="119"/>
      <c r="AA186" s="110"/>
      <c r="AB186" s="90"/>
      <c r="AC186" s="90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</row>
    <row r="187" spans="1:75" ht="17.100000000000001" customHeight="1" x14ac:dyDescent="0.2">
      <c r="A187" s="91" t="e">
        <f>B187&amp;"_"&amp;COUNTIF($B$18:B187,B187)</f>
        <v>#VALUE!</v>
      </c>
      <c r="B187" s="145" t="e">
        <f>Tableau135817[[#This Row],[Commentaire divers]]</f>
        <v>#VALUE!</v>
      </c>
      <c r="C187" s="142"/>
      <c r="D187" s="139"/>
      <c r="E187" s="149" t="b">
        <f t="shared" si="4"/>
        <v>0</v>
      </c>
      <c r="F187" s="96"/>
      <c r="G187" s="97"/>
      <c r="H187" s="111"/>
      <c r="I187" s="135"/>
      <c r="J187" s="135"/>
      <c r="K187" s="110"/>
      <c r="L187" s="110"/>
      <c r="M187" s="110"/>
      <c r="N187" s="110"/>
      <c r="O187" s="110"/>
      <c r="P187" s="110"/>
      <c r="Q187" s="147">
        <f t="shared" si="3"/>
        <v>0</v>
      </c>
      <c r="R187" s="136"/>
      <c r="S187" s="137"/>
      <c r="T187" s="103"/>
      <c r="U187" s="104">
        <f>COUNTIFS([1]Courrier_fuite_suppossee!F159:F10257,"Fuite supposée",[1]Courrier_fuite_suppossee!B159:B10257,[1]Octeville!C187:C1234)</f>
        <v>0</v>
      </c>
      <c r="V187" s="105">
        <f>COUNTIFS([1]Courrier_fuite_suppossee!F154:F10756,"Conso supérieure",[1]Courrier_fuite_suppossee!B154:B10756,[1]Octeville!C187:C1235)</f>
        <v>0</v>
      </c>
      <c r="W187" s="106">
        <f>COUNTIFS([1]Courrier_fuite_suppossee!F154:F10257,"CPT innaccèssible",[1]Courrier_fuite_suppossee!B154:B10257,[1]Octeville!C70:C1234)</f>
        <v>0</v>
      </c>
      <c r="X187" s="107">
        <f>COUNTIFS([1]Courrier_fuite_suppossee!F154:F10257,"CPT difficille accès",[1]Courrier_fuite_suppossee!B154:B10257,[1]Octeville!C187:C1234)</f>
        <v>0</v>
      </c>
      <c r="Y187" s="108">
        <f>COUNTIFS([1]Courrier_fuite_suppossee!F154:F10257,"Fuite après CPT",[1]Courrier_fuite_suppossee!B154:B10257,[1]Octeville!C187:C1234)</f>
        <v>0</v>
      </c>
      <c r="Z187" s="119"/>
      <c r="AA187" s="110"/>
      <c r="AB187" s="90"/>
      <c r="AC187" s="90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</row>
    <row r="188" spans="1:75" ht="17.100000000000001" customHeight="1" x14ac:dyDescent="0.2">
      <c r="A188" s="91" t="e">
        <f>B188&amp;"_"&amp;COUNTIF($B$18:B188,B188)</f>
        <v>#VALUE!</v>
      </c>
      <c r="B188" s="145" t="e">
        <f>Tableau135817[[#This Row],[Commentaire divers]]</f>
        <v>#VALUE!</v>
      </c>
      <c r="C188" s="142"/>
      <c r="D188" s="139"/>
      <c r="E188" s="149" t="b">
        <f t="shared" si="4"/>
        <v>0</v>
      </c>
      <c r="F188" s="96"/>
      <c r="G188" s="97"/>
      <c r="H188" s="111"/>
      <c r="I188" s="135"/>
      <c r="J188" s="135"/>
      <c r="K188" s="110"/>
      <c r="L188" s="110"/>
      <c r="M188" s="110"/>
      <c r="N188" s="110"/>
      <c r="O188" s="110"/>
      <c r="P188" s="110"/>
      <c r="Q188" s="147">
        <f t="shared" si="3"/>
        <v>0</v>
      </c>
      <c r="R188" s="136"/>
      <c r="S188" s="137"/>
      <c r="T188" s="103"/>
      <c r="U188" s="104">
        <f>COUNTIFS([1]Courrier_fuite_suppossee!F160:F10258,"Fuite supposée",[1]Courrier_fuite_suppossee!B160:B10258,[1]Octeville!C188:C1235)</f>
        <v>0</v>
      </c>
      <c r="V188" s="105">
        <f>COUNTIFS([1]Courrier_fuite_suppossee!F155:F10757,"Conso supérieure",[1]Courrier_fuite_suppossee!B155:B10757,[1]Octeville!C188:C1236)</f>
        <v>0</v>
      </c>
      <c r="W188" s="106">
        <f>COUNTIFS([1]Courrier_fuite_suppossee!F155:F10258,"CPT innaccèssible",[1]Courrier_fuite_suppossee!B155:B10258,[1]Octeville!C71:C1235)</f>
        <v>0</v>
      </c>
      <c r="X188" s="107">
        <f>COUNTIFS([1]Courrier_fuite_suppossee!F155:F10258,"CPT difficille accès",[1]Courrier_fuite_suppossee!B155:B10258,[1]Octeville!C188:C1235)</f>
        <v>0</v>
      </c>
      <c r="Y188" s="108">
        <f>COUNTIFS([1]Courrier_fuite_suppossee!F155:F10258,"Fuite après CPT",[1]Courrier_fuite_suppossee!B155:B10258,[1]Octeville!C188:C1235)</f>
        <v>0</v>
      </c>
      <c r="Z188" s="119"/>
      <c r="AA188" s="110"/>
      <c r="AB188" s="90"/>
      <c r="AC188" s="90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</row>
    <row r="189" spans="1:75" ht="17.100000000000001" customHeight="1" x14ac:dyDescent="0.2">
      <c r="A189" s="91" t="e">
        <f>B189&amp;"_"&amp;COUNTIF($B$18:B189,B189)</f>
        <v>#VALUE!</v>
      </c>
      <c r="B189" s="145" t="e">
        <f>Tableau135817[[#This Row],[Commentaire divers]]</f>
        <v>#VALUE!</v>
      </c>
      <c r="C189" s="142"/>
      <c r="D189" s="139"/>
      <c r="E189" s="149" t="b">
        <f t="shared" si="4"/>
        <v>0</v>
      </c>
      <c r="F189" s="96"/>
      <c r="G189" s="97"/>
      <c r="H189" s="111"/>
      <c r="I189" s="135"/>
      <c r="J189" s="135"/>
      <c r="K189" s="110"/>
      <c r="L189" s="110"/>
      <c r="M189" s="110"/>
      <c r="N189" s="110"/>
      <c r="O189" s="110"/>
      <c r="P189" s="110"/>
      <c r="Q189" s="147">
        <f t="shared" si="3"/>
        <v>0</v>
      </c>
      <c r="R189" s="136"/>
      <c r="S189" s="137"/>
      <c r="T189" s="103"/>
      <c r="U189" s="104">
        <f>COUNTIFS([1]Courrier_fuite_suppossee!F161:F10259,"Fuite supposée",[1]Courrier_fuite_suppossee!B161:B10259,[1]Octeville!C189:C1236)</f>
        <v>0</v>
      </c>
      <c r="V189" s="105">
        <f>COUNTIFS([1]Courrier_fuite_suppossee!F156:F10758,"Conso supérieure",[1]Courrier_fuite_suppossee!B156:B10758,[1]Octeville!C189:C1237)</f>
        <v>0</v>
      </c>
      <c r="W189" s="106">
        <f>COUNTIFS([1]Courrier_fuite_suppossee!F156:F10259,"CPT innaccèssible",[1]Courrier_fuite_suppossee!B156:B10259,[1]Octeville!C72:C1236)</f>
        <v>0</v>
      </c>
      <c r="X189" s="107">
        <f>COUNTIFS([1]Courrier_fuite_suppossee!F156:F10259,"CPT difficille accès",[1]Courrier_fuite_suppossee!B156:B10259,[1]Octeville!C189:C1236)</f>
        <v>0</v>
      </c>
      <c r="Y189" s="108">
        <f>COUNTIFS([1]Courrier_fuite_suppossee!F156:F10259,"Fuite après CPT",[1]Courrier_fuite_suppossee!B156:B10259,[1]Octeville!C189:C1236)</f>
        <v>0</v>
      </c>
      <c r="Z189" s="119"/>
      <c r="AA189" s="110"/>
      <c r="AB189" s="90"/>
      <c r="AC189" s="90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</row>
    <row r="190" spans="1:75" ht="17.100000000000001" customHeight="1" x14ac:dyDescent="0.2">
      <c r="A190" s="91" t="e">
        <f>B190&amp;"_"&amp;COUNTIF($B$18:B190,B190)</f>
        <v>#VALUE!</v>
      </c>
      <c r="B190" s="145" t="e">
        <f>Tableau135817[[#This Row],[Commentaire divers]]</f>
        <v>#VALUE!</v>
      </c>
      <c r="C190" s="142"/>
      <c r="D190" s="139"/>
      <c r="E190" s="149" t="b">
        <f t="shared" si="4"/>
        <v>0</v>
      </c>
      <c r="F190" s="96"/>
      <c r="G190" s="97"/>
      <c r="H190" s="111"/>
      <c r="I190" s="135"/>
      <c r="J190" s="135"/>
      <c r="K190" s="110"/>
      <c r="L190" s="110"/>
      <c r="M190" s="110"/>
      <c r="N190" s="110"/>
      <c r="O190" s="110"/>
      <c r="P190" s="110"/>
      <c r="Q190" s="147">
        <f t="shared" si="3"/>
        <v>0</v>
      </c>
      <c r="R190" s="136"/>
      <c r="S190" s="137"/>
      <c r="T190" s="103"/>
      <c r="U190" s="104">
        <f>COUNTIFS([1]Courrier_fuite_suppossee!F162:F10260,"Fuite supposée",[1]Courrier_fuite_suppossee!B162:B10260,[1]Octeville!C190:C1237)</f>
        <v>0</v>
      </c>
      <c r="V190" s="105">
        <f>COUNTIFS([1]Courrier_fuite_suppossee!F157:F10759,"Conso supérieure",[1]Courrier_fuite_suppossee!B157:B10759,[1]Octeville!C190:C1238)</f>
        <v>0</v>
      </c>
      <c r="W190" s="106">
        <f>COUNTIFS([1]Courrier_fuite_suppossee!F157:F10260,"CPT innaccèssible",[1]Courrier_fuite_suppossee!B157:B10260,[1]Octeville!C73:C1237)</f>
        <v>0</v>
      </c>
      <c r="X190" s="107">
        <f>COUNTIFS([1]Courrier_fuite_suppossee!F157:F10260,"CPT difficille accès",[1]Courrier_fuite_suppossee!B157:B10260,[1]Octeville!C190:C1237)</f>
        <v>0</v>
      </c>
      <c r="Y190" s="108">
        <f>COUNTIFS([1]Courrier_fuite_suppossee!F157:F10260,"Fuite après CPT",[1]Courrier_fuite_suppossee!B157:B10260,[1]Octeville!C190:C1237)</f>
        <v>0</v>
      </c>
      <c r="Z190" s="119"/>
      <c r="AA190" s="110"/>
      <c r="AB190" s="90"/>
      <c r="AC190" s="90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</row>
    <row r="191" spans="1:75" ht="17.100000000000001" customHeight="1" x14ac:dyDescent="0.2">
      <c r="A191" s="91" t="e">
        <f>B191&amp;"_"&amp;COUNTIF($B$18:B191,B191)</f>
        <v>#VALUE!</v>
      </c>
      <c r="B191" s="145" t="e">
        <f>Tableau135817[[#This Row],[Commentaire divers]]</f>
        <v>#VALUE!</v>
      </c>
      <c r="C191" s="142"/>
      <c r="D191" s="139"/>
      <c r="E191" s="149" t="b">
        <f t="shared" si="4"/>
        <v>0</v>
      </c>
      <c r="F191" s="96"/>
      <c r="G191" s="97"/>
      <c r="H191" s="111"/>
      <c r="I191" s="135"/>
      <c r="J191" s="135"/>
      <c r="K191" s="110"/>
      <c r="L191" s="110"/>
      <c r="M191" s="110"/>
      <c r="N191" s="110"/>
      <c r="O191" s="110"/>
      <c r="P191" s="110"/>
      <c r="Q191" s="147">
        <f t="shared" si="3"/>
        <v>0</v>
      </c>
      <c r="R191" s="136"/>
      <c r="S191" s="137"/>
      <c r="T191" s="103"/>
      <c r="U191" s="104">
        <f>COUNTIFS([1]Courrier_fuite_suppossee!F163:F10261,"Fuite supposée",[1]Courrier_fuite_suppossee!B163:B10261,[1]Octeville!C191:C1238)</f>
        <v>0</v>
      </c>
      <c r="V191" s="105">
        <f>COUNTIFS([1]Courrier_fuite_suppossee!F158:F10760,"Conso supérieure",[1]Courrier_fuite_suppossee!B158:B10760,[1]Octeville!C191:C1239)</f>
        <v>0</v>
      </c>
      <c r="W191" s="106">
        <f>COUNTIFS([1]Courrier_fuite_suppossee!F158:F10261,"CPT innaccèssible",[1]Courrier_fuite_suppossee!B158:B10261,[1]Octeville!C74:C1238)</f>
        <v>0</v>
      </c>
      <c r="X191" s="107">
        <f>COUNTIFS([1]Courrier_fuite_suppossee!F158:F10261,"CPT difficille accès",[1]Courrier_fuite_suppossee!B158:B10261,[1]Octeville!C191:C1238)</f>
        <v>0</v>
      </c>
      <c r="Y191" s="108">
        <f>COUNTIFS([1]Courrier_fuite_suppossee!F158:F10261,"Fuite après CPT",[1]Courrier_fuite_suppossee!B158:B10261,[1]Octeville!C191:C1238)</f>
        <v>0</v>
      </c>
      <c r="Z191" s="119"/>
      <c r="AA191" s="110"/>
      <c r="AB191" s="90"/>
      <c r="AC191" s="90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</row>
    <row r="192" spans="1:75" ht="17.100000000000001" customHeight="1" x14ac:dyDescent="0.2">
      <c r="A192" s="91" t="e">
        <f>B192&amp;"_"&amp;COUNTIF($B$18:B192,B192)</f>
        <v>#VALUE!</v>
      </c>
      <c r="B192" s="145" t="e">
        <f>Tableau135817[[#This Row],[Commentaire divers]]</f>
        <v>#VALUE!</v>
      </c>
      <c r="C192" s="142"/>
      <c r="D192" s="139"/>
      <c r="E192" s="149" t="b">
        <f t="shared" si="4"/>
        <v>0</v>
      </c>
      <c r="F192" s="96"/>
      <c r="G192" s="97"/>
      <c r="H192" s="111"/>
      <c r="I192" s="135"/>
      <c r="J192" s="135"/>
      <c r="K192" s="110"/>
      <c r="L192" s="110"/>
      <c r="M192" s="110"/>
      <c r="N192" s="110"/>
      <c r="O192" s="110"/>
      <c r="P192" s="110"/>
      <c r="Q192" s="147">
        <f t="shared" si="3"/>
        <v>0</v>
      </c>
      <c r="R192" s="136"/>
      <c r="S192" s="137"/>
      <c r="T192" s="103"/>
      <c r="U192" s="104">
        <f>COUNTIFS([1]Courrier_fuite_suppossee!F164:F10262,"Fuite supposée",[1]Courrier_fuite_suppossee!B164:B10262,[1]Octeville!C192:C1239)</f>
        <v>0</v>
      </c>
      <c r="V192" s="105">
        <f>COUNTIFS([1]Courrier_fuite_suppossee!F159:F10761,"Conso supérieure",[1]Courrier_fuite_suppossee!B159:B10761,[1]Octeville!C192:C1240)</f>
        <v>0</v>
      </c>
      <c r="W192" s="106">
        <f>COUNTIFS([1]Courrier_fuite_suppossee!F159:F10262,"CPT innaccèssible",[1]Courrier_fuite_suppossee!B159:B10262,[1]Octeville!C75:C1239)</f>
        <v>0</v>
      </c>
      <c r="X192" s="107">
        <f>COUNTIFS([1]Courrier_fuite_suppossee!F159:F10262,"CPT difficille accès",[1]Courrier_fuite_suppossee!B159:B10262,[1]Octeville!C192:C1239)</f>
        <v>0</v>
      </c>
      <c r="Y192" s="108">
        <f>COUNTIFS([1]Courrier_fuite_suppossee!F159:F10262,"Fuite après CPT",[1]Courrier_fuite_suppossee!B159:B10262,[1]Octeville!C192:C1239)</f>
        <v>0</v>
      </c>
      <c r="Z192" s="119"/>
      <c r="AA192" s="110"/>
      <c r="AB192" s="90"/>
      <c r="AC192" s="90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</row>
    <row r="193" spans="1:75" ht="17.100000000000001" customHeight="1" x14ac:dyDescent="0.2">
      <c r="A193" s="91" t="e">
        <f>B193&amp;"_"&amp;COUNTIF($B$18:B193,B193)</f>
        <v>#VALUE!</v>
      </c>
      <c r="B193" s="145" t="e">
        <f>Tableau135817[[#This Row],[Commentaire divers]]</f>
        <v>#VALUE!</v>
      </c>
      <c r="C193" s="142"/>
      <c r="D193" s="139"/>
      <c r="E193" s="149" t="b">
        <f t="shared" si="4"/>
        <v>0</v>
      </c>
      <c r="F193" s="96"/>
      <c r="G193" s="97"/>
      <c r="H193" s="111"/>
      <c r="I193" s="135"/>
      <c r="J193" s="135"/>
      <c r="K193" s="110"/>
      <c r="L193" s="110"/>
      <c r="M193" s="110"/>
      <c r="N193" s="110"/>
      <c r="O193" s="110"/>
      <c r="P193" s="110"/>
      <c r="Q193" s="147">
        <f t="shared" si="3"/>
        <v>0</v>
      </c>
      <c r="R193" s="136"/>
      <c r="S193" s="137"/>
      <c r="T193" s="103"/>
      <c r="U193" s="104">
        <f>COUNTIFS([1]Courrier_fuite_suppossee!F165:F10263,"Fuite supposée",[1]Courrier_fuite_suppossee!B165:B10263,[1]Octeville!C193:C1240)</f>
        <v>0</v>
      </c>
      <c r="V193" s="105">
        <f>COUNTIFS([1]Courrier_fuite_suppossee!F160:F10762,"Conso supérieure",[1]Courrier_fuite_suppossee!B160:B10762,[1]Octeville!C193:C1241)</f>
        <v>0</v>
      </c>
      <c r="W193" s="106">
        <f>COUNTIFS([1]Courrier_fuite_suppossee!F160:F10263,"CPT innaccèssible",[1]Courrier_fuite_suppossee!B160:B10263,[1]Octeville!C76:C1240)</f>
        <v>0</v>
      </c>
      <c r="X193" s="107">
        <f>COUNTIFS([1]Courrier_fuite_suppossee!F160:F10263,"CPT difficille accès",[1]Courrier_fuite_suppossee!B160:B10263,[1]Octeville!C193:C1240)</f>
        <v>0</v>
      </c>
      <c r="Y193" s="108">
        <f>COUNTIFS([1]Courrier_fuite_suppossee!F160:F10263,"Fuite après CPT",[1]Courrier_fuite_suppossee!B160:B10263,[1]Octeville!C193:C1240)</f>
        <v>0</v>
      </c>
      <c r="Z193" s="119"/>
      <c r="AA193" s="110"/>
      <c r="AB193" s="90"/>
      <c r="AC193" s="90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</row>
    <row r="194" spans="1:75" ht="17.100000000000001" customHeight="1" x14ac:dyDescent="0.2">
      <c r="A194" s="91" t="e">
        <f>B194&amp;"_"&amp;COUNTIF($B$18:B194,B194)</f>
        <v>#VALUE!</v>
      </c>
      <c r="B194" s="145" t="e">
        <f>Tableau135817[[#This Row],[Commentaire divers]]</f>
        <v>#VALUE!</v>
      </c>
      <c r="C194" s="142"/>
      <c r="D194" s="139"/>
      <c r="E194" s="149" t="b">
        <f t="shared" si="4"/>
        <v>0</v>
      </c>
      <c r="F194" s="96"/>
      <c r="G194" s="97"/>
      <c r="H194" s="111"/>
      <c r="I194" s="135"/>
      <c r="J194" s="135"/>
      <c r="K194" s="110"/>
      <c r="L194" s="110"/>
      <c r="M194" s="110"/>
      <c r="N194" s="110"/>
      <c r="O194" s="110"/>
      <c r="P194" s="110"/>
      <c r="Q194" s="147">
        <f t="shared" si="3"/>
        <v>0</v>
      </c>
      <c r="R194" s="136"/>
      <c r="S194" s="137"/>
      <c r="T194" s="103"/>
      <c r="U194" s="104">
        <f>COUNTIFS([1]Courrier_fuite_suppossee!F166:F10264,"Fuite supposée",[1]Courrier_fuite_suppossee!B166:B10264,[1]Octeville!C194:C1241)</f>
        <v>0</v>
      </c>
      <c r="V194" s="105">
        <f>COUNTIFS([1]Courrier_fuite_suppossee!F161:F10763,"Conso supérieure",[1]Courrier_fuite_suppossee!B161:B10763,[1]Octeville!C194:C1242)</f>
        <v>0</v>
      </c>
      <c r="W194" s="106">
        <f>COUNTIFS([1]Courrier_fuite_suppossee!F161:F10264,"CPT innaccèssible",[1]Courrier_fuite_suppossee!B161:B10264,[1]Octeville!C77:C1241)</f>
        <v>0</v>
      </c>
      <c r="X194" s="107">
        <f>COUNTIFS([1]Courrier_fuite_suppossee!F161:F10264,"CPT difficille accès",[1]Courrier_fuite_suppossee!B161:B10264,[1]Octeville!C194:C1241)</f>
        <v>0</v>
      </c>
      <c r="Y194" s="108">
        <f>COUNTIFS([1]Courrier_fuite_suppossee!F161:F10264,"Fuite après CPT",[1]Courrier_fuite_suppossee!B161:B10264,[1]Octeville!C194:C1241)</f>
        <v>0</v>
      </c>
      <c r="Z194" s="119"/>
      <c r="AA194" s="110"/>
      <c r="AB194" s="90"/>
      <c r="AC194" s="90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</row>
    <row r="195" spans="1:75" ht="17.100000000000001" customHeight="1" x14ac:dyDescent="0.2">
      <c r="A195" s="91" t="e">
        <f>B195&amp;"_"&amp;COUNTIF($B$18:B195,B195)</f>
        <v>#VALUE!</v>
      </c>
      <c r="B195" s="145" t="e">
        <f>Tableau135817[[#This Row],[Commentaire divers]]</f>
        <v>#VALUE!</v>
      </c>
      <c r="C195" s="142"/>
      <c r="D195" s="139"/>
      <c r="E195" s="149" t="b">
        <f t="shared" si="4"/>
        <v>0</v>
      </c>
      <c r="F195" s="96"/>
      <c r="G195" s="97"/>
      <c r="H195" s="111"/>
      <c r="I195" s="135"/>
      <c r="J195" s="135"/>
      <c r="K195" s="110"/>
      <c r="L195" s="110"/>
      <c r="M195" s="110"/>
      <c r="N195" s="110"/>
      <c r="O195" s="110"/>
      <c r="P195" s="110"/>
      <c r="Q195" s="147">
        <f t="shared" si="3"/>
        <v>0</v>
      </c>
      <c r="R195" s="136"/>
      <c r="S195" s="137"/>
      <c r="T195" s="103"/>
      <c r="U195" s="104">
        <f>COUNTIFS([1]Courrier_fuite_suppossee!F167:F10265,"Fuite supposée",[1]Courrier_fuite_suppossee!B167:B10265,[1]Octeville!C195:C1242)</f>
        <v>0</v>
      </c>
      <c r="V195" s="105">
        <f>COUNTIFS([1]Courrier_fuite_suppossee!F162:F10764,"Conso supérieure",[1]Courrier_fuite_suppossee!B162:B10764,[1]Octeville!C195:C1243)</f>
        <v>0</v>
      </c>
      <c r="W195" s="106">
        <f>COUNTIFS([1]Courrier_fuite_suppossee!F162:F10265,"CPT innaccèssible",[1]Courrier_fuite_suppossee!B162:B10265,[1]Octeville!C78:C1242)</f>
        <v>0</v>
      </c>
      <c r="X195" s="107">
        <f>COUNTIFS([1]Courrier_fuite_suppossee!F162:F10265,"CPT difficille accès",[1]Courrier_fuite_suppossee!B162:B10265,[1]Octeville!C195:C1242)</f>
        <v>0</v>
      </c>
      <c r="Y195" s="108">
        <f>COUNTIFS([1]Courrier_fuite_suppossee!F162:F10265,"Fuite après CPT",[1]Courrier_fuite_suppossee!B162:B10265,[1]Octeville!C195:C1242)</f>
        <v>0</v>
      </c>
      <c r="Z195" s="119"/>
      <c r="AA195" s="110"/>
      <c r="AB195" s="90"/>
      <c r="AC195" s="90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</row>
    <row r="196" spans="1:75" ht="17.100000000000001" customHeight="1" x14ac:dyDescent="0.2">
      <c r="A196" s="91" t="e">
        <f>B196&amp;"_"&amp;COUNTIF($B$18:B196,B196)</f>
        <v>#VALUE!</v>
      </c>
      <c r="B196" s="145" t="e">
        <f>Tableau135817[[#This Row],[Commentaire divers]]</f>
        <v>#VALUE!</v>
      </c>
      <c r="C196" s="142"/>
      <c r="D196" s="139"/>
      <c r="E196" s="149" t="b">
        <f t="shared" si="4"/>
        <v>0</v>
      </c>
      <c r="F196" s="96"/>
      <c r="G196" s="97"/>
      <c r="H196" s="111"/>
      <c r="I196" s="135"/>
      <c r="J196" s="135"/>
      <c r="K196" s="110"/>
      <c r="L196" s="110"/>
      <c r="M196" s="110"/>
      <c r="N196" s="110"/>
      <c r="O196" s="110"/>
      <c r="P196" s="110"/>
      <c r="Q196" s="147">
        <f t="shared" si="3"/>
        <v>0</v>
      </c>
      <c r="R196" s="136"/>
      <c r="S196" s="137"/>
      <c r="T196" s="103"/>
      <c r="U196" s="104">
        <f>COUNTIFS([1]Courrier_fuite_suppossee!F168:F10266,"Fuite supposée",[1]Courrier_fuite_suppossee!B168:B10266,[1]Octeville!C196:C1243)</f>
        <v>0</v>
      </c>
      <c r="V196" s="105">
        <f>COUNTIFS([1]Courrier_fuite_suppossee!F163:F10765,"Conso supérieure",[1]Courrier_fuite_suppossee!B163:B10765,[1]Octeville!C196:C1244)</f>
        <v>0</v>
      </c>
      <c r="W196" s="106">
        <f>COUNTIFS([1]Courrier_fuite_suppossee!F163:F10266,"CPT innaccèssible",[1]Courrier_fuite_suppossee!B163:B10266,[1]Octeville!C79:C1243)</f>
        <v>0</v>
      </c>
      <c r="X196" s="107">
        <f>COUNTIFS([1]Courrier_fuite_suppossee!F163:F10266,"CPT difficille accès",[1]Courrier_fuite_suppossee!B163:B10266,[1]Octeville!C196:C1243)</f>
        <v>0</v>
      </c>
      <c r="Y196" s="108">
        <f>COUNTIFS([1]Courrier_fuite_suppossee!F163:F10266,"Fuite après CPT",[1]Courrier_fuite_suppossee!B163:B10266,[1]Octeville!C196:C1243)</f>
        <v>0</v>
      </c>
      <c r="Z196" s="119"/>
      <c r="AA196" s="110"/>
      <c r="AB196" s="90"/>
      <c r="AC196" s="90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</row>
    <row r="197" spans="1:75" ht="17.100000000000001" customHeight="1" x14ac:dyDescent="0.2">
      <c r="A197" s="91" t="e">
        <f>B197&amp;"_"&amp;COUNTIF($B$18:B197,B197)</f>
        <v>#VALUE!</v>
      </c>
      <c r="B197" s="145" t="e">
        <f>Tableau135817[[#This Row],[Commentaire divers]]</f>
        <v>#VALUE!</v>
      </c>
      <c r="C197" s="142"/>
      <c r="D197" s="139"/>
      <c r="E197" s="149" t="b">
        <f t="shared" si="4"/>
        <v>0</v>
      </c>
      <c r="F197" s="96"/>
      <c r="G197" s="97"/>
      <c r="H197" s="111"/>
      <c r="I197" s="135"/>
      <c r="J197" s="135"/>
      <c r="K197" s="110"/>
      <c r="L197" s="110"/>
      <c r="M197" s="110"/>
      <c r="N197" s="110"/>
      <c r="O197" s="110"/>
      <c r="P197" s="110"/>
      <c r="Q197" s="147">
        <f t="shared" si="3"/>
        <v>0</v>
      </c>
      <c r="R197" s="136"/>
      <c r="S197" s="137"/>
      <c r="T197" s="103"/>
      <c r="U197" s="104">
        <f>COUNTIFS([1]Courrier_fuite_suppossee!F169:F10267,"Fuite supposée",[1]Courrier_fuite_suppossee!B169:B10267,[1]Octeville!C197:C1244)</f>
        <v>0</v>
      </c>
      <c r="V197" s="105">
        <f>COUNTIFS([1]Courrier_fuite_suppossee!F164:F10766,"Conso supérieure",[1]Courrier_fuite_suppossee!B164:B10766,[1]Octeville!C197:C1245)</f>
        <v>0</v>
      </c>
      <c r="W197" s="106">
        <f>COUNTIFS([1]Courrier_fuite_suppossee!F164:F10267,"CPT innaccèssible",[1]Courrier_fuite_suppossee!B164:B10267,[1]Octeville!C80:C1244)</f>
        <v>0</v>
      </c>
      <c r="X197" s="107">
        <f>COUNTIFS([1]Courrier_fuite_suppossee!F164:F10267,"CPT difficille accès",[1]Courrier_fuite_suppossee!B164:B10267,[1]Octeville!C197:C1244)</f>
        <v>0</v>
      </c>
      <c r="Y197" s="108">
        <f>COUNTIFS([1]Courrier_fuite_suppossee!F164:F10267,"Fuite après CPT",[1]Courrier_fuite_suppossee!B164:B10267,[1]Octeville!C197:C1244)</f>
        <v>0</v>
      </c>
      <c r="Z197" s="119"/>
      <c r="AA197" s="110"/>
      <c r="AB197" s="90"/>
      <c r="AC197" s="90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</row>
    <row r="198" spans="1:75" ht="17.100000000000001" customHeight="1" x14ac:dyDescent="0.2">
      <c r="A198" s="91" t="e">
        <f>B198&amp;"_"&amp;COUNTIF($B$18:B198,B198)</f>
        <v>#VALUE!</v>
      </c>
      <c r="B198" s="145" t="e">
        <f>Tableau135817[[#This Row],[Commentaire divers]]</f>
        <v>#VALUE!</v>
      </c>
      <c r="C198" s="142"/>
      <c r="D198" s="139"/>
      <c r="E198" s="149" t="b">
        <f t="shared" si="4"/>
        <v>0</v>
      </c>
      <c r="F198" s="96"/>
      <c r="G198" s="97"/>
      <c r="H198" s="111"/>
      <c r="I198" s="135"/>
      <c r="J198" s="135"/>
      <c r="K198" s="110"/>
      <c r="L198" s="110"/>
      <c r="M198" s="110"/>
      <c r="N198" s="110"/>
      <c r="O198" s="110"/>
      <c r="P198" s="110"/>
      <c r="Q198" s="147">
        <f t="shared" si="3"/>
        <v>0</v>
      </c>
      <c r="R198" s="136"/>
      <c r="S198" s="137"/>
      <c r="T198" s="103"/>
      <c r="U198" s="104">
        <f>COUNTIFS([1]Courrier_fuite_suppossee!F170:F10268,"Fuite supposée",[1]Courrier_fuite_suppossee!B170:B10268,[1]Octeville!C198:C1245)</f>
        <v>0</v>
      </c>
      <c r="V198" s="105">
        <f>COUNTIFS([1]Courrier_fuite_suppossee!F165:F10767,"Conso supérieure",[1]Courrier_fuite_suppossee!B165:B10767,[1]Octeville!C198:C1246)</f>
        <v>0</v>
      </c>
      <c r="W198" s="106">
        <f>COUNTIFS([1]Courrier_fuite_suppossee!F165:F10268,"CPT innaccèssible",[1]Courrier_fuite_suppossee!B165:B10268,[1]Octeville!C81:C1245)</f>
        <v>0</v>
      </c>
      <c r="X198" s="107">
        <f>COUNTIFS([1]Courrier_fuite_suppossee!F165:F10268,"CPT difficille accès",[1]Courrier_fuite_suppossee!B165:B10268,[1]Octeville!C198:C1245)</f>
        <v>0</v>
      </c>
      <c r="Y198" s="108">
        <f>COUNTIFS([1]Courrier_fuite_suppossee!F165:F10268,"Fuite après CPT",[1]Courrier_fuite_suppossee!B165:B10268,[1]Octeville!C198:C1245)</f>
        <v>0</v>
      </c>
      <c r="Z198" s="119"/>
      <c r="AA198" s="110"/>
      <c r="AB198" s="90"/>
      <c r="AC198" s="90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</row>
    <row r="199" spans="1:75" ht="17.100000000000001" customHeight="1" x14ac:dyDescent="0.2">
      <c r="A199" s="91" t="e">
        <f>B199&amp;"_"&amp;COUNTIF($B$18:B199,B199)</f>
        <v>#VALUE!</v>
      </c>
      <c r="B199" s="145" t="e">
        <f>Tableau135817[[#This Row],[Commentaire divers]]</f>
        <v>#VALUE!</v>
      </c>
      <c r="C199" s="142"/>
      <c r="D199" s="139"/>
      <c r="E199" s="149" t="b">
        <f t="shared" si="4"/>
        <v>0</v>
      </c>
      <c r="F199" s="96"/>
      <c r="G199" s="97"/>
      <c r="H199" s="111"/>
      <c r="I199" s="135"/>
      <c r="J199" s="135"/>
      <c r="K199" s="110"/>
      <c r="L199" s="110"/>
      <c r="M199" s="110"/>
      <c r="N199" s="110"/>
      <c r="O199" s="110"/>
      <c r="P199" s="110"/>
      <c r="Q199" s="147">
        <f t="shared" si="3"/>
        <v>0</v>
      </c>
      <c r="R199" s="136"/>
      <c r="S199" s="137"/>
      <c r="T199" s="103"/>
      <c r="U199" s="104">
        <f>COUNTIFS([1]Courrier_fuite_suppossee!F171:F10269,"Fuite supposée",[1]Courrier_fuite_suppossee!B171:B10269,[1]Octeville!C199:C1246)</f>
        <v>0</v>
      </c>
      <c r="V199" s="105">
        <f>COUNTIFS([1]Courrier_fuite_suppossee!F166:F10768,"Conso supérieure",[1]Courrier_fuite_suppossee!B166:B10768,[1]Octeville!C199:C1247)</f>
        <v>0</v>
      </c>
      <c r="W199" s="106">
        <f>COUNTIFS([1]Courrier_fuite_suppossee!F166:F10269,"CPT innaccèssible",[1]Courrier_fuite_suppossee!B166:B10269,[1]Octeville!C82:C1246)</f>
        <v>0</v>
      </c>
      <c r="X199" s="107">
        <f>COUNTIFS([1]Courrier_fuite_suppossee!F166:F10269,"CPT difficille accès",[1]Courrier_fuite_suppossee!B166:B10269,[1]Octeville!C199:C1246)</f>
        <v>0</v>
      </c>
      <c r="Y199" s="108">
        <f>COUNTIFS([1]Courrier_fuite_suppossee!F166:F10269,"Fuite après CPT",[1]Courrier_fuite_suppossee!B166:B10269,[1]Octeville!C199:C1246)</f>
        <v>0</v>
      </c>
      <c r="Z199" s="119"/>
      <c r="AA199" s="110"/>
      <c r="AB199" s="90"/>
      <c r="AC199" s="90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</row>
    <row r="200" spans="1:75" ht="17.100000000000001" customHeight="1" x14ac:dyDescent="0.2">
      <c r="A200" s="91" t="e">
        <f>B200&amp;"_"&amp;COUNTIF($B$18:B200,B200)</f>
        <v>#VALUE!</v>
      </c>
      <c r="B200" s="145" t="e">
        <f>Tableau135817[[#This Row],[Commentaire divers]]</f>
        <v>#VALUE!</v>
      </c>
      <c r="C200" s="142"/>
      <c r="D200" s="139"/>
      <c r="E200" s="149" t="b">
        <f t="shared" si="4"/>
        <v>0</v>
      </c>
      <c r="F200" s="96"/>
      <c r="G200" s="97"/>
      <c r="H200" s="111"/>
      <c r="I200" s="135"/>
      <c r="J200" s="135"/>
      <c r="K200" s="110"/>
      <c r="L200" s="110"/>
      <c r="M200" s="110"/>
      <c r="N200" s="110"/>
      <c r="O200" s="110"/>
      <c r="P200" s="110"/>
      <c r="Q200" s="147">
        <f t="shared" si="3"/>
        <v>0</v>
      </c>
      <c r="R200" s="136"/>
      <c r="S200" s="137"/>
      <c r="T200" s="103"/>
      <c r="U200" s="104">
        <f>COUNTIFS([1]Courrier_fuite_suppossee!F172:F10270,"Fuite supposée",[1]Courrier_fuite_suppossee!B172:B10270,[1]Octeville!C200:C1247)</f>
        <v>0</v>
      </c>
      <c r="V200" s="105">
        <f>COUNTIFS([1]Courrier_fuite_suppossee!F167:F10769,"Conso supérieure",[1]Courrier_fuite_suppossee!B167:B10769,[1]Octeville!C200:C1248)</f>
        <v>0</v>
      </c>
      <c r="W200" s="106">
        <f>COUNTIFS([1]Courrier_fuite_suppossee!F167:F10270,"CPT innaccèssible",[1]Courrier_fuite_suppossee!B167:B10270,[1]Octeville!C83:C1247)</f>
        <v>0</v>
      </c>
      <c r="X200" s="107">
        <f>COUNTIFS([1]Courrier_fuite_suppossee!F167:F10270,"CPT difficille accès",[1]Courrier_fuite_suppossee!B167:B10270,[1]Octeville!C200:C1247)</f>
        <v>0</v>
      </c>
      <c r="Y200" s="108">
        <f>COUNTIFS([1]Courrier_fuite_suppossee!F167:F10270,"Fuite après CPT",[1]Courrier_fuite_suppossee!B167:B10270,[1]Octeville!C200:C1247)</f>
        <v>0</v>
      </c>
      <c r="Z200" s="119"/>
      <c r="AA200" s="110"/>
      <c r="AB200" s="90"/>
      <c r="AC200" s="90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</row>
    <row r="201" spans="1:75" ht="17.100000000000001" customHeight="1" x14ac:dyDescent="0.2">
      <c r="A201" s="91" t="e">
        <f>B201&amp;"_"&amp;COUNTIF($B$18:B201,B201)</f>
        <v>#VALUE!</v>
      </c>
      <c r="B201" s="145" t="e">
        <f>Tableau135817[[#This Row],[Commentaire divers]]</f>
        <v>#VALUE!</v>
      </c>
      <c r="C201" s="142"/>
      <c r="D201" s="139"/>
      <c r="E201" s="149" t="b">
        <f t="shared" si="4"/>
        <v>0</v>
      </c>
      <c r="F201" s="96"/>
      <c r="G201" s="97"/>
      <c r="H201" s="111"/>
      <c r="I201" s="135"/>
      <c r="J201" s="135"/>
      <c r="K201" s="110"/>
      <c r="L201" s="110"/>
      <c r="M201" s="110"/>
      <c r="N201" s="110"/>
      <c r="O201" s="110"/>
      <c r="P201" s="110"/>
      <c r="Q201" s="147">
        <f t="shared" si="3"/>
        <v>0</v>
      </c>
      <c r="R201" s="136"/>
      <c r="S201" s="137"/>
      <c r="T201" s="103"/>
      <c r="U201" s="104">
        <f>COUNTIFS([1]Courrier_fuite_suppossee!F173:F10271,"Fuite supposée",[1]Courrier_fuite_suppossee!B173:B10271,[1]Octeville!C201:C1248)</f>
        <v>0</v>
      </c>
      <c r="V201" s="105">
        <f>COUNTIFS([1]Courrier_fuite_suppossee!F168:F10770,"Conso supérieure",[1]Courrier_fuite_suppossee!B168:B10770,[1]Octeville!C201:C1249)</f>
        <v>0</v>
      </c>
      <c r="W201" s="106">
        <f>COUNTIFS([1]Courrier_fuite_suppossee!F168:F10271,"CPT innaccèssible",[1]Courrier_fuite_suppossee!B168:B10271,[1]Octeville!C84:C1248)</f>
        <v>0</v>
      </c>
      <c r="X201" s="107">
        <f>COUNTIFS([1]Courrier_fuite_suppossee!F168:F10271,"CPT difficille accès",[1]Courrier_fuite_suppossee!B168:B10271,[1]Octeville!C201:C1248)</f>
        <v>0</v>
      </c>
      <c r="Y201" s="108">
        <f>COUNTIFS([1]Courrier_fuite_suppossee!F168:F10271,"Fuite après CPT",[1]Courrier_fuite_suppossee!B168:B10271,[1]Octeville!C201:C1248)</f>
        <v>0</v>
      </c>
      <c r="Z201" s="119"/>
      <c r="AA201" s="110"/>
      <c r="AB201" s="90"/>
      <c r="AC201" s="90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</row>
    <row r="202" spans="1:75" ht="17.100000000000001" customHeight="1" x14ac:dyDescent="0.2">
      <c r="A202" s="91" t="e">
        <f>B202&amp;"_"&amp;COUNTIF($B$18:B202,B202)</f>
        <v>#VALUE!</v>
      </c>
      <c r="B202" s="145" t="e">
        <f>Tableau135817[[#This Row],[Commentaire divers]]</f>
        <v>#VALUE!</v>
      </c>
      <c r="C202" s="142"/>
      <c r="D202" s="139"/>
      <c r="E202" s="149" t="b">
        <f t="shared" si="4"/>
        <v>0</v>
      </c>
      <c r="F202" s="96"/>
      <c r="G202" s="97"/>
      <c r="H202" s="111"/>
      <c r="I202" s="135"/>
      <c r="J202" s="135"/>
      <c r="K202" s="110"/>
      <c r="L202" s="110"/>
      <c r="M202" s="110"/>
      <c r="N202" s="110"/>
      <c r="O202" s="110"/>
      <c r="P202" s="110"/>
      <c r="Q202" s="147">
        <f t="shared" si="3"/>
        <v>0</v>
      </c>
      <c r="R202" s="136"/>
      <c r="S202" s="137"/>
      <c r="T202" s="103"/>
      <c r="U202" s="104">
        <f>COUNTIFS([1]Courrier_fuite_suppossee!F174:F10272,"Fuite supposée",[1]Courrier_fuite_suppossee!B174:B10272,[1]Octeville!C202:C1249)</f>
        <v>0</v>
      </c>
      <c r="V202" s="105">
        <f>COUNTIFS([1]Courrier_fuite_suppossee!F169:F10771,"Conso supérieure",[1]Courrier_fuite_suppossee!B169:B10771,[1]Octeville!C202:C1250)</f>
        <v>0</v>
      </c>
      <c r="W202" s="106">
        <f>COUNTIFS([1]Courrier_fuite_suppossee!F169:F10272,"CPT innaccèssible",[1]Courrier_fuite_suppossee!B169:B10272,[1]Octeville!C85:C1249)</f>
        <v>0</v>
      </c>
      <c r="X202" s="107">
        <f>COUNTIFS([1]Courrier_fuite_suppossee!F169:F10272,"CPT difficille accès",[1]Courrier_fuite_suppossee!B169:B10272,[1]Octeville!C202:C1249)</f>
        <v>0</v>
      </c>
      <c r="Y202" s="108">
        <f>COUNTIFS([1]Courrier_fuite_suppossee!F169:F10272,"Fuite après CPT",[1]Courrier_fuite_suppossee!B169:B10272,[1]Octeville!C202:C1249)</f>
        <v>0</v>
      </c>
      <c r="Z202" s="119"/>
      <c r="AA202" s="110"/>
      <c r="AB202" s="90"/>
      <c r="AC202" s="90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</row>
    <row r="203" spans="1:75" ht="17.100000000000001" customHeight="1" x14ac:dyDescent="0.2">
      <c r="A203" s="91" t="e">
        <f>B203&amp;"_"&amp;COUNTIF($B$18:B203,B203)</f>
        <v>#VALUE!</v>
      </c>
      <c r="B203" s="145" t="e">
        <f>Tableau135817[[#This Row],[Commentaire divers]]</f>
        <v>#VALUE!</v>
      </c>
      <c r="C203" s="142"/>
      <c r="D203" s="139"/>
      <c r="E203" s="149" t="b">
        <f t="shared" si="4"/>
        <v>0</v>
      </c>
      <c r="F203" s="96"/>
      <c r="G203" s="97"/>
      <c r="H203" s="111"/>
      <c r="I203" s="135"/>
      <c r="J203" s="135"/>
      <c r="K203" s="110"/>
      <c r="L203" s="110"/>
      <c r="M203" s="110"/>
      <c r="N203" s="110"/>
      <c r="O203" s="110"/>
      <c r="P203" s="110"/>
      <c r="Q203" s="147">
        <f t="shared" si="3"/>
        <v>0</v>
      </c>
      <c r="R203" s="136"/>
      <c r="S203" s="137"/>
      <c r="T203" s="103"/>
      <c r="U203" s="104">
        <f>COUNTIFS([1]Courrier_fuite_suppossee!F175:F10273,"Fuite supposée",[1]Courrier_fuite_suppossee!B175:B10273,[1]Octeville!C203:C1250)</f>
        <v>0</v>
      </c>
      <c r="V203" s="105">
        <f>COUNTIFS([1]Courrier_fuite_suppossee!F170:F10772,"Conso supérieure",[1]Courrier_fuite_suppossee!B170:B10772,[1]Octeville!C203:C1251)</f>
        <v>0</v>
      </c>
      <c r="W203" s="106">
        <f>COUNTIFS([1]Courrier_fuite_suppossee!F170:F10273,"CPT innaccèssible",[1]Courrier_fuite_suppossee!B170:B10273,[1]Octeville!C86:C1250)</f>
        <v>0</v>
      </c>
      <c r="X203" s="107">
        <f>COUNTIFS([1]Courrier_fuite_suppossee!F170:F10273,"CPT difficille accès",[1]Courrier_fuite_suppossee!B170:B10273,[1]Octeville!C203:C1250)</f>
        <v>0</v>
      </c>
      <c r="Y203" s="108">
        <f>COUNTIFS([1]Courrier_fuite_suppossee!F170:F10273,"Fuite après CPT",[1]Courrier_fuite_suppossee!B170:B10273,[1]Octeville!C203:C1250)</f>
        <v>0</v>
      </c>
      <c r="Z203" s="119"/>
      <c r="AA203" s="110"/>
      <c r="AB203" s="90"/>
      <c r="AC203" s="90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</row>
    <row r="204" spans="1:75" ht="17.100000000000001" customHeight="1" x14ac:dyDescent="0.2">
      <c r="A204" s="91" t="e">
        <f>B204&amp;"_"&amp;COUNTIF($B$18:B204,B204)</f>
        <v>#REF!</v>
      </c>
      <c r="B204" s="145" t="e">
        <f>#REF!&amp;"_"&amp;COUNTIF($Z$18:AC270,#REF!)</f>
        <v>#REF!</v>
      </c>
      <c r="C204" s="142"/>
      <c r="D204" s="139"/>
      <c r="E204" s="149" t="b">
        <f t="shared" si="4"/>
        <v>0</v>
      </c>
      <c r="F204" s="96"/>
      <c r="G204" s="97"/>
      <c r="H204" s="111"/>
      <c r="I204" s="135"/>
      <c r="J204" s="135"/>
      <c r="K204" s="110"/>
      <c r="L204" s="110"/>
      <c r="M204" s="110"/>
      <c r="N204" s="110"/>
      <c r="O204" s="110"/>
      <c r="P204" s="110"/>
      <c r="Q204" s="147">
        <f t="shared" si="3"/>
        <v>0</v>
      </c>
      <c r="R204" s="136"/>
      <c r="S204" s="137"/>
      <c r="T204" s="103"/>
      <c r="U204" s="104">
        <f>COUNTIFS([1]Courrier_fuite_suppossee!F176:F10274,"Fuite supposée",[1]Courrier_fuite_suppossee!B176:B10274,[1]Octeville!C204:C1251)</f>
        <v>0</v>
      </c>
      <c r="V204" s="105">
        <f>COUNTIFS([1]Courrier_fuite_suppossee!F171:F10773,"Conso supérieure",[1]Courrier_fuite_suppossee!B171:B10773,[1]Octeville!C204:C1252)</f>
        <v>0</v>
      </c>
      <c r="W204" s="106">
        <f>COUNTIFS([1]Courrier_fuite_suppossee!F171:F10274,"CPT innaccèssible",[1]Courrier_fuite_suppossee!B171:B10274,[1]Octeville!C87:C1251)</f>
        <v>0</v>
      </c>
      <c r="X204" s="107">
        <f>COUNTIFS([1]Courrier_fuite_suppossee!F171:F10274,"CPT difficille accès",[1]Courrier_fuite_suppossee!B171:B10274,[1]Octeville!C204:C1251)</f>
        <v>0</v>
      </c>
      <c r="Y204" s="108">
        <f>COUNTIFS([1]Courrier_fuite_suppossee!F171:F10274,"Fuite après CPT",[1]Courrier_fuite_suppossee!B171:B10274,[1]Octeville!C204:C1251)</f>
        <v>0</v>
      </c>
      <c r="Z204" s="119"/>
      <c r="AA204" s="110"/>
      <c r="AB204" s="90"/>
      <c r="AC204" s="90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</row>
    <row r="205" spans="1:75" ht="17.100000000000001" customHeight="1" x14ac:dyDescent="0.2">
      <c r="A205" s="91" t="e">
        <f>B205&amp;"_"&amp;COUNTIF($B$18:B205,B205)</f>
        <v>#REF!</v>
      </c>
      <c r="B205" s="145" t="e">
        <f>#REF!&amp;"_"&amp;COUNTIF($Z$18:AC271,#REF!)</f>
        <v>#REF!</v>
      </c>
      <c r="C205" s="142"/>
      <c r="D205" s="139"/>
      <c r="E205" s="149" t="b">
        <f t="shared" si="4"/>
        <v>0</v>
      </c>
      <c r="F205" s="96"/>
      <c r="G205" s="97"/>
      <c r="H205" s="111"/>
      <c r="I205" s="135"/>
      <c r="J205" s="135"/>
      <c r="K205" s="110"/>
      <c r="L205" s="110"/>
      <c r="M205" s="110"/>
      <c r="N205" s="110"/>
      <c r="O205" s="110"/>
      <c r="P205" s="110"/>
      <c r="Q205" s="147">
        <f t="shared" si="3"/>
        <v>0</v>
      </c>
      <c r="R205" s="136"/>
      <c r="S205" s="137"/>
      <c r="T205" s="103"/>
      <c r="U205" s="104">
        <f>COUNTIFS([1]Courrier_fuite_suppossee!F177:F10275,"Fuite supposée",[1]Courrier_fuite_suppossee!B177:B10275,[1]Octeville!C205:C1252)</f>
        <v>0</v>
      </c>
      <c r="V205" s="105">
        <f>COUNTIFS([1]Courrier_fuite_suppossee!F172:F10774,"Conso supérieure",[1]Courrier_fuite_suppossee!B172:B10774,[1]Octeville!C205:C1253)</f>
        <v>0</v>
      </c>
      <c r="W205" s="106">
        <f>COUNTIFS([1]Courrier_fuite_suppossee!F172:F10275,"CPT innaccèssible",[1]Courrier_fuite_suppossee!B172:B10275,[1]Octeville!C88:C1252)</f>
        <v>0</v>
      </c>
      <c r="X205" s="107">
        <f>COUNTIFS([1]Courrier_fuite_suppossee!F172:F10275,"CPT difficille accès",[1]Courrier_fuite_suppossee!B172:B10275,[1]Octeville!C205:C1252)</f>
        <v>0</v>
      </c>
      <c r="Y205" s="108">
        <f>COUNTIFS([1]Courrier_fuite_suppossee!F172:F10275,"Fuite après CPT",[1]Courrier_fuite_suppossee!B172:B10275,[1]Octeville!C205:C1252)</f>
        <v>0</v>
      </c>
      <c r="Z205" s="119"/>
      <c r="AA205" s="110"/>
      <c r="AB205" s="90"/>
      <c r="AC205" s="90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</row>
    <row r="206" spans="1:75" ht="17.100000000000001" customHeight="1" x14ac:dyDescent="0.2">
      <c r="A206" s="91" t="e">
        <f>B206&amp;"_"&amp;COUNTIF($B$18:B206,B206)</f>
        <v>#REF!</v>
      </c>
      <c r="B206" s="145" t="e">
        <f>#REF!&amp;"_"&amp;COUNTIF($Z$18:AC272,#REF!)</f>
        <v>#REF!</v>
      </c>
      <c r="C206" s="142"/>
      <c r="D206" s="139"/>
      <c r="E206" s="149" t="b">
        <f t="shared" si="4"/>
        <v>0</v>
      </c>
      <c r="F206" s="96"/>
      <c r="G206" s="97"/>
      <c r="H206" s="111"/>
      <c r="I206" s="135"/>
      <c r="J206" s="135"/>
      <c r="K206" s="110"/>
      <c r="L206" s="110"/>
      <c r="M206" s="110"/>
      <c r="N206" s="110"/>
      <c r="O206" s="110"/>
      <c r="P206" s="110"/>
      <c r="Q206" s="147">
        <f t="shared" ref="Q206:Q208" si="5">SUM(G206:P206)</f>
        <v>0</v>
      </c>
      <c r="R206" s="136"/>
      <c r="S206" s="137"/>
      <c r="T206" s="103"/>
      <c r="U206" s="104">
        <f>COUNTIFS([1]Courrier_fuite_suppossee!F178:F10276,"Fuite supposée",[1]Courrier_fuite_suppossee!B178:B10276,[1]Octeville!C206:C1253)</f>
        <v>0</v>
      </c>
      <c r="V206" s="105">
        <f>COUNTIFS([1]Courrier_fuite_suppossee!F173:F10775,"Conso supérieure",[1]Courrier_fuite_suppossee!B173:B10775,[1]Octeville!C206:C1254)</f>
        <v>0</v>
      </c>
      <c r="W206" s="106">
        <f>COUNTIFS([1]Courrier_fuite_suppossee!F173:F10276,"CPT innaccèssible",[1]Courrier_fuite_suppossee!B173:B10276,[1]Octeville!C89:C1253)</f>
        <v>0</v>
      </c>
      <c r="X206" s="107">
        <f>COUNTIFS([1]Courrier_fuite_suppossee!F173:F10276,"CPT difficille accès",[1]Courrier_fuite_suppossee!B173:B10276,[1]Octeville!C206:C1253)</f>
        <v>0</v>
      </c>
      <c r="Y206" s="108">
        <f>COUNTIFS([1]Courrier_fuite_suppossee!F173:F10276,"Fuite après CPT",[1]Courrier_fuite_suppossee!B173:B10276,[1]Octeville!C206:C1253)</f>
        <v>0</v>
      </c>
      <c r="Z206" s="119"/>
      <c r="AA206" s="110"/>
      <c r="AB206" s="90"/>
      <c r="AC206" s="90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</row>
    <row r="207" spans="1:75" ht="17.100000000000001" customHeight="1" x14ac:dyDescent="0.2">
      <c r="A207" s="91" t="e">
        <f>B207&amp;"_"&amp;COUNTIF($B$18:B207,B207)</f>
        <v>#REF!</v>
      </c>
      <c r="B207" s="145" t="e">
        <f>#REF!&amp;"_"&amp;COUNTIF($Z$18:AC273,#REF!)</f>
        <v>#REF!</v>
      </c>
      <c r="C207" s="142"/>
      <c r="D207" s="139"/>
      <c r="E207" s="149" t="b">
        <f t="shared" ref="E207:E208" si="6">IF(F207:F571="R6","Ludo",IF(F207:F571="R7","Philippe",IF(F207:F571="R5","Renaud",IF(F207:F571="R8","Yannick 2",IF(F207:F571="R9","Dylan")))))</f>
        <v>0</v>
      </c>
      <c r="F207" s="96"/>
      <c r="G207" s="97"/>
      <c r="H207" s="111"/>
      <c r="I207" s="135"/>
      <c r="J207" s="135"/>
      <c r="K207" s="110"/>
      <c r="L207" s="110"/>
      <c r="M207" s="110"/>
      <c r="N207" s="110"/>
      <c r="O207" s="110"/>
      <c r="P207" s="110"/>
      <c r="Q207" s="147">
        <f t="shared" si="5"/>
        <v>0</v>
      </c>
      <c r="R207" s="136"/>
      <c r="S207" s="137"/>
      <c r="T207" s="103"/>
      <c r="U207" s="104">
        <f>COUNTIFS([1]Courrier_fuite_suppossee!F179:F10277,"Fuite supposée",[1]Courrier_fuite_suppossee!B179:B10277,[1]Octeville!C207:C1254)</f>
        <v>0</v>
      </c>
      <c r="V207" s="105">
        <f>COUNTIFS([1]Courrier_fuite_suppossee!F174:F10776,"Conso supérieure",[1]Courrier_fuite_suppossee!B174:B10776,[1]Octeville!C207:C1255)</f>
        <v>0</v>
      </c>
      <c r="W207" s="106">
        <f>COUNTIFS([1]Courrier_fuite_suppossee!F174:F10277,"CPT innaccèssible",[1]Courrier_fuite_suppossee!B174:B10277,[1]Octeville!C90:C1254)</f>
        <v>0</v>
      </c>
      <c r="X207" s="107">
        <f>COUNTIFS([1]Courrier_fuite_suppossee!F174:F10277,"CPT difficille accès",[1]Courrier_fuite_suppossee!B174:B10277,[1]Octeville!C207:C1254)</f>
        <v>0</v>
      </c>
      <c r="Y207" s="108">
        <f>COUNTIFS([1]Courrier_fuite_suppossee!F174:F10277,"Fuite après CPT",[1]Courrier_fuite_suppossee!B174:B10277,[1]Octeville!C207:C1254)</f>
        <v>0</v>
      </c>
      <c r="Z207" s="119"/>
      <c r="AA207" s="110"/>
      <c r="AB207" s="90"/>
      <c r="AC207" s="90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</row>
    <row r="208" spans="1:75" ht="17.100000000000001" customHeight="1" x14ac:dyDescent="0.2">
      <c r="A208" s="91" t="e">
        <f>B208&amp;"_"&amp;COUNTIF($B$18:B208,B208)</f>
        <v>#REF!</v>
      </c>
      <c r="B208" s="145" t="e">
        <f>#REF!&amp;"_"&amp;COUNTIF($Z$18:AC274,#REF!)</f>
        <v>#REF!</v>
      </c>
      <c r="C208" s="142"/>
      <c r="D208" s="139"/>
      <c r="E208" s="149" t="b">
        <f t="shared" si="6"/>
        <v>0</v>
      </c>
      <c r="F208" s="96"/>
      <c r="G208" s="97"/>
      <c r="H208" s="111"/>
      <c r="I208" s="135"/>
      <c r="J208" s="135"/>
      <c r="K208" s="110"/>
      <c r="L208" s="110"/>
      <c r="M208" s="110"/>
      <c r="N208" s="110"/>
      <c r="O208" s="110"/>
      <c r="P208" s="110"/>
      <c r="Q208" s="147">
        <f t="shared" si="5"/>
        <v>0</v>
      </c>
      <c r="R208" s="136"/>
      <c r="S208" s="137"/>
      <c r="T208" s="103"/>
      <c r="U208" s="104">
        <f>COUNTIFS([1]Courrier_fuite_suppossee!F180:F10278,"Fuite supposée",[1]Courrier_fuite_suppossee!B180:B10278,[1]Octeville!C208:C1255)</f>
        <v>0</v>
      </c>
      <c r="V208" s="105">
        <f>COUNTIFS([1]Courrier_fuite_suppossee!F175:F10777,"Conso supérieure",[1]Courrier_fuite_suppossee!B175:B10777,[1]Octeville!C208:C1256)</f>
        <v>0</v>
      </c>
      <c r="W208" s="106">
        <f>COUNTIFS([1]Courrier_fuite_suppossee!F175:F10278,"CPT innaccèssible",[1]Courrier_fuite_suppossee!B175:B10278,[1]Octeville!C91:C1255)</f>
        <v>0</v>
      </c>
      <c r="X208" s="107">
        <f>COUNTIFS([1]Courrier_fuite_suppossee!F175:F10278,"CPT difficille accès",[1]Courrier_fuite_suppossee!B175:B10278,[1]Octeville!C208:C1255)</f>
        <v>0</v>
      </c>
      <c r="Y208" s="108">
        <f>COUNTIFS([1]Courrier_fuite_suppossee!F175:F10278,"Fuite après CPT",[1]Courrier_fuite_suppossee!B175:B10278,[1]Octeville!C208:C1255)</f>
        <v>0</v>
      </c>
      <c r="Z208" s="119"/>
      <c r="AA208" s="110"/>
      <c r="AB208" s="90"/>
      <c r="AC208" s="90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</row>
    <row r="209" spans="11:75" ht="17.100000000000001" customHeight="1" x14ac:dyDescent="0.2">
      <c r="K209" s="152"/>
      <c r="L209" s="152"/>
      <c r="M209" s="152"/>
      <c r="N209" s="152"/>
      <c r="O209" s="152"/>
      <c r="P209" s="152"/>
      <c r="Q209" s="152"/>
      <c r="R209" s="152"/>
      <c r="S209" s="152"/>
      <c r="T209" s="152"/>
      <c r="U209" s="152"/>
      <c r="V209" s="152"/>
      <c r="W209" s="152"/>
      <c r="X209" s="152"/>
      <c r="Y209" s="152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</row>
    <row r="210" spans="11:75" ht="17.100000000000001" customHeight="1" x14ac:dyDescent="0.2">
      <c r="K210" s="152"/>
      <c r="L210" s="152"/>
      <c r="M210" s="152"/>
      <c r="N210" s="152"/>
      <c r="O210" s="152"/>
      <c r="P210" s="152"/>
      <c r="Q210" s="152"/>
      <c r="R210" s="152"/>
      <c r="S210" s="152"/>
      <c r="T210" s="152"/>
      <c r="U210" s="152"/>
      <c r="V210" s="152"/>
      <c r="W210" s="152"/>
      <c r="X210" s="152"/>
      <c r="Y210" s="152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</row>
    <row r="211" spans="11:75" ht="17.100000000000001" customHeight="1" x14ac:dyDescent="0.2">
      <c r="K211" s="152"/>
      <c r="L211" s="152"/>
      <c r="M211" s="152"/>
      <c r="N211" s="152"/>
      <c r="O211" s="152"/>
      <c r="P211" s="152"/>
      <c r="Q211" s="152"/>
      <c r="R211" s="152"/>
      <c r="S211" s="152"/>
      <c r="T211" s="152"/>
      <c r="U211" s="152"/>
      <c r="V211" s="152"/>
      <c r="W211" s="152"/>
      <c r="X211" s="152"/>
      <c r="Y211" s="152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</row>
    <row r="212" spans="11:75" ht="17.100000000000001" customHeight="1" x14ac:dyDescent="0.2">
      <c r="K212" s="152"/>
      <c r="L212" s="152"/>
      <c r="M212" s="152"/>
      <c r="N212" s="152"/>
      <c r="O212" s="152"/>
      <c r="P212" s="152"/>
      <c r="Q212" s="152"/>
      <c r="R212" s="152"/>
      <c r="S212" s="152"/>
      <c r="T212" s="152"/>
      <c r="U212" s="152"/>
      <c r="V212" s="152"/>
      <c r="W212" s="152"/>
      <c r="X212" s="152"/>
      <c r="Y212" s="152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</row>
    <row r="213" spans="11:75" ht="17.100000000000001" customHeight="1" x14ac:dyDescent="0.2">
      <c r="K213" s="152"/>
      <c r="L213" s="152"/>
      <c r="M213" s="152"/>
      <c r="N213" s="152"/>
      <c r="O213" s="152"/>
      <c r="P213" s="152"/>
      <c r="Q213" s="152"/>
      <c r="R213" s="152"/>
      <c r="S213" s="152"/>
      <c r="T213" s="152"/>
      <c r="U213" s="152"/>
      <c r="V213" s="152"/>
      <c r="W213" s="152"/>
      <c r="X213" s="152"/>
      <c r="Y213" s="152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</row>
    <row r="214" spans="11:75" ht="17.100000000000001" customHeight="1" x14ac:dyDescent="0.2">
      <c r="K214" s="152"/>
      <c r="L214" s="152"/>
      <c r="M214" s="152"/>
      <c r="N214" s="152"/>
      <c r="O214" s="152"/>
      <c r="P214" s="152"/>
      <c r="Q214" s="152"/>
      <c r="R214" s="152"/>
      <c r="S214" s="152"/>
      <c r="T214" s="152"/>
      <c r="U214" s="152"/>
      <c r="V214" s="152"/>
      <c r="W214" s="152"/>
      <c r="X214" s="152"/>
      <c r="Y214" s="152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</row>
    <row r="215" spans="11:75" ht="17.100000000000001" customHeight="1" x14ac:dyDescent="0.2">
      <c r="K215" s="152"/>
      <c r="L215" s="152"/>
      <c r="M215" s="152"/>
      <c r="N215" s="152"/>
      <c r="O215" s="152"/>
      <c r="P215" s="152"/>
      <c r="Q215" s="152"/>
      <c r="R215" s="152"/>
      <c r="S215" s="152"/>
      <c r="T215" s="152"/>
      <c r="U215" s="152"/>
      <c r="V215" s="152"/>
      <c r="W215" s="152"/>
      <c r="X215" s="152"/>
      <c r="Y215" s="152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</row>
    <row r="216" spans="11:75" ht="17.100000000000001" customHeight="1" x14ac:dyDescent="0.2">
      <c r="K216" s="152"/>
      <c r="L216" s="152"/>
      <c r="M216" s="152"/>
      <c r="N216" s="152"/>
      <c r="O216" s="152"/>
      <c r="P216" s="152"/>
      <c r="Q216" s="152"/>
      <c r="R216" s="152"/>
      <c r="S216" s="152"/>
      <c r="T216" s="152"/>
      <c r="U216" s="152"/>
      <c r="V216" s="152"/>
      <c r="W216" s="152"/>
      <c r="X216" s="152"/>
      <c r="Y216" s="152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</row>
    <row r="217" spans="11:75" ht="15" x14ac:dyDescent="0.2">
      <c r="K217" s="152"/>
      <c r="L217" s="152"/>
      <c r="M217" s="152"/>
      <c r="N217" s="152"/>
      <c r="O217" s="152"/>
      <c r="P217" s="152"/>
      <c r="Q217" s="152"/>
      <c r="R217" s="152"/>
      <c r="S217" s="152"/>
      <c r="T217" s="152"/>
      <c r="U217" s="152"/>
      <c r="V217" s="152"/>
      <c r="W217" s="152"/>
      <c r="X217" s="152"/>
      <c r="Y217" s="152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</row>
    <row r="218" spans="11:75" ht="15" x14ac:dyDescent="0.2">
      <c r="K218" s="152"/>
      <c r="L218" s="152"/>
      <c r="M218" s="152"/>
      <c r="N218" s="152"/>
      <c r="O218" s="152"/>
      <c r="P218" s="152"/>
      <c r="Q218" s="152"/>
      <c r="R218" s="152"/>
      <c r="S218" s="152"/>
      <c r="T218" s="152"/>
      <c r="U218" s="152"/>
      <c r="V218" s="152"/>
      <c r="W218" s="152"/>
      <c r="X218" s="152"/>
      <c r="Y218" s="152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</row>
    <row r="219" spans="11:75" ht="15" x14ac:dyDescent="0.2">
      <c r="K219" s="152"/>
      <c r="L219" s="152"/>
      <c r="M219" s="152"/>
      <c r="N219" s="152"/>
      <c r="O219" s="152"/>
      <c r="P219" s="152"/>
      <c r="Q219" s="152"/>
      <c r="R219" s="152"/>
      <c r="S219" s="152"/>
      <c r="T219" s="152"/>
      <c r="U219" s="152"/>
      <c r="V219" s="152"/>
      <c r="W219" s="152"/>
      <c r="X219" s="152"/>
      <c r="Y219" s="152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</row>
    <row r="220" spans="11:75" ht="15" x14ac:dyDescent="0.2">
      <c r="K220" s="152"/>
      <c r="L220" s="152"/>
      <c r="M220" s="152"/>
      <c r="N220" s="152"/>
      <c r="O220" s="152"/>
      <c r="P220" s="152"/>
      <c r="Q220" s="152"/>
      <c r="R220" s="152"/>
      <c r="S220" s="152"/>
      <c r="T220" s="152"/>
      <c r="U220" s="152"/>
      <c r="V220" s="152"/>
      <c r="W220" s="152"/>
      <c r="X220" s="152"/>
      <c r="Y220" s="152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</row>
    <row r="221" spans="11:75" ht="15" x14ac:dyDescent="0.2">
      <c r="K221" s="152"/>
      <c r="L221" s="152"/>
      <c r="M221" s="152"/>
      <c r="N221" s="152"/>
      <c r="O221" s="152"/>
      <c r="P221" s="152"/>
      <c r="Q221" s="152"/>
      <c r="R221" s="152"/>
      <c r="S221" s="152"/>
      <c r="T221" s="152"/>
      <c r="U221" s="152"/>
      <c r="V221" s="152"/>
      <c r="W221" s="152"/>
      <c r="X221" s="152"/>
      <c r="Y221" s="152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</row>
    <row r="222" spans="11:75" ht="15" x14ac:dyDescent="0.2">
      <c r="K222" s="152"/>
      <c r="L222" s="152"/>
      <c r="M222" s="152"/>
      <c r="N222" s="152"/>
      <c r="O222" s="152"/>
      <c r="P222" s="152"/>
      <c r="Q222" s="152"/>
      <c r="R222" s="152"/>
      <c r="S222" s="152"/>
      <c r="T222" s="152"/>
      <c r="U222" s="152"/>
      <c r="V222" s="152"/>
      <c r="W222" s="152"/>
      <c r="X222" s="152"/>
      <c r="Y222" s="152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</row>
    <row r="223" spans="11:75" ht="15" x14ac:dyDescent="0.2">
      <c r="K223" s="152"/>
      <c r="L223" s="152"/>
      <c r="M223" s="152"/>
      <c r="N223" s="152"/>
      <c r="O223" s="152"/>
      <c r="P223" s="152"/>
      <c r="Q223" s="152"/>
      <c r="R223" s="152"/>
      <c r="S223" s="152"/>
      <c r="T223" s="152"/>
      <c r="U223" s="152"/>
      <c r="V223" s="152"/>
      <c r="W223" s="152"/>
      <c r="X223" s="152"/>
      <c r="Y223" s="152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</row>
    <row r="224" spans="11:75" ht="15" x14ac:dyDescent="0.2">
      <c r="K224" s="152"/>
      <c r="L224" s="152"/>
      <c r="M224" s="152"/>
      <c r="N224" s="152"/>
      <c r="O224" s="152"/>
      <c r="P224" s="152"/>
      <c r="Q224" s="152"/>
      <c r="R224" s="152"/>
      <c r="S224" s="152"/>
      <c r="T224" s="152"/>
      <c r="U224" s="152"/>
      <c r="V224" s="152"/>
      <c r="W224" s="152"/>
      <c r="X224" s="152"/>
      <c r="Y224" s="152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</row>
    <row r="225" spans="11:75" ht="15" x14ac:dyDescent="0.2">
      <c r="K225" s="152"/>
      <c r="L225" s="152"/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152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</row>
    <row r="226" spans="11:75" ht="15" x14ac:dyDescent="0.2">
      <c r="K226" s="152"/>
      <c r="L226" s="152"/>
      <c r="M226" s="152"/>
      <c r="N226" s="152"/>
      <c r="O226" s="152"/>
      <c r="P226" s="152"/>
      <c r="Q226" s="152"/>
      <c r="R226" s="152"/>
      <c r="S226" s="152"/>
      <c r="T226" s="152"/>
      <c r="U226" s="152"/>
      <c r="V226" s="152"/>
      <c r="W226" s="152"/>
      <c r="X226" s="152"/>
      <c r="Y226" s="152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</row>
    <row r="227" spans="11:75" ht="15" x14ac:dyDescent="0.2">
      <c r="K227" s="152"/>
      <c r="L227" s="152"/>
      <c r="M227" s="152"/>
      <c r="N227" s="152"/>
      <c r="O227" s="152"/>
      <c r="P227" s="152"/>
      <c r="Q227" s="152"/>
      <c r="R227" s="152"/>
      <c r="S227" s="152"/>
      <c r="T227" s="152"/>
      <c r="U227" s="152"/>
      <c r="V227" s="152"/>
      <c r="W227" s="152"/>
      <c r="X227" s="152"/>
      <c r="Y227" s="152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</row>
    <row r="228" spans="11:75" ht="15" x14ac:dyDescent="0.2">
      <c r="K228" s="152"/>
      <c r="L228" s="152"/>
      <c r="M228" s="152"/>
      <c r="N228" s="152"/>
      <c r="O228" s="152"/>
      <c r="P228" s="152"/>
      <c r="Q228" s="152"/>
      <c r="R228" s="152"/>
      <c r="S228" s="152"/>
      <c r="T228" s="152"/>
      <c r="U228" s="152"/>
      <c r="V228" s="152"/>
      <c r="W228" s="152"/>
      <c r="X228" s="152"/>
      <c r="Y228" s="152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</row>
    <row r="229" spans="11:75" ht="15" x14ac:dyDescent="0.2">
      <c r="K229" s="152"/>
      <c r="L229" s="152"/>
      <c r="M229" s="152"/>
      <c r="N229" s="152"/>
      <c r="O229" s="152"/>
      <c r="P229" s="152"/>
      <c r="Q229" s="152"/>
      <c r="R229" s="152"/>
      <c r="S229" s="152"/>
      <c r="T229" s="152"/>
      <c r="U229" s="152"/>
      <c r="V229" s="152"/>
      <c r="W229" s="152"/>
      <c r="X229" s="152"/>
      <c r="Y229" s="152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</row>
    <row r="230" spans="11:75" ht="15" x14ac:dyDescent="0.2">
      <c r="K230" s="152"/>
      <c r="L230" s="152"/>
      <c r="M230" s="152"/>
      <c r="N230" s="152"/>
      <c r="O230" s="152"/>
      <c r="P230" s="152"/>
      <c r="Q230" s="152"/>
      <c r="R230" s="152"/>
      <c r="S230" s="152"/>
      <c r="T230" s="152"/>
      <c r="U230" s="152"/>
      <c r="V230" s="152"/>
      <c r="W230" s="152"/>
      <c r="X230" s="152"/>
      <c r="Y230" s="152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</row>
    <row r="231" spans="11:75" ht="15" x14ac:dyDescent="0.2">
      <c r="K231" s="152"/>
      <c r="L231" s="152"/>
      <c r="M231" s="152"/>
      <c r="N231" s="152"/>
      <c r="O231" s="152"/>
      <c r="P231" s="152"/>
      <c r="Q231" s="152"/>
      <c r="R231" s="152"/>
      <c r="S231" s="152"/>
      <c r="T231" s="152"/>
      <c r="U231" s="152"/>
      <c r="V231" s="152"/>
      <c r="W231" s="152"/>
      <c r="X231" s="152"/>
      <c r="Y231" s="152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</row>
    <row r="232" spans="11:75" ht="15" x14ac:dyDescent="0.2">
      <c r="K232" s="152"/>
      <c r="L232" s="152"/>
      <c r="M232" s="152"/>
      <c r="N232" s="152"/>
      <c r="O232" s="152"/>
      <c r="P232" s="152"/>
      <c r="Q232" s="152"/>
      <c r="R232" s="152"/>
      <c r="S232" s="152"/>
      <c r="T232" s="152"/>
      <c r="U232" s="152"/>
      <c r="V232" s="152"/>
      <c r="W232" s="152"/>
      <c r="X232" s="152"/>
      <c r="Y232" s="152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</row>
    <row r="233" spans="11:75" ht="15" x14ac:dyDescent="0.2">
      <c r="K233" s="152"/>
      <c r="L233" s="152"/>
      <c r="M233" s="152"/>
      <c r="N233" s="152"/>
      <c r="O233" s="152"/>
      <c r="P233" s="152"/>
      <c r="Q233" s="152"/>
      <c r="R233" s="152"/>
      <c r="S233" s="152"/>
      <c r="T233" s="152"/>
      <c r="U233" s="152"/>
      <c r="V233" s="152"/>
      <c r="W233" s="152"/>
      <c r="X233" s="152"/>
      <c r="Y233" s="152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</row>
    <row r="234" spans="11:75" ht="15" x14ac:dyDescent="0.2">
      <c r="K234" s="152"/>
      <c r="L234" s="152"/>
      <c r="M234" s="152"/>
      <c r="N234" s="152"/>
      <c r="O234" s="152"/>
      <c r="P234" s="152"/>
      <c r="Q234" s="152"/>
      <c r="R234" s="152"/>
      <c r="S234" s="152"/>
      <c r="T234" s="152"/>
      <c r="U234" s="152"/>
      <c r="V234" s="152"/>
      <c r="W234" s="152"/>
      <c r="X234" s="152"/>
      <c r="Y234" s="152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</row>
    <row r="235" spans="11:75" ht="15" x14ac:dyDescent="0.2">
      <c r="K235" s="152"/>
      <c r="L235" s="152"/>
      <c r="M235" s="152"/>
      <c r="N235" s="152"/>
      <c r="O235" s="152"/>
      <c r="P235" s="152"/>
      <c r="Q235" s="152"/>
      <c r="R235" s="152"/>
      <c r="S235" s="152"/>
      <c r="T235" s="152"/>
      <c r="U235" s="152"/>
      <c r="V235" s="152"/>
      <c r="W235" s="152"/>
      <c r="X235" s="152"/>
      <c r="Y235" s="152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</row>
    <row r="236" spans="11:75" ht="15" x14ac:dyDescent="0.2">
      <c r="K236" s="152"/>
      <c r="L236" s="152"/>
      <c r="M236" s="152"/>
      <c r="N236" s="152"/>
      <c r="O236" s="152"/>
      <c r="P236" s="152"/>
      <c r="Q236" s="152"/>
      <c r="R236" s="152"/>
      <c r="S236" s="152"/>
      <c r="T236" s="152"/>
      <c r="U236" s="152"/>
      <c r="V236" s="152"/>
      <c r="W236" s="152"/>
      <c r="X236" s="152"/>
      <c r="Y236" s="152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</row>
    <row r="237" spans="11:75" ht="15" x14ac:dyDescent="0.2">
      <c r="K237" s="152"/>
      <c r="L237" s="152"/>
      <c r="M237" s="152"/>
      <c r="N237" s="152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152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</row>
    <row r="238" spans="11:75" ht="15" x14ac:dyDescent="0.2">
      <c r="K238" s="152"/>
      <c r="L238" s="152"/>
      <c r="M238" s="152"/>
      <c r="N238" s="152"/>
      <c r="O238" s="152"/>
      <c r="P238" s="152"/>
      <c r="Q238" s="152"/>
      <c r="R238" s="152"/>
      <c r="S238" s="152"/>
      <c r="T238" s="152"/>
      <c r="U238" s="152"/>
      <c r="V238" s="152"/>
      <c r="W238" s="152"/>
      <c r="X238" s="152"/>
      <c r="Y238" s="152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</row>
    <row r="239" spans="11:75" ht="15" x14ac:dyDescent="0.2">
      <c r="K239" s="152"/>
      <c r="L239" s="152"/>
      <c r="M239" s="152"/>
      <c r="N239" s="152"/>
      <c r="O239" s="152"/>
      <c r="P239" s="152"/>
      <c r="Q239" s="152"/>
      <c r="R239" s="152"/>
      <c r="S239" s="152"/>
      <c r="T239" s="152"/>
      <c r="U239" s="152"/>
      <c r="V239" s="152"/>
      <c r="W239" s="152"/>
      <c r="X239" s="152"/>
      <c r="Y239" s="152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</row>
    <row r="240" spans="11:75" ht="15" x14ac:dyDescent="0.2">
      <c r="K240" s="152"/>
      <c r="L240" s="152"/>
      <c r="M240" s="152"/>
      <c r="N240" s="152"/>
      <c r="O240" s="152"/>
      <c r="P240" s="152"/>
      <c r="Q240" s="152"/>
      <c r="R240" s="152"/>
      <c r="S240" s="152"/>
      <c r="T240" s="152"/>
      <c r="U240" s="152"/>
      <c r="V240" s="152"/>
      <c r="W240" s="152"/>
      <c r="X240" s="152"/>
      <c r="Y240" s="152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</row>
    <row r="241" spans="11:75" ht="15" x14ac:dyDescent="0.2">
      <c r="K241" s="152"/>
      <c r="L241" s="152"/>
      <c r="M241" s="152"/>
      <c r="N241" s="152"/>
      <c r="O241" s="152"/>
      <c r="P241" s="152"/>
      <c r="Q241" s="152"/>
      <c r="R241" s="152"/>
      <c r="S241" s="152"/>
      <c r="T241" s="152"/>
      <c r="U241" s="152"/>
      <c r="V241" s="152"/>
      <c r="W241" s="152"/>
      <c r="X241" s="152"/>
      <c r="Y241" s="152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</row>
    <row r="242" spans="11:75" ht="15" x14ac:dyDescent="0.2">
      <c r="K242" s="152"/>
      <c r="L242" s="152"/>
      <c r="M242" s="152"/>
      <c r="N242" s="152"/>
      <c r="O242" s="152"/>
      <c r="P242" s="152"/>
      <c r="Q242" s="152"/>
      <c r="R242" s="152"/>
      <c r="S242" s="152"/>
      <c r="T242" s="152"/>
      <c r="U242" s="152"/>
      <c r="V242" s="152"/>
      <c r="W242" s="152"/>
      <c r="X242" s="152"/>
      <c r="Y242" s="152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</row>
    <row r="243" spans="11:75" ht="15" x14ac:dyDescent="0.2">
      <c r="K243" s="152"/>
      <c r="L243" s="152"/>
      <c r="M243" s="152"/>
      <c r="N243" s="152"/>
      <c r="O243" s="152"/>
      <c r="P243" s="152"/>
      <c r="Q243" s="152"/>
      <c r="R243" s="152"/>
      <c r="S243" s="152"/>
      <c r="T243" s="152"/>
      <c r="U243" s="152"/>
      <c r="V243" s="152"/>
      <c r="W243" s="152"/>
      <c r="X243" s="152"/>
      <c r="Y243" s="152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</row>
    <row r="244" spans="11:75" ht="15" x14ac:dyDescent="0.2">
      <c r="K244" s="152"/>
      <c r="L244" s="152"/>
      <c r="M244" s="152"/>
      <c r="N244" s="152"/>
      <c r="O244" s="152"/>
      <c r="P244" s="152"/>
      <c r="Q244" s="152"/>
      <c r="R244" s="152"/>
      <c r="S244" s="152"/>
      <c r="T244" s="152"/>
      <c r="U244" s="152"/>
      <c r="V244" s="152"/>
      <c r="W244" s="152"/>
      <c r="X244" s="152"/>
      <c r="Y244" s="152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</row>
    <row r="245" spans="11:75" ht="15" x14ac:dyDescent="0.2">
      <c r="K245" s="152"/>
      <c r="L245" s="152"/>
      <c r="M245" s="152"/>
      <c r="N245" s="152"/>
      <c r="O245" s="152"/>
      <c r="P245" s="152"/>
      <c r="Q245" s="152"/>
      <c r="R245" s="152"/>
      <c r="S245" s="152"/>
      <c r="T245" s="152"/>
      <c r="U245" s="152"/>
      <c r="V245" s="152"/>
      <c r="W245" s="152"/>
      <c r="X245" s="152"/>
      <c r="Y245" s="152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</row>
    <row r="246" spans="11:75" ht="15" x14ac:dyDescent="0.2">
      <c r="K246" s="152"/>
      <c r="L246" s="152"/>
      <c r="M246" s="152"/>
      <c r="N246" s="152"/>
      <c r="O246" s="152"/>
      <c r="P246" s="152"/>
      <c r="Q246" s="152"/>
      <c r="R246" s="152"/>
      <c r="S246" s="152"/>
      <c r="T246" s="152"/>
      <c r="U246" s="152"/>
      <c r="V246" s="152"/>
      <c r="W246" s="152"/>
      <c r="X246" s="152"/>
      <c r="Y246" s="152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</row>
    <row r="247" spans="11:75" ht="15" x14ac:dyDescent="0.2">
      <c r="K247" s="152"/>
      <c r="L247" s="152"/>
      <c r="M247" s="152"/>
      <c r="N247" s="152"/>
      <c r="O247" s="152"/>
      <c r="P247" s="152"/>
      <c r="Q247" s="152"/>
      <c r="R247" s="152"/>
      <c r="S247" s="152"/>
      <c r="T247" s="152"/>
      <c r="U247" s="152"/>
      <c r="V247" s="152"/>
      <c r="W247" s="152"/>
      <c r="X247" s="152"/>
      <c r="Y247" s="152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</row>
    <row r="248" spans="11:75" ht="15" x14ac:dyDescent="0.2">
      <c r="K248" s="152"/>
      <c r="L248" s="152"/>
      <c r="M248" s="152"/>
      <c r="N248" s="152"/>
      <c r="O248" s="152"/>
      <c r="P248" s="152"/>
      <c r="Q248" s="152"/>
      <c r="R248" s="152"/>
      <c r="S248" s="152"/>
      <c r="T248" s="152"/>
      <c r="U248" s="152"/>
      <c r="V248" s="152"/>
      <c r="W248" s="152"/>
      <c r="X248" s="152"/>
      <c r="Y248" s="152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</row>
    <row r="249" spans="11:75" ht="15" x14ac:dyDescent="0.2">
      <c r="K249" s="152"/>
      <c r="L249" s="152"/>
      <c r="M249" s="152"/>
      <c r="N249" s="152"/>
      <c r="O249" s="152"/>
      <c r="P249" s="152"/>
      <c r="Q249" s="152"/>
      <c r="R249" s="152"/>
      <c r="S249" s="152"/>
      <c r="T249" s="152"/>
      <c r="U249" s="152"/>
      <c r="V249" s="152"/>
      <c r="W249" s="152"/>
      <c r="X249" s="152"/>
      <c r="Y249" s="152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</row>
    <row r="250" spans="11:75" ht="15" x14ac:dyDescent="0.2">
      <c r="K250" s="152"/>
      <c r="L250" s="152"/>
      <c r="M250" s="152"/>
      <c r="N250" s="152"/>
      <c r="O250" s="152"/>
      <c r="P250" s="152"/>
      <c r="Q250" s="152"/>
      <c r="R250" s="152"/>
      <c r="S250" s="152"/>
      <c r="T250" s="152"/>
      <c r="U250" s="152"/>
      <c r="V250" s="152"/>
      <c r="W250" s="152"/>
      <c r="X250" s="152"/>
      <c r="Y250" s="152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</row>
    <row r="251" spans="11:75" ht="15" x14ac:dyDescent="0.2">
      <c r="K251" s="152"/>
      <c r="L251" s="152"/>
      <c r="M251" s="152"/>
      <c r="N251" s="152"/>
      <c r="O251" s="152"/>
      <c r="P251" s="152"/>
      <c r="Q251" s="152"/>
      <c r="R251" s="152"/>
      <c r="S251" s="152"/>
      <c r="T251" s="152"/>
      <c r="U251" s="152"/>
      <c r="V251" s="152"/>
      <c r="W251" s="152"/>
      <c r="X251" s="152"/>
      <c r="Y251" s="152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</row>
    <row r="252" spans="11:75" ht="15" x14ac:dyDescent="0.2">
      <c r="K252" s="152"/>
      <c r="L252" s="152"/>
      <c r="M252" s="152"/>
      <c r="N252" s="152"/>
      <c r="O252" s="152"/>
      <c r="P252" s="152"/>
      <c r="Q252" s="152"/>
      <c r="R252" s="152"/>
      <c r="S252" s="152"/>
      <c r="T252" s="152"/>
      <c r="U252" s="152"/>
      <c r="V252" s="152"/>
      <c r="W252" s="152"/>
      <c r="X252" s="152"/>
      <c r="Y252" s="152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</row>
    <row r="253" spans="11:75" ht="15" x14ac:dyDescent="0.2">
      <c r="K253" s="152"/>
      <c r="L253" s="152"/>
      <c r="M253" s="152"/>
      <c r="N253" s="152"/>
      <c r="O253" s="152"/>
      <c r="P253" s="152"/>
      <c r="Q253" s="152"/>
      <c r="R253" s="152"/>
      <c r="S253" s="152"/>
      <c r="T253" s="152"/>
      <c r="U253" s="152"/>
      <c r="V253" s="152"/>
      <c r="W253" s="152"/>
      <c r="X253" s="152"/>
      <c r="Y253" s="152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</row>
    <row r="254" spans="11:75" ht="15" x14ac:dyDescent="0.2">
      <c r="K254" s="152"/>
      <c r="L254" s="152"/>
      <c r="M254" s="152"/>
      <c r="N254" s="152"/>
      <c r="O254" s="152"/>
      <c r="P254" s="152"/>
      <c r="Q254" s="152"/>
      <c r="R254" s="152"/>
      <c r="S254" s="152"/>
      <c r="T254" s="152"/>
      <c r="U254" s="152"/>
      <c r="V254" s="152"/>
      <c r="W254" s="152"/>
      <c r="X254" s="152"/>
      <c r="Y254" s="152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</row>
    <row r="255" spans="11:75" ht="15" x14ac:dyDescent="0.2">
      <c r="K255" s="152"/>
      <c r="L255" s="152"/>
      <c r="M255" s="152"/>
      <c r="N255" s="152"/>
      <c r="O255" s="152"/>
      <c r="P255" s="152"/>
      <c r="Q255" s="152"/>
      <c r="R255" s="152"/>
      <c r="S255" s="152"/>
      <c r="T255" s="152"/>
      <c r="U255" s="152"/>
      <c r="V255" s="152"/>
      <c r="W255" s="152"/>
      <c r="X255" s="152"/>
      <c r="Y255" s="152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</row>
    <row r="256" spans="11:75" ht="15" x14ac:dyDescent="0.2">
      <c r="K256" s="152"/>
      <c r="L256" s="152"/>
      <c r="M256" s="152"/>
      <c r="N256" s="152"/>
      <c r="O256" s="152"/>
      <c r="P256" s="152"/>
      <c r="Q256" s="152"/>
      <c r="R256" s="152"/>
      <c r="S256" s="152"/>
      <c r="T256" s="152"/>
      <c r="U256" s="152"/>
      <c r="V256" s="152"/>
      <c r="W256" s="152"/>
      <c r="X256" s="152"/>
      <c r="Y256" s="152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</row>
    <row r="257" spans="11:75" ht="15" x14ac:dyDescent="0.2">
      <c r="K257" s="152"/>
      <c r="L257" s="152"/>
      <c r="M257" s="152"/>
      <c r="N257" s="152"/>
      <c r="O257" s="152"/>
      <c r="P257" s="152"/>
      <c r="Q257" s="152"/>
      <c r="R257" s="152"/>
      <c r="S257" s="152"/>
      <c r="T257" s="152"/>
      <c r="U257" s="152"/>
      <c r="V257" s="152"/>
      <c r="W257" s="152"/>
      <c r="X257" s="152"/>
      <c r="Y257" s="152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</row>
    <row r="258" spans="11:75" ht="15" x14ac:dyDescent="0.2">
      <c r="K258" s="152"/>
      <c r="L258" s="152"/>
      <c r="M258" s="152"/>
      <c r="N258" s="152"/>
      <c r="O258" s="152"/>
      <c r="P258" s="152"/>
      <c r="Q258" s="152"/>
      <c r="R258" s="152"/>
      <c r="S258" s="152"/>
      <c r="T258" s="152"/>
      <c r="U258" s="152"/>
      <c r="V258" s="152"/>
      <c r="W258" s="152"/>
      <c r="X258" s="152"/>
      <c r="Y258" s="152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</row>
    <row r="259" spans="11:75" ht="15" x14ac:dyDescent="0.2">
      <c r="K259" s="152"/>
      <c r="L259" s="152"/>
      <c r="M259" s="152"/>
      <c r="N259" s="152"/>
      <c r="O259" s="152"/>
      <c r="P259" s="152"/>
      <c r="Q259" s="152"/>
      <c r="R259" s="152"/>
      <c r="S259" s="152"/>
      <c r="T259" s="152"/>
      <c r="U259" s="152"/>
      <c r="V259" s="152"/>
      <c r="W259" s="152"/>
      <c r="X259" s="152"/>
      <c r="Y259" s="152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</row>
    <row r="260" spans="11:75" ht="15" x14ac:dyDescent="0.2">
      <c r="K260" s="152"/>
      <c r="L260" s="152"/>
      <c r="M260" s="152"/>
      <c r="N260" s="152"/>
      <c r="O260" s="152"/>
      <c r="P260" s="152"/>
      <c r="Q260" s="152"/>
      <c r="R260" s="152"/>
      <c r="S260" s="152"/>
      <c r="T260" s="152"/>
      <c r="U260" s="152"/>
      <c r="V260" s="152"/>
      <c r="W260" s="152"/>
      <c r="X260" s="152"/>
      <c r="Y260" s="152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</row>
    <row r="261" spans="11:75" ht="15" x14ac:dyDescent="0.2">
      <c r="K261" s="152"/>
      <c r="L261" s="152"/>
      <c r="M261" s="152"/>
      <c r="N261" s="152"/>
      <c r="O261" s="152"/>
      <c r="P261" s="152"/>
      <c r="Q261" s="152"/>
      <c r="R261" s="152"/>
      <c r="S261" s="152"/>
      <c r="T261" s="152"/>
      <c r="U261" s="152"/>
      <c r="V261" s="152"/>
      <c r="W261" s="152"/>
      <c r="X261" s="152"/>
      <c r="Y261" s="152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</row>
    <row r="262" spans="11:75" ht="15" x14ac:dyDescent="0.2">
      <c r="K262" s="152"/>
      <c r="L262" s="152"/>
      <c r="M262" s="152"/>
      <c r="N262" s="152"/>
      <c r="O262" s="152"/>
      <c r="P262" s="152"/>
      <c r="Q262" s="152"/>
      <c r="R262" s="152"/>
      <c r="S262" s="152"/>
      <c r="T262" s="152"/>
      <c r="U262" s="152"/>
      <c r="V262" s="152"/>
      <c r="W262" s="152"/>
      <c r="X262" s="152"/>
      <c r="Y262" s="152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</row>
    <row r="263" spans="11:75" ht="15" x14ac:dyDescent="0.2">
      <c r="K263" s="152"/>
      <c r="L263" s="152"/>
      <c r="M263" s="152"/>
      <c r="N263" s="152"/>
      <c r="O263" s="152"/>
      <c r="P263" s="152"/>
      <c r="Q263" s="152"/>
      <c r="R263" s="152"/>
      <c r="S263" s="152"/>
      <c r="T263" s="152"/>
      <c r="U263" s="152"/>
      <c r="V263" s="152"/>
      <c r="W263" s="152"/>
      <c r="X263" s="152"/>
      <c r="Y263" s="152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</row>
    <row r="264" spans="11:75" ht="15" x14ac:dyDescent="0.2">
      <c r="K264" s="152"/>
      <c r="L264" s="152"/>
      <c r="M264" s="152"/>
      <c r="N264" s="152"/>
      <c r="O264" s="152"/>
      <c r="P264" s="152"/>
      <c r="Q264" s="152"/>
      <c r="R264" s="152"/>
      <c r="S264" s="152"/>
      <c r="T264" s="152"/>
      <c r="U264" s="152"/>
      <c r="V264" s="152"/>
      <c r="W264" s="152"/>
      <c r="X264" s="152"/>
      <c r="Y264" s="152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</row>
    <row r="265" spans="11:75" ht="15" x14ac:dyDescent="0.2">
      <c r="K265" s="152"/>
      <c r="L265" s="152"/>
      <c r="M265" s="152"/>
      <c r="N265" s="152"/>
      <c r="O265" s="152"/>
      <c r="P265" s="152"/>
      <c r="Q265" s="152"/>
      <c r="R265" s="152"/>
      <c r="S265" s="152"/>
      <c r="T265" s="152"/>
      <c r="U265" s="152"/>
      <c r="V265" s="152"/>
      <c r="W265" s="152"/>
      <c r="X265" s="152"/>
      <c r="Y265" s="152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</row>
    <row r="266" spans="11:75" ht="15" x14ac:dyDescent="0.2">
      <c r="K266" s="152"/>
      <c r="L266" s="152"/>
      <c r="M266" s="152"/>
      <c r="N266" s="152"/>
      <c r="O266" s="152"/>
      <c r="P266" s="152"/>
      <c r="Q266" s="152"/>
      <c r="R266" s="152"/>
      <c r="S266" s="152"/>
      <c r="T266" s="152"/>
      <c r="U266" s="152"/>
      <c r="V266" s="152"/>
      <c r="W266" s="152"/>
      <c r="X266" s="152"/>
      <c r="Y266" s="152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</row>
    <row r="267" spans="11:75" ht="15" x14ac:dyDescent="0.2">
      <c r="K267" s="152"/>
      <c r="L267" s="152"/>
      <c r="M267" s="152"/>
      <c r="N267" s="152"/>
      <c r="O267" s="152"/>
      <c r="P267" s="152"/>
      <c r="Q267" s="152"/>
      <c r="R267" s="152"/>
      <c r="S267" s="152"/>
      <c r="T267" s="152"/>
      <c r="U267" s="152"/>
      <c r="V267" s="152"/>
      <c r="W267" s="152"/>
      <c r="X267" s="152"/>
      <c r="Y267" s="152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</row>
    <row r="268" spans="11:75" ht="15" x14ac:dyDescent="0.2">
      <c r="K268" s="152"/>
      <c r="L268" s="152"/>
      <c r="M268" s="152"/>
      <c r="N268" s="152"/>
      <c r="O268" s="152"/>
      <c r="P268" s="152"/>
      <c r="Q268" s="152"/>
      <c r="R268" s="152"/>
      <c r="S268" s="152"/>
      <c r="T268" s="152"/>
      <c r="U268" s="152"/>
      <c r="V268" s="152"/>
      <c r="W268" s="152"/>
      <c r="X268" s="152"/>
      <c r="Y268" s="152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</row>
    <row r="269" spans="11:75" ht="15" x14ac:dyDescent="0.2">
      <c r="K269" s="152"/>
      <c r="L269" s="152"/>
      <c r="M269" s="152"/>
      <c r="N269" s="152"/>
      <c r="O269" s="152"/>
      <c r="P269" s="152"/>
      <c r="Q269" s="152"/>
      <c r="R269" s="152"/>
      <c r="S269" s="152"/>
      <c r="T269" s="152"/>
      <c r="U269" s="152"/>
      <c r="V269" s="152"/>
      <c r="W269" s="152"/>
      <c r="X269" s="152"/>
      <c r="Y269" s="152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</row>
    <row r="270" spans="11:75" ht="15" x14ac:dyDescent="0.2">
      <c r="K270" s="152"/>
      <c r="L270" s="152"/>
      <c r="M270" s="152"/>
      <c r="N270" s="152"/>
      <c r="O270" s="152"/>
      <c r="P270" s="152"/>
      <c r="Q270" s="152"/>
      <c r="R270" s="152"/>
      <c r="S270" s="152"/>
      <c r="T270" s="152"/>
      <c r="U270" s="152"/>
      <c r="V270" s="152"/>
      <c r="W270" s="152"/>
      <c r="X270" s="152"/>
      <c r="Y270" s="152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</row>
    <row r="271" spans="11:75" ht="15" x14ac:dyDescent="0.2">
      <c r="K271" s="152"/>
      <c r="L271" s="152"/>
      <c r="M271" s="152"/>
      <c r="N271" s="152"/>
      <c r="O271" s="152"/>
      <c r="P271" s="152"/>
      <c r="Q271" s="152"/>
      <c r="R271" s="152"/>
      <c r="S271" s="152"/>
      <c r="T271" s="152"/>
      <c r="U271" s="152"/>
      <c r="V271" s="152"/>
      <c r="W271" s="152"/>
      <c r="X271" s="152"/>
      <c r="Y271" s="152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</row>
    <row r="272" spans="11:75" ht="15" x14ac:dyDescent="0.2">
      <c r="K272" s="152"/>
      <c r="L272" s="152"/>
      <c r="M272" s="152"/>
      <c r="N272" s="152"/>
      <c r="O272" s="152"/>
      <c r="P272" s="152"/>
      <c r="Q272" s="152"/>
      <c r="R272" s="152"/>
      <c r="S272" s="152"/>
      <c r="T272" s="152"/>
      <c r="U272" s="152"/>
      <c r="V272" s="152"/>
      <c r="W272" s="152"/>
      <c r="X272" s="152"/>
      <c r="Y272" s="152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</row>
    <row r="273" spans="11:75" ht="15" x14ac:dyDescent="0.2">
      <c r="K273" s="152"/>
      <c r="L273" s="152"/>
      <c r="M273" s="152"/>
      <c r="N273" s="152"/>
      <c r="O273" s="152"/>
      <c r="P273" s="152"/>
      <c r="Q273" s="152"/>
      <c r="R273" s="152"/>
      <c r="S273" s="152"/>
      <c r="T273" s="152"/>
      <c r="U273" s="152"/>
      <c r="V273" s="152"/>
      <c r="W273" s="152"/>
      <c r="X273" s="152"/>
      <c r="Y273" s="152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</row>
    <row r="274" spans="11:75" ht="15" x14ac:dyDescent="0.2">
      <c r="K274" s="152"/>
      <c r="L274" s="152"/>
      <c r="M274" s="152"/>
      <c r="N274" s="152"/>
      <c r="O274" s="152"/>
      <c r="P274" s="152"/>
      <c r="Q274" s="152"/>
      <c r="R274" s="152"/>
      <c r="S274" s="152"/>
      <c r="T274" s="152"/>
      <c r="U274" s="152"/>
      <c r="V274" s="152"/>
      <c r="W274" s="152"/>
      <c r="X274" s="152"/>
      <c r="Y274" s="152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</row>
    <row r="275" spans="11:75" ht="15" x14ac:dyDescent="0.2">
      <c r="K275" s="152"/>
      <c r="L275" s="152"/>
      <c r="M275" s="152"/>
      <c r="N275" s="152"/>
      <c r="O275" s="152"/>
      <c r="P275" s="152"/>
      <c r="Q275" s="152"/>
      <c r="R275" s="152"/>
      <c r="S275" s="152"/>
      <c r="T275" s="152"/>
      <c r="U275" s="152"/>
      <c r="V275" s="152"/>
      <c r="W275" s="152"/>
      <c r="X275" s="152"/>
      <c r="Y275" s="152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</row>
    <row r="276" spans="11:75" ht="15" x14ac:dyDescent="0.2">
      <c r="K276" s="152"/>
      <c r="L276" s="152"/>
      <c r="M276" s="152"/>
      <c r="N276" s="152"/>
      <c r="O276" s="152"/>
      <c r="P276" s="152"/>
      <c r="Q276" s="152"/>
      <c r="R276" s="152"/>
      <c r="S276" s="152"/>
      <c r="T276" s="152"/>
      <c r="U276" s="152"/>
      <c r="V276" s="152"/>
      <c r="W276" s="152"/>
      <c r="X276" s="152"/>
      <c r="Y276" s="152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</row>
    <row r="277" spans="11:75" ht="15" x14ac:dyDescent="0.2">
      <c r="K277" s="152"/>
      <c r="L277" s="152"/>
      <c r="M277" s="152"/>
      <c r="N277" s="152"/>
      <c r="O277" s="152"/>
      <c r="P277" s="152"/>
      <c r="Q277" s="152"/>
      <c r="R277" s="152"/>
      <c r="S277" s="152"/>
      <c r="T277" s="152"/>
      <c r="U277" s="152"/>
      <c r="V277" s="152"/>
      <c r="W277" s="152"/>
      <c r="X277" s="152"/>
      <c r="Y277" s="152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</row>
    <row r="278" spans="11:75" ht="15" x14ac:dyDescent="0.2">
      <c r="K278" s="152"/>
      <c r="L278" s="152"/>
      <c r="M278" s="152"/>
      <c r="N278" s="152"/>
      <c r="O278" s="152"/>
      <c r="P278" s="152"/>
      <c r="Q278" s="152"/>
      <c r="R278" s="152"/>
      <c r="S278" s="152"/>
      <c r="T278" s="152"/>
      <c r="U278" s="152"/>
      <c r="V278" s="152"/>
      <c r="W278" s="152"/>
      <c r="X278" s="152"/>
      <c r="Y278" s="152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</row>
    <row r="279" spans="11:75" ht="15" x14ac:dyDescent="0.2">
      <c r="K279" s="152"/>
      <c r="L279" s="152"/>
      <c r="M279" s="152"/>
      <c r="N279" s="152"/>
      <c r="O279" s="152"/>
      <c r="P279" s="152"/>
      <c r="Q279" s="152"/>
      <c r="R279" s="152"/>
      <c r="S279" s="152"/>
      <c r="T279" s="152"/>
      <c r="U279" s="152"/>
      <c r="V279" s="152"/>
      <c r="W279" s="152"/>
      <c r="X279" s="152"/>
      <c r="Y279" s="152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</row>
    <row r="280" spans="11:75" ht="15" x14ac:dyDescent="0.2">
      <c r="K280" s="152"/>
      <c r="L280" s="152"/>
      <c r="M280" s="152"/>
      <c r="N280" s="152"/>
      <c r="O280" s="152"/>
      <c r="P280" s="152"/>
      <c r="Q280" s="152"/>
      <c r="R280" s="152"/>
      <c r="S280" s="152"/>
      <c r="T280" s="152"/>
      <c r="U280" s="152"/>
      <c r="V280" s="152"/>
      <c r="W280" s="152"/>
      <c r="X280" s="152"/>
      <c r="Y280" s="152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</row>
    <row r="281" spans="11:75" ht="15" x14ac:dyDescent="0.2">
      <c r="K281" s="152"/>
      <c r="L281" s="152"/>
      <c r="M281" s="152"/>
      <c r="N281" s="152"/>
      <c r="O281" s="152"/>
      <c r="P281" s="152"/>
      <c r="Q281" s="152"/>
      <c r="R281" s="152"/>
      <c r="S281" s="152"/>
      <c r="T281" s="152"/>
      <c r="U281" s="152"/>
      <c r="V281" s="152"/>
      <c r="W281" s="152"/>
      <c r="X281" s="152"/>
      <c r="Y281" s="152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</row>
    <row r="282" spans="11:75" ht="15" x14ac:dyDescent="0.2">
      <c r="K282" s="152"/>
      <c r="L282" s="152"/>
      <c r="M282" s="152"/>
      <c r="N282" s="152"/>
      <c r="O282" s="152"/>
      <c r="P282" s="152"/>
      <c r="Q282" s="152"/>
      <c r="R282" s="152"/>
      <c r="S282" s="152"/>
      <c r="T282" s="152"/>
      <c r="U282" s="152"/>
      <c r="V282" s="152"/>
      <c r="W282" s="152"/>
      <c r="X282" s="152"/>
      <c r="Y282" s="152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</row>
    <row r="283" spans="11:75" ht="15" x14ac:dyDescent="0.2">
      <c r="K283" s="152"/>
      <c r="L283" s="152"/>
      <c r="M283" s="152"/>
      <c r="N283" s="152"/>
      <c r="O283" s="152"/>
      <c r="P283" s="152"/>
      <c r="Q283" s="152"/>
      <c r="R283" s="152"/>
      <c r="S283" s="152"/>
      <c r="T283" s="152"/>
      <c r="U283" s="152"/>
      <c r="V283" s="152"/>
      <c r="W283" s="152"/>
      <c r="X283" s="152"/>
      <c r="Y283" s="152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</row>
    <row r="284" spans="11:75" ht="15" x14ac:dyDescent="0.2">
      <c r="K284" s="152"/>
      <c r="L284" s="152"/>
      <c r="M284" s="152"/>
      <c r="N284" s="152"/>
      <c r="O284" s="152"/>
      <c r="P284" s="152"/>
      <c r="Q284" s="152"/>
      <c r="R284" s="152"/>
      <c r="S284" s="152"/>
      <c r="T284" s="152"/>
      <c r="U284" s="152"/>
      <c r="V284" s="152"/>
      <c r="W284" s="152"/>
      <c r="X284" s="152"/>
      <c r="Y284" s="152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</row>
    <row r="285" spans="11:75" ht="15" x14ac:dyDescent="0.2">
      <c r="K285" s="152"/>
      <c r="L285" s="152"/>
      <c r="M285" s="152"/>
      <c r="N285" s="152"/>
      <c r="O285" s="152"/>
      <c r="P285" s="152"/>
      <c r="Q285" s="152"/>
      <c r="R285" s="152"/>
      <c r="S285" s="152"/>
      <c r="T285" s="152"/>
      <c r="U285" s="152"/>
      <c r="V285" s="152"/>
      <c r="W285" s="152"/>
      <c r="X285" s="152"/>
      <c r="Y285" s="152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</row>
    <row r="286" spans="11:75" ht="15" x14ac:dyDescent="0.2">
      <c r="K286" s="152"/>
      <c r="L286" s="152"/>
      <c r="M286" s="152"/>
      <c r="N286" s="152"/>
      <c r="O286" s="152"/>
      <c r="P286" s="152"/>
      <c r="Q286" s="152"/>
      <c r="R286" s="152"/>
      <c r="S286" s="152"/>
      <c r="T286" s="152"/>
      <c r="U286" s="152"/>
      <c r="V286" s="152"/>
      <c r="W286" s="152"/>
      <c r="X286" s="152"/>
      <c r="Y286" s="152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</row>
    <row r="287" spans="11:75" ht="15" x14ac:dyDescent="0.2">
      <c r="K287" s="152"/>
      <c r="L287" s="152"/>
      <c r="M287" s="152"/>
      <c r="N287" s="152"/>
      <c r="O287" s="152"/>
      <c r="P287" s="152"/>
      <c r="Q287" s="152"/>
      <c r="R287" s="152"/>
      <c r="S287" s="152"/>
      <c r="T287" s="152"/>
      <c r="U287" s="152"/>
      <c r="V287" s="152"/>
      <c r="W287" s="152"/>
      <c r="X287" s="152"/>
      <c r="Y287" s="152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</row>
    <row r="288" spans="11:75" ht="15" x14ac:dyDescent="0.2">
      <c r="K288" s="152"/>
      <c r="L288" s="152"/>
      <c r="M288" s="152"/>
      <c r="N288" s="152"/>
      <c r="O288" s="152"/>
      <c r="P288" s="152"/>
      <c r="Q288" s="152"/>
      <c r="R288" s="152"/>
      <c r="S288" s="152"/>
      <c r="T288" s="152"/>
      <c r="U288" s="152"/>
      <c r="V288" s="152"/>
      <c r="W288" s="152"/>
      <c r="X288" s="152"/>
      <c r="Y288" s="152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</row>
    <row r="289" spans="11:75" ht="15" x14ac:dyDescent="0.2">
      <c r="K289" s="152"/>
      <c r="L289" s="152"/>
      <c r="M289" s="152"/>
      <c r="N289" s="152"/>
      <c r="O289" s="152"/>
      <c r="P289" s="152"/>
      <c r="Q289" s="152"/>
      <c r="R289" s="152"/>
      <c r="S289" s="152"/>
      <c r="T289" s="152"/>
      <c r="U289" s="152"/>
      <c r="V289" s="152"/>
      <c r="W289" s="152"/>
      <c r="X289" s="152"/>
      <c r="Y289" s="152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</row>
    <row r="290" spans="11:75" ht="15" x14ac:dyDescent="0.2">
      <c r="K290" s="152"/>
      <c r="L290" s="152"/>
      <c r="M290" s="152"/>
      <c r="N290" s="152"/>
      <c r="O290" s="152"/>
      <c r="P290" s="152"/>
      <c r="Q290" s="152"/>
      <c r="R290" s="152"/>
      <c r="S290" s="152"/>
      <c r="T290" s="152"/>
      <c r="U290" s="152"/>
      <c r="V290" s="152"/>
      <c r="W290" s="152"/>
      <c r="X290" s="152"/>
      <c r="Y290" s="152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</row>
    <row r="291" spans="11:75" ht="15" x14ac:dyDescent="0.2">
      <c r="K291" s="152"/>
      <c r="L291" s="152"/>
      <c r="M291" s="152"/>
      <c r="N291" s="152"/>
      <c r="O291" s="152"/>
      <c r="P291" s="152"/>
      <c r="Q291" s="152"/>
      <c r="R291" s="152"/>
      <c r="S291" s="152"/>
      <c r="T291" s="152"/>
      <c r="U291" s="152"/>
      <c r="V291" s="152"/>
      <c r="W291" s="152"/>
      <c r="X291" s="152"/>
      <c r="Y291" s="152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</row>
    <row r="292" spans="11:75" ht="15" x14ac:dyDescent="0.2">
      <c r="K292" s="152"/>
      <c r="L292" s="152"/>
      <c r="M292" s="152"/>
      <c r="N292" s="152"/>
      <c r="O292" s="152"/>
      <c r="P292" s="152"/>
      <c r="Q292" s="152"/>
      <c r="R292" s="152"/>
      <c r="S292" s="152"/>
      <c r="T292" s="152"/>
      <c r="U292" s="152"/>
      <c r="V292" s="152"/>
      <c r="W292" s="152"/>
      <c r="X292" s="152"/>
      <c r="Y292" s="152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</row>
    <row r="293" spans="11:75" ht="15" x14ac:dyDescent="0.2">
      <c r="K293" s="152"/>
      <c r="L293" s="152"/>
      <c r="M293" s="152"/>
      <c r="N293" s="152"/>
      <c r="O293" s="152"/>
      <c r="P293" s="152"/>
      <c r="Q293" s="152"/>
      <c r="R293" s="152"/>
      <c r="S293" s="152"/>
      <c r="T293" s="152"/>
      <c r="U293" s="152"/>
      <c r="V293" s="152"/>
      <c r="W293" s="152"/>
      <c r="X293" s="152"/>
      <c r="Y293" s="152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</row>
    <row r="294" spans="11:75" ht="15" x14ac:dyDescent="0.2">
      <c r="K294" s="152"/>
      <c r="L294" s="152"/>
      <c r="M294" s="152"/>
      <c r="N294" s="152"/>
      <c r="O294" s="152"/>
      <c r="P294" s="152"/>
      <c r="Q294" s="152"/>
      <c r="R294" s="152"/>
      <c r="S294" s="152"/>
      <c r="T294" s="152"/>
      <c r="U294" s="152"/>
      <c r="V294" s="152"/>
      <c r="W294" s="152"/>
      <c r="X294" s="152"/>
      <c r="Y294" s="152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</row>
    <row r="295" spans="11:75" ht="15" x14ac:dyDescent="0.2">
      <c r="K295" s="152"/>
      <c r="L295" s="152"/>
      <c r="M295" s="152"/>
      <c r="N295" s="152"/>
      <c r="O295" s="152"/>
      <c r="P295" s="152"/>
      <c r="Q295" s="152"/>
      <c r="R295" s="152"/>
      <c r="S295" s="152"/>
      <c r="T295" s="152"/>
      <c r="U295" s="152"/>
      <c r="V295" s="152"/>
      <c r="W295" s="152"/>
      <c r="X295" s="152"/>
      <c r="Y295" s="152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</row>
    <row r="296" spans="11:75" ht="15" x14ac:dyDescent="0.2">
      <c r="K296" s="152"/>
      <c r="L296" s="152"/>
      <c r="M296" s="152"/>
      <c r="N296" s="152"/>
      <c r="O296" s="152"/>
      <c r="P296" s="152"/>
      <c r="Q296" s="152"/>
      <c r="R296" s="152"/>
      <c r="S296" s="152"/>
      <c r="T296" s="152"/>
      <c r="U296" s="152"/>
      <c r="V296" s="152"/>
      <c r="W296" s="152"/>
      <c r="X296" s="152"/>
      <c r="Y296" s="152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</row>
    <row r="297" spans="11:75" ht="15" x14ac:dyDescent="0.2">
      <c r="K297" s="152"/>
      <c r="L297" s="152"/>
      <c r="M297" s="152"/>
      <c r="N297" s="152"/>
      <c r="O297" s="152"/>
      <c r="P297" s="152"/>
      <c r="Q297" s="152"/>
      <c r="R297" s="152"/>
      <c r="S297" s="152"/>
      <c r="T297" s="152"/>
      <c r="U297" s="152"/>
      <c r="V297" s="152"/>
      <c r="W297" s="152"/>
      <c r="X297" s="152"/>
      <c r="Y297" s="152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</row>
    <row r="298" spans="11:75" ht="15" x14ac:dyDescent="0.2">
      <c r="K298" s="152"/>
      <c r="L298" s="152"/>
      <c r="M298" s="152"/>
      <c r="N298" s="152"/>
      <c r="O298" s="152"/>
      <c r="P298" s="152"/>
      <c r="Q298" s="152"/>
      <c r="R298" s="152"/>
      <c r="S298" s="152"/>
      <c r="T298" s="152"/>
      <c r="U298" s="152"/>
      <c r="V298" s="152"/>
      <c r="W298" s="152"/>
      <c r="X298" s="152"/>
      <c r="Y298" s="152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</row>
    <row r="299" spans="11:75" ht="15" x14ac:dyDescent="0.2">
      <c r="K299" s="152"/>
      <c r="L299" s="152"/>
      <c r="M299" s="152"/>
      <c r="N299" s="152"/>
      <c r="O299" s="152"/>
      <c r="P299" s="152"/>
      <c r="Q299" s="152"/>
      <c r="R299" s="152"/>
      <c r="S299" s="152"/>
      <c r="T299" s="152"/>
      <c r="U299" s="152"/>
      <c r="V299" s="152"/>
      <c r="W299" s="152"/>
      <c r="X299" s="152"/>
      <c r="Y299" s="152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</row>
    <row r="300" spans="11:75" ht="15" x14ac:dyDescent="0.2">
      <c r="K300" s="152"/>
      <c r="L300" s="152"/>
      <c r="M300" s="152"/>
      <c r="N300" s="152"/>
      <c r="O300" s="152"/>
      <c r="P300" s="152"/>
      <c r="Q300" s="152"/>
      <c r="R300" s="152"/>
      <c r="S300" s="152"/>
      <c r="T300" s="152"/>
      <c r="U300" s="152"/>
      <c r="V300" s="152"/>
      <c r="W300" s="152"/>
      <c r="X300" s="152"/>
      <c r="Y300" s="152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</row>
    <row r="301" spans="11:75" ht="15" x14ac:dyDescent="0.2">
      <c r="K301" s="152"/>
      <c r="L301" s="152"/>
      <c r="M301" s="152"/>
      <c r="N301" s="152"/>
      <c r="O301" s="152"/>
      <c r="P301" s="152"/>
      <c r="Q301" s="152"/>
      <c r="R301" s="152"/>
      <c r="S301" s="152"/>
      <c r="T301" s="152"/>
      <c r="U301" s="152"/>
      <c r="V301" s="152"/>
      <c r="W301" s="152"/>
      <c r="X301" s="152"/>
      <c r="Y301" s="152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</row>
    <row r="302" spans="11:75" ht="15" x14ac:dyDescent="0.2">
      <c r="K302" s="152"/>
      <c r="L302" s="152"/>
      <c r="M302" s="152"/>
      <c r="N302" s="152"/>
      <c r="O302" s="152"/>
      <c r="P302" s="152"/>
      <c r="Q302" s="152"/>
      <c r="R302" s="152"/>
      <c r="S302" s="152"/>
      <c r="T302" s="152"/>
      <c r="U302" s="152"/>
      <c r="V302" s="152"/>
      <c r="W302" s="152"/>
      <c r="X302" s="152"/>
      <c r="Y302" s="152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</row>
    <row r="303" spans="11:75" ht="15" x14ac:dyDescent="0.2">
      <c r="K303" s="152"/>
      <c r="L303" s="152"/>
      <c r="M303" s="152"/>
      <c r="N303" s="152"/>
      <c r="O303" s="152"/>
      <c r="P303" s="152"/>
      <c r="Q303" s="152"/>
      <c r="R303" s="152"/>
      <c r="S303" s="152"/>
      <c r="T303" s="152"/>
      <c r="U303" s="152"/>
      <c r="V303" s="152"/>
      <c r="W303" s="152"/>
      <c r="X303" s="152"/>
      <c r="Y303" s="152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</row>
    <row r="304" spans="11:75" ht="15" x14ac:dyDescent="0.2">
      <c r="K304" s="152"/>
      <c r="L304" s="152"/>
      <c r="M304" s="152"/>
      <c r="N304" s="152"/>
      <c r="O304" s="152"/>
      <c r="P304" s="152"/>
      <c r="Q304" s="152"/>
      <c r="R304" s="152"/>
      <c r="S304" s="152"/>
      <c r="T304" s="152"/>
      <c r="U304" s="152"/>
      <c r="V304" s="152"/>
      <c r="W304" s="152"/>
      <c r="X304" s="152"/>
      <c r="Y304" s="152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</row>
    <row r="305" spans="11:75" ht="15" x14ac:dyDescent="0.2">
      <c r="K305" s="152"/>
      <c r="L305" s="152"/>
      <c r="M305" s="152"/>
      <c r="N305" s="152"/>
      <c r="O305" s="152"/>
      <c r="P305" s="152"/>
      <c r="Q305" s="152"/>
      <c r="R305" s="152"/>
      <c r="S305" s="152"/>
      <c r="T305" s="152"/>
      <c r="U305" s="152"/>
      <c r="V305" s="152"/>
      <c r="W305" s="152"/>
      <c r="X305" s="152"/>
      <c r="Y305" s="152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</row>
    <row r="306" spans="11:75" ht="15" x14ac:dyDescent="0.2">
      <c r="K306" s="152"/>
      <c r="L306" s="152"/>
      <c r="M306" s="152"/>
      <c r="N306" s="152"/>
      <c r="O306" s="152"/>
      <c r="P306" s="152"/>
      <c r="Q306" s="152"/>
      <c r="R306" s="152"/>
      <c r="S306" s="152"/>
      <c r="T306" s="152"/>
      <c r="U306" s="152"/>
      <c r="V306" s="152"/>
      <c r="W306" s="152"/>
      <c r="X306" s="152"/>
      <c r="Y306" s="152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</row>
    <row r="307" spans="11:75" ht="15" x14ac:dyDescent="0.2">
      <c r="K307" s="152"/>
      <c r="L307" s="152"/>
      <c r="M307" s="152"/>
      <c r="N307" s="152"/>
      <c r="O307" s="152"/>
      <c r="P307" s="152"/>
      <c r="Q307" s="152"/>
      <c r="R307" s="152"/>
      <c r="S307" s="152"/>
      <c r="T307" s="152"/>
      <c r="U307" s="152"/>
      <c r="V307" s="152"/>
      <c r="W307" s="152"/>
      <c r="X307" s="152"/>
      <c r="Y307" s="152"/>
    </row>
    <row r="308" spans="11:75" ht="15" x14ac:dyDescent="0.2">
      <c r="K308" s="152"/>
      <c r="L308" s="152"/>
      <c r="M308" s="152"/>
      <c r="N308" s="152"/>
      <c r="O308" s="152"/>
      <c r="P308" s="152"/>
      <c r="Q308" s="152"/>
      <c r="R308" s="152"/>
      <c r="S308" s="152"/>
      <c r="T308" s="152"/>
      <c r="U308" s="152"/>
      <c r="V308" s="152"/>
      <c r="W308" s="152"/>
      <c r="X308" s="152"/>
      <c r="Y308" s="152"/>
    </row>
    <row r="309" spans="11:75" ht="15" x14ac:dyDescent="0.2">
      <c r="K309" s="152"/>
      <c r="L309" s="152"/>
      <c r="M309" s="152"/>
      <c r="N309" s="152"/>
      <c r="O309" s="152"/>
      <c r="P309" s="152"/>
      <c r="Q309" s="152"/>
      <c r="R309" s="152"/>
      <c r="S309" s="152"/>
      <c r="T309" s="152"/>
      <c r="U309" s="152"/>
      <c r="V309" s="152"/>
      <c r="W309" s="152"/>
      <c r="X309" s="152"/>
      <c r="Y309" s="152"/>
    </row>
    <row r="310" spans="11:75" ht="15" x14ac:dyDescent="0.2">
      <c r="K310" s="152"/>
      <c r="L310" s="152"/>
      <c r="M310" s="152"/>
      <c r="N310" s="152"/>
      <c r="O310" s="152"/>
      <c r="P310" s="152"/>
      <c r="Q310" s="152"/>
      <c r="R310" s="152"/>
      <c r="S310" s="152"/>
      <c r="T310" s="152"/>
      <c r="U310" s="152"/>
      <c r="V310" s="152"/>
      <c r="W310" s="152"/>
      <c r="X310" s="152"/>
      <c r="Y310" s="152"/>
    </row>
    <row r="311" spans="11:75" ht="15" x14ac:dyDescent="0.2">
      <c r="K311" s="152"/>
      <c r="L311" s="152"/>
      <c r="M311" s="152"/>
      <c r="N311" s="152"/>
      <c r="O311" s="152"/>
      <c r="P311" s="152"/>
      <c r="Q311" s="152"/>
      <c r="R311" s="152"/>
      <c r="S311" s="152"/>
      <c r="T311" s="152"/>
      <c r="U311" s="152"/>
      <c r="V311" s="152"/>
      <c r="W311" s="152"/>
      <c r="X311" s="152"/>
      <c r="Y311" s="152"/>
    </row>
    <row r="312" spans="11:75" ht="15" x14ac:dyDescent="0.2">
      <c r="K312" s="152"/>
      <c r="L312" s="152"/>
      <c r="M312" s="152"/>
      <c r="N312" s="152"/>
      <c r="O312" s="152"/>
      <c r="P312" s="152"/>
      <c r="Q312" s="152"/>
      <c r="R312" s="152"/>
      <c r="S312" s="152"/>
      <c r="T312" s="152"/>
      <c r="U312" s="152"/>
      <c r="V312" s="152"/>
      <c r="W312" s="152"/>
      <c r="X312" s="152"/>
      <c r="Y312" s="152"/>
    </row>
    <row r="313" spans="11:75" ht="15" x14ac:dyDescent="0.2">
      <c r="K313" s="152"/>
      <c r="L313" s="152"/>
      <c r="M313" s="152"/>
      <c r="N313" s="152"/>
      <c r="O313" s="152"/>
      <c r="P313" s="152"/>
      <c r="Q313" s="152"/>
      <c r="R313" s="152"/>
      <c r="S313" s="152"/>
      <c r="T313" s="152"/>
      <c r="U313" s="152"/>
      <c r="V313" s="152"/>
      <c r="W313" s="152"/>
      <c r="X313" s="152"/>
      <c r="Y313" s="152"/>
    </row>
    <row r="314" spans="11:75" ht="15" x14ac:dyDescent="0.2">
      <c r="K314" s="152"/>
      <c r="L314" s="152"/>
      <c r="M314" s="152"/>
      <c r="N314" s="152"/>
      <c r="O314" s="152"/>
      <c r="P314" s="152"/>
      <c r="Q314" s="152"/>
      <c r="R314" s="152"/>
      <c r="S314" s="152"/>
      <c r="T314" s="152"/>
      <c r="U314" s="152"/>
      <c r="V314" s="152"/>
      <c r="W314" s="152"/>
      <c r="X314" s="152"/>
      <c r="Y314" s="152"/>
    </row>
    <row r="315" spans="11:75" ht="15" x14ac:dyDescent="0.2">
      <c r="K315" s="152"/>
      <c r="L315" s="152"/>
      <c r="M315" s="152"/>
      <c r="N315" s="152"/>
      <c r="O315" s="152"/>
      <c r="P315" s="152"/>
      <c r="Q315" s="152"/>
      <c r="R315" s="152"/>
      <c r="S315" s="152"/>
      <c r="T315" s="152"/>
      <c r="U315" s="152"/>
      <c r="V315" s="152"/>
      <c r="W315" s="152"/>
      <c r="X315" s="152"/>
      <c r="Y315" s="152"/>
    </row>
    <row r="316" spans="11:75" ht="15" x14ac:dyDescent="0.2">
      <c r="K316" s="152"/>
      <c r="L316" s="152"/>
      <c r="M316" s="152"/>
      <c r="N316" s="152"/>
      <c r="O316" s="152"/>
      <c r="P316" s="152"/>
      <c r="Q316" s="152"/>
      <c r="R316" s="152"/>
      <c r="S316" s="152"/>
      <c r="T316" s="152"/>
      <c r="U316" s="152"/>
      <c r="V316" s="152"/>
      <c r="W316" s="152"/>
      <c r="X316" s="152"/>
      <c r="Y316" s="152"/>
    </row>
    <row r="317" spans="11:75" ht="15" x14ac:dyDescent="0.2">
      <c r="K317" s="152"/>
      <c r="L317" s="152"/>
      <c r="M317" s="152"/>
      <c r="N317" s="152"/>
      <c r="O317" s="152"/>
      <c r="P317" s="152"/>
      <c r="Q317" s="152"/>
      <c r="R317" s="152"/>
      <c r="S317" s="152"/>
      <c r="T317" s="152"/>
      <c r="U317" s="152"/>
      <c r="V317" s="152"/>
      <c r="W317" s="152"/>
      <c r="X317" s="152"/>
      <c r="Y317" s="152"/>
    </row>
    <row r="318" spans="11:75" ht="15" x14ac:dyDescent="0.2">
      <c r="K318" s="152"/>
      <c r="L318" s="152"/>
      <c r="M318" s="152"/>
      <c r="N318" s="152"/>
      <c r="O318" s="152"/>
      <c r="P318" s="152"/>
      <c r="Q318" s="152"/>
      <c r="R318" s="152"/>
      <c r="S318" s="152"/>
      <c r="T318" s="152"/>
      <c r="U318" s="152"/>
      <c r="V318" s="152"/>
      <c r="W318" s="152"/>
      <c r="X318" s="152"/>
      <c r="Y318" s="152"/>
    </row>
    <row r="319" spans="11:75" ht="15" x14ac:dyDescent="0.2">
      <c r="K319" s="152"/>
      <c r="L319" s="152"/>
      <c r="M319" s="152"/>
      <c r="N319" s="152"/>
      <c r="O319" s="152"/>
      <c r="P319" s="152"/>
      <c r="Q319" s="152"/>
      <c r="R319" s="152"/>
      <c r="S319" s="152"/>
      <c r="T319" s="152"/>
      <c r="U319" s="152"/>
      <c r="V319" s="152"/>
      <c r="W319" s="152"/>
      <c r="X319" s="152"/>
      <c r="Y319" s="152"/>
    </row>
    <row r="320" spans="11:75" ht="15" x14ac:dyDescent="0.2">
      <c r="K320" s="152"/>
      <c r="L320" s="152"/>
      <c r="M320" s="152"/>
      <c r="N320" s="152"/>
      <c r="O320" s="152"/>
      <c r="P320" s="152"/>
      <c r="Q320" s="152"/>
      <c r="R320" s="152"/>
      <c r="S320" s="152"/>
      <c r="T320" s="152"/>
      <c r="U320" s="152"/>
      <c r="V320" s="152"/>
      <c r="W320" s="152"/>
      <c r="X320" s="152"/>
      <c r="Y320" s="152"/>
    </row>
    <row r="321" spans="11:25" ht="15" x14ac:dyDescent="0.2">
      <c r="K321" s="152"/>
      <c r="L321" s="152"/>
      <c r="M321" s="152"/>
      <c r="N321" s="152"/>
      <c r="O321" s="152"/>
      <c r="P321" s="152"/>
      <c r="Q321" s="152"/>
      <c r="R321" s="152"/>
      <c r="S321" s="152"/>
      <c r="T321" s="152"/>
      <c r="U321" s="152"/>
      <c r="V321" s="152"/>
      <c r="W321" s="152"/>
      <c r="X321" s="152"/>
      <c r="Y321" s="152"/>
    </row>
    <row r="322" spans="11:25" ht="15" x14ac:dyDescent="0.2">
      <c r="K322" s="152"/>
      <c r="L322" s="152"/>
      <c r="M322" s="152"/>
      <c r="N322" s="152"/>
      <c r="O322" s="152"/>
      <c r="P322" s="152"/>
      <c r="Q322" s="152"/>
      <c r="R322" s="152"/>
      <c r="S322" s="152"/>
      <c r="T322" s="152"/>
      <c r="U322" s="152"/>
      <c r="V322" s="152"/>
      <c r="W322" s="152"/>
      <c r="X322" s="152"/>
      <c r="Y322" s="152"/>
    </row>
    <row r="323" spans="11:25" ht="15" x14ac:dyDescent="0.2">
      <c r="K323" s="152"/>
      <c r="L323" s="152"/>
      <c r="M323" s="152"/>
      <c r="N323" s="152"/>
      <c r="O323" s="152"/>
      <c r="P323" s="152"/>
      <c r="Q323" s="152"/>
      <c r="R323" s="152"/>
      <c r="S323" s="152"/>
      <c r="T323" s="152"/>
      <c r="U323" s="152"/>
      <c r="V323" s="152"/>
      <c r="W323" s="152"/>
      <c r="X323" s="152"/>
      <c r="Y323" s="152"/>
    </row>
    <row r="324" spans="11:25" ht="15" x14ac:dyDescent="0.2">
      <c r="K324" s="152"/>
      <c r="L324" s="152"/>
      <c r="M324" s="152"/>
      <c r="N324" s="152"/>
      <c r="O324" s="152"/>
      <c r="P324" s="152"/>
      <c r="Q324" s="152"/>
      <c r="R324" s="152"/>
      <c r="S324" s="152"/>
      <c r="T324" s="152"/>
      <c r="U324" s="152"/>
      <c r="V324" s="152"/>
      <c r="W324" s="152"/>
      <c r="X324" s="152"/>
      <c r="Y324" s="152"/>
    </row>
    <row r="325" spans="11:25" ht="15" x14ac:dyDescent="0.2">
      <c r="K325" s="152"/>
      <c r="L325" s="152"/>
      <c r="M325" s="152"/>
      <c r="N325" s="152"/>
      <c r="O325" s="152"/>
      <c r="P325" s="152"/>
      <c r="Q325" s="152"/>
      <c r="R325" s="152"/>
      <c r="S325" s="152"/>
      <c r="T325" s="152"/>
      <c r="U325" s="152"/>
      <c r="V325" s="152"/>
      <c r="W325" s="152"/>
      <c r="X325" s="152"/>
      <c r="Y325" s="152"/>
    </row>
    <row r="326" spans="11:25" ht="15" x14ac:dyDescent="0.2">
      <c r="K326" s="152"/>
      <c r="L326" s="152"/>
      <c r="M326" s="152"/>
      <c r="N326" s="152"/>
      <c r="O326" s="152"/>
      <c r="P326" s="152"/>
      <c r="Q326" s="152"/>
      <c r="R326" s="152"/>
      <c r="S326" s="152"/>
      <c r="T326" s="152"/>
      <c r="U326" s="152"/>
      <c r="V326" s="152"/>
      <c r="W326" s="152"/>
      <c r="X326" s="152"/>
      <c r="Y326" s="152"/>
    </row>
    <row r="327" spans="11:25" ht="15" x14ac:dyDescent="0.2">
      <c r="K327" s="152"/>
      <c r="L327" s="152"/>
      <c r="M327" s="152"/>
      <c r="N327" s="152"/>
      <c r="O327" s="152"/>
      <c r="P327" s="152"/>
      <c r="Q327" s="152"/>
      <c r="R327" s="152"/>
      <c r="S327" s="152"/>
      <c r="T327" s="152"/>
      <c r="U327" s="152"/>
      <c r="V327" s="152"/>
      <c r="W327" s="152"/>
      <c r="X327" s="152"/>
      <c r="Y327" s="152"/>
    </row>
    <row r="328" spans="11:25" ht="15" x14ac:dyDescent="0.2">
      <c r="K328" s="152"/>
      <c r="L328" s="152"/>
      <c r="M328" s="152"/>
      <c r="N328" s="152"/>
      <c r="O328" s="152"/>
      <c r="P328" s="152"/>
      <c r="Q328" s="152"/>
      <c r="R328" s="152"/>
      <c r="S328" s="152"/>
      <c r="T328" s="152"/>
      <c r="U328" s="152"/>
      <c r="V328" s="152"/>
      <c r="W328" s="152"/>
      <c r="X328" s="152"/>
      <c r="Y328" s="152"/>
    </row>
    <row r="329" spans="11:25" ht="15" x14ac:dyDescent="0.2">
      <c r="K329" s="152"/>
      <c r="L329" s="152"/>
      <c r="M329" s="152"/>
      <c r="N329" s="152"/>
      <c r="O329" s="152"/>
      <c r="P329" s="152"/>
      <c r="Q329" s="152"/>
      <c r="R329" s="152"/>
      <c r="S329" s="152"/>
      <c r="T329" s="152"/>
      <c r="U329" s="152"/>
      <c r="V329" s="152"/>
      <c r="W329" s="152"/>
      <c r="X329" s="152"/>
      <c r="Y329" s="152"/>
    </row>
    <row r="330" spans="11:25" ht="15" x14ac:dyDescent="0.2">
      <c r="K330" s="152"/>
      <c r="L330" s="152"/>
      <c r="M330" s="152"/>
      <c r="N330" s="152"/>
      <c r="O330" s="152"/>
      <c r="P330" s="152"/>
      <c r="Q330" s="152"/>
      <c r="R330" s="152"/>
      <c r="S330" s="152"/>
      <c r="T330" s="152"/>
      <c r="U330" s="152"/>
      <c r="V330" s="152"/>
      <c r="W330" s="152"/>
      <c r="X330" s="152"/>
      <c r="Y330" s="152"/>
    </row>
    <row r="331" spans="11:25" ht="15" x14ac:dyDescent="0.2">
      <c r="K331" s="152"/>
      <c r="L331" s="152"/>
      <c r="M331" s="152"/>
      <c r="N331" s="152"/>
      <c r="O331" s="152"/>
      <c r="P331" s="152"/>
      <c r="Q331" s="152"/>
      <c r="R331" s="152"/>
      <c r="S331" s="152"/>
      <c r="T331" s="152"/>
      <c r="U331" s="152"/>
      <c r="V331" s="152"/>
      <c r="W331" s="152"/>
      <c r="X331" s="152"/>
      <c r="Y331" s="152"/>
    </row>
    <row r="332" spans="11:25" ht="15" x14ac:dyDescent="0.2">
      <c r="K332" s="152"/>
      <c r="L332" s="152"/>
      <c r="M332" s="152"/>
      <c r="N332" s="152"/>
      <c r="O332" s="152"/>
      <c r="P332" s="152"/>
      <c r="Q332" s="152"/>
      <c r="R332" s="152"/>
      <c r="S332" s="152"/>
      <c r="T332" s="152"/>
      <c r="U332" s="152"/>
      <c r="V332" s="152"/>
      <c r="W332" s="152"/>
      <c r="X332" s="152"/>
      <c r="Y332" s="152"/>
    </row>
    <row r="333" spans="11:25" ht="15" x14ac:dyDescent="0.2">
      <c r="K333" s="152"/>
      <c r="L333" s="152"/>
      <c r="M333" s="152"/>
      <c r="N333" s="152"/>
      <c r="O333" s="152"/>
      <c r="P333" s="152"/>
      <c r="Q333" s="152"/>
      <c r="R333" s="152"/>
      <c r="S333" s="152"/>
      <c r="T333" s="152"/>
      <c r="U333" s="152"/>
      <c r="V333" s="152"/>
      <c r="W333" s="152"/>
      <c r="X333" s="152"/>
      <c r="Y333" s="152"/>
    </row>
    <row r="334" spans="11:25" ht="15" x14ac:dyDescent="0.2">
      <c r="K334" s="152"/>
      <c r="L334" s="152"/>
      <c r="M334" s="152"/>
      <c r="N334" s="152"/>
      <c r="O334" s="152"/>
      <c r="P334" s="152"/>
      <c r="Q334" s="152"/>
      <c r="R334" s="152"/>
      <c r="S334" s="152"/>
      <c r="T334" s="152"/>
      <c r="U334" s="152"/>
      <c r="V334" s="152"/>
      <c r="W334" s="152"/>
      <c r="X334" s="152"/>
      <c r="Y334" s="152"/>
    </row>
    <row r="335" spans="11:25" ht="15" x14ac:dyDescent="0.2">
      <c r="K335" s="152"/>
      <c r="L335" s="152"/>
      <c r="M335" s="152"/>
      <c r="N335" s="152"/>
      <c r="O335" s="152"/>
      <c r="P335" s="152"/>
      <c r="Q335" s="152"/>
      <c r="R335" s="152"/>
      <c r="S335" s="152"/>
      <c r="T335" s="152"/>
      <c r="U335" s="152"/>
      <c r="V335" s="152"/>
      <c r="W335" s="152"/>
      <c r="X335" s="152"/>
      <c r="Y335" s="152"/>
    </row>
    <row r="336" spans="11:25" ht="15" x14ac:dyDescent="0.2">
      <c r="K336" s="152"/>
      <c r="L336" s="152"/>
      <c r="M336" s="152"/>
      <c r="N336" s="152"/>
      <c r="O336" s="152"/>
      <c r="P336" s="152"/>
      <c r="Q336" s="152"/>
      <c r="R336" s="152"/>
      <c r="S336" s="152"/>
      <c r="T336" s="152"/>
      <c r="U336" s="152"/>
      <c r="V336" s="152"/>
      <c r="W336" s="152"/>
      <c r="X336" s="152"/>
      <c r="Y336" s="152"/>
    </row>
    <row r="337" spans="11:25" ht="15" x14ac:dyDescent="0.2">
      <c r="K337" s="152"/>
      <c r="L337" s="152"/>
      <c r="M337" s="152"/>
      <c r="N337" s="152"/>
      <c r="O337" s="152"/>
      <c r="P337" s="152"/>
      <c r="Q337" s="152"/>
      <c r="R337" s="152"/>
      <c r="S337" s="152"/>
      <c r="T337" s="152"/>
      <c r="U337" s="152"/>
      <c r="V337" s="152"/>
      <c r="W337" s="152"/>
      <c r="X337" s="152"/>
      <c r="Y337" s="152"/>
    </row>
    <row r="338" spans="11:25" ht="15" x14ac:dyDescent="0.2">
      <c r="K338" s="152"/>
      <c r="L338" s="152"/>
      <c r="M338" s="152"/>
      <c r="N338" s="152"/>
      <c r="O338" s="152"/>
      <c r="P338" s="152"/>
      <c r="Q338" s="152"/>
      <c r="R338" s="152"/>
      <c r="S338" s="152"/>
      <c r="T338" s="152"/>
      <c r="U338" s="152"/>
      <c r="V338" s="152"/>
      <c r="W338" s="152"/>
      <c r="X338" s="152"/>
      <c r="Y338" s="152"/>
    </row>
    <row r="339" spans="11:25" ht="15" x14ac:dyDescent="0.2">
      <c r="K339" s="152"/>
      <c r="L339" s="152"/>
      <c r="M339" s="152"/>
      <c r="N339" s="152"/>
      <c r="O339" s="152"/>
      <c r="P339" s="152"/>
      <c r="Q339" s="152"/>
      <c r="R339" s="152"/>
      <c r="S339" s="152"/>
      <c r="T339" s="152"/>
      <c r="U339" s="152"/>
      <c r="V339" s="152"/>
      <c r="W339" s="152"/>
      <c r="X339" s="152"/>
      <c r="Y339" s="152"/>
    </row>
    <row r="340" spans="11:25" ht="15" x14ac:dyDescent="0.2">
      <c r="K340" s="152"/>
      <c r="L340" s="152"/>
      <c r="M340" s="152"/>
      <c r="N340" s="152"/>
      <c r="O340" s="152"/>
      <c r="P340" s="152"/>
      <c r="Q340" s="152"/>
      <c r="R340" s="152"/>
      <c r="S340" s="152"/>
      <c r="T340" s="152"/>
      <c r="U340" s="152"/>
      <c r="V340" s="152"/>
      <c r="W340" s="152"/>
      <c r="X340" s="152"/>
      <c r="Y340" s="152"/>
    </row>
    <row r="341" spans="11:25" ht="15" x14ac:dyDescent="0.2">
      <c r="K341" s="152"/>
      <c r="L341" s="152"/>
      <c r="M341" s="152"/>
      <c r="N341" s="152"/>
      <c r="O341" s="152"/>
      <c r="P341" s="152"/>
      <c r="Q341" s="152"/>
      <c r="R341" s="152"/>
      <c r="S341" s="152"/>
      <c r="T341" s="152"/>
      <c r="U341" s="152"/>
      <c r="V341" s="152"/>
      <c r="W341" s="152"/>
      <c r="X341" s="152"/>
      <c r="Y341" s="152"/>
    </row>
    <row r="342" spans="11:25" ht="15" x14ac:dyDescent="0.2">
      <c r="K342" s="152"/>
      <c r="L342" s="152"/>
      <c r="M342" s="152"/>
      <c r="N342" s="152"/>
      <c r="O342" s="152"/>
      <c r="P342" s="152"/>
      <c r="Q342" s="152"/>
      <c r="R342" s="152"/>
      <c r="S342" s="152"/>
      <c r="T342" s="152"/>
      <c r="U342" s="152"/>
      <c r="V342" s="152"/>
      <c r="W342" s="152"/>
      <c r="X342" s="152"/>
      <c r="Y342" s="152"/>
    </row>
    <row r="343" spans="11:25" ht="15" x14ac:dyDescent="0.2">
      <c r="K343" s="152"/>
      <c r="L343" s="152"/>
      <c r="M343" s="152"/>
      <c r="N343" s="152"/>
      <c r="O343" s="152"/>
      <c r="P343" s="152"/>
      <c r="Q343" s="152"/>
      <c r="R343" s="152"/>
      <c r="S343" s="152"/>
      <c r="T343" s="152"/>
      <c r="U343" s="152"/>
      <c r="V343" s="152"/>
      <c r="W343" s="152"/>
      <c r="X343" s="152"/>
      <c r="Y343" s="152"/>
    </row>
    <row r="344" spans="11:25" ht="15" x14ac:dyDescent="0.2">
      <c r="K344" s="152"/>
      <c r="L344" s="152"/>
      <c r="M344" s="152"/>
      <c r="N344" s="152"/>
      <c r="O344" s="152"/>
      <c r="P344" s="152"/>
      <c r="Q344" s="152"/>
      <c r="R344" s="152"/>
      <c r="S344" s="152"/>
      <c r="T344" s="152"/>
      <c r="U344" s="152"/>
      <c r="V344" s="152"/>
      <c r="W344" s="152"/>
      <c r="X344" s="152"/>
      <c r="Y344" s="152"/>
    </row>
    <row r="345" spans="11:25" ht="15" x14ac:dyDescent="0.2">
      <c r="K345" s="152"/>
      <c r="L345" s="152"/>
      <c r="M345" s="152"/>
      <c r="N345" s="152"/>
      <c r="O345" s="152"/>
      <c r="P345" s="152"/>
      <c r="Q345" s="152"/>
      <c r="R345" s="152"/>
      <c r="S345" s="152"/>
      <c r="T345" s="152"/>
      <c r="U345" s="152"/>
      <c r="V345" s="152"/>
      <c r="W345" s="152"/>
      <c r="X345" s="152"/>
      <c r="Y345" s="152"/>
    </row>
    <row r="346" spans="11:25" ht="15" x14ac:dyDescent="0.2">
      <c r="K346" s="152"/>
      <c r="L346" s="152"/>
      <c r="M346" s="152"/>
      <c r="N346" s="152"/>
      <c r="O346" s="152"/>
      <c r="P346" s="152"/>
      <c r="Q346" s="152"/>
      <c r="R346" s="152"/>
      <c r="S346" s="152"/>
      <c r="T346" s="152"/>
      <c r="U346" s="152"/>
      <c r="V346" s="152"/>
      <c r="W346" s="152"/>
      <c r="X346" s="152"/>
      <c r="Y346" s="152"/>
    </row>
    <row r="347" spans="11:25" ht="15" x14ac:dyDescent="0.2">
      <c r="K347" s="152"/>
      <c r="L347" s="152"/>
      <c r="M347" s="152"/>
      <c r="N347" s="152"/>
      <c r="O347" s="152"/>
      <c r="P347" s="152"/>
      <c r="Q347" s="152"/>
      <c r="R347" s="152"/>
      <c r="S347" s="152"/>
      <c r="T347" s="152"/>
      <c r="U347" s="152"/>
      <c r="V347" s="152"/>
      <c r="W347" s="152"/>
      <c r="X347" s="152"/>
      <c r="Y347" s="152"/>
    </row>
    <row r="348" spans="11:25" ht="15" x14ac:dyDescent="0.2">
      <c r="K348" s="152"/>
      <c r="L348" s="152"/>
      <c r="M348" s="152"/>
      <c r="N348" s="152"/>
      <c r="O348" s="152"/>
      <c r="P348" s="152"/>
      <c r="Q348" s="152"/>
      <c r="R348" s="152"/>
      <c r="S348" s="152"/>
      <c r="T348" s="152"/>
      <c r="U348" s="152"/>
      <c r="V348" s="152"/>
      <c r="W348" s="152"/>
      <c r="X348" s="152"/>
      <c r="Y348" s="152"/>
    </row>
    <row r="349" spans="11:25" ht="15" x14ac:dyDescent="0.2">
      <c r="K349" s="152"/>
      <c r="L349" s="152"/>
      <c r="M349" s="152"/>
      <c r="N349" s="152"/>
      <c r="O349" s="152"/>
      <c r="P349" s="152"/>
      <c r="Q349" s="152"/>
      <c r="R349" s="152"/>
      <c r="S349" s="152"/>
      <c r="T349" s="152"/>
      <c r="U349" s="152"/>
      <c r="V349" s="152"/>
      <c r="W349" s="152"/>
      <c r="X349" s="152"/>
      <c r="Y349" s="152"/>
    </row>
    <row r="350" spans="11:25" ht="15" x14ac:dyDescent="0.2">
      <c r="K350" s="152"/>
      <c r="L350" s="152"/>
      <c r="M350" s="152"/>
      <c r="N350" s="152"/>
      <c r="O350" s="152"/>
      <c r="P350" s="152"/>
      <c r="Q350" s="152"/>
      <c r="R350" s="152"/>
      <c r="S350" s="152"/>
      <c r="T350" s="152"/>
      <c r="U350" s="152"/>
      <c r="V350" s="152"/>
      <c r="W350" s="152"/>
      <c r="X350" s="152"/>
      <c r="Y350" s="152"/>
    </row>
    <row r="351" spans="11:25" ht="15" x14ac:dyDescent="0.2">
      <c r="K351" s="152"/>
      <c r="L351" s="152"/>
      <c r="M351" s="152"/>
      <c r="N351" s="152"/>
      <c r="O351" s="152"/>
      <c r="P351" s="152"/>
      <c r="Q351" s="152"/>
      <c r="R351" s="152"/>
      <c r="S351" s="152"/>
      <c r="T351" s="152"/>
      <c r="U351" s="152"/>
      <c r="V351" s="152"/>
      <c r="W351" s="152"/>
      <c r="X351" s="152"/>
      <c r="Y351" s="152"/>
    </row>
    <row r="352" spans="11:25" ht="15" x14ac:dyDescent="0.2">
      <c r="K352" s="152"/>
      <c r="L352" s="152"/>
      <c r="M352" s="152"/>
      <c r="N352" s="152"/>
      <c r="O352" s="152"/>
      <c r="P352" s="152"/>
      <c r="Q352" s="152"/>
      <c r="R352" s="152"/>
      <c r="S352" s="152"/>
      <c r="T352" s="152"/>
      <c r="U352" s="152"/>
      <c r="V352" s="152"/>
      <c r="W352" s="152"/>
      <c r="X352" s="152"/>
      <c r="Y352" s="152"/>
    </row>
    <row r="353" spans="11:25" ht="15" x14ac:dyDescent="0.2">
      <c r="K353" s="152"/>
      <c r="L353" s="152"/>
      <c r="M353" s="152"/>
      <c r="N353" s="152"/>
      <c r="O353" s="152"/>
      <c r="P353" s="152"/>
      <c r="Q353" s="152"/>
      <c r="R353" s="152"/>
      <c r="S353" s="152"/>
      <c r="T353" s="152"/>
      <c r="U353" s="152"/>
      <c r="V353" s="152"/>
      <c r="W353" s="152"/>
      <c r="X353" s="152"/>
      <c r="Y353" s="152"/>
    </row>
    <row r="354" spans="11:25" ht="15" x14ac:dyDescent="0.2">
      <c r="K354" s="152"/>
      <c r="L354" s="152"/>
      <c r="M354" s="152"/>
      <c r="N354" s="152"/>
      <c r="O354" s="152"/>
      <c r="P354" s="152"/>
      <c r="Q354" s="152"/>
      <c r="R354" s="152"/>
      <c r="S354" s="152"/>
      <c r="T354" s="152"/>
      <c r="U354" s="152"/>
      <c r="V354" s="152"/>
      <c r="W354" s="152"/>
      <c r="X354" s="152"/>
      <c r="Y354" s="152"/>
    </row>
    <row r="355" spans="11:25" ht="15" x14ac:dyDescent="0.2">
      <c r="K355" s="152"/>
      <c r="L355" s="152"/>
      <c r="M355" s="152"/>
      <c r="N355" s="152"/>
      <c r="O355" s="152"/>
      <c r="P355" s="152"/>
      <c r="Q355" s="152"/>
      <c r="R355" s="152"/>
      <c r="S355" s="152"/>
      <c r="T355" s="152"/>
      <c r="U355" s="152"/>
      <c r="V355" s="152"/>
      <c r="W355" s="152"/>
      <c r="X355" s="152"/>
      <c r="Y355" s="152"/>
    </row>
    <row r="356" spans="11:25" ht="15" x14ac:dyDescent="0.2">
      <c r="K356" s="152"/>
      <c r="L356" s="152"/>
      <c r="M356" s="152"/>
      <c r="N356" s="152"/>
      <c r="O356" s="152"/>
      <c r="P356" s="152"/>
      <c r="Q356" s="152"/>
      <c r="R356" s="152"/>
      <c r="S356" s="152"/>
      <c r="T356" s="152"/>
      <c r="U356" s="152"/>
      <c r="V356" s="152"/>
      <c r="W356" s="152"/>
      <c r="X356" s="152"/>
      <c r="Y356" s="152"/>
    </row>
    <row r="357" spans="11:25" ht="15" x14ac:dyDescent="0.2">
      <c r="K357" s="152"/>
      <c r="L357" s="152"/>
      <c r="M357" s="152"/>
      <c r="N357" s="152"/>
      <c r="O357" s="152"/>
      <c r="P357" s="152"/>
      <c r="Q357" s="152"/>
      <c r="R357" s="152"/>
      <c r="S357" s="152"/>
      <c r="T357" s="152"/>
      <c r="U357" s="152"/>
      <c r="V357" s="152"/>
      <c r="W357" s="152"/>
      <c r="X357" s="152"/>
      <c r="Y357" s="152"/>
    </row>
    <row r="358" spans="11:25" ht="15" x14ac:dyDescent="0.2">
      <c r="K358" s="152"/>
      <c r="L358" s="152"/>
      <c r="M358" s="152"/>
      <c r="N358" s="152"/>
      <c r="O358" s="152"/>
      <c r="P358" s="152"/>
      <c r="Q358" s="152"/>
      <c r="R358" s="152"/>
      <c r="S358" s="152"/>
      <c r="T358" s="152"/>
      <c r="U358" s="152"/>
      <c r="V358" s="152"/>
      <c r="W358" s="152"/>
      <c r="X358" s="152"/>
      <c r="Y358" s="152"/>
    </row>
    <row r="359" spans="11:25" ht="15" x14ac:dyDescent="0.2">
      <c r="K359" s="152"/>
      <c r="L359" s="152"/>
      <c r="M359" s="152"/>
      <c r="N359" s="152"/>
      <c r="O359" s="152"/>
      <c r="P359" s="152"/>
      <c r="Q359" s="152"/>
      <c r="R359" s="152"/>
      <c r="S359" s="152"/>
      <c r="T359" s="152"/>
      <c r="U359" s="152"/>
      <c r="V359" s="152"/>
      <c r="W359" s="152"/>
      <c r="X359" s="152"/>
      <c r="Y359" s="152"/>
    </row>
    <row r="360" spans="11:25" ht="15" x14ac:dyDescent="0.2">
      <c r="K360" s="152"/>
      <c r="L360" s="152"/>
      <c r="M360" s="152"/>
      <c r="N360" s="152"/>
      <c r="O360" s="152"/>
      <c r="P360" s="152"/>
      <c r="Q360" s="152"/>
      <c r="R360" s="152"/>
      <c r="S360" s="152"/>
      <c r="T360" s="152"/>
      <c r="U360" s="152"/>
      <c r="V360" s="152"/>
      <c r="W360" s="152"/>
      <c r="X360" s="152"/>
      <c r="Y360" s="152"/>
    </row>
    <row r="361" spans="11:25" ht="15" x14ac:dyDescent="0.2">
      <c r="K361" s="152"/>
      <c r="L361" s="152"/>
      <c r="M361" s="152"/>
      <c r="N361" s="152"/>
      <c r="O361" s="152"/>
      <c r="P361" s="152"/>
      <c r="Q361" s="152"/>
      <c r="R361" s="152"/>
      <c r="S361" s="152"/>
      <c r="T361" s="152"/>
      <c r="U361" s="152"/>
      <c r="V361" s="152"/>
      <c r="W361" s="152"/>
      <c r="X361" s="152"/>
      <c r="Y361" s="152"/>
    </row>
    <row r="362" spans="11:25" ht="15" x14ac:dyDescent="0.2">
      <c r="K362" s="152"/>
      <c r="L362" s="152"/>
      <c r="M362" s="152"/>
      <c r="N362" s="152"/>
      <c r="O362" s="152"/>
      <c r="P362" s="152"/>
      <c r="Q362" s="152"/>
      <c r="R362" s="152"/>
      <c r="S362" s="152"/>
      <c r="T362" s="152"/>
      <c r="U362" s="152"/>
      <c r="V362" s="152"/>
      <c r="W362" s="152"/>
      <c r="X362" s="152"/>
      <c r="Y362" s="152"/>
    </row>
    <row r="363" spans="11:25" ht="15" x14ac:dyDescent="0.2">
      <c r="K363" s="152"/>
      <c r="L363" s="152"/>
      <c r="M363" s="152"/>
      <c r="N363" s="152"/>
      <c r="O363" s="152"/>
      <c r="P363" s="152"/>
      <c r="Q363" s="152"/>
      <c r="R363" s="152"/>
      <c r="S363" s="152"/>
      <c r="T363" s="152"/>
      <c r="U363" s="152"/>
      <c r="V363" s="152"/>
      <c r="W363" s="152"/>
      <c r="X363" s="152"/>
      <c r="Y363" s="152"/>
    </row>
    <row r="364" spans="11:25" ht="15" x14ac:dyDescent="0.2">
      <c r="K364" s="152"/>
      <c r="L364" s="152"/>
      <c r="M364" s="152"/>
      <c r="N364" s="152"/>
      <c r="O364" s="152"/>
      <c r="P364" s="152"/>
      <c r="Q364" s="152"/>
      <c r="R364" s="152"/>
      <c r="S364" s="152"/>
      <c r="T364" s="152"/>
      <c r="U364" s="152"/>
      <c r="V364" s="152"/>
      <c r="W364" s="152"/>
      <c r="X364" s="152"/>
      <c r="Y364" s="152"/>
    </row>
    <row r="365" spans="11:25" ht="15" x14ac:dyDescent="0.2">
      <c r="K365" s="152"/>
      <c r="L365" s="152"/>
      <c r="M365" s="152"/>
      <c r="N365" s="152"/>
      <c r="O365" s="152"/>
      <c r="P365" s="152"/>
      <c r="Q365" s="152"/>
      <c r="R365" s="152"/>
      <c r="S365" s="152"/>
      <c r="T365" s="152"/>
      <c r="U365" s="152"/>
      <c r="V365" s="152"/>
      <c r="W365" s="152"/>
      <c r="X365" s="152"/>
      <c r="Y365" s="152"/>
    </row>
    <row r="366" spans="11:25" ht="15" x14ac:dyDescent="0.2">
      <c r="K366" s="152"/>
      <c r="L366" s="152"/>
      <c r="M366" s="152"/>
      <c r="N366" s="152"/>
      <c r="O366" s="152"/>
      <c r="P366" s="152"/>
      <c r="Q366" s="152"/>
      <c r="R366" s="152"/>
      <c r="S366" s="152"/>
      <c r="T366" s="152"/>
      <c r="U366" s="152"/>
      <c r="V366" s="152"/>
      <c r="W366" s="152"/>
      <c r="X366" s="152"/>
      <c r="Y366" s="152"/>
    </row>
    <row r="367" spans="11:25" ht="15" x14ac:dyDescent="0.2">
      <c r="K367" s="152"/>
      <c r="L367" s="152"/>
      <c r="M367" s="152"/>
      <c r="N367" s="152"/>
      <c r="O367" s="152"/>
      <c r="P367" s="152"/>
      <c r="Q367" s="152"/>
      <c r="R367" s="152"/>
      <c r="S367" s="152"/>
      <c r="T367" s="152"/>
      <c r="U367" s="152"/>
      <c r="V367" s="152"/>
      <c r="W367" s="152"/>
      <c r="X367" s="152"/>
      <c r="Y367" s="152"/>
    </row>
    <row r="368" spans="11:25" ht="15" x14ac:dyDescent="0.2">
      <c r="K368" s="152"/>
      <c r="L368" s="152"/>
      <c r="M368" s="152"/>
      <c r="N368" s="152"/>
      <c r="O368" s="152"/>
      <c r="P368" s="152"/>
      <c r="Q368" s="152"/>
      <c r="R368" s="152"/>
      <c r="S368" s="152"/>
      <c r="T368" s="152"/>
      <c r="U368" s="152"/>
      <c r="V368" s="152"/>
      <c r="W368" s="152"/>
      <c r="X368" s="152"/>
      <c r="Y368" s="152"/>
    </row>
    <row r="369" spans="11:25" ht="15" x14ac:dyDescent="0.2">
      <c r="K369" s="152"/>
      <c r="L369" s="152"/>
      <c r="M369" s="152"/>
      <c r="N369" s="152"/>
      <c r="O369" s="152"/>
      <c r="P369" s="152"/>
      <c r="Q369" s="152"/>
      <c r="R369" s="152"/>
      <c r="S369" s="152"/>
      <c r="T369" s="152"/>
      <c r="U369" s="152"/>
      <c r="V369" s="152"/>
      <c r="W369" s="152"/>
      <c r="X369" s="152"/>
      <c r="Y369" s="152"/>
    </row>
    <row r="370" spans="11:25" ht="15" x14ac:dyDescent="0.2">
      <c r="K370" s="152"/>
      <c r="L370" s="152"/>
      <c r="M370" s="152"/>
      <c r="N370" s="152"/>
      <c r="O370" s="152"/>
      <c r="P370" s="152"/>
      <c r="Q370" s="152"/>
      <c r="R370" s="152"/>
      <c r="S370" s="152"/>
      <c r="T370" s="152"/>
      <c r="U370" s="152"/>
      <c r="V370" s="152"/>
      <c r="W370" s="152"/>
      <c r="X370" s="152"/>
      <c r="Y370" s="152"/>
    </row>
    <row r="371" spans="11:25" ht="15" x14ac:dyDescent="0.2">
      <c r="K371" s="152"/>
      <c r="L371" s="152"/>
      <c r="M371" s="152"/>
      <c r="N371" s="152"/>
      <c r="O371" s="152"/>
      <c r="P371" s="152"/>
      <c r="Q371" s="152"/>
      <c r="R371" s="152"/>
      <c r="S371" s="152"/>
      <c r="T371" s="152"/>
      <c r="U371" s="152"/>
      <c r="V371" s="152"/>
      <c r="W371" s="152"/>
      <c r="X371" s="152"/>
      <c r="Y371" s="152"/>
    </row>
    <row r="372" spans="11:25" ht="15" x14ac:dyDescent="0.2">
      <c r="K372" s="152"/>
      <c r="L372" s="152"/>
      <c r="M372" s="152"/>
      <c r="N372" s="152"/>
      <c r="O372" s="152"/>
      <c r="P372" s="152"/>
      <c r="Q372" s="152"/>
      <c r="R372" s="152"/>
      <c r="S372" s="152"/>
      <c r="T372" s="152"/>
      <c r="U372" s="152"/>
      <c r="V372" s="152"/>
      <c r="W372" s="152"/>
      <c r="X372" s="152"/>
      <c r="Y372" s="152"/>
    </row>
    <row r="373" spans="11:25" ht="15" x14ac:dyDescent="0.2">
      <c r="K373" s="152"/>
      <c r="L373" s="152"/>
      <c r="M373" s="152"/>
      <c r="N373" s="152"/>
      <c r="O373" s="152"/>
      <c r="P373" s="152"/>
      <c r="Q373" s="152"/>
      <c r="R373" s="152"/>
      <c r="S373" s="152"/>
      <c r="T373" s="152"/>
      <c r="U373" s="152"/>
      <c r="V373" s="152"/>
      <c r="W373" s="152"/>
      <c r="X373" s="152"/>
      <c r="Y373" s="152"/>
    </row>
    <row r="374" spans="11:25" ht="15" x14ac:dyDescent="0.2">
      <c r="K374" s="152"/>
      <c r="L374" s="152"/>
      <c r="M374" s="152"/>
      <c r="N374" s="152"/>
      <c r="O374" s="152"/>
      <c r="P374" s="152"/>
      <c r="Q374" s="152"/>
      <c r="R374" s="152"/>
      <c r="S374" s="152"/>
      <c r="T374" s="152"/>
      <c r="U374" s="152"/>
      <c r="V374" s="152"/>
      <c r="W374" s="152"/>
      <c r="X374" s="152"/>
      <c r="Y374" s="152"/>
    </row>
    <row r="375" spans="11:25" ht="15" x14ac:dyDescent="0.2">
      <c r="K375" s="152"/>
      <c r="L375" s="152"/>
      <c r="M375" s="152"/>
      <c r="N375" s="152"/>
      <c r="O375" s="152"/>
      <c r="P375" s="152"/>
      <c r="Q375" s="152"/>
      <c r="R375" s="152"/>
      <c r="S375" s="152"/>
      <c r="T375" s="152"/>
      <c r="U375" s="152"/>
      <c r="V375" s="152"/>
      <c r="W375" s="152"/>
      <c r="X375" s="152"/>
      <c r="Y375" s="152"/>
    </row>
  </sheetData>
  <mergeCells count="33">
    <mergeCell ref="A11:E11"/>
    <mergeCell ref="I11:J11"/>
    <mergeCell ref="U12:U15"/>
    <mergeCell ref="W12:W13"/>
    <mergeCell ref="X12:Y13"/>
    <mergeCell ref="V14:Y15"/>
    <mergeCell ref="H10:J10"/>
    <mergeCell ref="N10:O10"/>
    <mergeCell ref="Q10:R10"/>
    <mergeCell ref="V10:Y11"/>
    <mergeCell ref="H9:J9"/>
    <mergeCell ref="N9:O9"/>
    <mergeCell ref="Q9:R9"/>
    <mergeCell ref="H7:J7"/>
    <mergeCell ref="N7:O7"/>
    <mergeCell ref="Q7:R7"/>
    <mergeCell ref="H8:J8"/>
    <mergeCell ref="N8:O8"/>
    <mergeCell ref="Q8:R8"/>
    <mergeCell ref="E5:G5"/>
    <mergeCell ref="N5:O5"/>
    <mergeCell ref="H6:J6"/>
    <mergeCell ref="N6:O6"/>
    <mergeCell ref="Q6:R6"/>
    <mergeCell ref="V6:V7"/>
    <mergeCell ref="W6:Y7"/>
    <mergeCell ref="X2:Z3"/>
    <mergeCell ref="D2:E3"/>
    <mergeCell ref="F2:H3"/>
    <mergeCell ref="I2:J3"/>
    <mergeCell ref="K2:L3"/>
    <mergeCell ref="M2:R3"/>
    <mergeCell ref="S2:W3"/>
  </mergeCells>
  <conditionalFormatting sqref="Q143:Q301">
    <cfRule type="containsText" dxfId="99" priority="100" operator="containsText" text="0">
      <formula>NOT(ISERROR(SEARCH("0",Q143)))</formula>
    </cfRule>
  </conditionalFormatting>
  <conditionalFormatting sqref="F135:F208">
    <cfRule type="containsText" dxfId="98" priority="95" operator="containsText" text="R1">
      <formula>NOT(ISERROR(SEARCH("R1",F135)))</formula>
    </cfRule>
    <cfRule type="containsText" dxfId="97" priority="96" operator="containsText" text="R2">
      <formula>NOT(ISERROR(SEARCH("R2",F135)))</formula>
    </cfRule>
    <cfRule type="containsText" dxfId="96" priority="97" operator="containsText" text="R3">
      <formula>NOT(ISERROR(SEARCH("R3",F135)))</formula>
    </cfRule>
    <cfRule type="containsText" dxfId="95" priority="98" operator="containsText" text="R4">
      <formula>NOT(ISERROR(SEARCH("R4",F135)))</formula>
    </cfRule>
    <cfRule type="containsText" dxfId="94" priority="99" operator="containsText" text="R5">
      <formula>NOT(ISERROR(SEARCH("R5",F135)))</formula>
    </cfRule>
  </conditionalFormatting>
  <conditionalFormatting sqref="E135:E208">
    <cfRule type="containsText" dxfId="93" priority="85" operator="containsText" text="R6">
      <formula>NOT(ISERROR(SEARCH("R6",E135)))</formula>
    </cfRule>
    <cfRule type="containsText" dxfId="92" priority="86" operator="containsText" text="Dylan">
      <formula>NOT(ISERROR(SEARCH("Dylan",E135)))</formula>
    </cfRule>
    <cfRule type="containsText" dxfId="91" priority="87" operator="containsText" text="FAUX">
      <formula>NOT(ISERROR(SEARCH("FAUX",E135)))</formula>
    </cfRule>
    <cfRule type="containsText" dxfId="90" priority="88" operator="containsText" text="Jean luc">
      <formula>NOT(ISERROR(SEARCH("Jean luc",E135)))</formula>
    </cfRule>
    <cfRule type="containsText" dxfId="89" priority="89" operator="containsText" text="Renaud">
      <formula>NOT(ISERROR(SEARCH("Renaud",E135)))</formula>
    </cfRule>
    <cfRule type="containsText" dxfId="88" priority="90" operator="containsText" text="Guillaume">
      <formula>NOT(ISERROR(SEARCH("Guillaume",E135)))</formula>
    </cfRule>
    <cfRule type="containsText" dxfId="87" priority="91" operator="containsText" text="Johann">
      <formula>NOT(ISERROR(SEARCH("Johann",E135)))</formula>
    </cfRule>
    <cfRule type="containsText" dxfId="86" priority="92" operator="containsText" text="Ludo">
      <formula>NOT(ISERROR(SEARCH("Ludo",E135)))</formula>
    </cfRule>
    <cfRule type="containsText" dxfId="85" priority="93" operator="containsText" text="FAUX">
      <formula>NOT(ISERROR(SEARCH("FAUX",E135)))</formula>
    </cfRule>
  </conditionalFormatting>
  <conditionalFormatting sqref="F135:F208">
    <cfRule type="containsText" dxfId="84" priority="84" operator="containsText" text="R5 bis">
      <formula>NOT(ISERROR(SEARCH("R5 bis",F135)))</formula>
    </cfRule>
  </conditionalFormatting>
  <conditionalFormatting sqref="F135:F208">
    <cfRule type="containsText" dxfId="83" priority="94" operator="containsText" text="R6">
      <formula>NOT(ISERROR(SEARCH("R6",F135)))</formula>
    </cfRule>
  </conditionalFormatting>
  <conditionalFormatting sqref="V140:Y2266">
    <cfRule type="containsText" dxfId="82" priority="83" operator="containsText" text="0">
      <formula>NOT(ISERROR(SEARCH("0",V140)))</formula>
    </cfRule>
  </conditionalFormatting>
  <conditionalFormatting sqref="U140:U2266">
    <cfRule type="containsText" dxfId="81" priority="82" operator="containsText" text="0">
      <formula>NOT(ISERROR(SEARCH("0",U140)))</formula>
    </cfRule>
  </conditionalFormatting>
  <conditionalFormatting sqref="E81:E121 E124:E125">
    <cfRule type="containsText" dxfId="80" priority="52" operator="containsText" text="R6">
      <formula>NOT(ISERROR(SEARCH("R6",E81)))</formula>
    </cfRule>
    <cfRule type="containsText" dxfId="79" priority="53" operator="containsText" text="Dylan">
      <formula>NOT(ISERROR(SEARCH("Dylan",E81)))</formula>
    </cfRule>
    <cfRule type="containsText" dxfId="78" priority="54" operator="containsText" text="FAUX">
      <formula>NOT(ISERROR(SEARCH("FAUX",E81)))</formula>
    </cfRule>
    <cfRule type="containsText" dxfId="77" priority="55" operator="containsText" text="Jean luc">
      <formula>NOT(ISERROR(SEARCH("Jean luc",E81)))</formula>
    </cfRule>
    <cfRule type="containsText" dxfId="76" priority="57" operator="containsText" text="Renaud">
      <formula>NOT(ISERROR(SEARCH("Renaud",E81)))</formula>
    </cfRule>
    <cfRule type="containsText" dxfId="75" priority="59" operator="containsText" text="Guillaume">
      <formula>NOT(ISERROR(SEARCH("Guillaume",E81)))</formula>
    </cfRule>
    <cfRule type="containsText" dxfId="74" priority="61" operator="containsText" text="Johann">
      <formula>NOT(ISERROR(SEARCH("Johann",E81)))</formula>
    </cfRule>
    <cfRule type="containsText" dxfId="73" priority="63" operator="containsText" text="Ludo">
      <formula>NOT(ISERROR(SEARCH("Ludo",E81)))</formula>
    </cfRule>
    <cfRule type="containsText" dxfId="72" priority="65" operator="containsText" text="FAUX">
      <formula>NOT(ISERROR(SEARCH("FAUX",E81)))</formula>
    </cfRule>
  </conditionalFormatting>
  <conditionalFormatting sqref="F81:F84">
    <cfRule type="containsText" dxfId="71" priority="56" operator="containsText" text="R1">
      <formula>NOT(ISERROR(SEARCH("R1",F81)))</formula>
    </cfRule>
    <cfRule type="containsText" dxfId="70" priority="58" operator="containsText" text="R2">
      <formula>NOT(ISERROR(SEARCH("R2",F81)))</formula>
    </cfRule>
    <cfRule type="containsText" dxfId="69" priority="60" operator="containsText" text="R3">
      <formula>NOT(ISERROR(SEARCH("R3",F81)))</formula>
    </cfRule>
    <cfRule type="containsText" dxfId="68" priority="62" operator="containsText" text="R4">
      <formula>NOT(ISERROR(SEARCH("R4",F81)))</formula>
    </cfRule>
    <cfRule type="containsText" dxfId="67" priority="64" operator="containsText" text="R5">
      <formula>NOT(ISERROR(SEARCH("R5",F81)))</formula>
    </cfRule>
  </conditionalFormatting>
  <conditionalFormatting sqref="F81:F121 F124:F125">
    <cfRule type="containsText" dxfId="66" priority="51" operator="containsText" text="R5 bis">
      <formula>NOT(ISERROR(SEARCH("R5 bis",F81)))</formula>
    </cfRule>
  </conditionalFormatting>
  <conditionalFormatting sqref="F122:F123">
    <cfRule type="containsText" dxfId="65" priority="46" operator="containsText" text="R1">
      <formula>NOT(ISERROR(SEARCH("R1",F122)))</formula>
    </cfRule>
    <cfRule type="containsText" dxfId="64" priority="47" operator="containsText" text="R2">
      <formula>NOT(ISERROR(SEARCH("R2",F122)))</formula>
    </cfRule>
    <cfRule type="containsText" dxfId="63" priority="48" operator="containsText" text="R3">
      <formula>NOT(ISERROR(SEARCH("R3",F122)))</formula>
    </cfRule>
    <cfRule type="containsText" dxfId="62" priority="49" operator="containsText" text="R4">
      <formula>NOT(ISERROR(SEARCH("R4",F122)))</formula>
    </cfRule>
    <cfRule type="containsText" dxfId="61" priority="50" operator="containsText" text="R5">
      <formula>NOT(ISERROR(SEARCH("R5",F122)))</formula>
    </cfRule>
  </conditionalFormatting>
  <conditionalFormatting sqref="E122:E123">
    <cfRule type="containsText" dxfId="60" priority="36" operator="containsText" text="R6">
      <formula>NOT(ISERROR(SEARCH("R6",E122)))</formula>
    </cfRule>
    <cfRule type="containsText" dxfId="59" priority="37" operator="containsText" text="Dylan">
      <formula>NOT(ISERROR(SEARCH("Dylan",E122)))</formula>
    </cfRule>
    <cfRule type="containsText" dxfId="58" priority="38" operator="containsText" text="FAUX">
      <formula>NOT(ISERROR(SEARCH("FAUX",E122)))</formula>
    </cfRule>
    <cfRule type="containsText" dxfId="57" priority="39" operator="containsText" text="Jean luc">
      <formula>NOT(ISERROR(SEARCH("Jean luc",E122)))</formula>
    </cfRule>
    <cfRule type="containsText" dxfId="56" priority="40" operator="containsText" text="Renaud">
      <formula>NOT(ISERROR(SEARCH("Renaud",E122)))</formula>
    </cfRule>
    <cfRule type="containsText" dxfId="55" priority="41" operator="containsText" text="Guillaume">
      <formula>NOT(ISERROR(SEARCH("Guillaume",E122)))</formula>
    </cfRule>
    <cfRule type="containsText" dxfId="54" priority="42" operator="containsText" text="Johann">
      <formula>NOT(ISERROR(SEARCH("Johann",E122)))</formula>
    </cfRule>
    <cfRule type="containsText" dxfId="53" priority="43" operator="containsText" text="Ludo">
      <formula>NOT(ISERROR(SEARCH("Ludo",E122)))</formula>
    </cfRule>
    <cfRule type="containsText" dxfId="52" priority="44" operator="containsText" text="FAUX">
      <formula>NOT(ISERROR(SEARCH("FAUX",E122)))</formula>
    </cfRule>
  </conditionalFormatting>
  <conditionalFormatting sqref="F122:F123">
    <cfRule type="containsText" dxfId="51" priority="35" operator="containsText" text="R5 bis">
      <formula>NOT(ISERROR(SEARCH("R5 bis",F122)))</formula>
    </cfRule>
  </conditionalFormatting>
  <conditionalFormatting sqref="F122:F123">
    <cfRule type="containsText" dxfId="50" priority="45" operator="containsText" text="R6">
      <formula>NOT(ISERROR(SEARCH("R6",F122)))</formula>
    </cfRule>
  </conditionalFormatting>
  <conditionalFormatting sqref="F126:F133">
    <cfRule type="containsText" dxfId="49" priority="30" operator="containsText" text="R1">
      <formula>NOT(ISERROR(SEARCH("R1",F126)))</formula>
    </cfRule>
    <cfRule type="containsText" dxfId="48" priority="31" operator="containsText" text="R2">
      <formula>NOT(ISERROR(SEARCH("R2",F126)))</formula>
    </cfRule>
    <cfRule type="containsText" dxfId="47" priority="32" operator="containsText" text="R3">
      <formula>NOT(ISERROR(SEARCH("R3",F126)))</formula>
    </cfRule>
    <cfRule type="containsText" dxfId="46" priority="33" operator="containsText" text="R4">
      <formula>NOT(ISERROR(SEARCH("R4",F126)))</formula>
    </cfRule>
    <cfRule type="containsText" dxfId="45" priority="34" operator="containsText" text="R5">
      <formula>NOT(ISERROR(SEARCH("R5",F126)))</formula>
    </cfRule>
  </conditionalFormatting>
  <conditionalFormatting sqref="E126:E133">
    <cfRule type="containsText" dxfId="44" priority="20" operator="containsText" text="R6">
      <formula>NOT(ISERROR(SEARCH("R6",E126)))</formula>
    </cfRule>
    <cfRule type="containsText" dxfId="43" priority="21" operator="containsText" text="Dylan">
      <formula>NOT(ISERROR(SEARCH("Dylan",E126)))</formula>
    </cfRule>
    <cfRule type="containsText" dxfId="42" priority="22" operator="containsText" text="FAUX">
      <formula>NOT(ISERROR(SEARCH("FAUX",E126)))</formula>
    </cfRule>
    <cfRule type="containsText" dxfId="41" priority="23" operator="containsText" text="Jean luc">
      <formula>NOT(ISERROR(SEARCH("Jean luc",E126)))</formula>
    </cfRule>
    <cfRule type="containsText" dxfId="40" priority="24" operator="containsText" text="Renaud">
      <formula>NOT(ISERROR(SEARCH("Renaud",E126)))</formula>
    </cfRule>
    <cfRule type="containsText" dxfId="39" priority="25" operator="containsText" text="Guillaume">
      <formula>NOT(ISERROR(SEARCH("Guillaume",E126)))</formula>
    </cfRule>
    <cfRule type="containsText" dxfId="38" priority="26" operator="containsText" text="Johann">
      <formula>NOT(ISERROR(SEARCH("Johann",E126)))</formula>
    </cfRule>
    <cfRule type="containsText" dxfId="37" priority="27" operator="containsText" text="Ludo">
      <formula>NOT(ISERROR(SEARCH("Ludo",E126)))</formula>
    </cfRule>
    <cfRule type="containsText" dxfId="36" priority="28" operator="containsText" text="FAUX">
      <formula>NOT(ISERROR(SEARCH("FAUX",E126)))</formula>
    </cfRule>
  </conditionalFormatting>
  <conditionalFormatting sqref="F126:F133">
    <cfRule type="containsText" dxfId="35" priority="19" operator="containsText" text="R5 bis">
      <formula>NOT(ISERROR(SEARCH("R5 bis",F126)))</formula>
    </cfRule>
  </conditionalFormatting>
  <conditionalFormatting sqref="F126:F133">
    <cfRule type="containsText" dxfId="34" priority="29" operator="containsText" text="R6">
      <formula>NOT(ISERROR(SEARCH("R6",F126)))</formula>
    </cfRule>
  </conditionalFormatting>
  <conditionalFormatting sqref="E18:E80">
    <cfRule type="containsText" dxfId="33" priority="68" operator="containsText" text="Dylann">
      <formula>NOT(ISERROR(SEARCH("Dylann",E18)))</formula>
    </cfRule>
    <cfRule type="containsText" dxfId="32" priority="69" operator="containsText" text="FAUX">
      <formula>NOT(ISERROR(SEARCH("FAUX",E18)))</formula>
    </cfRule>
    <cfRule type="containsText" dxfId="31" priority="71" operator="containsText" text="Jean luc">
      <formula>NOT(ISERROR(SEARCH("Jean luc",E18)))</formula>
    </cfRule>
    <cfRule type="containsText" dxfId="30" priority="73" operator="containsText" text="Renaud">
      <formula>NOT(ISERROR(SEARCH("Renaud",E18)))</formula>
    </cfRule>
    <cfRule type="containsText" dxfId="29" priority="75" operator="containsText" text="Guillaume">
      <formula>NOT(ISERROR(SEARCH("Guillaume",E18)))</formula>
    </cfRule>
    <cfRule type="containsText" dxfId="28" priority="77" operator="containsText" text="Johann">
      <formula>NOT(ISERROR(SEARCH("Johann",E18)))</formula>
    </cfRule>
    <cfRule type="containsText" dxfId="27" priority="79" operator="containsText" text="Ludo">
      <formula>NOT(ISERROR(SEARCH("Ludo",E18)))</formula>
    </cfRule>
    <cfRule type="containsText" dxfId="26" priority="81" operator="containsText" text="FAUX">
      <formula>NOT(ISERROR(SEARCH("FAUX",E18)))</formula>
    </cfRule>
  </conditionalFormatting>
  <conditionalFormatting sqref="F18:F80 F85:F121 F124:F125">
    <cfRule type="containsText" dxfId="25" priority="72" operator="containsText" text="R1">
      <formula>NOT(ISERROR(SEARCH("R1",F18)))</formula>
    </cfRule>
    <cfRule type="containsText" dxfId="24" priority="74" operator="containsText" text="R2">
      <formula>NOT(ISERROR(SEARCH("R2",F18)))</formula>
    </cfRule>
    <cfRule type="containsText" dxfId="23" priority="76" operator="containsText" text="R3">
      <formula>NOT(ISERROR(SEARCH("R3",F18)))</formula>
    </cfRule>
    <cfRule type="containsText" dxfId="22" priority="78" operator="containsText" text="R4">
      <formula>NOT(ISERROR(SEARCH("R4",F18)))</formula>
    </cfRule>
    <cfRule type="containsText" dxfId="21" priority="80" operator="containsText" text="R5">
      <formula>NOT(ISERROR(SEARCH("R5",F18)))</formula>
    </cfRule>
  </conditionalFormatting>
  <conditionalFormatting sqref="Q18:Q208">
    <cfRule type="containsText" dxfId="20" priority="70" operator="containsText" text="0">
      <formula>NOT(ISERROR(SEARCH("0",Q18)))</formula>
    </cfRule>
  </conditionalFormatting>
  <conditionalFormatting sqref="Q18:Q208">
    <cfRule type="cellIs" dxfId="19" priority="66" operator="greaterThan">
      <formula>1</formula>
    </cfRule>
  </conditionalFormatting>
  <conditionalFormatting sqref="F85:F121 F124:F125">
    <cfRule type="containsText" dxfId="18" priority="67" operator="containsText" text="R6">
      <formula>NOT(ISERROR(SEARCH("R6",F85)))</formula>
    </cfRule>
  </conditionalFormatting>
  <conditionalFormatting sqref="F134">
    <cfRule type="containsText" dxfId="17" priority="14" operator="containsText" text="R1">
      <formula>NOT(ISERROR(SEARCH("R1",F134)))</formula>
    </cfRule>
    <cfRule type="containsText" dxfId="16" priority="15" operator="containsText" text="R2">
      <formula>NOT(ISERROR(SEARCH("R2",F134)))</formula>
    </cfRule>
    <cfRule type="containsText" dxfId="15" priority="16" operator="containsText" text="R3">
      <formula>NOT(ISERROR(SEARCH("R3",F134)))</formula>
    </cfRule>
    <cfRule type="containsText" dxfId="14" priority="17" operator="containsText" text="R4">
      <formula>NOT(ISERROR(SEARCH("R4",F134)))</formula>
    </cfRule>
    <cfRule type="containsText" dxfId="13" priority="18" operator="containsText" text="R5">
      <formula>NOT(ISERROR(SEARCH("R5",F134)))</formula>
    </cfRule>
  </conditionalFormatting>
  <conditionalFormatting sqref="E134">
    <cfRule type="containsText" dxfId="12" priority="4" operator="containsText" text="R6">
      <formula>NOT(ISERROR(SEARCH("R6",E134)))</formula>
    </cfRule>
    <cfRule type="containsText" dxfId="11" priority="5" operator="containsText" text="Dylan">
      <formula>NOT(ISERROR(SEARCH("Dylan",E134)))</formula>
    </cfRule>
    <cfRule type="containsText" dxfId="10" priority="6" operator="containsText" text="FAUX">
      <formula>NOT(ISERROR(SEARCH("FAUX",E134)))</formula>
    </cfRule>
    <cfRule type="containsText" dxfId="9" priority="7" operator="containsText" text="Jean luc">
      <formula>NOT(ISERROR(SEARCH("Jean luc",E134)))</formula>
    </cfRule>
    <cfRule type="containsText" dxfId="8" priority="8" operator="containsText" text="Renaud">
      <formula>NOT(ISERROR(SEARCH("Renaud",E134)))</formula>
    </cfRule>
    <cfRule type="containsText" dxfId="7" priority="9" operator="containsText" text="Guillaume">
      <formula>NOT(ISERROR(SEARCH("Guillaume",E134)))</formula>
    </cfRule>
    <cfRule type="containsText" dxfId="6" priority="10" operator="containsText" text="Johann">
      <formula>NOT(ISERROR(SEARCH("Johann",E134)))</formula>
    </cfRule>
    <cfRule type="containsText" dxfId="5" priority="11" operator="containsText" text="Ludo">
      <formula>NOT(ISERROR(SEARCH("Ludo",E134)))</formula>
    </cfRule>
    <cfRule type="containsText" dxfId="4" priority="12" operator="containsText" text="FAUX">
      <formula>NOT(ISERROR(SEARCH("FAUX",E134)))</formula>
    </cfRule>
  </conditionalFormatting>
  <conditionalFormatting sqref="F134">
    <cfRule type="containsText" dxfId="3" priority="13" operator="containsText" text="R6">
      <formula>NOT(ISERROR(SEARCH("R6",F134)))</formula>
    </cfRule>
  </conditionalFormatting>
  <conditionalFormatting sqref="Z18:Z225">
    <cfRule type="containsText" dxfId="2" priority="3" operator="containsText" text="Octeville 2 bis">
      <formula>NOT(ISERROR(SEARCH("Octeville 2 bis",Z18)))</formula>
    </cfRule>
  </conditionalFormatting>
  <conditionalFormatting sqref="V18:Y139">
    <cfRule type="containsText" dxfId="1" priority="2" operator="containsText" text="0">
      <formula>NOT(ISERROR(SEARCH("0",V18)))</formula>
    </cfRule>
  </conditionalFormatting>
  <conditionalFormatting sqref="U18:U139">
    <cfRule type="containsText" dxfId="0" priority="1" operator="containsText" text="0">
      <formula>NOT(ISERROR(SEARCH("0",U18)))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ouvrir_octeville23">
                <anchor moveWithCells="1" sizeWithCells="1">
                  <from>
                    <xdr:col>15</xdr:col>
                    <xdr:colOff>133350</xdr:colOff>
                    <xdr:row>8</xdr:row>
                    <xdr:rowOff>161925</xdr:rowOff>
                  </from>
                  <to>
                    <xdr:col>16</xdr:col>
                    <xdr:colOff>333375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kenshiro_kenx</dc:creator>
  <cp:lastModifiedBy>kenshiro_kenx</cp:lastModifiedBy>
  <dcterms:created xsi:type="dcterms:W3CDTF">2022-10-15T13:16:43Z</dcterms:created>
  <dcterms:modified xsi:type="dcterms:W3CDTF">2022-10-15T13:37:08Z</dcterms:modified>
</cp:coreProperties>
</file>