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0954A1F-73F2-4ED9-A74D-5267E38CEF92}" xr6:coauthVersionLast="46" xr6:coauthVersionMax="46" xr10:uidLastSave="{00000000-0000-0000-0000-000000000000}"/>
  <bookViews>
    <workbookView xWindow="28692" yWindow="-1368" windowWidth="29016" windowHeight="16416" activeTab="2" xr2:uid="{232CC9BC-F3F8-461D-B8B6-2138697A885A}"/>
  </bookViews>
  <sheets>
    <sheet name="MENU DU JJMM AU JJMM" sheetId="1" r:id="rId1"/>
    <sheet name="LUNDI" sheetId="4" r:id="rId2"/>
    <sheet name="MARDI" sheetId="5" r:id="rId3"/>
  </sheets>
  <externalReferences>
    <externalReference r:id="rId4"/>
  </externalReferences>
  <definedNames>
    <definedName name="_xlnm.Print_Area" localSheetId="0">'MENU DU JJMM AU JJMM'!$A$1:$H$51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5" i="5" l="1"/>
  <c r="B95" i="5"/>
  <c r="BF94" i="5"/>
  <c r="BB94" i="5"/>
  <c r="AW94" i="5"/>
  <c r="AS94" i="5"/>
  <c r="AN94" i="5"/>
  <c r="AN95" i="5" s="1"/>
  <c r="AJ94" i="5"/>
  <c r="AJ95" i="5" s="1"/>
  <c r="AJ97" i="5" s="1"/>
  <c r="AF94" i="5"/>
  <c r="AB94" i="5"/>
  <c r="W94" i="5"/>
  <c r="W95" i="5" s="1"/>
  <c r="W97" i="5" s="1"/>
  <c r="R94" i="5"/>
  <c r="N94" i="5"/>
  <c r="N95" i="5" s="1"/>
  <c r="F94" i="5"/>
  <c r="B94" i="5"/>
  <c r="BF93" i="5"/>
  <c r="BE93" i="5"/>
  <c r="BE94" i="5" s="1"/>
  <c r="BD93" i="5"/>
  <c r="BD94" i="5" s="1"/>
  <c r="BC93" i="5"/>
  <c r="BC94" i="5" s="1"/>
  <c r="BB93" i="5"/>
  <c r="BA93" i="5"/>
  <c r="BA94" i="5" s="1"/>
  <c r="AZ93" i="5"/>
  <c r="AZ94" i="5" s="1"/>
  <c r="AY93" i="5"/>
  <c r="AY94" i="5" s="1"/>
  <c r="AW93" i="5"/>
  <c r="AV93" i="5"/>
  <c r="AV94" i="5" s="1"/>
  <c r="AU93" i="5"/>
  <c r="AU94" i="5" s="1"/>
  <c r="AT93" i="5"/>
  <c r="AT94" i="5" s="1"/>
  <c r="AS93" i="5"/>
  <c r="AR93" i="5"/>
  <c r="AR94" i="5" s="1"/>
  <c r="AQ93" i="5"/>
  <c r="AQ94" i="5" s="1"/>
  <c r="AP93" i="5"/>
  <c r="AP94" i="5" s="1"/>
  <c r="AN93" i="5"/>
  <c r="AM93" i="5"/>
  <c r="AM94" i="5" s="1"/>
  <c r="AM95" i="5" s="1"/>
  <c r="AL93" i="5"/>
  <c r="AL94" i="5" s="1"/>
  <c r="AL95" i="5" s="1"/>
  <c r="AK93" i="5"/>
  <c r="AK94" i="5" s="1"/>
  <c r="AK95" i="5" s="1"/>
  <c r="AK97" i="5" s="1"/>
  <c r="AJ93" i="5"/>
  <c r="AI93" i="5"/>
  <c r="AI94" i="5" s="1"/>
  <c r="AI95" i="5" s="1"/>
  <c r="AH93" i="5"/>
  <c r="AH94" i="5" s="1"/>
  <c r="AH95" i="5" s="1"/>
  <c r="AG93" i="5"/>
  <c r="AG94" i="5" s="1"/>
  <c r="AF93" i="5"/>
  <c r="AE93" i="5"/>
  <c r="AE94" i="5" s="1"/>
  <c r="AD93" i="5"/>
  <c r="AD94" i="5" s="1"/>
  <c r="AC93" i="5"/>
  <c r="AC94" i="5" s="1"/>
  <c r="AB93" i="5"/>
  <c r="Z93" i="5"/>
  <c r="Z94" i="5" s="1"/>
  <c r="Z95" i="5" s="1"/>
  <c r="Z97" i="5" s="1"/>
  <c r="Y93" i="5"/>
  <c r="Y94" i="5" s="1"/>
  <c r="Y95" i="5" s="1"/>
  <c r="X93" i="5"/>
  <c r="X94" i="5" s="1"/>
  <c r="X95" i="5" s="1"/>
  <c r="X97" i="5" s="1"/>
  <c r="W93" i="5"/>
  <c r="V93" i="5"/>
  <c r="V94" i="5" s="1"/>
  <c r="V95" i="5" s="1"/>
  <c r="V97" i="5" s="1"/>
  <c r="U93" i="5"/>
  <c r="U94" i="5" s="1"/>
  <c r="U95" i="5" s="1"/>
  <c r="T93" i="5"/>
  <c r="T94" i="5" s="1"/>
  <c r="T95" i="5" s="1"/>
  <c r="R93" i="5"/>
  <c r="Q93" i="5"/>
  <c r="Q94" i="5" s="1"/>
  <c r="P93" i="5"/>
  <c r="P94" i="5" s="1"/>
  <c r="O93" i="5"/>
  <c r="O94" i="5" s="1"/>
  <c r="N93" i="5"/>
  <c r="M93" i="5"/>
  <c r="M94" i="5" s="1"/>
  <c r="K93" i="5"/>
  <c r="K94" i="5" s="1"/>
  <c r="K95" i="5" s="1"/>
  <c r="J93" i="5"/>
  <c r="J94" i="5" s="1"/>
  <c r="J95" i="5" s="1"/>
  <c r="F93" i="5"/>
  <c r="F95" i="5" s="1"/>
  <c r="E93" i="5"/>
  <c r="E94" i="5" s="1"/>
  <c r="D93" i="5"/>
  <c r="D95" i="5" s="1"/>
  <c r="C93" i="5"/>
  <c r="C95" i="5" s="1"/>
  <c r="B93" i="5"/>
  <c r="BE62" i="5"/>
  <c r="BD62" i="5"/>
  <c r="BC62" i="5"/>
  <c r="BA62" i="5"/>
  <c r="AZ62" i="5"/>
  <c r="AY62" i="5"/>
  <c r="AU62" i="5"/>
  <c r="AT62" i="5"/>
  <c r="AR62" i="5"/>
  <c r="AQ62" i="5"/>
  <c r="AP62" i="5"/>
  <c r="AL62" i="5"/>
  <c r="AK62" i="5"/>
  <c r="AH62" i="5"/>
  <c r="AD62" i="5"/>
  <c r="AD95" i="5" s="1"/>
  <c r="AC62" i="5"/>
  <c r="AC95" i="5" s="1"/>
  <c r="AC97" i="5" s="1"/>
  <c r="Y62" i="5"/>
  <c r="U62" i="5"/>
  <c r="T62" i="5"/>
  <c r="P62" i="5"/>
  <c r="P95" i="5" s="1"/>
  <c r="P97" i="5" s="1"/>
  <c r="K62" i="5"/>
  <c r="J62" i="5"/>
  <c r="F62" i="5"/>
  <c r="E62" i="5"/>
  <c r="D62" i="5"/>
  <c r="C62" i="5"/>
  <c r="B62" i="5"/>
  <c r="BE61" i="5"/>
  <c r="BD61" i="5"/>
  <c r="AZ61" i="5"/>
  <c r="AU61" i="5"/>
  <c r="AT61" i="5"/>
  <c r="AP61" i="5"/>
  <c r="AK61" i="5"/>
  <c r="AJ61" i="5"/>
  <c r="AG61" i="5"/>
  <c r="AC61" i="5"/>
  <c r="AB61" i="5"/>
  <c r="X61" i="5"/>
  <c r="T61" i="5"/>
  <c r="R61" i="5"/>
  <c r="O61" i="5"/>
  <c r="J61" i="5"/>
  <c r="F61" i="5"/>
  <c r="C61" i="5"/>
  <c r="B61" i="5"/>
  <c r="A61" i="5"/>
  <c r="AM58" i="5"/>
  <c r="AF58" i="5"/>
  <c r="AE58" i="5"/>
  <c r="W58" i="5"/>
  <c r="V58" i="5"/>
  <c r="P58" i="5"/>
  <c r="M58" i="5"/>
  <c r="C58" i="5"/>
  <c r="BE57" i="5"/>
  <c r="BA57" i="5"/>
  <c r="AZ57" i="5"/>
  <c r="AV57" i="5"/>
  <c r="AR57" i="5"/>
  <c r="AQ57" i="5"/>
  <c r="AM57" i="5"/>
  <c r="AI57" i="5"/>
  <c r="AI58" i="5" s="1"/>
  <c r="AH57" i="5"/>
  <c r="AH58" i="5" s="1"/>
  <c r="AE57" i="5"/>
  <c r="Z57" i="5"/>
  <c r="Z58" i="5" s="1"/>
  <c r="Y57" i="5"/>
  <c r="Y58" i="5" s="1"/>
  <c r="V57" i="5"/>
  <c r="Q57" i="5"/>
  <c r="Q58" i="5" s="1"/>
  <c r="P57" i="5"/>
  <c r="M57" i="5"/>
  <c r="G57" i="5"/>
  <c r="G58" i="5" s="1"/>
  <c r="F57" i="5"/>
  <c r="F58" i="5" s="1"/>
  <c r="C57" i="5"/>
  <c r="BF56" i="5"/>
  <c r="BF57" i="5" s="1"/>
  <c r="BE56" i="5"/>
  <c r="BD56" i="5"/>
  <c r="BD57" i="5" s="1"/>
  <c r="BC56" i="5"/>
  <c r="BC57" i="5" s="1"/>
  <c r="BB56" i="5"/>
  <c r="BB57" i="5" s="1"/>
  <c r="BA56" i="5"/>
  <c r="AZ56" i="5"/>
  <c r="AY56" i="5"/>
  <c r="AY57" i="5" s="1"/>
  <c r="AW56" i="5"/>
  <c r="AW57" i="5" s="1"/>
  <c r="AV56" i="5"/>
  <c r="AU56" i="5"/>
  <c r="AU57" i="5" s="1"/>
  <c r="AT56" i="5"/>
  <c r="AT57" i="5" s="1"/>
  <c r="AS56" i="5"/>
  <c r="AS57" i="5" s="1"/>
  <c r="AR56" i="5"/>
  <c r="AQ56" i="5"/>
  <c r="AP56" i="5"/>
  <c r="AP57" i="5" s="1"/>
  <c r="AN56" i="5"/>
  <c r="AN57" i="5" s="1"/>
  <c r="AN58" i="5" s="1"/>
  <c r="AM56" i="5"/>
  <c r="AL56" i="5"/>
  <c r="AL57" i="5" s="1"/>
  <c r="AL58" i="5" s="1"/>
  <c r="AK56" i="5"/>
  <c r="AK57" i="5" s="1"/>
  <c r="AK58" i="5" s="1"/>
  <c r="AJ56" i="5"/>
  <c r="AJ57" i="5" s="1"/>
  <c r="AJ58" i="5" s="1"/>
  <c r="AI56" i="5"/>
  <c r="AH56" i="5"/>
  <c r="AG56" i="5"/>
  <c r="AG57" i="5" s="1"/>
  <c r="AF56" i="5"/>
  <c r="AF57" i="5" s="1"/>
  <c r="AE56" i="5"/>
  <c r="AD56" i="5"/>
  <c r="AD57" i="5" s="1"/>
  <c r="AC56" i="5"/>
  <c r="AC57" i="5" s="1"/>
  <c r="AB56" i="5"/>
  <c r="AB57" i="5" s="1"/>
  <c r="Z56" i="5"/>
  <c r="Y56" i="5"/>
  <c r="X56" i="5"/>
  <c r="X57" i="5" s="1"/>
  <c r="X58" i="5" s="1"/>
  <c r="W56" i="5"/>
  <c r="W57" i="5" s="1"/>
  <c r="V56" i="5"/>
  <c r="U56" i="5"/>
  <c r="U58" i="5" s="1"/>
  <c r="T56" i="5"/>
  <c r="T57" i="5" s="1"/>
  <c r="R56" i="5"/>
  <c r="R57" i="5" s="1"/>
  <c r="Q56" i="5"/>
  <c r="P56" i="5"/>
  <c r="O56" i="5"/>
  <c r="O57" i="5" s="1"/>
  <c r="N56" i="5"/>
  <c r="N57" i="5" s="1"/>
  <c r="N58" i="5" s="1"/>
  <c r="M56" i="5"/>
  <c r="K56" i="5"/>
  <c r="K57" i="5" s="1"/>
  <c r="K58" i="5" s="1"/>
  <c r="J56" i="5"/>
  <c r="J57" i="5" s="1"/>
  <c r="J58" i="5" s="1"/>
  <c r="H56" i="5"/>
  <c r="H57" i="5" s="1"/>
  <c r="H58" i="5" s="1"/>
  <c r="G56" i="5"/>
  <c r="F56" i="5"/>
  <c r="E56" i="5"/>
  <c r="E57" i="5" s="1"/>
  <c r="E58" i="5" s="1"/>
  <c r="D56" i="5"/>
  <c r="D57" i="5" s="1"/>
  <c r="D58" i="5" s="1"/>
  <c r="C56" i="5"/>
  <c r="B56" i="5"/>
  <c r="B57" i="5" s="1"/>
  <c r="B58" i="5" s="1"/>
  <c r="BE3" i="5"/>
  <c r="BD3" i="5"/>
  <c r="BC3" i="5"/>
  <c r="BA3" i="5"/>
  <c r="AZ3" i="5"/>
  <c r="AY3" i="5"/>
  <c r="AV3" i="5"/>
  <c r="AU3" i="5"/>
  <c r="AT3" i="5"/>
  <c r="AR3" i="5"/>
  <c r="AQ3" i="5"/>
  <c r="AP3" i="5"/>
  <c r="AN3" i="5"/>
  <c r="AN62" i="5" s="1"/>
  <c r="AM3" i="5"/>
  <c r="AM62" i="5" s="1"/>
  <c r="AL3" i="5"/>
  <c r="AK3" i="5"/>
  <c r="AJ3" i="5"/>
  <c r="AJ62" i="5" s="1"/>
  <c r="AI3" i="5"/>
  <c r="AI62" i="5" s="1"/>
  <c r="AH3" i="5"/>
  <c r="AG3" i="5"/>
  <c r="AG62" i="5" s="1"/>
  <c r="AG95" i="5" s="1"/>
  <c r="AF3" i="5"/>
  <c r="AF62" i="5" s="1"/>
  <c r="AF95" i="5" s="1"/>
  <c r="AE3" i="5"/>
  <c r="AE62" i="5" s="1"/>
  <c r="AE95" i="5" s="1"/>
  <c r="AD3" i="5"/>
  <c r="AD58" i="5" s="1"/>
  <c r="AC3" i="5"/>
  <c r="AC58" i="5" s="1"/>
  <c r="AB3" i="5"/>
  <c r="AB62" i="5" s="1"/>
  <c r="AB95" i="5" s="1"/>
  <c r="Z3" i="5"/>
  <c r="Z62" i="5" s="1"/>
  <c r="Y3" i="5"/>
  <c r="X3" i="5"/>
  <c r="X62" i="5" s="1"/>
  <c r="W3" i="5"/>
  <c r="W62" i="5" s="1"/>
  <c r="V3" i="5"/>
  <c r="V62" i="5" s="1"/>
  <c r="U3" i="5"/>
  <c r="T3" i="5"/>
  <c r="R3" i="5"/>
  <c r="R62" i="5" s="1"/>
  <c r="R95" i="5" s="1"/>
  <c r="Q3" i="5"/>
  <c r="Q62" i="5" s="1"/>
  <c r="Q95" i="5" s="1"/>
  <c r="Q97" i="5" s="1"/>
  <c r="P3" i="5"/>
  <c r="O3" i="5"/>
  <c r="O62" i="5" s="1"/>
  <c r="O95" i="5" s="1"/>
  <c r="N3" i="5"/>
  <c r="N62" i="5" s="1"/>
  <c r="M3" i="5"/>
  <c r="M62" i="5" s="1"/>
  <c r="M95" i="5" s="1"/>
  <c r="M97" i="5" s="1"/>
  <c r="K3" i="5"/>
  <c r="J3" i="5"/>
  <c r="F3" i="5"/>
  <c r="E3" i="5"/>
  <c r="D3" i="5"/>
  <c r="C3" i="5"/>
  <c r="B3" i="5"/>
  <c r="BF2" i="5"/>
  <c r="BF61" i="5" s="1"/>
  <c r="BE2" i="5"/>
  <c r="BD2" i="5"/>
  <c r="BC2" i="5"/>
  <c r="BC61" i="5" s="1"/>
  <c r="BA2" i="5"/>
  <c r="BA61" i="5" s="1"/>
  <c r="AZ2" i="5"/>
  <c r="AY2" i="5"/>
  <c r="AY61" i="5" s="1"/>
  <c r="AW2" i="5"/>
  <c r="AW61" i="5" s="1"/>
  <c r="AV2" i="5"/>
  <c r="AV61" i="5" s="1"/>
  <c r="AU2" i="5"/>
  <c r="AT2" i="5"/>
  <c r="AR2" i="5"/>
  <c r="AR61" i="5" s="1"/>
  <c r="AQ2" i="5"/>
  <c r="AQ61" i="5" s="1"/>
  <c r="AP2" i="5"/>
  <c r="AN2" i="5"/>
  <c r="AN61" i="5" s="1"/>
  <c r="AM2" i="5"/>
  <c r="AM61" i="5" s="1"/>
  <c r="AL2" i="5"/>
  <c r="AL61" i="5" s="1"/>
  <c r="AK2" i="5"/>
  <c r="AJ2" i="5"/>
  <c r="AI2" i="5"/>
  <c r="AI61" i="5" s="1"/>
  <c r="AH2" i="5"/>
  <c r="AH61" i="5" s="1"/>
  <c r="AG2" i="5"/>
  <c r="AF2" i="5"/>
  <c r="AF61" i="5" s="1"/>
  <c r="AE2" i="5"/>
  <c r="AE61" i="5" s="1"/>
  <c r="AD2" i="5"/>
  <c r="AD61" i="5" s="1"/>
  <c r="AC2" i="5"/>
  <c r="AB2" i="5"/>
  <c r="Z2" i="5"/>
  <c r="Z61" i="5" s="1"/>
  <c r="Y2" i="5"/>
  <c r="Y61" i="5" s="1"/>
  <c r="X2" i="5"/>
  <c r="W2" i="5"/>
  <c r="W61" i="5" s="1"/>
  <c r="V2" i="5"/>
  <c r="V61" i="5" s="1"/>
  <c r="U2" i="5"/>
  <c r="U61" i="5" s="1"/>
  <c r="T2" i="5"/>
  <c r="R2" i="5"/>
  <c r="Q2" i="5"/>
  <c r="Q61" i="5" s="1"/>
  <c r="P2" i="5"/>
  <c r="P61" i="5" s="1"/>
  <c r="O2" i="5"/>
  <c r="N2" i="5"/>
  <c r="N61" i="5" s="1"/>
  <c r="M2" i="5"/>
  <c r="M61" i="5" s="1"/>
  <c r="K2" i="5"/>
  <c r="K61" i="5" s="1"/>
  <c r="J2" i="5"/>
  <c r="F2" i="5"/>
  <c r="E2" i="5"/>
  <c r="E61" i="5" s="1"/>
  <c r="D2" i="5"/>
  <c r="D61" i="5" s="1"/>
  <c r="C2" i="5"/>
  <c r="B2" i="5"/>
  <c r="A1" i="5"/>
  <c r="A60" i="5" s="1"/>
  <c r="BD94" i="4"/>
  <c r="BB94" i="4"/>
  <c r="AY94" i="4"/>
  <c r="AU94" i="4"/>
  <c r="AS94" i="4"/>
  <c r="AP94" i="4"/>
  <c r="AL94" i="4"/>
  <c r="AL95" i="4" s="1"/>
  <c r="AJ94" i="4"/>
  <c r="AJ95" i="4" s="1"/>
  <c r="AG94" i="4"/>
  <c r="AG95" i="4" s="1"/>
  <c r="AD94" i="4"/>
  <c r="AB94" i="4"/>
  <c r="X94" i="4"/>
  <c r="U94" i="4"/>
  <c r="S94" i="4"/>
  <c r="O94" i="4"/>
  <c r="L94" i="4"/>
  <c r="I94" i="4"/>
  <c r="I95" i="4" s="1"/>
  <c r="E94" i="4"/>
  <c r="E95" i="4" s="1"/>
  <c r="B94" i="4"/>
  <c r="B95" i="4" s="1"/>
  <c r="BD93" i="4"/>
  <c r="BC93" i="4"/>
  <c r="BC94" i="4" s="1"/>
  <c r="BB93" i="4"/>
  <c r="BA93" i="4"/>
  <c r="BA94" i="4" s="1"/>
  <c r="AZ93" i="4"/>
  <c r="AZ94" i="4" s="1"/>
  <c r="AY93" i="4"/>
  <c r="AX93" i="4"/>
  <c r="AX94" i="4" s="1"/>
  <c r="AW93" i="4"/>
  <c r="AW94" i="4" s="1"/>
  <c r="AU93" i="4"/>
  <c r="AT93" i="4"/>
  <c r="AT94" i="4" s="1"/>
  <c r="AS93" i="4"/>
  <c r="AR93" i="4"/>
  <c r="AR94" i="4" s="1"/>
  <c r="AQ93" i="4"/>
  <c r="AQ94" i="4" s="1"/>
  <c r="AP93" i="4"/>
  <c r="AO93" i="4"/>
  <c r="AO94" i="4" s="1"/>
  <c r="AN93" i="4"/>
  <c r="AN94" i="4" s="1"/>
  <c r="AL93" i="4"/>
  <c r="AK93" i="4"/>
  <c r="AK94" i="4" s="1"/>
  <c r="AK95" i="4" s="1"/>
  <c r="AJ93" i="4"/>
  <c r="AI93" i="4"/>
  <c r="AI94" i="4" s="1"/>
  <c r="AI95" i="4" s="1"/>
  <c r="AH93" i="4"/>
  <c r="AH94" i="4" s="1"/>
  <c r="AH95" i="4" s="1"/>
  <c r="AG93" i="4"/>
  <c r="AF93" i="4"/>
  <c r="AF94" i="4" s="1"/>
  <c r="AF95" i="4" s="1"/>
  <c r="AE93" i="4"/>
  <c r="AE94" i="4" s="1"/>
  <c r="AD93" i="4"/>
  <c r="AC93" i="4"/>
  <c r="AC94" i="4" s="1"/>
  <c r="AB93" i="4"/>
  <c r="AA93" i="4"/>
  <c r="AA94" i="4" s="1"/>
  <c r="Z93" i="4"/>
  <c r="Z94" i="4" s="1"/>
  <c r="X93" i="4"/>
  <c r="W93" i="4"/>
  <c r="W94" i="4" s="1"/>
  <c r="V93" i="4"/>
  <c r="V94" i="4" s="1"/>
  <c r="U93" i="4"/>
  <c r="T93" i="4"/>
  <c r="T94" i="4" s="1"/>
  <c r="S93" i="4"/>
  <c r="R93" i="4"/>
  <c r="R94" i="4" s="1"/>
  <c r="R95" i="4" s="1"/>
  <c r="P93" i="4"/>
  <c r="P94" i="4" s="1"/>
  <c r="O93" i="4"/>
  <c r="N93" i="4"/>
  <c r="N94" i="4" s="1"/>
  <c r="M93" i="4"/>
  <c r="M94" i="4" s="1"/>
  <c r="L93" i="4"/>
  <c r="K93" i="4"/>
  <c r="K94" i="4" s="1"/>
  <c r="I93" i="4"/>
  <c r="H93" i="4"/>
  <c r="H94" i="4" s="1"/>
  <c r="H95" i="4" s="1"/>
  <c r="F93" i="4"/>
  <c r="F94" i="4" s="1"/>
  <c r="F95" i="4" s="1"/>
  <c r="E93" i="4"/>
  <c r="D93" i="4"/>
  <c r="D94" i="4" s="1"/>
  <c r="D95" i="4" s="1"/>
  <c r="C93" i="4"/>
  <c r="C94" i="4" s="1"/>
  <c r="C95" i="4" s="1"/>
  <c r="B93" i="4"/>
  <c r="BC63" i="4"/>
  <c r="BB63" i="4"/>
  <c r="BA63" i="4"/>
  <c r="AY63" i="4"/>
  <c r="AX63" i="4"/>
  <c r="AW63" i="4"/>
  <c r="AT63" i="4"/>
  <c r="AS63" i="4"/>
  <c r="AR63" i="4"/>
  <c r="AP63" i="4"/>
  <c r="AO63" i="4"/>
  <c r="AN63" i="4"/>
  <c r="AJ63" i="4"/>
  <c r="AB63" i="4"/>
  <c r="AB95" i="4" s="1"/>
  <c r="AB97" i="4" s="1"/>
  <c r="S63" i="4"/>
  <c r="S95" i="4" s="1"/>
  <c r="S97" i="4" s="1"/>
  <c r="I63" i="4"/>
  <c r="H63" i="4"/>
  <c r="F63" i="4"/>
  <c r="E63" i="4"/>
  <c r="D63" i="4"/>
  <c r="C63" i="4"/>
  <c r="B63" i="4"/>
  <c r="BC62" i="4"/>
  <c r="AS62" i="4"/>
  <c r="AI62" i="4"/>
  <c r="AA62" i="4"/>
  <c r="R62" i="4"/>
  <c r="H62" i="4"/>
  <c r="B62" i="4"/>
  <c r="A62" i="4"/>
  <c r="A61" i="4"/>
  <c r="AD59" i="4"/>
  <c r="U59" i="4"/>
  <c r="M59" i="4"/>
  <c r="BA58" i="4"/>
  <c r="AX58" i="4"/>
  <c r="AR58" i="4"/>
  <c r="AO58" i="4"/>
  <c r="AF58" i="4"/>
  <c r="AF59" i="4" s="1"/>
  <c r="W58" i="4"/>
  <c r="W59" i="4" s="1"/>
  <c r="O58" i="4"/>
  <c r="O59" i="4" s="1"/>
  <c r="E58" i="4"/>
  <c r="E59" i="4" s="1"/>
  <c r="BD57" i="4"/>
  <c r="BD58" i="4" s="1"/>
  <c r="BC57" i="4"/>
  <c r="BC58" i="4" s="1"/>
  <c r="BB57" i="4"/>
  <c r="BB58" i="4" s="1"/>
  <c r="BA57" i="4"/>
  <c r="AZ57" i="4"/>
  <c r="AZ58" i="4" s="1"/>
  <c r="AY57" i="4"/>
  <c r="AY58" i="4" s="1"/>
  <c r="AX57" i="4"/>
  <c r="AW57" i="4"/>
  <c r="AW58" i="4" s="1"/>
  <c r="AU57" i="4"/>
  <c r="AU58" i="4" s="1"/>
  <c r="AT57" i="4"/>
  <c r="AT58" i="4" s="1"/>
  <c r="AS57" i="4"/>
  <c r="AS58" i="4" s="1"/>
  <c r="AR57" i="4"/>
  <c r="AQ57" i="4"/>
  <c r="AQ58" i="4" s="1"/>
  <c r="AP57" i="4"/>
  <c r="AP58" i="4" s="1"/>
  <c r="AO57" i="4"/>
  <c r="AN57" i="4"/>
  <c r="AN58" i="4" s="1"/>
  <c r="AL57" i="4"/>
  <c r="AL58" i="4" s="1"/>
  <c r="AL59" i="4" s="1"/>
  <c r="AK57" i="4"/>
  <c r="AK58" i="4" s="1"/>
  <c r="AK59" i="4" s="1"/>
  <c r="AJ57" i="4"/>
  <c r="AJ58" i="4" s="1"/>
  <c r="AJ59" i="4" s="1"/>
  <c r="AI57" i="4"/>
  <c r="AI58" i="4" s="1"/>
  <c r="AI59" i="4" s="1"/>
  <c r="AH57" i="4"/>
  <c r="AH58" i="4" s="1"/>
  <c r="AH59" i="4" s="1"/>
  <c r="AG57" i="4"/>
  <c r="AG58" i="4" s="1"/>
  <c r="AG59" i="4" s="1"/>
  <c r="AF57" i="4"/>
  <c r="AE57" i="4"/>
  <c r="AE58" i="4" s="1"/>
  <c r="AD57" i="4"/>
  <c r="AD58" i="4" s="1"/>
  <c r="AC57" i="4"/>
  <c r="AC58" i="4" s="1"/>
  <c r="AB57" i="4"/>
  <c r="AB58" i="4" s="1"/>
  <c r="AA57" i="4"/>
  <c r="AA58" i="4" s="1"/>
  <c r="Z57" i="4"/>
  <c r="Z58" i="4" s="1"/>
  <c r="X57" i="4"/>
  <c r="X58" i="4" s="1"/>
  <c r="X59" i="4" s="1"/>
  <c r="W57" i="4"/>
  <c r="V57" i="4"/>
  <c r="V58" i="4" s="1"/>
  <c r="V59" i="4" s="1"/>
  <c r="U57" i="4"/>
  <c r="U58" i="4" s="1"/>
  <c r="T57" i="4"/>
  <c r="T59" i="4" s="1"/>
  <c r="S57" i="4"/>
  <c r="S59" i="4" s="1"/>
  <c r="R57" i="4"/>
  <c r="R59" i="4" s="1"/>
  <c r="Q57" i="4"/>
  <c r="Q58" i="4" s="1"/>
  <c r="Q59" i="4" s="1"/>
  <c r="P57" i="4"/>
  <c r="P58" i="4" s="1"/>
  <c r="O57" i="4"/>
  <c r="N57" i="4"/>
  <c r="N58" i="4" s="1"/>
  <c r="M57" i="4"/>
  <c r="M58" i="4" s="1"/>
  <c r="L57" i="4"/>
  <c r="L58" i="4" s="1"/>
  <c r="K57" i="4"/>
  <c r="K58" i="4" s="1"/>
  <c r="I57" i="4"/>
  <c r="I58" i="4" s="1"/>
  <c r="I59" i="4" s="1"/>
  <c r="H57" i="4"/>
  <c r="H58" i="4" s="1"/>
  <c r="H59" i="4" s="1"/>
  <c r="F57" i="4"/>
  <c r="F58" i="4" s="1"/>
  <c r="F59" i="4" s="1"/>
  <c r="E57" i="4"/>
  <c r="D57" i="4"/>
  <c r="D58" i="4" s="1"/>
  <c r="D59" i="4" s="1"/>
  <c r="C57" i="4"/>
  <c r="C58" i="4" s="1"/>
  <c r="C59" i="4" s="1"/>
  <c r="B57" i="4"/>
  <c r="B58" i="4" s="1"/>
  <c r="B59" i="4" s="1"/>
  <c r="BC3" i="4"/>
  <c r="BB3" i="4"/>
  <c r="BA3" i="4"/>
  <c r="AY3" i="4"/>
  <c r="AX3" i="4"/>
  <c r="AW3" i="4"/>
  <c r="AT3" i="4"/>
  <c r="AS3" i="4"/>
  <c r="AR3" i="4"/>
  <c r="AP3" i="4"/>
  <c r="AO3" i="4"/>
  <c r="AN3" i="4"/>
  <c r="AL3" i="4"/>
  <c r="AL63" i="4" s="1"/>
  <c r="AK3" i="4"/>
  <c r="AK63" i="4" s="1"/>
  <c r="AJ3" i="4"/>
  <c r="AI3" i="4"/>
  <c r="AI63" i="4" s="1"/>
  <c r="AH3" i="4"/>
  <c r="AH63" i="4" s="1"/>
  <c r="AG3" i="4"/>
  <c r="AG63" i="4" s="1"/>
  <c r="AF3" i="4"/>
  <c r="AF63" i="4" s="1"/>
  <c r="AE3" i="4"/>
  <c r="AE63" i="4" s="1"/>
  <c r="AE95" i="4" s="1"/>
  <c r="AD3" i="4"/>
  <c r="AD63" i="4" s="1"/>
  <c r="AD95" i="4" s="1"/>
  <c r="AD97" i="4" s="1"/>
  <c r="AC3" i="4"/>
  <c r="AC59" i="4" s="1"/>
  <c r="AB3" i="4"/>
  <c r="AB59" i="4" s="1"/>
  <c r="AA3" i="4"/>
  <c r="AA63" i="4" s="1"/>
  <c r="AA95" i="4" s="1"/>
  <c r="Z3" i="4"/>
  <c r="Z63" i="4" s="1"/>
  <c r="Z95" i="4" s="1"/>
  <c r="X3" i="4"/>
  <c r="X63" i="4" s="1"/>
  <c r="X95" i="4" s="1"/>
  <c r="X97" i="4" s="1"/>
  <c r="W3" i="4"/>
  <c r="W63" i="4" s="1"/>
  <c r="W95" i="4" s="1"/>
  <c r="W97" i="4" s="1"/>
  <c r="V3" i="4"/>
  <c r="V63" i="4" s="1"/>
  <c r="V95" i="4" s="1"/>
  <c r="U3" i="4"/>
  <c r="U63" i="4" s="1"/>
  <c r="U95" i="4" s="1"/>
  <c r="U97" i="4" s="1"/>
  <c r="T3" i="4"/>
  <c r="T63" i="4" s="1"/>
  <c r="T95" i="4" s="1"/>
  <c r="T97" i="4" s="1"/>
  <c r="S3" i="4"/>
  <c r="R3" i="4"/>
  <c r="R63" i="4" s="1"/>
  <c r="P3" i="4"/>
  <c r="P63" i="4" s="1"/>
  <c r="P95" i="4" s="1"/>
  <c r="O3" i="4"/>
  <c r="O63" i="4" s="1"/>
  <c r="O95" i="4" s="1"/>
  <c r="O97" i="4" s="1"/>
  <c r="N3" i="4"/>
  <c r="N63" i="4" s="1"/>
  <c r="N95" i="4" s="1"/>
  <c r="M3" i="4"/>
  <c r="M63" i="4" s="1"/>
  <c r="M95" i="4" s="1"/>
  <c r="M97" i="4" s="1"/>
  <c r="L3" i="4"/>
  <c r="L59" i="4" s="1"/>
  <c r="K3" i="4"/>
  <c r="K59" i="4" s="1"/>
  <c r="I3" i="4"/>
  <c r="H3" i="4"/>
  <c r="F3" i="4"/>
  <c r="E3" i="4"/>
  <c r="D3" i="4"/>
  <c r="C3" i="4"/>
  <c r="B3" i="4"/>
  <c r="BD2" i="4"/>
  <c r="BD62" i="4" s="1"/>
  <c r="BC2" i="4"/>
  <c r="BB2" i="4"/>
  <c r="BB62" i="4" s="1"/>
  <c r="BA2" i="4"/>
  <c r="BA62" i="4" s="1"/>
  <c r="AY2" i="4"/>
  <c r="AY62" i="4" s="1"/>
  <c r="AX2" i="4"/>
  <c r="AX62" i="4" s="1"/>
  <c r="AW2" i="4"/>
  <c r="AW62" i="4" s="1"/>
  <c r="AU2" i="4"/>
  <c r="AU62" i="4" s="1"/>
  <c r="AT2" i="4"/>
  <c r="AT62" i="4" s="1"/>
  <c r="AS2" i="4"/>
  <c r="AR2" i="4"/>
  <c r="AR62" i="4" s="1"/>
  <c r="AP2" i="4"/>
  <c r="AP62" i="4" s="1"/>
  <c r="AO2" i="4"/>
  <c r="AO62" i="4" s="1"/>
  <c r="AN2" i="4"/>
  <c r="AN62" i="4" s="1"/>
  <c r="AL2" i="4"/>
  <c r="AL62" i="4" s="1"/>
  <c r="AK2" i="4"/>
  <c r="AK62" i="4" s="1"/>
  <c r="AJ2" i="4"/>
  <c r="AJ62" i="4" s="1"/>
  <c r="AI2" i="4"/>
  <c r="AH2" i="4"/>
  <c r="AH62" i="4" s="1"/>
  <c r="AG2" i="4"/>
  <c r="AG62" i="4" s="1"/>
  <c r="AF2" i="4"/>
  <c r="AF62" i="4" s="1"/>
  <c r="AE2" i="4"/>
  <c r="AE62" i="4" s="1"/>
  <c r="AD2" i="4"/>
  <c r="AD62" i="4" s="1"/>
  <c r="AC2" i="4"/>
  <c r="AC62" i="4" s="1"/>
  <c r="AB2" i="4"/>
  <c r="AB62" i="4" s="1"/>
  <c r="AA2" i="4"/>
  <c r="Z2" i="4"/>
  <c r="Z62" i="4" s="1"/>
  <c r="X2" i="4"/>
  <c r="X62" i="4" s="1"/>
  <c r="W2" i="4"/>
  <c r="W62" i="4" s="1"/>
  <c r="V2" i="4"/>
  <c r="V62" i="4" s="1"/>
  <c r="U2" i="4"/>
  <c r="U62" i="4" s="1"/>
  <c r="T2" i="4"/>
  <c r="T62" i="4" s="1"/>
  <c r="S2" i="4"/>
  <c r="S62" i="4" s="1"/>
  <c r="R2" i="4"/>
  <c r="P2" i="4"/>
  <c r="P62" i="4" s="1"/>
  <c r="O2" i="4"/>
  <c r="O62" i="4" s="1"/>
  <c r="N2" i="4"/>
  <c r="N62" i="4" s="1"/>
  <c r="M2" i="4"/>
  <c r="M62" i="4" s="1"/>
  <c r="L2" i="4"/>
  <c r="L62" i="4" s="1"/>
  <c r="K2" i="4"/>
  <c r="K62" i="4" s="1"/>
  <c r="I2" i="4"/>
  <c r="I62" i="4" s="1"/>
  <c r="H2" i="4"/>
  <c r="F2" i="4"/>
  <c r="F62" i="4" s="1"/>
  <c r="E2" i="4"/>
  <c r="E62" i="4" s="1"/>
  <c r="D2" i="4"/>
  <c r="D62" i="4" s="1"/>
  <c r="C2" i="4"/>
  <c r="C62" i="4" s="1"/>
  <c r="B2" i="4"/>
  <c r="A1" i="4"/>
  <c r="AD97" i="5" l="1"/>
  <c r="Y97" i="5"/>
  <c r="AH97" i="5"/>
  <c r="AI97" i="5"/>
  <c r="N97" i="5"/>
  <c r="AE97" i="5"/>
  <c r="AF97" i="5"/>
  <c r="U97" i="5"/>
  <c r="AL97" i="5"/>
  <c r="C94" i="5"/>
  <c r="O58" i="5"/>
  <c r="O97" i="5" s="1"/>
  <c r="AG58" i="5"/>
  <c r="AG97" i="5" s="1"/>
  <c r="D94" i="5"/>
  <c r="U57" i="5"/>
  <c r="AB58" i="5"/>
  <c r="AB97" i="5" s="1"/>
  <c r="R58" i="5"/>
  <c r="T58" i="5"/>
  <c r="N97" i="4"/>
  <c r="AH97" i="4"/>
  <c r="AJ97" i="4"/>
  <c r="AI97" i="4"/>
  <c r="V97" i="4"/>
  <c r="AE97" i="4"/>
  <c r="AF97" i="4"/>
  <c r="AG97" i="4"/>
  <c r="N59" i="4"/>
  <c r="AE59" i="4"/>
  <c r="K63" i="4"/>
  <c r="K95" i="4" s="1"/>
  <c r="K97" i="4" s="1"/>
  <c r="AC63" i="4"/>
  <c r="AC95" i="4" s="1"/>
  <c r="AC97" i="4" s="1"/>
  <c r="L63" i="4"/>
  <c r="L95" i="4" s="1"/>
  <c r="L97" i="4" s="1"/>
  <c r="R58" i="4"/>
  <c r="P59" i="4"/>
  <c r="S58" i="4"/>
  <c r="Z59" i="4"/>
  <c r="Z97" i="4" s="1"/>
  <c r="T58" i="4"/>
  <c r="AA59" i="4"/>
  <c r="AA97" i="4" s="1"/>
  <c r="E29" i="1" l="1"/>
  <c r="D29" i="1"/>
  <c r="C4" i="1"/>
  <c r="D4" i="1" s="1"/>
  <c r="E4" i="1" s="1"/>
  <c r="F4" i="1" s="1"/>
  <c r="G4" i="1" s="1"/>
  <c r="H4" i="1" s="1"/>
  <c r="B4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Satyanand</author>
  </authors>
  <commentList>
    <comment ref="E1" authorId="0" shapeId="0" xr:uid="{AB7E66FC-8E4F-4E54-99F9-BD203A15DB9D}">
      <text>
        <r>
          <rPr>
            <b/>
            <sz val="9"/>
            <color indexed="81"/>
            <rFont val="Tahoma"/>
            <family val="2"/>
          </rPr>
          <t xml:space="preserve">Satyanand:
Changement de date uniquement ICI
Ne pas oublier de changer le numéro de semaine sur la feuille de menu.
</t>
        </r>
        <r>
          <rPr>
            <b/>
            <i/>
            <sz val="9"/>
            <color indexed="10"/>
            <rFont val="Tahoma"/>
            <family val="2"/>
          </rPr>
          <t>/!\ Il n'est plus necessaire de changer les dates sur les autres feuilles. /!\</t>
        </r>
      </text>
    </comment>
  </commentList>
</comments>
</file>

<file path=xl/sharedStrings.xml><?xml version="1.0" encoding="utf-8"?>
<sst xmlns="http://schemas.openxmlformats.org/spreadsheetml/2006/main" count="288" uniqueCount="139">
  <si>
    <t>SEMAINE 3</t>
  </si>
  <si>
    <t>Déjeuner</t>
  </si>
  <si>
    <t>LUNDI</t>
  </si>
  <si>
    <t>MARDI</t>
  </si>
  <si>
    <t>MERCREDI</t>
  </si>
  <si>
    <t>JEUDI</t>
  </si>
  <si>
    <t>VENDREDI</t>
  </si>
  <si>
    <t>SAMEDI</t>
  </si>
  <si>
    <t>DIMANCHE</t>
  </si>
  <si>
    <t>ENTREE 1</t>
  </si>
  <si>
    <t>SALADE REPAS</t>
  </si>
  <si>
    <t>ENTREE 2</t>
  </si>
  <si>
    <t>ENTREE 3</t>
  </si>
  <si>
    <t>ENTREE 4</t>
  </si>
  <si>
    <t>PLAT PROTIDIQUE N°1</t>
  </si>
  <si>
    <t>PLAT PROTIDIQUE N°2</t>
  </si>
  <si>
    <t>PLAT PROTIDIQUE EXTRA 1</t>
  </si>
  <si>
    <t>PLAT PROTIDIQUE EXTRA 2</t>
  </si>
  <si>
    <t>PLAT PROTIDIQUE EXTRA 3</t>
  </si>
  <si>
    <t>PLAT PROTIDIQUE EXTRA 4</t>
  </si>
  <si>
    <t>FECULENT 1</t>
  </si>
  <si>
    <t>FECULENT 2</t>
  </si>
  <si>
    <t>FECULENT 3</t>
  </si>
  <si>
    <t>FECULENT 4</t>
  </si>
  <si>
    <t>GRAINS</t>
  </si>
  <si>
    <t>LEGUMES 1</t>
  </si>
  <si>
    <t>LEGUMES 2</t>
  </si>
  <si>
    <t>PRODUIT LACTE 1</t>
  </si>
  <si>
    <t>PRODUIT LACTE 2</t>
  </si>
  <si>
    <t>PRODUIT LACTE 3</t>
  </si>
  <si>
    <t>DESSERT 1</t>
  </si>
  <si>
    <t>DESSERT 2</t>
  </si>
  <si>
    <t>DESSERT 3</t>
  </si>
  <si>
    <t>MIDI</t>
  </si>
  <si>
    <t>SOIR</t>
  </si>
  <si>
    <t>LIAISON CHAUDE</t>
  </si>
  <si>
    <r>
      <t xml:space="preserve">Sans sucre / </t>
    </r>
    <r>
      <rPr>
        <b/>
        <sz val="70"/>
        <color rgb="FFFF0000"/>
        <rFont val="Calibri"/>
        <family val="2"/>
        <scheme val="minor"/>
      </rPr>
      <t>Sans laitier</t>
    </r>
  </si>
  <si>
    <t>CLIENTS</t>
  </si>
  <si>
    <t>EFFECTIF MIDI</t>
  </si>
  <si>
    <t>EFFECTIF SOIR</t>
  </si>
  <si>
    <t>PLAT TEMOIN prélevé = T</t>
  </si>
  <si>
    <t xml:space="preserve">TI DALON </t>
  </si>
  <si>
    <t>ESPE BELLEPIERRE fermé*</t>
  </si>
  <si>
    <t xml:space="preserve">EHPAD ST ANDRE </t>
  </si>
  <si>
    <t xml:space="preserve">EHPAD STE CLOTILDE </t>
  </si>
  <si>
    <t xml:space="preserve">EHPAD SAINT FRANCOIS </t>
  </si>
  <si>
    <t>IME BEAUSEJOUR</t>
  </si>
  <si>
    <t>HOPITAL ENFANT</t>
  </si>
  <si>
    <t>Client supp</t>
  </si>
  <si>
    <t>NB TOTAL EFFECTIFS</t>
  </si>
  <si>
    <t>PRODUIT FINIS A CONDITIONNER :</t>
  </si>
  <si>
    <t>LIAISON FROIDE</t>
  </si>
  <si>
    <t xml:space="preserve">AMARE </t>
  </si>
  <si>
    <t xml:space="preserve">CROIX ROUGE </t>
  </si>
  <si>
    <t>Client Supp</t>
  </si>
  <si>
    <t>POIDS TOTAL :</t>
  </si>
  <si>
    <t xml:space="preserve">IME BEAUSEJOUR </t>
  </si>
  <si>
    <t>NOMCRE TOTAL EFFECTIF</t>
  </si>
  <si>
    <t>LIAISON CHAUDE =</t>
  </si>
  <si>
    <t>Dés de fruits</t>
  </si>
  <si>
    <t>MHL</t>
  </si>
  <si>
    <t>NC TOTAL EFFECTIFS</t>
  </si>
  <si>
    <t>Emincé poulet forestière poche pasteurisé de 500gr</t>
  </si>
  <si>
    <t>MPL FAM *</t>
  </si>
  <si>
    <t>MPL Acceuil de jour FAO *</t>
  </si>
  <si>
    <t>RES. FLACOURT *</t>
  </si>
  <si>
    <t>CCAS SAINT-ANDRE Les hauts *</t>
  </si>
  <si>
    <t>CCAS SAINT-ANDRE Les bas *</t>
  </si>
  <si>
    <t>LE PORT BARQUETTE *</t>
  </si>
  <si>
    <t>PRIMA GASTRO*</t>
  </si>
  <si>
    <t>CHAUDRON GASTRO *</t>
  </si>
  <si>
    <t>EHPAD SAINT-PAUL *</t>
  </si>
  <si>
    <t>FAM ALICE VERDIN*</t>
  </si>
  <si>
    <t>LARAVINE *</t>
  </si>
  <si>
    <t>REGAL EXPRESS *</t>
  </si>
  <si>
    <t>CAFETERIA ST PAUL *</t>
  </si>
  <si>
    <t>BISTROT*</t>
  </si>
  <si>
    <t>PASA*</t>
  </si>
  <si>
    <t>U 1*</t>
  </si>
  <si>
    <t>U 2*</t>
  </si>
  <si>
    <t>U 3*</t>
  </si>
  <si>
    <t>U 4*</t>
  </si>
  <si>
    <t>U 5*</t>
  </si>
  <si>
    <t>U 6*</t>
  </si>
  <si>
    <t>RDC (UNITE ALZHEIMER) *</t>
  </si>
  <si>
    <t>ETAGE 1 *</t>
  </si>
  <si>
    <t>ETAGE 2 *</t>
  </si>
  <si>
    <t>STE CLOTILDE REPAS PERSO BARQUETTE*</t>
  </si>
  <si>
    <t xml:space="preserve"> ALZ *</t>
  </si>
  <si>
    <t>SECTEUR 1 &amp; 2 ETAGE *</t>
  </si>
  <si>
    <t>3 s/laitier</t>
  </si>
  <si>
    <t>OFFICE *</t>
  </si>
  <si>
    <t>INTERNAT  *</t>
  </si>
  <si>
    <t>IME REGIME COLETTE*</t>
  </si>
  <si>
    <t>IME REPAS PERSO BARQUETTE*</t>
  </si>
  <si>
    <t>HC *</t>
  </si>
  <si>
    <t>Parents et thérapeutiques barquettes complètes *</t>
  </si>
  <si>
    <t>UOI*</t>
  </si>
  <si>
    <t>PICNIC UOI*</t>
  </si>
  <si>
    <t>HDJ *</t>
  </si>
  <si>
    <t>SELF *</t>
  </si>
  <si>
    <t>MAS *</t>
  </si>
  <si>
    <t>MAS REPAS PERSO BARQUETTE*</t>
  </si>
  <si>
    <t>CEM *</t>
  </si>
  <si>
    <t>CEM REGIMES COLETTE*</t>
  </si>
  <si>
    <t>CEM REPAS PERSO BARQUETTE*</t>
  </si>
  <si>
    <t>LES SŒURS *</t>
  </si>
  <si>
    <t>PALMIERS *</t>
  </si>
  <si>
    <t>AMARILLYS *</t>
  </si>
  <si>
    <t>ITEP *</t>
  </si>
  <si>
    <t xml:space="preserve"> MHL FAO *</t>
  </si>
  <si>
    <t>MHL FAM *</t>
  </si>
  <si>
    <t>MHL REPAS PERSO TRIPARTIE *</t>
  </si>
  <si>
    <t>MHL FAM GASTRO *</t>
  </si>
  <si>
    <t>MHL FAM BARQUETTE *</t>
  </si>
  <si>
    <t>POUPONNIERE SAINT-DENIS *</t>
  </si>
  <si>
    <t>AFPAR *</t>
  </si>
  <si>
    <t>CCAS SAINTE-SUZANNE *</t>
  </si>
  <si>
    <t>RDC*</t>
  </si>
  <si>
    <t>ACCEUIL DU JOUR*</t>
  </si>
  <si>
    <t>ETAGE 1*</t>
  </si>
  <si>
    <t>ETAGE 2*</t>
  </si>
  <si>
    <t>ETAGE 3*</t>
  </si>
  <si>
    <t>ETAGE 4*</t>
  </si>
  <si>
    <t>ETAGE 5*</t>
  </si>
  <si>
    <t>GDN EHPAD ST FR *</t>
  </si>
  <si>
    <t>GDN RRM STE CLO *</t>
  </si>
  <si>
    <t>GDN HC *</t>
  </si>
  <si>
    <t>GDN CEM *</t>
  </si>
  <si>
    <t>GDN IME *</t>
  </si>
  <si>
    <t>GDN MAS *</t>
  </si>
  <si>
    <t>Chou blanc/ chou mauve râpé</t>
  </si>
  <si>
    <t>Rougail barquette 1000</t>
  </si>
  <si>
    <t>Cuisse de poulet aux 5 parfums</t>
  </si>
  <si>
    <t>CCAS SAINT-ANDRE Les Bas *</t>
  </si>
  <si>
    <t>LE PORT BARQUETTE*</t>
  </si>
  <si>
    <t>PRIMA GASTRO *</t>
  </si>
  <si>
    <t>IME PICNIC LE 06/07*</t>
  </si>
  <si>
    <t>UOI pas de repas*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</si>
</sst>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mic Sans MS"/>
      <family val="4"/>
      <charset val="1"/>
    </font>
    <font>
      <sz val="11"/>
      <color theme="0"/>
      <name val="Calibri"/>
      <family val="2"/>
      <scheme val="minor"/>
    </font>
    <font>
      <sz val="20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omic Sans MS"/>
      <family val="4"/>
      <charset val="1"/>
    </font>
    <font>
      <b/>
      <sz val="10"/>
      <color rgb="FF000000"/>
      <name val="Comic Sans MS"/>
      <family val="4"/>
      <charset val="1"/>
    </font>
    <font>
      <sz val="10"/>
      <name val="Comic Sans MS"/>
      <family val="4"/>
    </font>
    <font>
      <b/>
      <sz val="10"/>
      <color rgb="FF111111"/>
      <name val="Comic Sans MS"/>
      <family val="4"/>
      <charset val="1"/>
    </font>
    <font>
      <b/>
      <sz val="10"/>
      <color theme="0"/>
      <name val="Comic Sans MS"/>
      <family val="4"/>
      <charset val="1"/>
    </font>
    <font>
      <b/>
      <sz val="9"/>
      <color indexed="81"/>
      <name val="Tahoma"/>
      <family val="2"/>
    </font>
    <font>
      <b/>
      <i/>
      <sz val="9"/>
      <color indexed="10"/>
      <name val="Tahoma"/>
      <family val="2"/>
    </font>
    <font>
      <sz val="72"/>
      <color theme="1"/>
      <name val="Calibri"/>
      <family val="2"/>
      <scheme val="minor"/>
    </font>
    <font>
      <b/>
      <sz val="60"/>
      <color theme="3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60"/>
      <color rgb="FFFF0000"/>
      <name val="Calibri"/>
      <family val="2"/>
      <scheme val="minor"/>
    </font>
    <font>
      <sz val="60"/>
      <color theme="1"/>
      <name val="Calibri"/>
      <family val="2"/>
      <scheme val="minor"/>
    </font>
    <font>
      <sz val="60"/>
      <name val="Calibri"/>
      <family val="2"/>
      <scheme val="minor"/>
    </font>
    <font>
      <sz val="70"/>
      <color theme="9"/>
      <name val="Calibri"/>
      <family val="2"/>
      <scheme val="minor"/>
    </font>
    <font>
      <sz val="70"/>
      <color rgb="FF00B0F0"/>
      <name val="Calibri"/>
      <family val="2"/>
      <scheme val="minor"/>
    </font>
    <font>
      <sz val="72"/>
      <color rgb="FFFF0000"/>
      <name val="Calibri"/>
      <family val="2"/>
      <scheme val="minor"/>
    </font>
    <font>
      <sz val="72"/>
      <color theme="5" tint="-0.249977111117893"/>
      <name val="Calibri"/>
      <family val="2"/>
      <scheme val="minor"/>
    </font>
    <font>
      <sz val="72"/>
      <color theme="5" tint="-0.499984740745262"/>
      <name val="Calibri"/>
      <family val="2"/>
      <scheme val="minor"/>
    </font>
    <font>
      <sz val="72"/>
      <color rgb="FF92D050"/>
      <name val="Calibri"/>
      <family val="2"/>
      <scheme val="minor"/>
    </font>
    <font>
      <sz val="70"/>
      <color rgb="FF002060"/>
      <name val="Calibri"/>
      <family val="2"/>
      <scheme val="minor"/>
    </font>
    <font>
      <b/>
      <sz val="70"/>
      <color rgb="FFFF0000"/>
      <name val="Calibri"/>
      <family val="2"/>
      <scheme val="minor"/>
    </font>
    <font>
      <sz val="70"/>
      <color rgb="FFC00000"/>
      <name val="Calibri"/>
      <family val="2"/>
      <scheme val="minor"/>
    </font>
    <font>
      <sz val="72"/>
      <color rgb="FF002060"/>
      <name val="Calibri"/>
      <family val="2"/>
      <scheme val="minor"/>
    </font>
    <font>
      <sz val="72"/>
      <color rgb="FFC00000"/>
      <name val="Calibri"/>
      <family val="2"/>
      <scheme val="minor"/>
    </font>
    <font>
      <b/>
      <u/>
      <sz val="72"/>
      <color theme="1"/>
      <name val="Calibri"/>
      <family val="2"/>
      <scheme val="minor"/>
    </font>
    <font>
      <b/>
      <u/>
      <sz val="72"/>
      <color rgb="FF00B0F0"/>
      <name val="Calibri"/>
      <family val="2"/>
      <scheme val="minor"/>
    </font>
    <font>
      <b/>
      <u/>
      <sz val="72"/>
      <name val="Calibri"/>
      <family val="2"/>
      <scheme val="minor"/>
    </font>
    <font>
      <b/>
      <u/>
      <sz val="72"/>
      <color rgb="FFFF0000"/>
      <name val="Calibri (Corps)"/>
    </font>
    <font>
      <b/>
      <sz val="72"/>
      <name val="Calibri"/>
      <family val="2"/>
      <scheme val="minor"/>
    </font>
    <font>
      <sz val="72"/>
      <name val="Calibri"/>
      <family val="2"/>
      <scheme val="minor"/>
    </font>
    <font>
      <b/>
      <sz val="72"/>
      <color rgb="FFFF0000"/>
      <name val="Calibri"/>
      <family val="2"/>
      <scheme val="minor"/>
    </font>
    <font>
      <i/>
      <sz val="72"/>
      <name val="Calibri"/>
      <family val="2"/>
      <scheme val="minor"/>
    </font>
    <font>
      <b/>
      <sz val="72"/>
      <color rgb="FF7030A0"/>
      <name val="Calibri"/>
      <family val="2"/>
      <scheme val="minor"/>
    </font>
    <font>
      <sz val="72"/>
      <color theme="0"/>
      <name val="Calibri"/>
      <family val="2"/>
      <scheme val="minor"/>
    </font>
    <font>
      <b/>
      <sz val="60"/>
      <color rgb="FF0070C0"/>
      <name val="Calibri"/>
      <family val="2"/>
      <scheme val="minor"/>
    </font>
    <font>
      <sz val="72"/>
      <color theme="5"/>
      <name val="Calibri"/>
      <family val="2"/>
      <scheme val="minor"/>
    </font>
    <font>
      <sz val="72"/>
      <color theme="7" tint="-0.499984740745262"/>
      <name val="Calibri"/>
      <family val="2"/>
      <scheme val="minor"/>
    </font>
    <font>
      <sz val="72"/>
      <color rgb="FF00B050"/>
      <name val="Calibri"/>
      <family val="2"/>
      <scheme val="minor"/>
    </font>
    <font>
      <b/>
      <sz val="70"/>
      <name val="Calibri"/>
      <family val="2"/>
      <scheme val="minor"/>
    </font>
    <font>
      <b/>
      <i/>
      <sz val="72"/>
      <name val="Calibri"/>
      <family val="2"/>
      <scheme val="minor"/>
    </font>
    <font>
      <b/>
      <sz val="95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7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70"/>
      <color rgb="FF7030A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9BBB59"/>
        <bgColor rgb="FF969696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rgb="FF808080"/>
      </patternFill>
    </fill>
    <fill>
      <patternFill patternType="solid">
        <fgColor rgb="FFFFFF00"/>
        <bgColor rgb="FF808080"/>
      </patternFill>
    </fill>
    <fill>
      <patternFill patternType="solid">
        <fgColor rgb="FF558ED5"/>
        <bgColor rgb="FF808080"/>
      </patternFill>
    </fill>
    <fill>
      <patternFill patternType="solid">
        <fgColor rgb="FFD7E4BD"/>
        <bgColor rgb="FFB7DEE8"/>
      </patternFill>
    </fill>
    <fill>
      <patternFill patternType="solid">
        <fgColor rgb="FFE6B9B8"/>
        <bgColor rgb="FFFFCC99"/>
      </patternFill>
    </fill>
    <fill>
      <patternFill patternType="solid">
        <fgColor rgb="FFFDEADA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B7DEE8"/>
        <bgColor rgb="FF99CCFF"/>
      </patternFill>
    </fill>
    <fill>
      <patternFill patternType="solid">
        <fgColor theme="1"/>
        <bgColor rgb="FF96969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Gray"/>
    </fill>
    <fill>
      <patternFill patternType="lightGray"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bgColor theme="4" tint="0.79995117038483843"/>
      </patternFill>
    </fill>
    <fill>
      <patternFill patternType="lightGray">
        <bgColor theme="1" tint="0.499984740745262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/>
      <diagonal/>
    </border>
    <border>
      <left style="thick">
        <color theme="1"/>
      </left>
      <right/>
      <top style="thick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/>
      <bottom style="thin">
        <color theme="1"/>
      </bottom>
      <diagonal/>
    </border>
    <border>
      <left style="thick">
        <color theme="1"/>
      </left>
      <right/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thin">
        <color theme="1"/>
      </top>
      <bottom style="mediumDashDot">
        <color theme="1"/>
      </bottom>
      <diagonal/>
    </border>
    <border>
      <left style="thick">
        <color theme="1"/>
      </left>
      <right/>
      <top style="thin">
        <color theme="1"/>
      </top>
      <bottom style="mediumDashDot">
        <color theme="1"/>
      </bottom>
      <diagonal/>
    </border>
    <border>
      <left style="thick">
        <color theme="1"/>
      </left>
      <right/>
      <top style="mediumDashDot">
        <color theme="1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mediumDashDot">
        <color theme="1"/>
      </top>
      <bottom style="thin">
        <color indexed="64"/>
      </bottom>
      <diagonal/>
    </border>
    <border>
      <left style="thick">
        <color theme="1"/>
      </left>
      <right/>
      <top style="thin">
        <color indexed="64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 style="mediumDashDot">
        <color theme="1"/>
      </bottom>
      <diagonal/>
    </border>
    <border>
      <left style="thick">
        <color theme="1"/>
      </left>
      <right/>
      <top style="thin">
        <color indexed="64"/>
      </top>
      <bottom style="mediumDashDot">
        <color theme="1"/>
      </bottom>
      <diagonal/>
    </border>
    <border>
      <left style="thick">
        <color theme="1"/>
      </left>
      <right/>
      <top style="mediumDashDot">
        <color theme="1"/>
      </top>
      <bottom style="mediumDashDot">
        <color theme="1"/>
      </bottom>
      <diagonal/>
    </border>
    <border>
      <left style="double">
        <color theme="1"/>
      </left>
      <right style="double">
        <color theme="1"/>
      </right>
      <top style="mediumDashDot">
        <color theme="1"/>
      </top>
      <bottom style="mediumDashDot">
        <color theme="1"/>
      </bottom>
      <diagonal/>
    </border>
    <border>
      <left style="thick">
        <color theme="1"/>
      </left>
      <right/>
      <top style="thin">
        <color indexed="64"/>
      </top>
      <bottom style="thick">
        <color theme="1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 style="double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double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ck">
        <color theme="1"/>
      </left>
      <right/>
      <top style="thick">
        <color theme="1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thin">
        <color indexed="64"/>
      </bottom>
      <diagonal/>
    </border>
    <border>
      <left style="double">
        <color theme="1"/>
      </left>
      <right style="double">
        <color theme="1"/>
      </right>
      <top style="thin">
        <color indexed="64"/>
      </top>
      <bottom/>
      <diagonal/>
    </border>
    <border>
      <left style="thick">
        <color theme="1"/>
      </left>
      <right style="double">
        <color theme="1"/>
      </right>
      <top style="thin">
        <color indexed="64"/>
      </top>
      <bottom style="thin">
        <color theme="1"/>
      </bottom>
      <diagonal/>
    </border>
    <border>
      <left style="thick">
        <color theme="1"/>
      </left>
      <right style="double">
        <color theme="1"/>
      </right>
      <top/>
      <bottom style="mediumDashDot">
        <color theme="1"/>
      </bottom>
      <diagonal/>
    </border>
    <border>
      <left/>
      <right/>
      <top style="mediumDashDot">
        <color theme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0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0" fontId="4" fillId="3" borderId="0" xfId="0" applyFont="1" applyFill="1"/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14" fontId="8" fillId="6" borderId="7" xfId="0" applyNumberFormat="1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 wrapText="1"/>
    </xf>
    <xf numFmtId="0" fontId="9" fillId="9" borderId="17" xfId="0" applyFont="1" applyFill="1" applyBorder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0" fontId="9" fillId="9" borderId="20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vertical="center" wrapText="1"/>
    </xf>
    <xf numFmtId="0" fontId="10" fillId="11" borderId="15" xfId="0" applyFont="1" applyFill="1" applyBorder="1" applyAlignment="1">
      <alignment horizontal="center" vertical="center" wrapText="1"/>
    </xf>
    <xf numFmtId="0" fontId="10" fillId="11" borderId="16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12" borderId="15" xfId="0" applyFont="1" applyFill="1" applyBorder="1" applyAlignment="1">
      <alignment horizontal="center"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9" fillId="12" borderId="17" xfId="0" applyFont="1" applyFill="1" applyBorder="1" applyAlignment="1">
      <alignment horizontal="center" vertical="center" wrapText="1"/>
    </xf>
    <xf numFmtId="0" fontId="10" fillId="12" borderId="18" xfId="0" applyFont="1" applyFill="1" applyBorder="1" applyAlignment="1">
      <alignment horizontal="center" vertical="center" wrapText="1"/>
    </xf>
    <xf numFmtId="0" fontId="9" fillId="12" borderId="23" xfId="0" applyFont="1" applyFill="1" applyBorder="1" applyAlignment="1">
      <alignment horizontal="center" vertical="center" wrapText="1"/>
    </xf>
    <xf numFmtId="0" fontId="10" fillId="12" borderId="24" xfId="0" applyFont="1" applyFill="1" applyBorder="1" applyAlignment="1">
      <alignment horizontal="center" vertical="center" wrapText="1"/>
    </xf>
    <xf numFmtId="14" fontId="12" fillId="13" borderId="25" xfId="0" applyNumberFormat="1" applyFont="1" applyFill="1" applyBorder="1" applyAlignment="1">
      <alignment horizontal="center" vertical="center" wrapText="1"/>
    </xf>
    <xf numFmtId="14" fontId="12" fillId="13" borderId="26" xfId="0" applyNumberFormat="1" applyFont="1" applyFill="1" applyBorder="1" applyAlignment="1">
      <alignment horizontal="center" vertical="center" wrapText="1"/>
    </xf>
    <xf numFmtId="14" fontId="12" fillId="1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/>
    <xf numFmtId="14" fontId="12" fillId="13" borderId="29" xfId="0" applyNumberFormat="1" applyFont="1" applyFill="1" applyBorder="1" applyAlignment="1">
      <alignment horizontal="center" vertical="center" wrapText="1"/>
    </xf>
    <xf numFmtId="14" fontId="12" fillId="13" borderId="30" xfId="0" applyNumberFormat="1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10" fillId="12" borderId="33" xfId="0" applyFont="1" applyFill="1" applyBorder="1" applyAlignment="1">
      <alignment horizontal="center" vertical="center" wrapText="1"/>
    </xf>
    <xf numFmtId="0" fontId="10" fillId="12" borderId="19" xfId="0" applyFont="1" applyFill="1" applyBorder="1" applyAlignment="1">
      <alignment horizontal="center" vertical="center" wrapText="1"/>
    </xf>
    <xf numFmtId="0" fontId="9" fillId="12" borderId="34" xfId="0" applyFont="1" applyFill="1" applyBorder="1" applyAlignment="1">
      <alignment horizontal="center" vertical="center" wrapText="1"/>
    </xf>
    <xf numFmtId="0" fontId="9" fillId="12" borderId="35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36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5" fillId="14" borderId="37" xfId="0" applyFont="1" applyFill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7" fillId="0" borderId="38" xfId="0" applyFont="1" applyBorder="1" applyAlignment="1">
      <alignment horizontal="center"/>
    </xf>
    <xf numFmtId="0" fontId="17" fillId="0" borderId="40" xfId="0" applyFont="1" applyBorder="1" applyAlignment="1">
      <alignment horizontal="center"/>
    </xf>
    <xf numFmtId="0" fontId="15" fillId="0" borderId="0" xfId="0" applyFont="1"/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9" xfId="0" applyFont="1" applyBorder="1" applyAlignment="1">
      <alignment vertical="center"/>
    </xf>
    <xf numFmtId="0" fontId="17" fillId="0" borderId="43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7" fillId="0" borderId="39" xfId="0" applyFont="1" applyBorder="1" applyAlignment="1">
      <alignment horizontal="center"/>
    </xf>
    <xf numFmtId="0" fontId="19" fillId="14" borderId="38" xfId="0" applyFont="1" applyFill="1" applyBorder="1" applyAlignment="1">
      <alignment horizontal="center" vertical="center"/>
    </xf>
    <xf numFmtId="0" fontId="19" fillId="14" borderId="39" xfId="0" applyFont="1" applyFill="1" applyBorder="1" applyAlignment="1">
      <alignment horizontal="center" vertical="center"/>
    </xf>
    <xf numFmtId="0" fontId="19" fillId="14" borderId="4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14" borderId="40" xfId="0" applyFont="1" applyFill="1" applyBorder="1" applyAlignment="1">
      <alignment horizontal="center" vertical="center" wrapText="1"/>
    </xf>
    <xf numFmtId="0" fontId="20" fillId="14" borderId="39" xfId="0" applyFont="1" applyFill="1" applyBorder="1" applyAlignment="1">
      <alignment horizontal="center" vertical="center"/>
    </xf>
    <xf numFmtId="0" fontId="20" fillId="14" borderId="40" xfId="0" applyFont="1" applyFill="1" applyBorder="1" applyAlignment="1">
      <alignment horizontal="center" vertical="center"/>
    </xf>
    <xf numFmtId="0" fontId="19" fillId="14" borderId="4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14" borderId="45" xfId="0" applyFont="1" applyFill="1" applyBorder="1" applyAlignment="1">
      <alignment horizontal="center" vertical="center" wrapText="1"/>
    </xf>
    <xf numFmtId="0" fontId="21" fillId="14" borderId="38" xfId="0" applyFont="1" applyFill="1" applyBorder="1" applyAlignment="1">
      <alignment horizontal="center" vertical="center" wrapText="1"/>
    </xf>
    <xf numFmtId="0" fontId="21" fillId="14" borderId="39" xfId="0" applyFont="1" applyFill="1" applyBorder="1" applyAlignment="1">
      <alignment horizontal="center" vertical="center" wrapText="1"/>
    </xf>
    <xf numFmtId="0" fontId="21" fillId="14" borderId="4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14" borderId="38" xfId="0" applyFont="1" applyFill="1" applyBorder="1" applyAlignment="1">
      <alignment horizontal="center" vertical="center" wrapText="1"/>
    </xf>
    <xf numFmtId="0" fontId="23" fillId="14" borderId="39" xfId="0" quotePrefix="1" applyFont="1" applyFill="1" applyBorder="1" applyAlignment="1">
      <alignment horizontal="center" vertical="center" wrapText="1"/>
    </xf>
    <xf numFmtId="0" fontId="24" fillId="14" borderId="39" xfId="0" quotePrefix="1" applyFont="1" applyFill="1" applyBorder="1" applyAlignment="1">
      <alignment horizontal="center" vertical="center" wrapText="1"/>
    </xf>
    <xf numFmtId="0" fontId="25" fillId="14" borderId="39" xfId="0" quotePrefix="1" applyFont="1" applyFill="1" applyBorder="1" applyAlignment="1">
      <alignment horizontal="center" vertical="center" wrapText="1"/>
    </xf>
    <xf numFmtId="0" fontId="26" fillId="14" borderId="39" xfId="0" quotePrefix="1" applyFont="1" applyFill="1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0" xfId="0" applyFont="1" applyFill="1" applyAlignment="1">
      <alignment horizontal="center" vertical="center" wrapText="1"/>
    </xf>
    <xf numFmtId="0" fontId="22" fillId="14" borderId="40" xfId="0" applyFont="1" applyFill="1" applyBorder="1" applyAlignment="1">
      <alignment horizontal="center" vertical="center" wrapText="1"/>
    </xf>
    <xf numFmtId="0" fontId="29" fillId="14" borderId="38" xfId="0" applyFont="1" applyFill="1" applyBorder="1" applyAlignment="1">
      <alignment horizontal="center" vertical="center" wrapText="1"/>
    </xf>
    <xf numFmtId="0" fontId="29" fillId="14" borderId="39" xfId="0" applyFont="1" applyFill="1" applyBorder="1" applyAlignment="1">
      <alignment horizontal="center" vertical="center" wrapText="1"/>
    </xf>
    <xf numFmtId="0" fontId="30" fillId="14" borderId="47" xfId="0" applyFont="1" applyFill="1" applyBorder="1" applyAlignment="1">
      <alignment horizontal="center" vertical="center" wrapText="1"/>
    </xf>
    <xf numFmtId="0" fontId="30" fillId="14" borderId="0" xfId="0" applyFont="1" applyFill="1" applyAlignment="1">
      <alignment horizontal="center" vertical="center" wrapText="1"/>
    </xf>
    <xf numFmtId="0" fontId="31" fillId="14" borderId="0" xfId="0" applyFont="1" applyFill="1" applyAlignment="1">
      <alignment horizontal="center" vertical="center" wrapText="1"/>
    </xf>
    <xf numFmtId="0" fontId="22" fillId="14" borderId="4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2" fillId="17" borderId="44" xfId="0" applyFont="1" applyFill="1" applyBorder="1" applyAlignment="1">
      <alignment horizontal="center" vertical="center"/>
    </xf>
    <xf numFmtId="0" fontId="33" fillId="0" borderId="39" xfId="0" applyFont="1" applyBorder="1" applyAlignment="1">
      <alignment vertical="center" wrapText="1"/>
    </xf>
    <xf numFmtId="0" fontId="33" fillId="0" borderId="40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4" fillId="0" borderId="3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32" fillId="17" borderId="46" xfId="0" applyFont="1" applyFill="1" applyBorder="1" applyAlignment="1">
      <alignment horizontal="center" vertical="center"/>
    </xf>
    <xf numFmtId="0" fontId="33" fillId="0" borderId="48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2" fillId="0" borderId="49" xfId="0" applyFont="1" applyBorder="1" applyAlignment="1">
      <alignment horizontal="center" vertical="center" wrapText="1"/>
    </xf>
    <xf numFmtId="0" fontId="32" fillId="0" borderId="50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5" fillId="0" borderId="49" xfId="0" applyFont="1" applyBorder="1" applyAlignment="1">
      <alignment horizontal="center" vertical="center" wrapText="1"/>
    </xf>
    <xf numFmtId="0" fontId="33" fillId="0" borderId="51" xfId="0" applyFont="1" applyBorder="1" applyAlignment="1">
      <alignment horizontal="center" vertical="center" wrapText="1"/>
    </xf>
    <xf numFmtId="0" fontId="33" fillId="0" borderId="50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51" xfId="0" applyFont="1" applyBorder="1" applyAlignment="1">
      <alignment horizontal="center" vertical="center" wrapText="1"/>
    </xf>
    <xf numFmtId="0" fontId="32" fillId="0" borderId="52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34" fillId="0" borderId="50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51" xfId="0" applyFont="1" applyBorder="1" applyAlignment="1">
      <alignment horizontal="center" vertical="center" wrapText="1"/>
    </xf>
    <xf numFmtId="0" fontId="36" fillId="17" borderId="47" xfId="0" applyFont="1" applyFill="1" applyBorder="1"/>
    <xf numFmtId="0" fontId="37" fillId="0" borderId="46" xfId="0" applyFont="1" applyBorder="1" applyAlignment="1">
      <alignment horizontal="center" wrapText="1"/>
    </xf>
    <xf numFmtId="0" fontId="37" fillId="0" borderId="47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37" xfId="0" applyFont="1" applyBorder="1" applyAlignment="1">
      <alignment horizontal="center" wrapText="1"/>
    </xf>
    <xf numFmtId="0" fontId="37" fillId="0" borderId="47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43" xfId="0" applyFont="1" applyBorder="1" applyAlignment="1">
      <alignment horizontal="center" wrapText="1"/>
    </xf>
    <xf numFmtId="0" fontId="37" fillId="0" borderId="41" xfId="0" applyFont="1" applyBorder="1" applyAlignment="1">
      <alignment horizontal="center" wrapText="1"/>
    </xf>
    <xf numFmtId="0" fontId="37" fillId="3" borderId="47" xfId="0" applyFont="1" applyFill="1" applyBorder="1" applyAlignment="1">
      <alignment horizontal="center" wrapText="1"/>
    </xf>
    <xf numFmtId="0" fontId="37" fillId="3" borderId="0" xfId="0" applyFont="1" applyFill="1" applyAlignment="1">
      <alignment horizontal="center" wrapText="1"/>
    </xf>
    <xf numFmtId="0" fontId="37" fillId="3" borderId="43" xfId="0" applyFont="1" applyFill="1" applyBorder="1" applyAlignment="1">
      <alignment horizontal="center" wrapText="1"/>
    </xf>
    <xf numFmtId="0" fontId="37" fillId="3" borderId="41" xfId="0" applyFont="1" applyFill="1" applyBorder="1" applyAlignment="1">
      <alignment horizontal="center" wrapText="1"/>
    </xf>
    <xf numFmtId="0" fontId="37" fillId="3" borderId="53" xfId="0" applyFont="1" applyFill="1" applyBorder="1" applyAlignment="1">
      <alignment horizontal="center" wrapText="1"/>
    </xf>
    <xf numFmtId="0" fontId="38" fillId="3" borderId="46" xfId="0" applyFont="1" applyFill="1" applyBorder="1" applyAlignment="1">
      <alignment horizontal="center" wrapText="1"/>
    </xf>
    <xf numFmtId="0" fontId="36" fillId="0" borderId="0" xfId="0" applyFont="1"/>
    <xf numFmtId="0" fontId="37" fillId="18" borderId="0" xfId="0" applyFont="1" applyFill="1" applyAlignment="1">
      <alignment horizontal="center" wrapText="1"/>
    </xf>
    <xf numFmtId="0" fontId="37" fillId="18" borderId="46" xfId="0" applyFont="1" applyFill="1" applyBorder="1" applyAlignment="1">
      <alignment horizontal="center" wrapText="1"/>
    </xf>
    <xf numFmtId="0" fontId="37" fillId="18" borderId="47" xfId="0" applyFont="1" applyFill="1" applyBorder="1" applyAlignment="1">
      <alignment horizontal="center"/>
    </xf>
    <xf numFmtId="0" fontId="37" fillId="18" borderId="0" xfId="0" applyFont="1" applyFill="1" applyAlignment="1">
      <alignment horizontal="center"/>
    </xf>
    <xf numFmtId="0" fontId="37" fillId="19" borderId="47" xfId="0" applyFont="1" applyFill="1" applyBorder="1" applyAlignment="1">
      <alignment horizontal="center" wrapText="1"/>
    </xf>
    <xf numFmtId="0" fontId="37" fillId="19" borderId="0" xfId="0" applyFont="1" applyFill="1" applyAlignment="1">
      <alignment horizontal="center" wrapText="1"/>
    </xf>
    <xf numFmtId="0" fontId="37" fillId="19" borderId="37" xfId="0" applyFont="1" applyFill="1" applyBorder="1" applyAlignment="1">
      <alignment horizontal="center" wrapText="1"/>
    </xf>
    <xf numFmtId="0" fontId="38" fillId="19" borderId="46" xfId="0" applyFont="1" applyFill="1" applyBorder="1" applyAlignment="1">
      <alignment horizontal="center" wrapText="1"/>
    </xf>
    <xf numFmtId="0" fontId="37" fillId="3" borderId="37" xfId="0" applyFont="1" applyFill="1" applyBorder="1" applyAlignment="1">
      <alignment horizontal="center" wrapText="1"/>
    </xf>
    <xf numFmtId="0" fontId="37" fillId="0" borderId="0" xfId="0" applyFont="1"/>
    <xf numFmtId="0" fontId="15" fillId="18" borderId="0" xfId="0" applyFont="1" applyFill="1" applyAlignment="1">
      <alignment horizontal="center" wrapText="1"/>
    </xf>
    <xf numFmtId="0" fontId="15" fillId="18" borderId="46" xfId="0" applyFont="1" applyFill="1" applyBorder="1" applyAlignment="1">
      <alignment horizontal="center" wrapText="1"/>
    </xf>
    <xf numFmtId="0" fontId="15" fillId="18" borderId="47" xfId="0" applyFont="1" applyFill="1" applyBorder="1" applyAlignment="1">
      <alignment horizontal="center"/>
    </xf>
    <xf numFmtId="0" fontId="15" fillId="18" borderId="0" xfId="0" applyFont="1" applyFill="1" applyAlignment="1">
      <alignment horizontal="center"/>
    </xf>
    <xf numFmtId="0" fontId="15" fillId="19" borderId="47" xfId="0" applyFont="1" applyFill="1" applyBorder="1" applyAlignment="1">
      <alignment horizontal="center" wrapText="1"/>
    </xf>
    <xf numFmtId="0" fontId="15" fillId="19" borderId="0" xfId="0" applyFont="1" applyFill="1" applyAlignment="1">
      <alignment horizontal="center" wrapText="1"/>
    </xf>
    <xf numFmtId="0" fontId="15" fillId="19" borderId="37" xfId="0" applyFont="1" applyFill="1" applyBorder="1" applyAlignment="1">
      <alignment horizontal="center" wrapText="1"/>
    </xf>
    <xf numFmtId="0" fontId="37" fillId="0" borderId="46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37" fillId="0" borderId="37" xfId="0" applyFont="1" applyBorder="1" applyAlignment="1">
      <alignment horizontal="center"/>
    </xf>
    <xf numFmtId="0" fontId="15" fillId="18" borderId="47" xfId="0" applyFont="1" applyFill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18" borderId="37" xfId="0" applyFont="1" applyFill="1" applyBorder="1" applyAlignment="1">
      <alignment horizontal="center" wrapText="1"/>
    </xf>
    <xf numFmtId="0" fontId="37" fillId="18" borderId="47" xfId="0" applyFont="1" applyFill="1" applyBorder="1" applyAlignment="1">
      <alignment horizontal="center" wrapText="1"/>
    </xf>
    <xf numFmtId="0" fontId="37" fillId="18" borderId="37" xfId="0" applyFont="1" applyFill="1" applyBorder="1" applyAlignment="1">
      <alignment horizontal="center" wrapText="1"/>
    </xf>
    <xf numFmtId="0" fontId="38" fillId="18" borderId="46" xfId="0" applyFont="1" applyFill="1" applyBorder="1" applyAlignment="1">
      <alignment horizontal="center" wrapText="1"/>
    </xf>
    <xf numFmtId="0" fontId="39" fillId="0" borderId="47" xfId="0" applyFont="1" applyBorder="1" applyAlignment="1">
      <alignment horizontal="center" vertical="center"/>
    </xf>
    <xf numFmtId="0" fontId="36" fillId="0" borderId="47" xfId="0" applyFont="1" applyBorder="1" applyAlignment="1">
      <alignment horizontal="left" vertical="center"/>
    </xf>
    <xf numFmtId="0" fontId="15" fillId="0" borderId="46" xfId="0" applyFont="1" applyBorder="1" applyAlignment="1">
      <alignment horizontal="center" wrapText="1"/>
    </xf>
    <xf numFmtId="0" fontId="15" fillId="0" borderId="47" xfId="0" applyFont="1" applyBorder="1" applyAlignment="1">
      <alignment horizontal="center" wrapText="1"/>
    </xf>
    <xf numFmtId="0" fontId="15" fillId="3" borderId="47" xfId="0" applyFont="1" applyFill="1" applyBorder="1" applyAlignment="1">
      <alignment horizontal="center" wrapText="1"/>
    </xf>
    <xf numFmtId="0" fontId="15" fillId="3" borderId="0" xfId="0" applyFont="1" applyFill="1" applyAlignment="1">
      <alignment horizontal="center" wrapText="1"/>
    </xf>
    <xf numFmtId="0" fontId="15" fillId="3" borderId="37" xfId="0" applyFont="1" applyFill="1" applyBorder="1" applyAlignment="1">
      <alignment horizontal="center" wrapText="1"/>
    </xf>
    <xf numFmtId="0" fontId="37" fillId="3" borderId="46" xfId="0" applyFont="1" applyFill="1" applyBorder="1" applyAlignment="1">
      <alignment horizontal="center" wrapText="1"/>
    </xf>
    <xf numFmtId="0" fontId="36" fillId="0" borderId="47" xfId="0" applyFont="1" applyBorder="1"/>
    <xf numFmtId="0" fontId="37" fillId="18" borderId="37" xfId="0" applyFont="1" applyFill="1" applyBorder="1" applyAlignment="1">
      <alignment horizontal="center"/>
    </xf>
    <xf numFmtId="0" fontId="38" fillId="18" borderId="46" xfId="0" applyFont="1" applyFill="1" applyBorder="1" applyAlignment="1">
      <alignment horizontal="center"/>
    </xf>
    <xf numFmtId="0" fontId="15" fillId="19" borderId="46" xfId="0" applyFont="1" applyFill="1" applyBorder="1" applyAlignment="1">
      <alignment horizontal="center" wrapText="1"/>
    </xf>
    <xf numFmtId="0" fontId="39" fillId="0" borderId="47" xfId="0" applyFont="1" applyBorder="1" applyAlignment="1">
      <alignment horizontal="center"/>
    </xf>
    <xf numFmtId="0" fontId="15" fillId="3" borderId="46" xfId="0" applyFont="1" applyFill="1" applyBorder="1" applyAlignment="1">
      <alignment horizontal="center" wrapText="1"/>
    </xf>
    <xf numFmtId="0" fontId="37" fillId="19" borderId="46" xfId="0" applyFont="1" applyFill="1" applyBorder="1" applyAlignment="1">
      <alignment horizontal="center" wrapText="1"/>
    </xf>
    <xf numFmtId="0" fontId="15" fillId="0" borderId="47" xfId="0" applyFont="1" applyBorder="1" applyAlignment="1">
      <alignment horizontal="center"/>
    </xf>
    <xf numFmtId="0" fontId="40" fillId="20" borderId="47" xfId="0" applyFont="1" applyFill="1" applyBorder="1" applyAlignment="1">
      <alignment horizontal="left"/>
    </xf>
    <xf numFmtId="0" fontId="38" fillId="0" borderId="0" xfId="0" applyFont="1" applyAlignment="1">
      <alignment horizontal="center"/>
    </xf>
    <xf numFmtId="0" fontId="38" fillId="17" borderId="47" xfId="0" applyFont="1" applyFill="1" applyBorder="1" applyAlignment="1">
      <alignment horizontal="left"/>
    </xf>
    <xf numFmtId="0" fontId="39" fillId="3" borderId="47" xfId="0" applyFont="1" applyFill="1" applyBorder="1" applyAlignment="1">
      <alignment horizontal="center"/>
    </xf>
    <xf numFmtId="0" fontId="36" fillId="0" borderId="46" xfId="0" applyFont="1" applyBorder="1" applyAlignment="1">
      <alignment horizontal="center"/>
    </xf>
    <xf numFmtId="0" fontId="36" fillId="0" borderId="47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36" fillId="18" borderId="47" xfId="0" applyFont="1" applyFill="1" applyBorder="1" applyAlignment="1">
      <alignment horizontal="center"/>
    </xf>
    <xf numFmtId="0" fontId="36" fillId="18" borderId="0" xfId="0" applyFont="1" applyFill="1" applyAlignment="1">
      <alignment horizontal="center"/>
    </xf>
    <xf numFmtId="0" fontId="36" fillId="17" borderId="47" xfId="0" applyFont="1" applyFill="1" applyBorder="1" applyAlignment="1">
      <alignment horizontal="left"/>
    </xf>
    <xf numFmtId="0" fontId="37" fillId="3" borderId="0" xfId="0" applyFont="1" applyFill="1" applyAlignment="1">
      <alignment horizontal="center"/>
    </xf>
    <xf numFmtId="0" fontId="36" fillId="17" borderId="0" xfId="0" applyFont="1" applyFill="1" applyAlignment="1">
      <alignment horizontal="left"/>
    </xf>
    <xf numFmtId="0" fontId="15" fillId="0" borderId="54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37" fillId="0" borderId="55" xfId="0" applyFont="1" applyBorder="1" applyAlignment="1">
      <alignment horizontal="center"/>
    </xf>
    <xf numFmtId="0" fontId="37" fillId="0" borderId="45" xfId="0" applyFont="1" applyBorder="1" applyAlignment="1">
      <alignment horizontal="center"/>
    </xf>
    <xf numFmtId="0" fontId="36" fillId="20" borderId="38" xfId="0" applyFont="1" applyFill="1" applyBorder="1" applyAlignment="1">
      <alignment horizontal="center" vertical="center"/>
    </xf>
    <xf numFmtId="0" fontId="36" fillId="20" borderId="56" xfId="0" applyFont="1" applyFill="1" applyBorder="1" applyAlignment="1">
      <alignment horizontal="center" vertical="center"/>
    </xf>
    <xf numFmtId="0" fontId="36" fillId="20" borderId="40" xfId="0" applyFont="1" applyFill="1" applyBorder="1" applyAlignment="1">
      <alignment horizontal="center" vertical="center"/>
    </xf>
    <xf numFmtId="0" fontId="36" fillId="20" borderId="42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164" fontId="15" fillId="21" borderId="38" xfId="1" applyFont="1" applyFill="1" applyBorder="1" applyAlignment="1">
      <alignment horizontal="center" vertical="center"/>
    </xf>
    <xf numFmtId="164" fontId="17" fillId="21" borderId="57" xfId="1" applyFont="1" applyFill="1" applyBorder="1" applyAlignment="1">
      <alignment horizontal="center" vertical="center"/>
    </xf>
    <xf numFmtId="164" fontId="17" fillId="21" borderId="40" xfId="1" applyFont="1" applyFill="1" applyBorder="1" applyAlignment="1">
      <alignment horizontal="center" vertical="center"/>
    </xf>
    <xf numFmtId="164" fontId="17" fillId="21" borderId="42" xfId="1" applyFont="1" applyFill="1" applyBorder="1" applyAlignment="1">
      <alignment horizontal="center" vertical="center"/>
    </xf>
    <xf numFmtId="164" fontId="17" fillId="0" borderId="0" xfId="1" applyFont="1" applyFill="1" applyBorder="1" applyAlignment="1">
      <alignment horizontal="center" vertical="center"/>
    </xf>
    <xf numFmtId="164" fontId="36" fillId="21" borderId="38" xfId="1" applyFont="1" applyFill="1" applyBorder="1" applyAlignment="1" applyProtection="1">
      <alignment horizontal="center" vertical="center"/>
    </xf>
    <xf numFmtId="164" fontId="36" fillId="21" borderId="42" xfId="1" applyFont="1" applyFill="1" applyBorder="1" applyAlignment="1" applyProtection="1">
      <alignment horizontal="center" vertical="center"/>
    </xf>
    <xf numFmtId="164" fontId="17" fillId="21" borderId="42" xfId="1" applyFont="1" applyFill="1" applyBorder="1" applyAlignment="1" applyProtection="1">
      <alignment horizontal="center" vertical="center"/>
    </xf>
    <xf numFmtId="164" fontId="36" fillId="21" borderId="42" xfId="1" applyFont="1" applyFill="1" applyBorder="1" applyAlignment="1">
      <alignment horizontal="center" vertical="center"/>
    </xf>
    <xf numFmtId="164" fontId="38" fillId="21" borderId="42" xfId="1" applyFont="1" applyFill="1" applyBorder="1" applyAlignment="1">
      <alignment horizontal="center" vertical="center"/>
    </xf>
    <xf numFmtId="164" fontId="15" fillId="0" borderId="0" xfId="1" applyFont="1"/>
    <xf numFmtId="0" fontId="32" fillId="0" borderId="0" xfId="0" applyFont="1" applyAlignment="1">
      <alignment horizontal="center"/>
    </xf>
    <xf numFmtId="1" fontId="15" fillId="0" borderId="0" xfId="0" applyNumberFormat="1" applyFont="1"/>
    <xf numFmtId="1" fontId="41" fillId="0" borderId="0" xfId="0" applyNumberFormat="1" applyFont="1"/>
    <xf numFmtId="0" fontId="32" fillId="3" borderId="0" xfId="0" applyFont="1" applyFill="1" applyAlignment="1">
      <alignment horizontal="center"/>
    </xf>
    <xf numFmtId="0" fontId="34" fillId="0" borderId="0" xfId="0" applyFont="1" applyAlignment="1">
      <alignment horizontal="center"/>
    </xf>
    <xf numFmtId="14" fontId="41" fillId="0" borderId="0" xfId="0" applyNumberFormat="1" applyFont="1"/>
    <xf numFmtId="0" fontId="16" fillId="0" borderId="42" xfId="0" applyFont="1" applyBorder="1" applyAlignment="1">
      <alignment horizontal="center" vertical="center"/>
    </xf>
    <xf numFmtId="0" fontId="42" fillId="0" borderId="43" xfId="0" applyFont="1" applyBorder="1" applyAlignment="1">
      <alignment horizontal="center" vertical="center"/>
    </xf>
    <xf numFmtId="0" fontId="42" fillId="0" borderId="41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/>
    </xf>
    <xf numFmtId="0" fontId="15" fillId="14" borderId="44" xfId="0" applyFont="1" applyFill="1" applyBorder="1" applyAlignment="1">
      <alignment horizontal="center" vertical="center" wrapText="1"/>
    </xf>
    <xf numFmtId="0" fontId="19" fillId="14" borderId="55" xfId="0" applyFont="1" applyFill="1" applyBorder="1" applyAlignment="1">
      <alignment horizontal="center" vertical="center"/>
    </xf>
    <xf numFmtId="0" fontId="15" fillId="14" borderId="58" xfId="0" applyFont="1" applyFill="1" applyBorder="1" applyAlignment="1">
      <alignment horizontal="center" vertical="center" wrapText="1"/>
    </xf>
    <xf numFmtId="0" fontId="23" fillId="14" borderId="54" xfId="0" applyFont="1" applyFill="1" applyBorder="1" applyAlignment="1">
      <alignment horizontal="center" vertical="center" wrapText="1"/>
    </xf>
    <xf numFmtId="0" fontId="23" fillId="14" borderId="55" xfId="0" quotePrefix="1" applyFont="1" applyFill="1" applyBorder="1" applyAlignment="1">
      <alignment horizontal="center" vertical="center" wrapText="1"/>
    </xf>
    <xf numFmtId="0" fontId="23" fillId="14" borderId="55" xfId="0" applyFont="1" applyFill="1" applyBorder="1" applyAlignment="1">
      <alignment horizontal="center" vertical="center" wrapText="1"/>
    </xf>
    <xf numFmtId="0" fontId="43" fillId="14" borderId="55" xfId="0" applyFont="1" applyFill="1" applyBorder="1" applyAlignment="1">
      <alignment horizontal="center" vertical="center" wrapText="1"/>
    </xf>
    <xf numFmtId="0" fontId="44" fillId="14" borderId="55" xfId="0" applyFont="1" applyFill="1" applyBorder="1" applyAlignment="1">
      <alignment horizontal="center" vertical="center" wrapText="1"/>
    </xf>
    <xf numFmtId="0" fontId="27" fillId="14" borderId="54" xfId="0" applyFont="1" applyFill="1" applyBorder="1" applyAlignment="1">
      <alignment horizontal="center" vertical="center" wrapText="1"/>
    </xf>
    <xf numFmtId="0" fontId="27" fillId="14" borderId="55" xfId="0" applyFont="1" applyFill="1" applyBorder="1" applyAlignment="1">
      <alignment horizontal="center" vertical="center" wrapText="1"/>
    </xf>
    <xf numFmtId="0" fontId="29" fillId="14" borderId="54" xfId="0" applyFont="1" applyFill="1" applyBorder="1" applyAlignment="1">
      <alignment horizontal="center" vertical="center" wrapText="1"/>
    </xf>
    <xf numFmtId="0" fontId="29" fillId="14" borderId="55" xfId="0" applyFont="1" applyFill="1" applyBorder="1" applyAlignment="1">
      <alignment horizontal="center" vertical="center" wrapText="1"/>
    </xf>
    <xf numFmtId="0" fontId="29" fillId="14" borderId="45" xfId="0" applyFont="1" applyFill="1" applyBorder="1" applyAlignment="1">
      <alignment horizontal="center" vertical="center" wrapText="1"/>
    </xf>
    <xf numFmtId="0" fontId="30" fillId="14" borderId="54" xfId="0" applyFont="1" applyFill="1" applyBorder="1" applyAlignment="1">
      <alignment horizontal="center" vertical="center" wrapText="1"/>
    </xf>
    <xf numFmtId="0" fontId="30" fillId="14" borderId="55" xfId="0" applyFont="1" applyFill="1" applyBorder="1" applyAlignment="1">
      <alignment horizontal="center" vertical="center" wrapText="1"/>
    </xf>
    <xf numFmtId="0" fontId="31" fillId="14" borderId="38" xfId="0" applyFont="1" applyFill="1" applyBorder="1" applyAlignment="1">
      <alignment horizontal="center" vertical="center" wrapText="1"/>
    </xf>
    <xf numFmtId="0" fontId="31" fillId="14" borderId="39" xfId="0" applyFont="1" applyFill="1" applyBorder="1" applyAlignment="1">
      <alignment horizontal="center" vertical="center" wrapText="1"/>
    </xf>
    <xf numFmtId="0" fontId="33" fillId="0" borderId="38" xfId="0" applyFont="1" applyBorder="1" applyAlignment="1">
      <alignment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37" xfId="0" applyFont="1" applyBorder="1" applyAlignment="1">
      <alignment horizontal="center" vertical="center" wrapText="1"/>
    </xf>
    <xf numFmtId="0" fontId="17" fillId="17" borderId="46" xfId="0" applyFont="1" applyFill="1" applyBorder="1" applyAlignment="1">
      <alignment horizontal="left" vertical="center" wrapText="1"/>
    </xf>
    <xf numFmtId="0" fontId="15" fillId="18" borderId="44" xfId="0" applyFont="1" applyFill="1" applyBorder="1" applyAlignment="1">
      <alignment horizontal="center" wrapText="1"/>
    </xf>
    <xf numFmtId="0" fontId="15" fillId="18" borderId="43" xfId="0" applyFont="1" applyFill="1" applyBorder="1" applyAlignment="1">
      <alignment horizontal="center" wrapText="1"/>
    </xf>
    <xf numFmtId="0" fontId="23" fillId="18" borderId="47" xfId="0" applyFont="1" applyFill="1" applyBorder="1" applyAlignment="1">
      <alignment horizontal="center" wrapText="1"/>
    </xf>
    <xf numFmtId="0" fontId="23" fillId="18" borderId="0" xfId="0" applyFont="1" applyFill="1" applyAlignment="1">
      <alignment horizontal="center" wrapText="1"/>
    </xf>
    <xf numFmtId="0" fontId="45" fillId="18" borderId="0" xfId="0" applyFont="1" applyFill="1" applyAlignment="1">
      <alignment horizontal="center" wrapText="1"/>
    </xf>
    <xf numFmtId="0" fontId="39" fillId="0" borderId="46" xfId="0" applyFont="1" applyBorder="1" applyAlignment="1">
      <alignment horizontal="center"/>
    </xf>
    <xf numFmtId="0" fontId="37" fillId="22" borderId="46" xfId="0" applyFont="1" applyFill="1" applyBorder="1" applyAlignment="1">
      <alignment horizontal="center"/>
    </xf>
    <xf numFmtId="0" fontId="37" fillId="22" borderId="47" xfId="0" applyFont="1" applyFill="1" applyBorder="1" applyAlignment="1">
      <alignment horizontal="center"/>
    </xf>
    <xf numFmtId="0" fontId="37" fillId="22" borderId="0" xfId="0" applyFont="1" applyFill="1" applyAlignment="1">
      <alignment horizontal="center"/>
    </xf>
    <xf numFmtId="0" fontId="36" fillId="22" borderId="0" xfId="0" applyFont="1" applyFill="1" applyAlignment="1">
      <alignment horizontal="center"/>
    </xf>
    <xf numFmtId="0" fontId="38" fillId="22" borderId="46" xfId="0" applyFont="1" applyFill="1" applyBorder="1" applyAlignment="1">
      <alignment horizontal="center"/>
    </xf>
    <xf numFmtId="0" fontId="15" fillId="22" borderId="0" xfId="0" applyFont="1" applyFill="1" applyAlignment="1">
      <alignment horizontal="center" wrapText="1"/>
    </xf>
    <xf numFmtId="0" fontId="15" fillId="22" borderId="46" xfId="0" applyFont="1" applyFill="1" applyBorder="1" applyAlignment="1">
      <alignment horizontal="center" wrapText="1"/>
    </xf>
    <xf numFmtId="0" fontId="15" fillId="22" borderId="0" xfId="0" applyFont="1" applyFill="1" applyAlignment="1">
      <alignment horizontal="center"/>
    </xf>
    <xf numFmtId="0" fontId="15" fillId="22" borderId="47" xfId="0" applyFont="1" applyFill="1" applyBorder="1" applyAlignment="1">
      <alignment horizontal="center"/>
    </xf>
    <xf numFmtId="0" fontId="37" fillId="22" borderId="47" xfId="0" applyFont="1" applyFill="1" applyBorder="1" applyAlignment="1">
      <alignment horizontal="center" wrapText="1"/>
    </xf>
    <xf numFmtId="0" fontId="37" fillId="22" borderId="0" xfId="0" applyFont="1" applyFill="1" applyAlignment="1">
      <alignment horizontal="center" wrapText="1"/>
    </xf>
    <xf numFmtId="0" fontId="15" fillId="22" borderId="47" xfId="0" applyFont="1" applyFill="1" applyBorder="1" applyAlignment="1">
      <alignment horizontal="center" wrapText="1"/>
    </xf>
    <xf numFmtId="0" fontId="38" fillId="22" borderId="46" xfId="0" applyFont="1" applyFill="1" applyBorder="1" applyAlignment="1">
      <alignment horizontal="center" wrapText="1"/>
    </xf>
    <xf numFmtId="0" fontId="15" fillId="23" borderId="0" xfId="0" applyFont="1" applyFill="1" applyAlignment="1">
      <alignment horizontal="center" wrapText="1"/>
    </xf>
    <xf numFmtId="0" fontId="15" fillId="23" borderId="46" xfId="0" applyFont="1" applyFill="1" applyBorder="1" applyAlignment="1">
      <alignment horizontal="center" wrapText="1"/>
    </xf>
    <xf numFmtId="0" fontId="15" fillId="23" borderId="47" xfId="0" applyFont="1" applyFill="1" applyBorder="1" applyAlignment="1">
      <alignment horizontal="center"/>
    </xf>
    <xf numFmtId="0" fontId="15" fillId="23" borderId="0" xfId="0" applyFont="1" applyFill="1" applyAlignment="1">
      <alignment horizontal="center"/>
    </xf>
    <xf numFmtId="0" fontId="37" fillId="23" borderId="47" xfId="0" applyFont="1" applyFill="1" applyBorder="1" applyAlignment="1">
      <alignment horizontal="center" wrapText="1"/>
    </xf>
    <xf numFmtId="0" fontId="37" fillId="23" borderId="0" xfId="0" applyFont="1" applyFill="1" applyAlignment="1">
      <alignment horizontal="center" wrapText="1"/>
    </xf>
    <xf numFmtId="0" fontId="15" fillId="23" borderId="47" xfId="0" applyFont="1" applyFill="1" applyBorder="1" applyAlignment="1">
      <alignment horizontal="center" wrapText="1"/>
    </xf>
    <xf numFmtId="0" fontId="38" fillId="23" borderId="46" xfId="0" applyFont="1" applyFill="1" applyBorder="1" applyAlignment="1">
      <alignment horizontal="center" wrapText="1"/>
    </xf>
    <xf numFmtId="0" fontId="37" fillId="23" borderId="46" xfId="0" applyFont="1" applyFill="1" applyBorder="1" applyAlignment="1">
      <alignment horizontal="center"/>
    </xf>
    <xf numFmtId="0" fontId="37" fillId="23" borderId="47" xfId="0" applyFont="1" applyFill="1" applyBorder="1" applyAlignment="1">
      <alignment horizontal="center"/>
    </xf>
    <xf numFmtId="0" fontId="15" fillId="18" borderId="46" xfId="0" applyFont="1" applyFill="1" applyBorder="1" applyAlignment="1">
      <alignment horizontal="center"/>
    </xf>
    <xf numFmtId="0" fontId="46" fillId="17" borderId="46" xfId="0" applyFont="1" applyFill="1" applyBorder="1"/>
    <xf numFmtId="0" fontId="37" fillId="18" borderId="46" xfId="0" applyFont="1" applyFill="1" applyBorder="1" applyAlignment="1">
      <alignment horizontal="center"/>
    </xf>
    <xf numFmtId="0" fontId="36" fillId="0" borderId="46" xfId="0" applyFont="1" applyBorder="1"/>
    <xf numFmtId="0" fontId="38" fillId="22" borderId="0" xfId="0" applyFont="1" applyFill="1" applyAlignment="1">
      <alignment horizontal="center" wrapText="1"/>
    </xf>
    <xf numFmtId="0" fontId="38" fillId="22" borderId="0" xfId="0" applyFont="1" applyFill="1" applyAlignment="1">
      <alignment horizontal="center"/>
    </xf>
    <xf numFmtId="0" fontId="36" fillId="22" borderId="0" xfId="0" applyFont="1" applyFill="1" applyAlignment="1">
      <alignment horizontal="center" wrapText="1"/>
    </xf>
    <xf numFmtId="0" fontId="36" fillId="17" borderId="46" xfId="0" applyFont="1" applyFill="1" applyBorder="1"/>
    <xf numFmtId="0" fontId="47" fillId="3" borderId="46" xfId="0" applyFont="1" applyFill="1" applyBorder="1" applyAlignment="1">
      <alignment horizontal="center"/>
    </xf>
    <xf numFmtId="0" fontId="38" fillId="18" borderId="47" xfId="0" applyFont="1" applyFill="1" applyBorder="1" applyAlignment="1">
      <alignment horizontal="center" wrapText="1"/>
    </xf>
    <xf numFmtId="0" fontId="38" fillId="18" borderId="0" xfId="0" applyFont="1" applyFill="1" applyAlignment="1">
      <alignment horizontal="center" wrapText="1"/>
    </xf>
    <xf numFmtId="0" fontId="17" fillId="17" borderId="46" xfId="0" applyFont="1" applyFill="1" applyBorder="1" applyAlignment="1">
      <alignment horizontal="left"/>
    </xf>
    <xf numFmtId="0" fontId="15" fillId="18" borderId="58" xfId="0" applyFont="1" applyFill="1" applyBorder="1" applyAlignment="1">
      <alignment horizontal="center" wrapText="1"/>
    </xf>
    <xf numFmtId="0" fontId="15" fillId="18" borderId="54" xfId="0" applyFont="1" applyFill="1" applyBorder="1" applyAlignment="1">
      <alignment horizontal="center" wrapText="1"/>
    </xf>
    <xf numFmtId="0" fontId="38" fillId="18" borderId="58" xfId="0" applyFont="1" applyFill="1" applyBorder="1" applyAlignment="1">
      <alignment horizontal="center" wrapText="1"/>
    </xf>
    <xf numFmtId="0" fontId="15" fillId="22" borderId="54" xfId="0" applyFont="1" applyFill="1" applyBorder="1" applyAlignment="1">
      <alignment horizontal="center" wrapText="1"/>
    </xf>
    <xf numFmtId="0" fontId="15" fillId="22" borderId="55" xfId="0" applyFont="1" applyFill="1" applyBorder="1" applyAlignment="1">
      <alignment horizontal="center" wrapText="1"/>
    </xf>
    <xf numFmtId="0" fontId="36" fillId="20" borderId="43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41" fillId="0" borderId="0" xfId="0" applyFont="1"/>
    <xf numFmtId="164" fontId="15" fillId="14" borderId="42" xfId="1" applyFont="1" applyFill="1" applyBorder="1" applyAlignment="1">
      <alignment horizontal="center" vertical="center"/>
    </xf>
    <xf numFmtId="164" fontId="37" fillId="14" borderId="38" xfId="0" applyNumberFormat="1" applyFont="1" applyFill="1" applyBorder="1"/>
    <xf numFmtId="164" fontId="37" fillId="14" borderId="39" xfId="0" applyNumberFormat="1" applyFont="1" applyFill="1" applyBorder="1"/>
    <xf numFmtId="164" fontId="37" fillId="14" borderId="40" xfId="0" applyNumberFormat="1" applyFont="1" applyFill="1" applyBorder="1"/>
    <xf numFmtId="164" fontId="15" fillId="0" borderId="0" xfId="0" applyNumberFormat="1" applyFont="1"/>
    <xf numFmtId="164" fontId="15" fillId="14" borderId="38" xfId="0" applyNumberFormat="1" applyFont="1" applyFill="1" applyBorder="1"/>
    <xf numFmtId="164" fontId="15" fillId="14" borderId="39" xfId="0" applyNumberFormat="1" applyFont="1" applyFill="1" applyBorder="1"/>
    <xf numFmtId="164" fontId="15" fillId="14" borderId="40" xfId="0" applyNumberFormat="1" applyFont="1" applyFill="1" applyBorder="1"/>
    <xf numFmtId="0" fontId="48" fillId="0" borderId="0" xfId="0" applyFont="1"/>
    <xf numFmtId="14" fontId="37" fillId="14" borderId="0" xfId="0" applyNumberFormat="1" applyFont="1" applyFill="1" applyAlignment="1">
      <alignment horizontal="center" vertical="center" wrapText="1"/>
    </xf>
    <xf numFmtId="0" fontId="16" fillId="0" borderId="57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/>
    </xf>
    <xf numFmtId="0" fontId="15" fillId="3" borderId="0" xfId="0" applyFont="1" applyFill="1"/>
    <xf numFmtId="0" fontId="19" fillId="14" borderId="54" xfId="0" applyFont="1" applyFill="1" applyBorder="1" applyAlignment="1">
      <alignment horizontal="center" vertical="center"/>
    </xf>
    <xf numFmtId="0" fontId="19" fillId="14" borderId="58" xfId="0" applyFont="1" applyFill="1" applyBorder="1" applyAlignment="1">
      <alignment horizontal="center" vertical="center"/>
    </xf>
    <xf numFmtId="0" fontId="19" fillId="14" borderId="39" xfId="0" applyFont="1" applyFill="1" applyBorder="1" applyAlignment="1">
      <alignment horizontal="center" vertical="center" wrapText="1"/>
    </xf>
    <xf numFmtId="0" fontId="20" fillId="14" borderId="38" xfId="0" applyFont="1" applyFill="1" applyBorder="1" applyAlignment="1">
      <alignment horizontal="center" vertical="center"/>
    </xf>
    <xf numFmtId="0" fontId="15" fillId="16" borderId="0" xfId="0" applyFont="1" applyFill="1" applyAlignment="1">
      <alignment horizontal="center" wrapText="1"/>
    </xf>
    <xf numFmtId="14" fontId="37" fillId="14" borderId="55" xfId="0" applyNumberFormat="1" applyFont="1" applyFill="1" applyBorder="1" applyAlignment="1">
      <alignment horizontal="center" vertical="center" wrapText="1"/>
    </xf>
    <xf numFmtId="0" fontId="23" fillId="14" borderId="39" xfId="0" applyFont="1" applyFill="1" applyBorder="1" applyAlignment="1">
      <alignment horizontal="center" vertical="center" wrapText="1"/>
    </xf>
    <xf numFmtId="0" fontId="15" fillId="16" borderId="46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61" xfId="0" applyFont="1" applyBorder="1" applyAlignment="1">
      <alignment horizontal="center" vertical="center" wrapText="1"/>
    </xf>
    <xf numFmtId="0" fontId="37" fillId="16" borderId="47" xfId="0" applyFont="1" applyFill="1" applyBorder="1" applyAlignment="1">
      <alignment horizontal="center" wrapText="1"/>
    </xf>
    <xf numFmtId="0" fontId="34" fillId="0" borderId="62" xfId="0" applyFont="1" applyBorder="1" applyAlignment="1">
      <alignment horizontal="center" vertical="center" wrapText="1"/>
    </xf>
    <xf numFmtId="0" fontId="34" fillId="0" borderId="60" xfId="0" applyFont="1" applyBorder="1" applyAlignment="1">
      <alignment horizontal="center" vertical="center" wrapText="1"/>
    </xf>
    <xf numFmtId="0" fontId="34" fillId="0" borderId="61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34" fillId="0" borderId="64" xfId="0" applyFont="1" applyBorder="1" applyAlignment="1">
      <alignment horizontal="center" vertical="center" wrapText="1"/>
    </xf>
    <xf numFmtId="0" fontId="37" fillId="16" borderId="0" xfId="0" applyFont="1" applyFill="1" applyAlignment="1">
      <alignment horizontal="center" wrapText="1"/>
    </xf>
    <xf numFmtId="0" fontId="32" fillId="0" borderId="64" xfId="0" applyFont="1" applyBorder="1" applyAlignment="1">
      <alignment horizontal="center" vertical="center" wrapText="1"/>
    </xf>
    <xf numFmtId="0" fontId="32" fillId="0" borderId="65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wrapText="1"/>
    </xf>
    <xf numFmtId="0" fontId="38" fillId="3" borderId="44" xfId="0" applyFont="1" applyFill="1" applyBorder="1" applyAlignment="1">
      <alignment horizontal="center" wrapText="1"/>
    </xf>
    <xf numFmtId="0" fontId="49" fillId="0" borderId="0" xfId="0" applyFont="1"/>
    <xf numFmtId="0" fontId="15" fillId="16" borderId="47" xfId="0" applyFont="1" applyFill="1" applyBorder="1" applyAlignment="1">
      <alignment horizontal="center" wrapText="1"/>
    </xf>
    <xf numFmtId="0" fontId="36" fillId="18" borderId="46" xfId="0" applyFont="1" applyFill="1" applyBorder="1" applyAlignment="1">
      <alignment horizontal="center" wrapText="1"/>
    </xf>
    <xf numFmtId="0" fontId="15" fillId="0" borderId="37" xfId="0" applyFont="1" applyBorder="1" applyAlignment="1">
      <alignment horizontal="center" wrapText="1"/>
    </xf>
    <xf numFmtId="0" fontId="50" fillId="0" borderId="0" xfId="0" applyFont="1"/>
    <xf numFmtId="0" fontId="36" fillId="18" borderId="46" xfId="0" applyFont="1" applyFill="1" applyBorder="1" applyAlignment="1">
      <alignment horizontal="center"/>
    </xf>
    <xf numFmtId="0" fontId="15" fillId="24" borderId="47" xfId="0" applyFont="1" applyFill="1" applyBorder="1" applyAlignment="1">
      <alignment horizontal="center" wrapText="1"/>
    </xf>
    <xf numFmtId="0" fontId="38" fillId="3" borderId="0" xfId="0" applyFont="1" applyFill="1" applyAlignment="1">
      <alignment horizontal="center" wrapText="1"/>
    </xf>
    <xf numFmtId="0" fontId="36" fillId="20" borderId="41" xfId="0" applyFont="1" applyFill="1" applyBorder="1" applyAlignment="1">
      <alignment horizontal="center" vertical="center"/>
    </xf>
    <xf numFmtId="0" fontId="36" fillId="20" borderId="66" xfId="0" applyFont="1" applyFill="1" applyBorder="1" applyAlignment="1">
      <alignment horizontal="center" vertical="center"/>
    </xf>
    <xf numFmtId="0" fontId="15" fillId="0" borderId="59" xfId="0" applyFont="1" applyBorder="1" applyAlignment="1">
      <alignment horizontal="center"/>
    </xf>
    <xf numFmtId="164" fontId="17" fillId="21" borderId="68" xfId="1" applyFont="1" applyFill="1" applyBorder="1" applyAlignment="1">
      <alignment horizontal="center" vertical="center"/>
    </xf>
    <xf numFmtId="164" fontId="15" fillId="16" borderId="0" xfId="1" applyFont="1" applyFill="1" applyBorder="1" applyAlignment="1">
      <alignment horizontal="center" wrapText="1"/>
    </xf>
    <xf numFmtId="0" fontId="15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2" fillId="0" borderId="38" xfId="0" applyFont="1" applyBorder="1" applyAlignment="1">
      <alignment horizontal="center" vertical="center"/>
    </xf>
    <xf numFmtId="0" fontId="15" fillId="16" borderId="42" xfId="0" applyFont="1" applyFill="1" applyBorder="1" applyAlignment="1">
      <alignment horizontal="center" vertical="center"/>
    </xf>
    <xf numFmtId="0" fontId="15" fillId="16" borderId="39" xfId="0" applyFont="1" applyFill="1" applyBorder="1" applyAlignment="1">
      <alignment horizontal="center" vertical="center"/>
    </xf>
    <xf numFmtId="0" fontId="15" fillId="16" borderId="42" xfId="0" applyFont="1" applyFill="1" applyBorder="1" applyAlignment="1">
      <alignment horizontal="center" vertical="center" wrapText="1"/>
    </xf>
    <xf numFmtId="0" fontId="15" fillId="16" borderId="39" xfId="0" applyFont="1" applyFill="1" applyBorder="1" applyAlignment="1">
      <alignment horizontal="center" vertical="center" wrapText="1"/>
    </xf>
    <xf numFmtId="0" fontId="32" fillId="16" borderId="41" xfId="0" applyFont="1" applyFill="1" applyBorder="1" applyAlignment="1">
      <alignment horizontal="center" vertical="center" wrapText="1"/>
    </xf>
    <xf numFmtId="0" fontId="33" fillId="15" borderId="0" xfId="0" applyFont="1" applyFill="1" applyAlignment="1">
      <alignment vertical="center" wrapText="1"/>
    </xf>
    <xf numFmtId="0" fontId="32" fillId="16" borderId="39" xfId="0" applyFont="1" applyFill="1" applyBorder="1" applyAlignment="1">
      <alignment horizontal="center" vertical="center" wrapText="1"/>
    </xf>
    <xf numFmtId="0" fontId="32" fillId="16" borderId="0" xfId="0" applyFont="1" applyFill="1" applyAlignment="1">
      <alignment horizontal="center" vertical="center" wrapText="1"/>
    </xf>
    <xf numFmtId="0" fontId="32" fillId="0" borderId="69" xfId="0" applyFont="1" applyBorder="1" applyAlignment="1">
      <alignment horizontal="center" vertical="center" wrapText="1"/>
    </xf>
    <xf numFmtId="0" fontId="32" fillId="0" borderId="70" xfId="0" applyFont="1" applyBorder="1" applyAlignment="1">
      <alignment horizontal="center" vertical="center" wrapText="1"/>
    </xf>
    <xf numFmtId="0" fontId="32" fillId="0" borderId="71" xfId="0" applyFont="1" applyBorder="1" applyAlignment="1">
      <alignment horizontal="center" vertical="center" wrapText="1"/>
    </xf>
    <xf numFmtId="0" fontId="32" fillId="0" borderId="72" xfId="0" applyFont="1" applyBorder="1" applyAlignment="1">
      <alignment horizontal="center" vertical="center" wrapText="1"/>
    </xf>
    <xf numFmtId="0" fontId="33" fillId="15" borderId="0" xfId="0" applyFont="1" applyFill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3" fillId="0" borderId="53" xfId="0" applyFont="1" applyBorder="1" applyAlignment="1">
      <alignment horizontal="center" vertical="center" wrapText="1"/>
    </xf>
    <xf numFmtId="0" fontId="32" fillId="0" borderId="73" xfId="0" applyFont="1" applyBorder="1" applyAlignment="1">
      <alignment horizontal="center" vertical="center" wrapText="1"/>
    </xf>
    <xf numFmtId="0" fontId="32" fillId="0" borderId="53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23" fillId="18" borderId="74" xfId="0" applyFont="1" applyFill="1" applyBorder="1" applyAlignment="1">
      <alignment horizontal="center" wrapText="1"/>
    </xf>
    <xf numFmtId="0" fontId="23" fillId="18" borderId="75" xfId="0" applyFont="1" applyFill="1" applyBorder="1" applyAlignment="1">
      <alignment horizontal="center" wrapText="1"/>
    </xf>
    <xf numFmtId="0" fontId="45" fillId="18" borderId="75" xfId="0" applyFont="1" applyFill="1" applyBorder="1" applyAlignment="1">
      <alignment horizontal="center" wrapText="1"/>
    </xf>
    <xf numFmtId="0" fontId="45" fillId="18" borderId="76" xfId="0" applyFont="1" applyFill="1" applyBorder="1" applyAlignment="1">
      <alignment horizontal="center" wrapText="1"/>
    </xf>
    <xf numFmtId="0" fontId="15" fillId="15" borderId="0" xfId="0" applyFont="1" applyFill="1" applyAlignment="1">
      <alignment horizontal="center" wrapText="1"/>
    </xf>
    <xf numFmtId="0" fontId="38" fillId="18" borderId="66" xfId="0" applyFont="1" applyFill="1" applyBorder="1" applyAlignment="1">
      <alignment horizontal="center" wrapText="1"/>
    </xf>
    <xf numFmtId="0" fontId="15" fillId="18" borderId="74" xfId="0" applyFont="1" applyFill="1" applyBorder="1" applyAlignment="1">
      <alignment horizontal="center" wrapText="1"/>
    </xf>
    <xf numFmtId="0" fontId="15" fillId="18" borderId="75" xfId="0" applyFont="1" applyFill="1" applyBorder="1" applyAlignment="1">
      <alignment horizontal="center" wrapText="1"/>
    </xf>
    <xf numFmtId="0" fontId="15" fillId="18" borderId="76" xfId="0" applyFont="1" applyFill="1" applyBorder="1" applyAlignment="1">
      <alignment horizontal="center" wrapText="1"/>
    </xf>
    <xf numFmtId="0" fontId="37" fillId="22" borderId="37" xfId="0" applyFont="1" applyFill="1" applyBorder="1" applyAlignment="1">
      <alignment horizontal="center"/>
    </xf>
    <xf numFmtId="0" fontId="23" fillId="18" borderId="77" xfId="0" applyFont="1" applyFill="1" applyBorder="1" applyAlignment="1">
      <alignment horizontal="center" wrapText="1"/>
    </xf>
    <xf numFmtId="0" fontId="45" fillId="18" borderId="78" xfId="0" applyFont="1" applyFill="1" applyBorder="1" applyAlignment="1">
      <alignment horizontal="center" wrapText="1"/>
    </xf>
    <xf numFmtId="0" fontId="37" fillId="15" borderId="0" xfId="0" applyFont="1" applyFill="1" applyAlignment="1">
      <alignment horizontal="center"/>
    </xf>
    <xf numFmtId="0" fontId="36" fillId="22" borderId="47" xfId="0" applyFont="1" applyFill="1" applyBorder="1" applyAlignment="1">
      <alignment horizontal="center"/>
    </xf>
    <xf numFmtId="0" fontId="37" fillId="22" borderId="79" xfId="0" applyFont="1" applyFill="1" applyBorder="1" applyAlignment="1">
      <alignment horizontal="center"/>
    </xf>
    <xf numFmtId="0" fontId="15" fillId="18" borderId="77" xfId="0" applyFont="1" applyFill="1" applyBorder="1" applyAlignment="1">
      <alignment horizontal="center" wrapText="1"/>
    </xf>
    <xf numFmtId="0" fontId="15" fillId="18" borderId="78" xfId="0" applyFont="1" applyFill="1" applyBorder="1" applyAlignment="1">
      <alignment horizontal="center" wrapText="1"/>
    </xf>
    <xf numFmtId="0" fontId="38" fillId="18" borderId="79" xfId="0" applyFont="1" applyFill="1" applyBorder="1" applyAlignment="1">
      <alignment horizontal="center" wrapText="1"/>
    </xf>
    <xf numFmtId="0" fontId="15" fillId="22" borderId="77" xfId="0" applyFont="1" applyFill="1" applyBorder="1" applyAlignment="1">
      <alignment horizontal="center"/>
    </xf>
    <xf numFmtId="0" fontId="15" fillId="22" borderId="78" xfId="0" applyFont="1" applyFill="1" applyBorder="1" applyAlignment="1">
      <alignment horizontal="center"/>
    </xf>
    <xf numFmtId="0" fontId="15" fillId="22" borderId="77" xfId="0" applyFont="1" applyFill="1" applyBorder="1" applyAlignment="1">
      <alignment horizontal="center" wrapText="1"/>
    </xf>
    <xf numFmtId="0" fontId="15" fillId="22" borderId="78" xfId="0" applyFont="1" applyFill="1" applyBorder="1" applyAlignment="1">
      <alignment horizontal="center" wrapText="1"/>
    </xf>
    <xf numFmtId="0" fontId="38" fillId="22" borderId="79" xfId="0" applyFont="1" applyFill="1" applyBorder="1" applyAlignment="1">
      <alignment horizontal="center" wrapText="1"/>
    </xf>
    <xf numFmtId="0" fontId="46" fillId="17" borderId="46" xfId="0" applyFont="1" applyFill="1" applyBorder="1" applyAlignment="1">
      <alignment horizontal="left"/>
    </xf>
    <xf numFmtId="0" fontId="15" fillId="23" borderId="77" xfId="0" applyFont="1" applyFill="1" applyBorder="1" applyAlignment="1">
      <alignment horizontal="center"/>
    </xf>
    <xf numFmtId="0" fontId="15" fillId="23" borderId="78" xfId="0" applyFont="1" applyFill="1" applyBorder="1" applyAlignment="1">
      <alignment horizontal="center"/>
    </xf>
    <xf numFmtId="0" fontId="15" fillId="23" borderId="77" xfId="0" applyFont="1" applyFill="1" applyBorder="1" applyAlignment="1">
      <alignment horizontal="center" wrapText="1"/>
    </xf>
    <xf numFmtId="0" fontId="15" fillId="23" borderId="78" xfId="0" applyFont="1" applyFill="1" applyBorder="1" applyAlignment="1">
      <alignment horizontal="center" wrapText="1"/>
    </xf>
    <xf numFmtId="0" fontId="38" fillId="23" borderId="79" xfId="0" applyFont="1" applyFill="1" applyBorder="1" applyAlignment="1">
      <alignment horizontal="center" wrapText="1"/>
    </xf>
    <xf numFmtId="0" fontId="51" fillId="0" borderId="46" xfId="0" applyFont="1" applyBorder="1" applyAlignment="1">
      <alignment horizontal="center"/>
    </xf>
    <xf numFmtId="0" fontId="37" fillId="22" borderId="79" xfId="0" applyFont="1" applyFill="1" applyBorder="1" applyAlignment="1">
      <alignment horizontal="center" wrapText="1"/>
    </xf>
    <xf numFmtId="0" fontId="15" fillId="18" borderId="77" xfId="0" applyFont="1" applyFill="1" applyBorder="1" applyAlignment="1">
      <alignment horizontal="center"/>
    </xf>
    <xf numFmtId="0" fontId="15" fillId="18" borderId="78" xfId="0" applyFont="1" applyFill="1" applyBorder="1" applyAlignment="1">
      <alignment horizontal="center"/>
    </xf>
    <xf numFmtId="0" fontId="38" fillId="18" borderId="79" xfId="0" applyFont="1" applyFill="1" applyBorder="1" applyAlignment="1">
      <alignment horizontal="center"/>
    </xf>
    <xf numFmtId="0" fontId="37" fillId="22" borderId="37" xfId="0" applyFont="1" applyFill="1" applyBorder="1" applyAlignment="1">
      <alignment horizontal="center" wrapText="1"/>
    </xf>
    <xf numFmtId="0" fontId="37" fillId="22" borderId="77" xfId="0" applyFont="1" applyFill="1" applyBorder="1" applyAlignment="1">
      <alignment horizontal="center"/>
    </xf>
    <xf numFmtId="0" fontId="37" fillId="22" borderId="78" xfId="0" applyFont="1" applyFill="1" applyBorder="1" applyAlignment="1">
      <alignment horizontal="center"/>
    </xf>
    <xf numFmtId="0" fontId="37" fillId="15" borderId="0" xfId="0" applyFont="1" applyFill="1" applyAlignment="1">
      <alignment horizontal="center" wrapText="1"/>
    </xf>
    <xf numFmtId="0" fontId="36" fillId="22" borderId="47" xfId="0" applyFont="1" applyFill="1" applyBorder="1" applyAlignment="1">
      <alignment horizontal="center" wrapText="1"/>
    </xf>
    <xf numFmtId="0" fontId="37" fillId="22" borderId="77" xfId="0" applyFont="1" applyFill="1" applyBorder="1" applyAlignment="1">
      <alignment horizontal="center" wrapText="1"/>
    </xf>
    <xf numFmtId="0" fontId="37" fillId="22" borderId="78" xfId="0" applyFont="1" applyFill="1" applyBorder="1" applyAlignment="1">
      <alignment horizontal="center" wrapText="1"/>
    </xf>
    <xf numFmtId="0" fontId="38" fillId="22" borderId="79" xfId="0" applyFont="1" applyFill="1" applyBorder="1" applyAlignment="1">
      <alignment horizontal="center"/>
    </xf>
    <xf numFmtId="0" fontId="15" fillId="22" borderId="58" xfId="0" applyFont="1" applyFill="1" applyBorder="1" applyAlignment="1">
      <alignment horizontal="center" wrapText="1"/>
    </xf>
    <xf numFmtId="0" fontId="15" fillId="22" borderId="80" xfId="0" applyFont="1" applyFill="1" applyBorder="1" applyAlignment="1">
      <alignment horizontal="center" wrapText="1"/>
    </xf>
    <xf numFmtId="0" fontId="15" fillId="22" borderId="81" xfId="0" applyFont="1" applyFill="1" applyBorder="1" applyAlignment="1">
      <alignment horizontal="center" wrapText="1"/>
    </xf>
    <xf numFmtId="0" fontId="15" fillId="22" borderId="82" xfId="0" applyFont="1" applyFill="1" applyBorder="1" applyAlignment="1">
      <alignment horizontal="center" wrapText="1"/>
    </xf>
    <xf numFmtId="0" fontId="38" fillId="18" borderId="67" xfId="0" applyFont="1" applyFill="1" applyBorder="1" applyAlignment="1">
      <alignment horizontal="center" wrapText="1"/>
    </xf>
    <xf numFmtId="0" fontId="36" fillId="20" borderId="83" xfId="0" applyFont="1" applyFill="1" applyBorder="1" applyAlignment="1">
      <alignment horizontal="center" vertical="center"/>
    </xf>
    <xf numFmtId="0" fontId="36" fillId="20" borderId="54" xfId="0" applyFont="1" applyFill="1" applyBorder="1" applyAlignment="1">
      <alignment horizontal="center" vertical="center"/>
    </xf>
    <xf numFmtId="0" fontId="36" fillId="15" borderId="0" xfId="0" applyFont="1" applyFill="1" applyAlignment="1">
      <alignment horizontal="center" vertical="center"/>
    </xf>
    <xf numFmtId="0" fontId="52" fillId="0" borderId="0" xfId="0" applyFont="1"/>
    <xf numFmtId="0" fontId="15" fillId="0" borderId="44" xfId="0" applyFont="1" applyBorder="1" applyAlignment="1">
      <alignment horizontal="center"/>
    </xf>
    <xf numFmtId="0" fontId="15" fillId="0" borderId="84" xfId="0" applyFont="1" applyBorder="1" applyAlignment="1">
      <alignment horizontal="center"/>
    </xf>
    <xf numFmtId="0" fontId="15" fillId="0" borderId="43" xfId="0" applyFont="1" applyBorder="1" applyAlignment="1">
      <alignment horizontal="center"/>
    </xf>
    <xf numFmtId="0" fontId="15" fillId="15" borderId="0" xfId="0" applyFont="1" applyFill="1" applyAlignment="1">
      <alignment horizontal="center"/>
    </xf>
    <xf numFmtId="164" fontId="17" fillId="21" borderId="85" xfId="1" applyFont="1" applyFill="1" applyBorder="1" applyAlignment="1">
      <alignment horizontal="center" vertical="center"/>
    </xf>
    <xf numFmtId="164" fontId="36" fillId="21" borderId="56" xfId="1" applyFont="1" applyFill="1" applyBorder="1" applyAlignment="1" applyProtection="1">
      <alignment horizontal="center" vertical="center"/>
    </xf>
    <xf numFmtId="164" fontId="17" fillId="21" borderId="56" xfId="1" applyFont="1" applyFill="1" applyBorder="1" applyAlignment="1" applyProtection="1">
      <alignment horizontal="center" vertical="center"/>
    </xf>
    <xf numFmtId="164" fontId="17" fillId="15" borderId="0" xfId="1" applyFont="1" applyFill="1" applyBorder="1" applyAlignment="1">
      <alignment horizontal="center" vertical="center"/>
    </xf>
    <xf numFmtId="164" fontId="36" fillId="21" borderId="68" xfId="1" applyFont="1" applyFill="1" applyBorder="1" applyAlignment="1">
      <alignment horizontal="center" vertical="center"/>
    </xf>
    <xf numFmtId="164" fontId="38" fillId="21" borderId="59" xfId="1" applyFont="1" applyFill="1" applyBorder="1" applyAlignment="1">
      <alignment horizontal="center" vertical="center"/>
    </xf>
    <xf numFmtId="164" fontId="17" fillId="21" borderId="54" xfId="1" applyFont="1" applyFill="1" applyBorder="1" applyAlignment="1">
      <alignment horizontal="center" vertical="center"/>
    </xf>
    <xf numFmtId="164" fontId="17" fillId="21" borderId="55" xfId="1" applyFont="1" applyFill="1" applyBorder="1" applyAlignment="1">
      <alignment horizontal="center" vertical="center"/>
    </xf>
    <xf numFmtId="164" fontId="38" fillId="21" borderId="58" xfId="1" applyFont="1" applyFill="1" applyBorder="1" applyAlignment="1">
      <alignment horizontal="center" vertical="center"/>
    </xf>
    <xf numFmtId="164" fontId="0" fillId="0" borderId="0" xfId="1" applyFont="1"/>
    <xf numFmtId="164" fontId="15" fillId="14" borderId="57" xfId="0" applyNumberFormat="1" applyFont="1" applyFill="1" applyBorder="1"/>
    <xf numFmtId="164" fontId="15" fillId="14" borderId="68" xfId="0" applyNumberFormat="1" applyFont="1" applyFill="1" applyBorder="1"/>
    <xf numFmtId="164" fontId="15" fillId="14" borderId="59" xfId="0" applyNumberFormat="1" applyFont="1" applyFill="1" applyBorder="1"/>
    <xf numFmtId="0" fontId="1" fillId="0" borderId="0" xfId="0" applyFont="1"/>
    <xf numFmtId="0" fontId="15" fillId="15" borderId="42" xfId="0" applyFont="1" applyFill="1" applyBorder="1"/>
    <xf numFmtId="0" fontId="15" fillId="16" borderId="42" xfId="0" applyFont="1" applyFill="1" applyBorder="1" applyAlignment="1">
      <alignment vertical="center"/>
    </xf>
    <xf numFmtId="0" fontId="15" fillId="16" borderId="44" xfId="0" applyFont="1" applyFill="1" applyBorder="1" applyAlignment="1">
      <alignment vertical="center"/>
    </xf>
    <xf numFmtId="0" fontId="15" fillId="16" borderId="44" xfId="0" applyFont="1" applyFill="1" applyBorder="1" applyAlignment="1">
      <alignment wrapText="1"/>
    </xf>
    <xf numFmtId="0" fontId="53" fillId="14" borderId="38" xfId="0" applyFont="1" applyFill="1" applyBorder="1" applyAlignment="1">
      <alignment horizontal="center" vertical="center" wrapText="1"/>
    </xf>
    <xf numFmtId="0" fontId="15" fillId="16" borderId="46" xfId="0" applyFont="1" applyFill="1" applyBorder="1" applyAlignment="1">
      <alignment vertical="center"/>
    </xf>
    <xf numFmtId="0" fontId="15" fillId="16" borderId="46" xfId="0" applyFont="1" applyFill="1" applyBorder="1" applyAlignment="1">
      <alignment wrapText="1"/>
    </xf>
    <xf numFmtId="0" fontId="38" fillId="0" borderId="37" xfId="0" applyFont="1" applyBorder="1" applyAlignment="1">
      <alignment horizontal="center" wrapText="1"/>
    </xf>
    <xf numFmtId="0" fontId="38" fillId="18" borderId="37" xfId="0" applyFont="1" applyFill="1" applyBorder="1" applyAlignment="1">
      <alignment horizontal="center" wrapText="1"/>
    </xf>
    <xf numFmtId="0" fontId="38" fillId="0" borderId="37" xfId="0" applyFont="1" applyBorder="1" applyAlignment="1">
      <alignment horizontal="center"/>
    </xf>
    <xf numFmtId="0" fontId="38" fillId="18" borderId="37" xfId="0" applyFont="1" applyFill="1" applyBorder="1" applyAlignment="1">
      <alignment horizontal="center"/>
    </xf>
    <xf numFmtId="0" fontId="40" fillId="0" borderId="46" xfId="0" applyFont="1" applyBorder="1" applyAlignment="1">
      <alignment horizontal="center"/>
    </xf>
    <xf numFmtId="0" fontId="15" fillId="16" borderId="58" xfId="0" applyFont="1" applyFill="1" applyBorder="1" applyAlignment="1">
      <alignment vertical="center"/>
    </xf>
    <xf numFmtId="0" fontId="15" fillId="16" borderId="58" xfId="0" applyFont="1" applyFill="1" applyBorder="1" applyAlignment="1">
      <alignment wrapText="1"/>
    </xf>
    <xf numFmtId="0" fontId="15" fillId="15" borderId="37" xfId="0" applyFont="1" applyFill="1" applyBorder="1"/>
    <xf numFmtId="0" fontId="37" fillId="16" borderId="42" xfId="0" applyFont="1" applyFill="1" applyBorder="1" applyAlignment="1">
      <alignment wrapText="1"/>
    </xf>
    <xf numFmtId="0" fontId="16" fillId="0" borderId="68" xfId="0" applyFont="1" applyBorder="1" applyAlignment="1">
      <alignment horizontal="center" vertical="center"/>
    </xf>
    <xf numFmtId="0" fontId="16" fillId="0" borderId="8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15" borderId="42" xfId="0" applyFont="1" applyFill="1" applyBorder="1" applyAlignment="1">
      <alignment vertical="center"/>
    </xf>
    <xf numFmtId="0" fontId="17" fillId="0" borderId="87" xfId="0" applyFont="1" applyBorder="1" applyAlignment="1">
      <alignment horizontal="center"/>
    </xf>
    <xf numFmtId="0" fontId="15" fillId="15" borderId="44" xfId="0" applyFont="1" applyFill="1" applyBorder="1" applyAlignment="1">
      <alignment vertical="center"/>
    </xf>
    <xf numFmtId="0" fontId="37" fillId="15" borderId="44" xfId="0" applyFont="1" applyFill="1" applyBorder="1" applyAlignment="1">
      <alignment wrapText="1"/>
    </xf>
    <xf numFmtId="0" fontId="15" fillId="15" borderId="46" xfId="0" applyFont="1" applyFill="1" applyBorder="1" applyAlignment="1">
      <alignment vertical="center"/>
    </xf>
    <xf numFmtId="0" fontId="37" fillId="15" borderId="46" xfId="0" applyFont="1" applyFill="1" applyBorder="1" applyAlignment="1">
      <alignment wrapText="1"/>
    </xf>
    <xf numFmtId="0" fontId="32" fillId="0" borderId="40" xfId="0" applyFont="1" applyBorder="1" applyAlignment="1">
      <alignment horizontal="center" vertical="center" wrapText="1"/>
    </xf>
    <xf numFmtId="0" fontId="33" fillId="0" borderId="62" xfId="0" applyFont="1" applyBorder="1" applyAlignment="1">
      <alignment horizontal="center" vertical="center" wrapText="1"/>
    </xf>
    <xf numFmtId="0" fontId="15" fillId="15" borderId="58" xfId="0" applyFont="1" applyFill="1" applyBorder="1" applyAlignment="1">
      <alignment vertical="center"/>
    </xf>
    <xf numFmtId="0" fontId="16" fillId="0" borderId="5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2" fillId="0" borderId="40" xfId="0" applyFont="1" applyBorder="1" applyAlignment="1">
      <alignment horizontal="center" vertical="center"/>
    </xf>
    <xf numFmtId="0" fontId="37" fillId="15" borderId="58" xfId="0" applyFont="1" applyFill="1" applyBorder="1" applyAlignment="1">
      <alignment wrapText="1"/>
    </xf>
    <xf numFmtId="0" fontId="36" fillId="20" borderId="0" xfId="0" applyFont="1" applyFill="1" applyAlignment="1">
      <alignment horizontal="center" vertical="center"/>
    </xf>
    <xf numFmtId="164" fontId="17" fillId="21" borderId="0" xfId="1" applyFont="1" applyFill="1" applyBorder="1" applyAlignment="1">
      <alignment horizontal="center" vertical="center"/>
    </xf>
    <xf numFmtId="164" fontId="36" fillId="21" borderId="0" xfId="1" applyFont="1" applyFill="1" applyBorder="1" applyAlignment="1" applyProtection="1">
      <alignment horizontal="center" vertical="center"/>
    </xf>
  </cellXfs>
  <cellStyles count="2">
    <cellStyle name="Milliers 2" xfId="1" xr:uid="{6573F64E-B598-4B00-B0CE-5D3419EFADC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8283</xdr:rowOff>
    </xdr:from>
    <xdr:to>
      <xdr:col>3</xdr:col>
      <xdr:colOff>3147</xdr:colOff>
      <xdr:row>2</xdr:row>
      <xdr:rowOff>2080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C4FD9C-7581-460A-BEBB-CC96C03A5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83"/>
          <a:ext cx="5047587" cy="1319677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28</xdr:row>
      <xdr:rowOff>8283</xdr:rowOff>
    </xdr:from>
    <xdr:ext cx="5039636" cy="1317109"/>
    <xdr:pic>
      <xdr:nvPicPr>
        <xdr:cNvPr id="3" name="Image 2">
          <a:extLst>
            <a:ext uri="{FF2B5EF4-FFF2-40B4-BE49-F238E27FC236}">
              <a16:creationId xmlns:a16="http://schemas.microsoft.com/office/drawing/2014/main" id="{A6BF11C8-963D-4DF6-B7DF-05245DFC7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89643"/>
          <a:ext cx="5039636" cy="13171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REGAL02\BaseDocuments\Regal_Documents\Doc_Commande\01.FEUILLES%20DE%20CONDITIONNEMENT\2021\V4\27.Semaine%2003%20-%200507%20au%2011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U _x000a_0507_x000a_ AU _x000a_1107"/>
      <sheetName val="LUNDI"/>
      <sheetName val="MARDI"/>
      <sheetName val="MERCREDI"/>
      <sheetName val="MERCREDI LF"/>
      <sheetName val="JEUDI"/>
      <sheetName val="JEUDI LF"/>
      <sheetName val="VENDREDI"/>
      <sheetName val="VENDREDI LF"/>
      <sheetName val="SAMEDI"/>
      <sheetName val="DIMANCHE"/>
    </sheetNames>
    <sheetDataSet>
      <sheetData sheetId="0">
        <row r="1">
          <cell r="E1">
            <v>44382</v>
          </cell>
        </row>
        <row r="5">
          <cell r="A5" t="str">
            <v>ENTREE 1</v>
          </cell>
          <cell r="B5" t="str">
            <v>Betteraves cuites vinaigrette</v>
          </cell>
          <cell r="C5" t="str">
            <v>Salade carotte râpée</v>
          </cell>
          <cell r="D5" t="str">
            <v>Salade exotique</v>
          </cell>
        </row>
        <row r="6">
          <cell r="A6" t="str">
            <v>SALADE REPAS</v>
          </cell>
          <cell r="B6" t="str">
            <v>Salade paysanne</v>
          </cell>
          <cell r="C6" t="str">
            <v>Salade crudités</v>
          </cell>
          <cell r="D6" t="str">
            <v>Salade chinoise</v>
          </cell>
        </row>
        <row r="7">
          <cell r="A7" t="str">
            <v>ENTREE 2</v>
          </cell>
          <cell r="B7" t="str">
            <v>Salade russe+ rôti poulet PICNIC</v>
          </cell>
          <cell r="C7" t="str">
            <v>Salade fraîcheur thon picnic</v>
          </cell>
          <cell r="D7" t="str">
            <v>Salade pâtes persillade jambon volaille picnic</v>
          </cell>
        </row>
        <row r="8">
          <cell r="A8" t="str">
            <v>ENTREE 3</v>
          </cell>
          <cell r="B8" t="str">
            <v>Vinaigrette barquette</v>
          </cell>
          <cell r="C8" t="str">
            <v>Sans carotte</v>
          </cell>
          <cell r="D8" t="str">
            <v>Sans carotte</v>
          </cell>
        </row>
        <row r="9">
          <cell r="A9" t="str">
            <v>ENTREE 4</v>
          </cell>
          <cell r="B9" t="str">
            <v>Rougail barquette</v>
          </cell>
          <cell r="C9" t="str">
            <v>Carotte râpée</v>
          </cell>
        </row>
        <row r="10">
          <cell r="A10" t="str">
            <v>PLAT PROTIDIQUE N°1</v>
          </cell>
          <cell r="B10" t="str">
            <v>Carry poulet 200gr</v>
          </cell>
          <cell r="C10" t="str">
            <v>Canard à la vanille 200gr</v>
          </cell>
        </row>
        <row r="11">
          <cell r="A11" t="str">
            <v>PLAT PROTIDIQUE N°2</v>
          </cell>
          <cell r="B11" t="str">
            <v>Rôti porc 150gr</v>
          </cell>
          <cell r="C11" t="str">
            <v>Saucisse frit porc X2</v>
          </cell>
        </row>
        <row r="12">
          <cell r="A12" t="str">
            <v>PLAT PROTIDIQUE EXTRA 1</v>
          </cell>
          <cell r="B12" t="str">
            <v>Dinde 3 merveilles 150gr</v>
          </cell>
          <cell r="C12" t="str">
            <v>Carry poulet fumé 200gr</v>
          </cell>
        </row>
        <row r="13">
          <cell r="A13" t="str">
            <v>PLAT PROTIDIQUE EXTRA 2</v>
          </cell>
          <cell r="B13" t="str">
            <v>Cuisse poulet</v>
          </cell>
          <cell r="C13" t="str">
            <v>Cuisse poulet</v>
          </cell>
        </row>
        <row r="14">
          <cell r="A14" t="str">
            <v>PLAT PROTIDIQUE EXTRA 3</v>
          </cell>
          <cell r="B14" t="str">
            <v>Poisson pané X2</v>
          </cell>
          <cell r="C14" t="str">
            <v>Poisson pané X2</v>
          </cell>
        </row>
        <row r="15">
          <cell r="A15" t="str">
            <v>PLAT PROTIDIQUE EXTRA 4</v>
          </cell>
          <cell r="B15" t="str">
            <v>Rôti canard poivre vert 200gr</v>
          </cell>
          <cell r="C15" t="str">
            <v>Lasagne poulet 350gr</v>
          </cell>
        </row>
        <row r="16">
          <cell r="A16" t="str">
            <v>FECULENT 1</v>
          </cell>
          <cell r="B16" t="str">
            <v>Riz</v>
          </cell>
          <cell r="C16" t="str">
            <v>Riz</v>
          </cell>
        </row>
        <row r="17">
          <cell r="A17" t="str">
            <v>FECULENT 2</v>
          </cell>
          <cell r="B17" t="str">
            <v>Purée pomme de terre</v>
          </cell>
          <cell r="C17" t="str">
            <v>Riz complet</v>
          </cell>
        </row>
        <row r="18">
          <cell r="A18" t="str">
            <v>FECULENT 3</v>
          </cell>
          <cell r="C18" t="str">
            <v>Purée pomme de terre</v>
          </cell>
        </row>
        <row r="19">
          <cell r="A19" t="str">
            <v>FECULENT 4</v>
          </cell>
        </row>
        <row r="20">
          <cell r="A20" t="str">
            <v>GRAINS</v>
          </cell>
          <cell r="B20" t="str">
            <v>Lentilles</v>
          </cell>
          <cell r="C20" t="str">
            <v>Haricots blanc</v>
          </cell>
        </row>
        <row r="21">
          <cell r="A21" t="str">
            <v>LEGUMES 1</v>
          </cell>
          <cell r="B21" t="str">
            <v>Poêlée trio de légumes</v>
          </cell>
          <cell r="C21" t="str">
            <v>Daube citrouille</v>
          </cell>
        </row>
        <row r="22">
          <cell r="A22" t="str">
            <v>LEGUMES 2</v>
          </cell>
        </row>
        <row r="23">
          <cell r="A23" t="str">
            <v>PRODUIT LACTE 1</v>
          </cell>
          <cell r="B23" t="str">
            <v>Edam</v>
          </cell>
          <cell r="C23" t="str">
            <v>Yaourt nature</v>
          </cell>
          <cell r="D23" t="str">
            <v>Chedar</v>
          </cell>
        </row>
        <row r="24">
          <cell r="A24" t="str">
            <v>PRODUIT LACTE 2</v>
          </cell>
          <cell r="C24" t="str">
            <v>Yaourt aromatisé</v>
          </cell>
        </row>
        <row r="25">
          <cell r="A25" t="str">
            <v>PRODUIT LACTE 3</v>
          </cell>
        </row>
        <row r="26">
          <cell r="A26" t="str">
            <v>DESSERT 1</v>
          </cell>
          <cell r="B26" t="str">
            <v>Pomme</v>
          </cell>
          <cell r="C26" t="str">
            <v>Compote pomme banane</v>
          </cell>
          <cell r="D26" t="str">
            <v>Pot de glace</v>
          </cell>
        </row>
        <row r="27">
          <cell r="A27" t="str">
            <v>DESSERT 2</v>
          </cell>
          <cell r="D27" t="str">
            <v>Nectarine</v>
          </cell>
        </row>
        <row r="28">
          <cell r="A28" t="str">
            <v>DESSERT 3</v>
          </cell>
          <cell r="B28" t="str">
            <v>Compote aux fruits</v>
          </cell>
        </row>
        <row r="31">
          <cell r="A31" t="str">
            <v>ENTREE 1</v>
          </cell>
          <cell r="B31" t="str">
            <v>Duo de fleurette vinaigrette</v>
          </cell>
          <cell r="C31" t="str">
            <v>Salade de tomate</v>
          </cell>
          <cell r="D31" t="str">
            <v>Salade haricots vert</v>
          </cell>
        </row>
        <row r="32">
          <cell r="A32" t="str">
            <v>ENTREE 2</v>
          </cell>
          <cell r="B32" t="str">
            <v>Velouté haricots vert</v>
          </cell>
          <cell r="C32" t="str">
            <v>Velouté champignons</v>
          </cell>
          <cell r="D32" t="str">
            <v>Velouté citrouille</v>
          </cell>
        </row>
        <row r="33">
          <cell r="A33" t="str">
            <v>PLAT PROTIDIQUE N°1</v>
          </cell>
          <cell r="B33" t="str">
            <v>Dinde 3 merveilles 150gr</v>
          </cell>
          <cell r="C33" t="str">
            <v>Lasagne poulet 350gr</v>
          </cell>
        </row>
        <row r="34">
          <cell r="A34" t="str">
            <v>PLAT PROTIDIQUE N°2</v>
          </cell>
          <cell r="B34" t="str">
            <v>Cordon bleu</v>
          </cell>
          <cell r="C34" t="str">
            <v>Carry poulet fumé 200gr</v>
          </cell>
        </row>
        <row r="35">
          <cell r="A35" t="str">
            <v>PLAT PROTIDIQUE EXTRA 1</v>
          </cell>
          <cell r="C35" t="str">
            <v>Shop suey dinde 250gr</v>
          </cell>
        </row>
        <row r="36">
          <cell r="A36" t="str">
            <v>PLAT PROTIDIQUE EXTRA 2</v>
          </cell>
        </row>
        <row r="37">
          <cell r="A37" t="str">
            <v>PLAT PROTIDIQUE EXTRA 3</v>
          </cell>
        </row>
        <row r="38">
          <cell r="A38" t="str">
            <v>PLAT PROTIDIQUE EXTRA 4</v>
          </cell>
        </row>
        <row r="39">
          <cell r="A39" t="str">
            <v>FECULENT 1</v>
          </cell>
          <cell r="B39" t="str">
            <v>Riz</v>
          </cell>
          <cell r="C39" t="str">
            <v>Riz</v>
          </cell>
        </row>
        <row r="40">
          <cell r="A40" t="str">
            <v>FECULENT 2</v>
          </cell>
          <cell r="B40" t="str">
            <v>Semoule</v>
          </cell>
        </row>
        <row r="41">
          <cell r="A41" t="str">
            <v>FECULENT 3</v>
          </cell>
          <cell r="B41" t="str">
            <v>Sosso maïs</v>
          </cell>
        </row>
        <row r="42">
          <cell r="A42" t="str">
            <v>FECULENT 4</v>
          </cell>
          <cell r="B42" t="str">
            <v>Purée pomme de terre</v>
          </cell>
        </row>
        <row r="43">
          <cell r="A43" t="str">
            <v>GRAINS</v>
          </cell>
          <cell r="B43" t="str">
            <v>Lentilles</v>
          </cell>
          <cell r="C43" t="str">
            <v>Haricots blanc</v>
          </cell>
        </row>
        <row r="44">
          <cell r="A44" t="str">
            <v>LEGUMES 1</v>
          </cell>
          <cell r="B44" t="str">
            <v>Légumes couscous</v>
          </cell>
          <cell r="C44" t="str">
            <v>Sauté brocolis</v>
          </cell>
        </row>
        <row r="45">
          <cell r="A45" t="str">
            <v>LEGUMES 2</v>
          </cell>
        </row>
        <row r="46">
          <cell r="A46" t="str">
            <v>PRODUIT LACTE 1</v>
          </cell>
          <cell r="B46" t="str">
            <v>Yaourt nature</v>
          </cell>
          <cell r="C46" t="str">
            <v>Port Salut</v>
          </cell>
          <cell r="D46" t="str">
            <v>Fromage blanc aromatisé</v>
          </cell>
        </row>
        <row r="47">
          <cell r="A47" t="str">
            <v>PRODUIT LACTE 2</v>
          </cell>
          <cell r="B47" t="str">
            <v>Yaourt nature sucré</v>
          </cell>
          <cell r="C47" t="str">
            <v>Yaourt sucré</v>
          </cell>
        </row>
        <row r="48">
          <cell r="A48" t="str">
            <v>PRODUIT LACTE 3</v>
          </cell>
        </row>
        <row r="49">
          <cell r="A49" t="str">
            <v>DESSERT 1</v>
          </cell>
          <cell r="B49" t="str">
            <v>Poire</v>
          </cell>
          <cell r="C49" t="str">
            <v>Dés de fruits</v>
          </cell>
          <cell r="D49" t="str">
            <v>Compote pomme ananas</v>
          </cell>
        </row>
        <row r="50">
          <cell r="A50" t="str">
            <v>DESSERT 2</v>
          </cell>
        </row>
        <row r="51">
          <cell r="A51" t="str">
            <v>DESSERT 3</v>
          </cell>
          <cell r="B51" t="str">
            <v>Compote</v>
          </cell>
          <cell r="C51" t="str">
            <v>Compote pomme banane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CAF70-15D9-4703-BD8B-DEB319270A6F}">
  <sheetPr codeName="Feuil1">
    <tabColor theme="8"/>
    <pageSetUpPr fitToPage="1"/>
  </sheetPr>
  <dimension ref="A1:J55"/>
  <sheetViews>
    <sheetView view="pageBreakPreview" zoomScaleNormal="7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4" sqref="B4"/>
    </sheetView>
  </sheetViews>
  <sheetFormatPr baseColWidth="10" defaultColWidth="8.88671875" defaultRowHeight="14.4"/>
  <cols>
    <col min="1" max="1" width="28.6640625" style="70" bestFit="1" customWidth="1"/>
    <col min="2" max="3" width="22.44140625" style="71" bestFit="1" customWidth="1"/>
    <col min="4" max="4" width="22.44140625" bestFit="1" customWidth="1"/>
    <col min="5" max="5" width="22.44140625" style="70" bestFit="1" customWidth="1"/>
    <col min="6" max="6" width="22.44140625" style="71" bestFit="1" customWidth="1"/>
    <col min="7" max="8" width="22.44140625" style="70" bestFit="1" customWidth="1"/>
    <col min="10" max="10" width="26.77734375" customWidth="1"/>
  </cols>
  <sheetData>
    <row r="1" spans="1:10" ht="18.75" customHeight="1">
      <c r="A1" s="1"/>
      <c r="B1" s="2"/>
      <c r="C1" s="2"/>
      <c r="D1" s="3" t="s">
        <v>0</v>
      </c>
      <c r="E1" s="3">
        <v>44375</v>
      </c>
      <c r="F1" s="3" t="s">
        <v>1</v>
      </c>
      <c r="G1" s="3"/>
      <c r="H1" s="3"/>
      <c r="I1" s="4"/>
      <c r="J1" s="5"/>
    </row>
    <row r="2" spans="1:10" ht="85.95" customHeight="1" thickBot="1">
      <c r="A2" s="6"/>
      <c r="B2" s="7"/>
      <c r="C2" s="7"/>
      <c r="D2" s="8"/>
      <c r="E2" s="8"/>
      <c r="F2" s="8"/>
      <c r="G2" s="8"/>
      <c r="H2" s="8"/>
      <c r="I2" s="4"/>
      <c r="J2" s="9"/>
    </row>
    <row r="3" spans="1:10" ht="18.75" customHeight="1" thickTop="1" thickBot="1">
      <c r="A3" s="10"/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4"/>
      <c r="J3" s="12" t="str">
        <f>UPPER("MENU DU "&amp;CHAR(10)&amp;TEXT(E1,"JJMM")&amp;CHAR(10)&amp;" AU "&amp;CHAR(10)&amp;TEXT(E1+6,"JJMM"))</f>
        <v>MENU DU 
2806
 AU 
0407</v>
      </c>
    </row>
    <row r="4" spans="1:10" ht="30" customHeight="1" thickTop="1" thickBot="1">
      <c r="A4" s="13"/>
      <c r="B4" s="14">
        <f>E1</f>
        <v>44375</v>
      </c>
      <c r="C4" s="14">
        <f>B4+1</f>
        <v>44376</v>
      </c>
      <c r="D4" s="14">
        <f t="shared" ref="D4:G4" si="0">C4+1</f>
        <v>44377</v>
      </c>
      <c r="E4" s="14">
        <f t="shared" si="0"/>
        <v>44378</v>
      </c>
      <c r="F4" s="14">
        <f t="shared" si="0"/>
        <v>44379</v>
      </c>
      <c r="G4" s="14">
        <f t="shared" si="0"/>
        <v>44380</v>
      </c>
      <c r="H4" s="14">
        <f>G4+1</f>
        <v>44381</v>
      </c>
      <c r="I4" s="4"/>
      <c r="J4" s="4"/>
    </row>
    <row r="5" spans="1:10" ht="35.25" customHeight="1" thickTop="1">
      <c r="A5" s="15" t="s">
        <v>9</v>
      </c>
      <c r="B5" s="16"/>
      <c r="C5" s="17"/>
      <c r="D5" s="16"/>
      <c r="E5" s="16"/>
      <c r="F5" s="16"/>
      <c r="G5" s="16"/>
      <c r="H5" s="16"/>
      <c r="I5" s="4"/>
      <c r="J5" s="4"/>
    </row>
    <row r="6" spans="1:10" ht="35.25" customHeight="1">
      <c r="A6" s="18" t="s">
        <v>10</v>
      </c>
      <c r="B6" s="19"/>
      <c r="C6" s="19"/>
      <c r="D6" s="19"/>
      <c r="E6" s="19"/>
      <c r="F6" s="19"/>
      <c r="G6" s="19"/>
      <c r="H6" s="19"/>
      <c r="I6" s="4"/>
      <c r="J6" s="4"/>
    </row>
    <row r="7" spans="1:10" ht="35.25" customHeight="1">
      <c r="A7" s="18" t="s">
        <v>11</v>
      </c>
      <c r="B7" s="19"/>
      <c r="C7" s="19"/>
      <c r="D7" s="19"/>
      <c r="E7" s="19"/>
      <c r="F7" s="19"/>
      <c r="G7" s="19"/>
      <c r="H7" s="19"/>
      <c r="I7" s="4"/>
      <c r="J7" s="4"/>
    </row>
    <row r="8" spans="1:10" ht="35.25" customHeight="1" thickBot="1">
      <c r="A8" s="18" t="s">
        <v>12</v>
      </c>
      <c r="B8" s="19"/>
      <c r="C8" s="20"/>
      <c r="D8" s="19"/>
      <c r="E8" s="19"/>
      <c r="F8" s="19"/>
      <c r="G8" s="19"/>
      <c r="H8" s="19"/>
      <c r="I8" s="4"/>
      <c r="J8" s="4"/>
    </row>
    <row r="9" spans="1:10" ht="35.25" customHeight="1" thickBot="1">
      <c r="A9" s="21" t="s">
        <v>13</v>
      </c>
      <c r="B9" s="20"/>
      <c r="C9" s="20"/>
      <c r="D9" s="20"/>
      <c r="E9" s="20"/>
      <c r="F9" s="20"/>
      <c r="G9" s="20"/>
      <c r="H9" s="20"/>
      <c r="I9" s="4"/>
      <c r="J9" s="4"/>
    </row>
    <row r="10" spans="1:10" ht="35.25" customHeight="1">
      <c r="A10" s="22" t="s">
        <v>14</v>
      </c>
      <c r="B10" s="23"/>
      <c r="C10" s="23"/>
      <c r="D10" s="23"/>
      <c r="E10" s="23"/>
      <c r="F10" s="23"/>
      <c r="G10" s="23"/>
      <c r="H10" s="23"/>
      <c r="I10" s="4"/>
      <c r="J10" s="4"/>
    </row>
    <row r="11" spans="1:10" ht="30" customHeight="1">
      <c r="A11" s="24" t="s">
        <v>15</v>
      </c>
      <c r="B11" s="25"/>
      <c r="C11" s="25"/>
      <c r="D11" s="25"/>
      <c r="E11" s="25"/>
      <c r="F11" s="25"/>
      <c r="G11" s="25"/>
      <c r="H11" s="25"/>
      <c r="I11" s="4"/>
      <c r="J11" s="4"/>
    </row>
    <row r="12" spans="1:10" ht="30" customHeight="1">
      <c r="A12" s="24" t="s">
        <v>16</v>
      </c>
      <c r="B12" s="25"/>
      <c r="C12" s="25"/>
      <c r="D12" s="25"/>
      <c r="E12" s="25"/>
      <c r="F12" s="25"/>
      <c r="G12" s="25"/>
      <c r="H12" s="25"/>
      <c r="I12" s="4"/>
      <c r="J12" s="4"/>
    </row>
    <row r="13" spans="1:10" ht="30" customHeight="1">
      <c r="A13" s="24" t="s">
        <v>17</v>
      </c>
      <c r="B13" s="25"/>
      <c r="C13" s="25"/>
      <c r="D13" s="25"/>
      <c r="E13" s="25"/>
      <c r="F13" s="25"/>
      <c r="G13" s="25"/>
      <c r="H13" s="25"/>
      <c r="I13" s="4"/>
      <c r="J13" s="4"/>
    </row>
    <row r="14" spans="1:10" ht="30" customHeight="1" thickBot="1">
      <c r="A14" s="24" t="s">
        <v>18</v>
      </c>
      <c r="B14" s="25"/>
      <c r="C14" s="26"/>
      <c r="D14" s="25"/>
      <c r="E14" s="25"/>
      <c r="F14" s="25"/>
      <c r="G14" s="25"/>
      <c r="H14" s="25"/>
      <c r="I14" s="4"/>
      <c r="J14" s="4"/>
    </row>
    <row r="15" spans="1:10" ht="30" customHeight="1" thickBot="1">
      <c r="A15" s="27" t="s">
        <v>19</v>
      </c>
      <c r="B15" s="26"/>
      <c r="C15" s="26"/>
      <c r="D15" s="26"/>
      <c r="E15" s="26"/>
      <c r="F15" s="26"/>
      <c r="G15" s="26"/>
      <c r="H15" s="26"/>
      <c r="I15" s="4"/>
      <c r="J15" s="4"/>
    </row>
    <row r="16" spans="1:10" ht="30" customHeight="1">
      <c r="A16" s="28" t="s">
        <v>20</v>
      </c>
      <c r="B16" s="29"/>
      <c r="C16" s="29"/>
      <c r="D16" s="29"/>
      <c r="E16" s="29"/>
      <c r="F16" s="29"/>
      <c r="G16" s="29"/>
      <c r="H16" s="29"/>
      <c r="I16" s="4"/>
      <c r="J16" s="4"/>
    </row>
    <row r="17" spans="1:10" ht="30" customHeight="1">
      <c r="A17" s="30" t="s">
        <v>21</v>
      </c>
      <c r="B17" s="31"/>
      <c r="C17" s="31"/>
      <c r="D17" s="31"/>
      <c r="E17" s="31"/>
      <c r="F17" s="31"/>
      <c r="G17" s="31"/>
      <c r="H17" s="31"/>
      <c r="I17" s="4"/>
      <c r="J17" s="4"/>
    </row>
    <row r="18" spans="1:10" ht="30" customHeight="1">
      <c r="A18" s="30" t="s">
        <v>22</v>
      </c>
      <c r="B18" s="31"/>
      <c r="C18" s="31"/>
      <c r="D18" s="31"/>
      <c r="E18" s="31"/>
      <c r="F18" s="31"/>
      <c r="G18" s="31"/>
      <c r="H18" s="31"/>
      <c r="I18" s="4"/>
      <c r="J18" s="4"/>
    </row>
    <row r="19" spans="1:10" ht="30" customHeight="1" thickBot="1">
      <c r="A19" s="32" t="s">
        <v>23</v>
      </c>
      <c r="B19" s="33"/>
      <c r="C19" s="33"/>
      <c r="D19" s="33"/>
      <c r="E19" s="33"/>
      <c r="F19" s="33"/>
      <c r="G19" s="33"/>
      <c r="H19" s="33"/>
      <c r="I19" s="4"/>
      <c r="J19" s="4"/>
    </row>
    <row r="20" spans="1:10" ht="30" customHeight="1" thickBot="1">
      <c r="A20" s="34" t="s">
        <v>24</v>
      </c>
      <c r="B20" s="35"/>
      <c r="C20" s="35"/>
      <c r="D20" s="35"/>
      <c r="E20" s="35"/>
      <c r="F20" s="35"/>
      <c r="G20" s="35"/>
      <c r="H20" s="35"/>
      <c r="I20" s="4"/>
      <c r="J20" s="4"/>
    </row>
    <row r="21" spans="1:10" ht="30" customHeight="1">
      <c r="A21" s="36" t="s">
        <v>25</v>
      </c>
      <c r="B21" s="37"/>
      <c r="C21" s="37"/>
      <c r="D21" s="37"/>
      <c r="E21" s="37"/>
      <c r="F21" s="37"/>
      <c r="G21" s="37"/>
      <c r="H21" s="37"/>
      <c r="I21" s="4"/>
      <c r="J21" s="4"/>
    </row>
    <row r="22" spans="1:10" ht="30" customHeight="1" thickBot="1">
      <c r="A22" s="38" t="s">
        <v>26</v>
      </c>
      <c r="B22" s="39"/>
      <c r="C22" s="39"/>
      <c r="D22" s="39"/>
      <c r="E22" s="39"/>
      <c r="F22" s="39"/>
      <c r="G22" s="39"/>
      <c r="H22" s="39"/>
      <c r="I22" s="4"/>
      <c r="J22" s="4"/>
    </row>
    <row r="23" spans="1:10" ht="30" customHeight="1">
      <c r="A23" s="40" t="s">
        <v>27</v>
      </c>
      <c r="B23" s="41"/>
      <c r="C23" s="41"/>
      <c r="D23" s="41"/>
      <c r="E23" s="41"/>
      <c r="F23" s="41"/>
      <c r="G23" s="41"/>
      <c r="H23" s="41"/>
      <c r="I23" s="4"/>
      <c r="J23" s="4"/>
    </row>
    <row r="24" spans="1:10" ht="30" customHeight="1">
      <c r="A24" s="42" t="s">
        <v>28</v>
      </c>
      <c r="B24" s="43"/>
      <c r="C24" s="43"/>
      <c r="D24" s="43"/>
      <c r="E24" s="43"/>
      <c r="F24" s="43"/>
      <c r="G24" s="43"/>
      <c r="H24" s="43"/>
      <c r="I24" s="4"/>
      <c r="J24" s="4"/>
    </row>
    <row r="25" spans="1:10" ht="30" customHeight="1" thickBot="1">
      <c r="A25" s="44" t="s">
        <v>29</v>
      </c>
      <c r="B25" s="45"/>
      <c r="C25" s="45"/>
      <c r="D25" s="45"/>
      <c r="E25" s="45"/>
      <c r="F25" s="45"/>
      <c r="G25" s="45"/>
      <c r="H25" s="45"/>
      <c r="I25" s="4"/>
      <c r="J25" s="4"/>
    </row>
    <row r="26" spans="1:10" ht="15" customHeight="1">
      <c r="A26" s="46" t="s">
        <v>30</v>
      </c>
      <c r="B26" s="47"/>
      <c r="C26" s="47"/>
      <c r="D26" s="47"/>
      <c r="E26" s="47"/>
      <c r="F26" s="47"/>
      <c r="G26" s="47"/>
      <c r="H26" s="47"/>
      <c r="I26" s="4"/>
      <c r="J26" s="4"/>
    </row>
    <row r="27" spans="1:10" ht="15" customHeight="1">
      <c r="A27" s="48" t="s">
        <v>31</v>
      </c>
      <c r="B27" s="49"/>
      <c r="C27" s="49"/>
      <c r="D27" s="49"/>
      <c r="E27" s="49"/>
      <c r="F27" s="49"/>
      <c r="G27" s="49"/>
      <c r="H27" s="49"/>
      <c r="I27" s="4"/>
      <c r="J27" s="4"/>
    </row>
    <row r="28" spans="1:10" ht="15" customHeight="1" thickBot="1">
      <c r="A28" s="50" t="s">
        <v>32</v>
      </c>
      <c r="B28" s="51"/>
      <c r="C28" s="51"/>
      <c r="D28" s="51"/>
      <c r="E28" s="51"/>
      <c r="F28" s="51"/>
      <c r="G28" s="51"/>
      <c r="H28" s="51"/>
      <c r="I28" s="4"/>
      <c r="J28" s="4"/>
    </row>
    <row r="29" spans="1:10" ht="18.75" customHeight="1" thickTop="1">
      <c r="A29" s="6"/>
      <c r="B29" s="7"/>
      <c r="C29" s="7"/>
      <c r="D29" s="52" t="str">
        <f>D1</f>
        <v>SEMAINE 3</v>
      </c>
      <c r="E29" s="53">
        <f>E1</f>
        <v>44375</v>
      </c>
      <c r="F29" s="52" t="s">
        <v>1</v>
      </c>
      <c r="G29" s="52"/>
      <c r="H29" s="54"/>
      <c r="I29" s="55"/>
      <c r="J29" s="4"/>
    </row>
    <row r="30" spans="1:10" ht="85.95" customHeight="1" thickBot="1">
      <c r="A30" s="6"/>
      <c r="B30" s="7"/>
      <c r="C30" s="7"/>
      <c r="D30" s="56"/>
      <c r="E30" s="53"/>
      <c r="F30" s="56"/>
      <c r="G30" s="56"/>
      <c r="H30" s="57"/>
      <c r="I30" s="55"/>
      <c r="J30" s="4"/>
    </row>
    <row r="31" spans="1:10" ht="35.25" customHeight="1" thickTop="1">
      <c r="A31" s="58" t="s">
        <v>9</v>
      </c>
      <c r="B31" s="59"/>
      <c r="C31" s="59"/>
      <c r="D31" s="59"/>
      <c r="E31" s="59"/>
      <c r="F31" s="59"/>
      <c r="G31" s="59"/>
      <c r="H31" s="59"/>
      <c r="I31" s="4"/>
      <c r="J31" s="4"/>
    </row>
    <row r="32" spans="1:10" ht="35.25" customHeight="1" thickBot="1">
      <c r="A32" s="60" t="s">
        <v>11</v>
      </c>
      <c r="B32" s="61"/>
      <c r="C32" s="61"/>
      <c r="D32" s="61"/>
      <c r="E32" s="61"/>
      <c r="F32" s="61"/>
      <c r="G32" s="61"/>
      <c r="H32" s="61"/>
      <c r="I32" s="4"/>
      <c r="J32" s="4"/>
    </row>
    <row r="33" spans="1:10" ht="35.25" customHeight="1">
      <c r="A33" s="22" t="s">
        <v>14</v>
      </c>
      <c r="B33" s="23"/>
      <c r="C33" s="23"/>
      <c r="D33" s="23"/>
      <c r="E33" s="23"/>
      <c r="F33" s="23"/>
      <c r="G33" s="23"/>
      <c r="H33" s="23"/>
      <c r="I33" s="4"/>
      <c r="J33" s="4"/>
    </row>
    <row r="34" spans="1:10" ht="30" customHeight="1">
      <c r="A34" s="24" t="s">
        <v>15</v>
      </c>
      <c r="B34" s="25"/>
      <c r="C34" s="25"/>
      <c r="D34" s="25"/>
      <c r="E34" s="25"/>
      <c r="F34" s="25"/>
      <c r="G34" s="25"/>
      <c r="H34" s="25"/>
      <c r="I34" s="4"/>
      <c r="J34" s="4"/>
    </row>
    <row r="35" spans="1:10" ht="30" customHeight="1">
      <c r="A35" s="24" t="s">
        <v>16</v>
      </c>
      <c r="B35" s="25"/>
      <c r="C35" s="25"/>
      <c r="D35" s="25"/>
      <c r="E35" s="25"/>
      <c r="F35" s="25"/>
      <c r="G35" s="25"/>
      <c r="H35" s="25"/>
      <c r="I35" s="4"/>
      <c r="J35" s="4"/>
    </row>
    <row r="36" spans="1:10" ht="30" customHeight="1">
      <c r="A36" s="24" t="s">
        <v>17</v>
      </c>
      <c r="B36" s="25"/>
      <c r="C36" s="25"/>
      <c r="D36" s="25"/>
      <c r="E36" s="25"/>
      <c r="F36" s="25"/>
      <c r="G36" s="25"/>
      <c r="H36" s="25"/>
      <c r="I36" s="4"/>
      <c r="J36" s="4"/>
    </row>
    <row r="37" spans="1:10" ht="30" customHeight="1">
      <c r="A37" s="24" t="s">
        <v>18</v>
      </c>
      <c r="B37" s="25"/>
      <c r="C37" s="25"/>
      <c r="D37" s="25"/>
      <c r="E37" s="25"/>
      <c r="F37" s="25"/>
      <c r="G37" s="25"/>
      <c r="H37" s="25"/>
      <c r="I37" s="4"/>
      <c r="J37" s="4"/>
    </row>
    <row r="38" spans="1:10" ht="30" customHeight="1" thickBot="1">
      <c r="A38" s="27" t="s">
        <v>19</v>
      </c>
      <c r="B38" s="26"/>
      <c r="C38" s="26"/>
      <c r="D38" s="26"/>
      <c r="E38" s="26"/>
      <c r="F38" s="26"/>
      <c r="G38" s="26"/>
      <c r="H38" s="26"/>
      <c r="I38" s="4"/>
      <c r="J38" s="4"/>
    </row>
    <row r="39" spans="1:10" ht="30" customHeight="1">
      <c r="A39" s="28" t="s">
        <v>20</v>
      </c>
      <c r="B39" s="29"/>
      <c r="C39" s="29"/>
      <c r="D39" s="29"/>
      <c r="E39" s="29"/>
      <c r="F39" s="29"/>
      <c r="G39" s="29"/>
      <c r="H39" s="29"/>
      <c r="I39" s="4"/>
      <c r="J39" s="4"/>
    </row>
    <row r="40" spans="1:10" ht="30" customHeight="1">
      <c r="A40" s="30" t="s">
        <v>21</v>
      </c>
      <c r="B40" s="31"/>
      <c r="C40" s="31"/>
      <c r="D40" s="31"/>
      <c r="E40" s="31"/>
      <c r="F40" s="31"/>
      <c r="G40" s="31"/>
      <c r="H40" s="31"/>
      <c r="I40" s="4"/>
      <c r="J40" s="4"/>
    </row>
    <row r="41" spans="1:10" ht="30" customHeight="1">
      <c r="A41" s="30" t="s">
        <v>22</v>
      </c>
      <c r="B41" s="31"/>
      <c r="C41" s="31"/>
      <c r="D41" s="31"/>
      <c r="E41" s="31"/>
      <c r="F41" s="31"/>
      <c r="G41" s="31"/>
      <c r="H41" s="31"/>
      <c r="I41" s="4"/>
      <c r="J41" s="4"/>
    </row>
    <row r="42" spans="1:10" ht="30" customHeight="1" thickBot="1">
      <c r="A42" s="32" t="s">
        <v>23</v>
      </c>
      <c r="B42" s="33"/>
      <c r="C42" s="33"/>
      <c r="D42" s="33"/>
      <c r="E42" s="33"/>
      <c r="F42" s="33"/>
      <c r="G42" s="33"/>
      <c r="H42" s="33"/>
      <c r="I42" s="4"/>
      <c r="J42" s="4"/>
    </row>
    <row r="43" spans="1:10" ht="30" customHeight="1" thickBot="1">
      <c r="A43" s="34" t="s">
        <v>24</v>
      </c>
      <c r="B43" s="35"/>
      <c r="C43" s="35"/>
      <c r="D43" s="35"/>
      <c r="E43" s="35"/>
      <c r="F43" s="35"/>
      <c r="G43" s="35"/>
      <c r="H43" s="35"/>
      <c r="I43" s="4"/>
      <c r="J43" s="4"/>
    </row>
    <row r="44" spans="1:10" ht="30" customHeight="1">
      <c r="A44" s="36" t="s">
        <v>25</v>
      </c>
      <c r="B44" s="37"/>
      <c r="C44" s="37"/>
      <c r="D44" s="37"/>
      <c r="E44" s="37"/>
      <c r="F44" s="37"/>
      <c r="G44" s="37"/>
      <c r="H44" s="37"/>
      <c r="I44" s="4"/>
      <c r="J44" s="4"/>
    </row>
    <row r="45" spans="1:10" ht="30" customHeight="1" thickBot="1">
      <c r="A45" s="38" t="s">
        <v>26</v>
      </c>
      <c r="B45" s="39"/>
      <c r="C45" s="39"/>
      <c r="D45" s="39"/>
      <c r="E45" s="39"/>
      <c r="F45" s="39"/>
      <c r="G45" s="39"/>
      <c r="H45" s="39"/>
      <c r="I45" s="4"/>
      <c r="J45" s="4"/>
    </row>
    <row r="46" spans="1:10" ht="30" customHeight="1">
      <c r="A46" s="40" t="s">
        <v>27</v>
      </c>
      <c r="B46" s="41"/>
      <c r="C46" s="41"/>
      <c r="D46" s="41"/>
      <c r="E46" s="41"/>
      <c r="F46" s="41"/>
      <c r="G46" s="41"/>
      <c r="H46" s="41"/>
      <c r="I46" s="4"/>
      <c r="J46" s="4"/>
    </row>
    <row r="47" spans="1:10" ht="30" customHeight="1">
      <c r="A47" s="42" t="s">
        <v>28</v>
      </c>
      <c r="B47" s="43"/>
      <c r="C47" s="43"/>
      <c r="D47" s="43"/>
      <c r="E47" s="43"/>
      <c r="F47" s="43"/>
      <c r="G47" s="43"/>
      <c r="H47" s="43"/>
      <c r="I47" s="4"/>
      <c r="J47" s="4"/>
    </row>
    <row r="48" spans="1:10" ht="30" customHeight="1" thickBot="1">
      <c r="A48" s="44" t="s">
        <v>29</v>
      </c>
      <c r="B48" s="45"/>
      <c r="C48" s="45"/>
      <c r="D48" s="45"/>
      <c r="E48" s="45"/>
      <c r="F48" s="45"/>
      <c r="G48" s="45"/>
      <c r="H48" s="45"/>
      <c r="I48" s="4"/>
      <c r="J48" s="4"/>
    </row>
    <row r="49" spans="1:10" ht="15" customHeight="1" thickBot="1">
      <c r="A49" s="46" t="s">
        <v>30</v>
      </c>
      <c r="B49" s="62"/>
      <c r="C49" s="47"/>
      <c r="D49" s="47"/>
      <c r="E49" s="63"/>
      <c r="F49" s="47"/>
      <c r="G49" s="47"/>
      <c r="H49" s="47"/>
      <c r="I49" s="4"/>
      <c r="J49" s="4"/>
    </row>
    <row r="50" spans="1:10" ht="15" customHeight="1">
      <c r="A50" s="64" t="s">
        <v>31</v>
      </c>
      <c r="B50" s="49"/>
      <c r="C50" s="49"/>
      <c r="D50" s="49"/>
      <c r="E50" s="49"/>
      <c r="F50" s="49"/>
      <c r="G50" s="49"/>
      <c r="H50" s="49"/>
      <c r="I50" s="4"/>
      <c r="J50" s="4"/>
    </row>
    <row r="51" spans="1:10" ht="15" customHeight="1" thickBot="1">
      <c r="A51" s="65" t="s">
        <v>32</v>
      </c>
      <c r="B51" s="62"/>
      <c r="C51" s="63"/>
      <c r="D51" s="63"/>
      <c r="E51" s="63"/>
      <c r="F51" s="63"/>
      <c r="G51" s="63"/>
      <c r="H51" s="63"/>
      <c r="I51" s="4"/>
      <c r="J51" s="4"/>
    </row>
    <row r="52" spans="1:10">
      <c r="A52" s="66"/>
      <c r="B52" s="67"/>
      <c r="C52" s="68"/>
      <c r="D52" s="69"/>
      <c r="E52" s="66"/>
      <c r="F52" s="68"/>
      <c r="G52" s="66"/>
      <c r="H52" s="66"/>
      <c r="I52" s="4"/>
      <c r="J52" s="4"/>
    </row>
    <row r="53" spans="1:10">
      <c r="A53" s="66"/>
      <c r="B53" s="68"/>
      <c r="C53" s="68"/>
      <c r="D53" s="69"/>
      <c r="E53" s="66"/>
      <c r="F53" s="68"/>
      <c r="G53" s="66"/>
      <c r="H53" s="66"/>
      <c r="I53" s="4"/>
      <c r="J53" s="4"/>
    </row>
    <row r="54" spans="1:10">
      <c r="A54" s="66"/>
      <c r="B54" s="68"/>
      <c r="C54" s="68"/>
      <c r="D54" s="69"/>
      <c r="E54" s="66"/>
      <c r="F54" s="68"/>
      <c r="G54" s="66"/>
      <c r="H54" s="66"/>
      <c r="I54" s="4"/>
      <c r="J54" s="4"/>
    </row>
    <row r="55" spans="1:10">
      <c r="A55" s="66"/>
      <c r="B55" s="68"/>
      <c r="C55" s="68"/>
      <c r="D55" s="69"/>
      <c r="E55" s="66"/>
      <c r="F55" s="68"/>
      <c r="G55" s="66"/>
      <c r="H55" s="66"/>
      <c r="I55" s="4"/>
      <c r="J55" s="4"/>
    </row>
  </sheetData>
  <mergeCells count="9">
    <mergeCell ref="A1:C2"/>
    <mergeCell ref="D1:D2"/>
    <mergeCell ref="E1:E2"/>
    <mergeCell ref="F1:H2"/>
    <mergeCell ref="A3:A4"/>
    <mergeCell ref="A29:C30"/>
    <mergeCell ref="D29:D30"/>
    <mergeCell ref="E29:E30"/>
    <mergeCell ref="F29:H30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6C327-FCD6-4A52-B7E7-548F5B48A6B2}">
  <sheetPr codeName="Feuil2">
    <tabColor rgb="FFC00000"/>
    <pageSetUpPr fitToPage="1"/>
  </sheetPr>
  <dimension ref="A1:BD101"/>
  <sheetViews>
    <sheetView zoomScale="15" zoomScaleNormal="15" workbookViewId="0">
      <pane xSplit="1" ySplit="3" topLeftCell="B4" activePane="bottomRight" state="frozen"/>
      <selection activeCell="D19" sqref="D19"/>
      <selection pane="topRight" activeCell="D19" sqref="D19"/>
      <selection pane="bottomLeft" activeCell="D19" sqref="D19"/>
      <selection pane="bottomRight" activeCell="A42" sqref="A42"/>
    </sheetView>
  </sheetViews>
  <sheetFormatPr baseColWidth="10" defaultColWidth="11.44140625" defaultRowHeight="91.8" outlineLevelCol="1"/>
  <cols>
    <col min="1" max="1" width="255.6640625" style="78" customWidth="1"/>
    <col min="2" max="2" width="79.33203125" style="78" customWidth="1" outlineLevel="1"/>
    <col min="3" max="3" width="89.109375" style="78" customWidth="1" outlineLevel="1"/>
    <col min="4" max="4" width="77.44140625" style="78" customWidth="1" outlineLevel="1"/>
    <col min="5" max="5" width="66.88671875" style="78" customWidth="1" outlineLevel="1"/>
    <col min="6" max="6" width="64" style="78" customWidth="1" outlineLevel="1"/>
    <col min="7" max="7" width="15.5546875" style="78" customWidth="1"/>
    <col min="8" max="8" width="75.109375" style="78" customWidth="1" outlineLevel="1"/>
    <col min="9" max="9" width="72.33203125" style="78" customWidth="1" outlineLevel="1"/>
    <col min="10" max="10" width="13.6640625" style="78" customWidth="1"/>
    <col min="11" max="12" width="67.6640625" style="78" customWidth="1" outlineLevel="1"/>
    <col min="13" max="13" width="76.33203125" style="78" customWidth="1" outlineLevel="1"/>
    <col min="14" max="14" width="59.109375" style="78" customWidth="1" outlineLevel="1"/>
    <col min="15" max="15" width="57.109375" style="78" customWidth="1" outlineLevel="1"/>
    <col min="16" max="16" width="82" style="78" customWidth="1" outlineLevel="1"/>
    <col min="17" max="17" width="98.109375" style="78" customWidth="1" outlineLevel="1"/>
    <col min="18" max="18" width="62.33203125" style="78" customWidth="1" outlineLevel="1"/>
    <col min="19" max="19" width="74.5546875" style="78" customWidth="1" outlineLevel="1"/>
    <col min="20" max="22" width="79.33203125" style="78" customWidth="1" outlineLevel="1"/>
    <col min="23" max="23" width="78.6640625" style="325" customWidth="1" outlineLevel="1"/>
    <col min="24" max="24" width="75.109375" style="325" customWidth="1" outlineLevel="1"/>
    <col min="25" max="25" width="15.5546875" style="78" customWidth="1"/>
    <col min="26" max="26" width="68.6640625" style="78" customWidth="1" outlineLevel="1"/>
    <col min="27" max="27" width="74.44140625" style="78" customWidth="1" outlineLevel="1"/>
    <col min="28" max="28" width="70.5546875" style="78" customWidth="1" outlineLevel="1"/>
    <col min="29" max="30" width="81" style="78" customWidth="1" outlineLevel="1"/>
    <col min="31" max="31" width="73.44140625" style="78" customWidth="1" outlineLevel="1"/>
    <col min="32" max="32" width="64" style="78" customWidth="1" outlineLevel="1"/>
    <col min="33" max="33" width="73.5546875" style="78" customWidth="1" outlineLevel="1"/>
    <col min="34" max="35" width="79.33203125" style="78" customWidth="1" outlineLevel="1"/>
    <col min="36" max="36" width="72.33203125" style="78" customWidth="1" outlineLevel="1"/>
    <col min="37" max="37" width="72.44140625" style="78" customWidth="1" outlineLevel="1"/>
    <col min="38" max="38" width="75.109375" style="78" customWidth="1" outlineLevel="1"/>
    <col min="39" max="39" width="22" style="78" customWidth="1"/>
    <col min="40" max="40" width="66" style="78" customWidth="1" outlineLevel="1"/>
    <col min="41" max="41" width="75" style="78" customWidth="1" outlineLevel="1"/>
    <col min="42" max="43" width="72.109375" style="78" customWidth="1" outlineLevel="1"/>
    <col min="44" max="44" width="68" style="172" customWidth="1" outlineLevel="1"/>
    <col min="45" max="46" width="58.44140625" style="172" customWidth="1" outlineLevel="1"/>
    <col min="47" max="47" width="71" style="78" customWidth="1" outlineLevel="1"/>
    <col min="48" max="48" width="15.5546875" style="78" customWidth="1"/>
    <col min="49" max="49" width="73.6640625" style="78" customWidth="1" outlineLevel="1"/>
    <col min="50" max="50" width="65.44140625" style="78" customWidth="1" outlineLevel="1"/>
    <col min="51" max="52" width="69.33203125" style="78" customWidth="1" outlineLevel="1"/>
    <col min="53" max="53" width="67.6640625" style="78" customWidth="1" outlineLevel="1"/>
    <col min="54" max="54" width="70.44140625" style="78" customWidth="1" outlineLevel="1"/>
    <col min="55" max="55" width="72.33203125" style="78" customWidth="1" outlineLevel="1"/>
    <col min="56" max="56" width="71" style="78" customWidth="1" outlineLevel="1"/>
    <col min="57" max="63" width="11.44140625" style="78" customWidth="1"/>
    <col min="64" max="16384" width="11.44140625" style="78"/>
  </cols>
  <sheetData>
    <row r="1" spans="1:56" ht="81.599999999999994" customHeight="1" thickBot="1">
      <c r="A1" s="72" t="str">
        <f>UPPER("PRODUCTION DU "&amp;CHAR(10)&amp;TEXT('[1]MENU DU 
0507
 AU 
1107'!E1,"JJJJ JJ MMMM AAAA")&amp;CHAR(10)&amp;" POUR CONSOMMATION DU "&amp;CHAR(10)&amp;TEXT('[1]MENU DU 
0507
 AU 
1107'!E1,"JJJJ JJ MMMM AAAA")&amp;CHAR(10)&amp;" LIAISON CHAUDE")</f>
        <v>PRODUCTION DU 
LUNDI 05 JUILLET 2021
 POUR CONSOMMATION DU 
LUNDI 05 JUILLET 2021
 LIAISON CHAUDE</v>
      </c>
      <c r="B1" s="73" t="s">
        <v>33</v>
      </c>
      <c r="C1" s="74"/>
      <c r="D1" s="74"/>
      <c r="E1" s="74"/>
      <c r="F1" s="74"/>
      <c r="G1" s="75"/>
      <c r="H1" s="76" t="s">
        <v>34</v>
      </c>
      <c r="I1" s="77"/>
      <c r="K1" s="79" t="s">
        <v>35</v>
      </c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468"/>
      <c r="AN1" s="82" t="s">
        <v>33</v>
      </c>
      <c r="AO1" s="83"/>
      <c r="AP1" s="83"/>
      <c r="AQ1" s="83"/>
      <c r="AR1" s="83"/>
      <c r="AS1" s="83"/>
      <c r="AT1" s="83"/>
      <c r="AU1" s="84"/>
      <c r="AV1" s="85"/>
      <c r="AW1" s="86" t="s">
        <v>34</v>
      </c>
      <c r="AX1" s="87"/>
      <c r="AY1" s="87"/>
      <c r="AZ1" s="87"/>
      <c r="BA1" s="88"/>
      <c r="BB1" s="88"/>
      <c r="BC1" s="88"/>
      <c r="BD1" s="77"/>
    </row>
    <row r="2" spans="1:56" s="97" customFormat="1" ht="93" customHeight="1" thickBot="1">
      <c r="A2" s="72"/>
      <c r="B2" s="89" t="str">
        <f>'[1]MENU DU 
0507
 AU 
1107'!A5</f>
        <v>ENTREE 1</v>
      </c>
      <c r="C2" s="89" t="str">
        <f>'[1]MENU DU 
0507
 AU 
1107'!A6</f>
        <v>SALADE REPAS</v>
      </c>
      <c r="D2" s="89" t="str">
        <f>'[1]MENU DU 
0507
 AU 
1107'!A7</f>
        <v>ENTREE 2</v>
      </c>
      <c r="E2" s="89" t="str">
        <f>'[1]MENU DU 
0507
 AU 
1107'!A8</f>
        <v>ENTREE 3</v>
      </c>
      <c r="F2" s="89" t="str">
        <f>'[1]MENU DU 
0507
 AU 
1107'!A9</f>
        <v>ENTREE 4</v>
      </c>
      <c r="G2" s="469"/>
      <c r="H2" s="90" t="str">
        <f>'[1]MENU DU 
0507
 AU 
1107'!A31</f>
        <v>ENTREE 1</v>
      </c>
      <c r="I2" s="91" t="str">
        <f>'[1]MENU DU 
0507
 AU 
1107'!A32</f>
        <v>ENTREE 2</v>
      </c>
      <c r="J2" s="92"/>
      <c r="K2" s="89" t="str">
        <f>'[1]MENU DU 
0507
 AU 
1107'!A10</f>
        <v>PLAT PROTIDIQUE N°1</v>
      </c>
      <c r="L2" s="90" t="str">
        <f>'[1]MENU DU 
0507
 AU 
1107'!A11</f>
        <v>PLAT PROTIDIQUE N°2</v>
      </c>
      <c r="M2" s="90" t="str">
        <f>'[1]MENU DU 
0507
 AU 
1107'!A12</f>
        <v>PLAT PROTIDIQUE EXTRA 1</v>
      </c>
      <c r="N2" s="90" t="str">
        <f>'[1]MENU DU 
0507
 AU 
1107'!A13</f>
        <v>PLAT PROTIDIQUE EXTRA 2</v>
      </c>
      <c r="O2" s="90" t="str">
        <f>'[1]MENU DU 
0507
 AU 
1107'!A14</f>
        <v>PLAT PROTIDIQUE EXTRA 3</v>
      </c>
      <c r="P2" s="90" t="str">
        <f>'[1]MENU DU 
0507
 AU 
1107'!A15</f>
        <v>PLAT PROTIDIQUE EXTRA 4</v>
      </c>
      <c r="Q2" s="90"/>
      <c r="R2" s="90" t="str">
        <f>'[1]MENU DU 
0507
 AU 
1107'!A16</f>
        <v>FECULENT 1</v>
      </c>
      <c r="S2" s="90" t="str">
        <f>'[1]MENU DU 
0507
 AU 
1107'!A17</f>
        <v>FECULENT 2</v>
      </c>
      <c r="T2" s="90" t="str">
        <f>'[1]MENU DU 
0507
 AU 
1107'!A18</f>
        <v>FECULENT 3</v>
      </c>
      <c r="U2" s="90" t="str">
        <f>'[1]MENU DU 
0507
 AU 
1107'!A19</f>
        <v>FECULENT 4</v>
      </c>
      <c r="V2" s="90" t="str">
        <f>'[1]MENU DU 
0507
 AU 
1107'!A20</f>
        <v>GRAINS</v>
      </c>
      <c r="W2" s="90" t="str">
        <f>'[1]MENU DU 
0507
 AU 
1107'!A21</f>
        <v>LEGUMES 1</v>
      </c>
      <c r="X2" s="93" t="str">
        <f>'[1]MENU DU 
0507
 AU 
1107'!A22</f>
        <v>LEGUMES 2</v>
      </c>
      <c r="Y2" s="470"/>
      <c r="Z2" s="89" t="str">
        <f>'[1]MENU DU 
0507
 AU 
1107'!A33</f>
        <v>PLAT PROTIDIQUE N°1</v>
      </c>
      <c r="AA2" s="90" t="str">
        <f>'[1]MENU DU 
0507
 AU 
1107'!A34</f>
        <v>PLAT PROTIDIQUE N°2</v>
      </c>
      <c r="AB2" s="90" t="str">
        <f>'[1]MENU DU 
0507
 AU 
1107'!A35</f>
        <v>PLAT PROTIDIQUE EXTRA 1</v>
      </c>
      <c r="AC2" s="90" t="str">
        <f>'[1]MENU DU 
0507
 AU 
1107'!A36</f>
        <v>PLAT PROTIDIQUE EXTRA 2</v>
      </c>
      <c r="AD2" s="90" t="str">
        <f>'[1]MENU DU 
0507
 AU 
1107'!A37</f>
        <v>PLAT PROTIDIQUE EXTRA 3</v>
      </c>
      <c r="AE2" s="90" t="str">
        <f>'[1]MENU DU 
0507
 AU 
1107'!A38</f>
        <v>PLAT PROTIDIQUE EXTRA 4</v>
      </c>
      <c r="AF2" s="90" t="str">
        <f>'[1]MENU DU 
0507
 AU 
1107'!A39</f>
        <v>FECULENT 1</v>
      </c>
      <c r="AG2" s="90" t="str">
        <f>'[1]MENU DU 
0507
 AU 
1107'!A40</f>
        <v>FECULENT 2</v>
      </c>
      <c r="AH2" s="90" t="str">
        <f>'[1]MENU DU 
0507
 AU 
1107'!A41</f>
        <v>FECULENT 3</v>
      </c>
      <c r="AI2" s="90" t="str">
        <f>'[1]MENU DU 
0507
 AU 
1107'!A42</f>
        <v>FECULENT 4</v>
      </c>
      <c r="AJ2" s="90" t="str">
        <f>'[1]MENU DU 
0507
 AU 
1107'!A43</f>
        <v>GRAINS</v>
      </c>
      <c r="AK2" s="90" t="str">
        <f>'[1]MENU DU 
0507
 AU 
1107'!A44</f>
        <v>LEGUMES 1</v>
      </c>
      <c r="AL2" s="90" t="str">
        <f>'[1]MENU DU 
0507
 AU 
1107'!A45</f>
        <v>LEGUMES 2</v>
      </c>
      <c r="AM2" s="468"/>
      <c r="AN2" s="89" t="str">
        <f>'[1]MENU DU 
0507
 AU 
1107'!A23</f>
        <v>PRODUIT LACTE 1</v>
      </c>
      <c r="AO2" s="90" t="str">
        <f>'[1]MENU DU 
0507
 AU 
1107'!A24</f>
        <v>PRODUIT LACTE 2</v>
      </c>
      <c r="AP2" s="90" t="str">
        <f>'[1]MENU DU 
0507
 AU 
1107'!A25</f>
        <v>PRODUIT LACTE 3</v>
      </c>
      <c r="AQ2" s="90"/>
      <c r="AR2" s="94" t="str">
        <f>'[1]MENU DU 
0507
 AU 
1107'!A26</f>
        <v>DESSERT 1</v>
      </c>
      <c r="AS2" s="94" t="str">
        <f>'[1]MENU DU 
0507
 AU 
1107'!A27</f>
        <v>DESSERT 2</v>
      </c>
      <c r="AT2" s="95" t="str">
        <f>'[1]MENU DU 
0507
 AU 
1107'!A28</f>
        <v>DESSERT 3</v>
      </c>
      <c r="AU2" s="96" t="e">
        <f>'[1]MENU DU 
0507
 AU 
1107'!#REF!</f>
        <v>#REF!</v>
      </c>
      <c r="AV2" s="471"/>
      <c r="AW2" s="89" t="str">
        <f>'[1]MENU DU 
0507
 AU 
1107'!A46</f>
        <v>PRODUIT LACTE 1</v>
      </c>
      <c r="AX2" s="90" t="str">
        <f>'[1]MENU DU 
0507
 AU 
1107'!A47</f>
        <v>PRODUIT LACTE 2</v>
      </c>
      <c r="AY2" s="90" t="str">
        <f>'[1]MENU DU 
0507
 AU 
1107'!A48</f>
        <v>PRODUIT LACTE 3</v>
      </c>
      <c r="AZ2" s="90"/>
      <c r="BA2" s="90" t="str">
        <f>'[1]MENU DU 
0507
 AU 
1107'!A49</f>
        <v>DESSERT 1</v>
      </c>
      <c r="BB2" s="90" t="str">
        <f>'[1]MENU DU 
0507
 AU 
1107'!A50</f>
        <v>DESSERT 2</v>
      </c>
      <c r="BC2" s="96" t="str">
        <f>'[1]MENU DU 
0507
 AU 
1107'!A51</f>
        <v>DESSERT 3</v>
      </c>
      <c r="BD2" s="96" t="e">
        <f>'[1]MENU DU 
0507
 AU 
1107'!#REF!</f>
        <v>#REF!</v>
      </c>
    </row>
    <row r="3" spans="1:56" s="117" customFormat="1" ht="402" customHeight="1" thickBot="1">
      <c r="A3" s="98"/>
      <c r="B3" s="99" t="str">
        <f>'[1]MENU DU 
0507
 AU 
1107'!B5</f>
        <v>Betteraves cuites vinaigrette</v>
      </c>
      <c r="C3" s="99" t="str">
        <f>'[1]MENU DU 
0507
 AU 
1107'!B6</f>
        <v>Salade paysanne</v>
      </c>
      <c r="D3" s="472" t="str">
        <f>'[1]MENU DU 
0507
 AU 
1107'!B7</f>
        <v>Salade russe+ rôti poulet PICNIC</v>
      </c>
      <c r="E3" s="99" t="str">
        <f>'[1]MENU DU 
0507
 AU 
1107'!B8</f>
        <v>Vinaigrette barquette</v>
      </c>
      <c r="F3" s="99" t="str">
        <f>'[1]MENU DU 
0507
 AU 
1107'!B9</f>
        <v>Rougail barquette</v>
      </c>
      <c r="G3" s="469"/>
      <c r="H3" s="100" t="str">
        <f>'[1]MENU DU 
0507
 AU 
1107'!B31</f>
        <v>Duo de fleurette vinaigrette</v>
      </c>
      <c r="I3" s="101" t="str">
        <f>'[1]MENU DU 
0507
 AU 
1107'!B32</f>
        <v>Velouté haricots vert</v>
      </c>
      <c r="J3" s="102"/>
      <c r="K3" s="103" t="str">
        <f>'[1]MENU DU 
0507
 AU 
1107'!B10</f>
        <v>Carry poulet 200gr</v>
      </c>
      <c r="L3" s="104" t="str">
        <f>'[1]MENU DU 
0507
 AU 
1107'!B11</f>
        <v>Rôti porc 150gr</v>
      </c>
      <c r="M3" s="104" t="str">
        <f>'[1]MENU DU 
0507
 AU 
1107'!B12</f>
        <v>Dinde 3 merveilles 150gr</v>
      </c>
      <c r="N3" s="104" t="str">
        <f>'[1]MENU DU 
0507
 AU 
1107'!B13</f>
        <v>Cuisse poulet</v>
      </c>
      <c r="O3" s="104" t="str">
        <f>'[1]MENU DU 
0507
 AU 
1107'!B14</f>
        <v>Poisson pané X2</v>
      </c>
      <c r="P3" s="104" t="str">
        <f>'[1]MENU DU 
0507
 AU 
1107'!B15</f>
        <v>Rôti canard poivre vert 200gr</v>
      </c>
      <c r="Q3" s="104" t="s">
        <v>62</v>
      </c>
      <c r="R3" s="105" t="str">
        <f>'[1]MENU DU 
0507
 AU 
1107'!B16</f>
        <v>Riz</v>
      </c>
      <c r="S3" s="105" t="str">
        <f>'[1]MENU DU 
0507
 AU 
1107'!B17</f>
        <v>Purée pomme de terre</v>
      </c>
      <c r="T3" s="105">
        <f>'[1]MENU DU 
0507
 AU 
1107'!B18</f>
        <v>0</v>
      </c>
      <c r="U3" s="105">
        <f>'[1]MENU DU 
0507
 AU 
1107'!B19</f>
        <v>0</v>
      </c>
      <c r="V3" s="106" t="str">
        <f>'[1]MENU DU 
0507
 AU 
1107'!B20</f>
        <v>Lentilles</v>
      </c>
      <c r="W3" s="107" t="str">
        <f>'[1]MENU DU 
0507
 AU 
1107'!B21</f>
        <v>Poêlée trio de légumes</v>
      </c>
      <c r="X3" s="107">
        <f>'[1]MENU DU 
0507
 AU 
1107'!B22</f>
        <v>0</v>
      </c>
      <c r="Y3" s="473"/>
      <c r="Z3" s="103" t="str">
        <f>'[1]MENU DU 
0507
 AU 
1107'!B33</f>
        <v>Dinde 3 merveilles 150gr</v>
      </c>
      <c r="AA3" s="104" t="str">
        <f>'[1]MENU DU 
0507
 AU 
1107'!B34</f>
        <v>Cordon bleu</v>
      </c>
      <c r="AB3" s="104">
        <f>'[1]MENU DU 
0507
 AU 
1107'!B35</f>
        <v>0</v>
      </c>
      <c r="AC3" s="104">
        <f>'[1]MENU DU 
0507
 AU 
1107'!B36</f>
        <v>0</v>
      </c>
      <c r="AD3" s="104">
        <f>'[1]MENU DU 
0507
 AU 
1107'!B37</f>
        <v>0</v>
      </c>
      <c r="AE3" s="104">
        <f>'[1]MENU DU 
0507
 AU 
1107'!B38</f>
        <v>0</v>
      </c>
      <c r="AF3" s="105" t="str">
        <f>'[1]MENU DU 
0507
 AU 
1107'!B39</f>
        <v>Riz</v>
      </c>
      <c r="AG3" s="105" t="str">
        <f>'[1]MENU DU 
0507
 AU 
1107'!B40</f>
        <v>Semoule</v>
      </c>
      <c r="AH3" s="105" t="str">
        <f>'[1]MENU DU 
0507
 AU 
1107'!B41</f>
        <v>Sosso maïs</v>
      </c>
      <c r="AI3" s="105" t="str">
        <f>'[1]MENU DU 
0507
 AU 
1107'!B42</f>
        <v>Purée pomme de terre</v>
      </c>
      <c r="AJ3" s="106" t="str">
        <f>'[1]MENU DU 
0507
 AU 
1107'!B43</f>
        <v>Lentilles</v>
      </c>
      <c r="AK3" s="107" t="str">
        <f>'[1]MENU DU 
0507
 AU 
1107'!B44</f>
        <v>Légumes couscous</v>
      </c>
      <c r="AL3" s="107">
        <f>'[1]MENU DU 
0507
 AU 
1107'!B45</f>
        <v>0</v>
      </c>
      <c r="AM3" s="468"/>
      <c r="AN3" s="108" t="str">
        <f>'[1]MENU DU 
0507
 AU 
1107'!B23</f>
        <v>Edam</v>
      </c>
      <c r="AO3" s="109">
        <f>'[1]MENU DU 
0507
 AU 
1107'!B24</f>
        <v>0</v>
      </c>
      <c r="AP3" s="109">
        <f>'[1]MENU DU 
0507
 AU 
1107'!B25</f>
        <v>0</v>
      </c>
      <c r="AQ3" s="110" t="s">
        <v>36</v>
      </c>
      <c r="AR3" s="111" t="str">
        <f>'[1]MENU DU 
0507
 AU 
1107'!B26</f>
        <v>Pomme</v>
      </c>
      <c r="AS3" s="112">
        <f>'[1]MENU DU 
0507
 AU 
1107'!B27</f>
        <v>0</v>
      </c>
      <c r="AT3" s="112" t="str">
        <f>'[1]MENU DU 
0507
 AU 
1107'!B28</f>
        <v>Compote aux fruits</v>
      </c>
      <c r="AU3" s="110" t="s">
        <v>36</v>
      </c>
      <c r="AV3" s="474"/>
      <c r="AW3" s="113" t="str">
        <f>'[1]MENU DU 
0507
 AU 
1107'!B46</f>
        <v>Yaourt nature</v>
      </c>
      <c r="AX3" s="114" t="str">
        <f>'[1]MENU DU 
0507
 AU 
1107'!B47</f>
        <v>Yaourt nature sucré</v>
      </c>
      <c r="AY3" s="114">
        <f>'[1]MENU DU 
0507
 AU 
1107'!B48</f>
        <v>0</v>
      </c>
      <c r="AZ3" s="110" t="s">
        <v>36</v>
      </c>
      <c r="BA3" s="115" t="str">
        <f>'[1]MENU DU 
0507
 AU 
1107'!B49</f>
        <v>Poire</v>
      </c>
      <c r="BB3" s="115">
        <f>'[1]MENU DU 
0507
 AU 
1107'!B50</f>
        <v>0</v>
      </c>
      <c r="BC3" s="115" t="str">
        <f>'[1]MENU DU 
0507
 AU 
1107'!B51</f>
        <v>Compote</v>
      </c>
      <c r="BD3" s="116" t="s">
        <v>36</v>
      </c>
    </row>
    <row r="4" spans="1:56" s="117" customFormat="1" ht="123" customHeight="1" thickBot="1">
      <c r="A4" s="118" t="s">
        <v>37</v>
      </c>
      <c r="B4" s="119"/>
      <c r="C4" s="119"/>
      <c r="D4" s="119"/>
      <c r="E4" s="119"/>
      <c r="F4" s="119"/>
      <c r="G4" s="469"/>
      <c r="H4" s="119"/>
      <c r="I4" s="120"/>
      <c r="J4" s="121"/>
      <c r="K4" s="122" t="s">
        <v>38</v>
      </c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4"/>
      <c r="Y4" s="473"/>
      <c r="Z4" s="125" t="s">
        <v>39</v>
      </c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468"/>
      <c r="AN4" s="122" t="s">
        <v>38</v>
      </c>
      <c r="AO4" s="123"/>
      <c r="AP4" s="123"/>
      <c r="AQ4" s="123"/>
      <c r="AR4" s="123"/>
      <c r="AS4" s="123"/>
      <c r="AT4" s="123"/>
      <c r="AU4" s="124"/>
      <c r="AV4" s="474"/>
      <c r="AW4" s="127" t="s">
        <v>39</v>
      </c>
      <c r="AX4" s="128"/>
      <c r="AY4" s="128"/>
      <c r="AZ4" s="128"/>
      <c r="BA4" s="128"/>
      <c r="BB4" s="128"/>
      <c r="BC4" s="128"/>
      <c r="BD4" s="129"/>
    </row>
    <row r="5" spans="1:56" s="117" customFormat="1" ht="82.5" customHeight="1" thickBot="1">
      <c r="A5" s="130" t="s">
        <v>40</v>
      </c>
      <c r="B5" s="131"/>
      <c r="C5" s="132"/>
      <c r="D5" s="132"/>
      <c r="E5" s="132"/>
      <c r="F5" s="133"/>
      <c r="G5" s="469"/>
      <c r="H5" s="134"/>
      <c r="I5" s="135"/>
      <c r="J5" s="136"/>
      <c r="K5" s="131"/>
      <c r="L5" s="132"/>
      <c r="M5" s="132"/>
      <c r="N5" s="137"/>
      <c r="O5" s="138"/>
      <c r="P5" s="138"/>
      <c r="Q5" s="138"/>
      <c r="R5" s="138"/>
      <c r="S5" s="138"/>
      <c r="T5" s="138"/>
      <c r="U5" s="138"/>
      <c r="V5" s="138"/>
      <c r="W5" s="138"/>
      <c r="X5" s="139"/>
      <c r="Y5" s="473"/>
      <c r="Z5" s="140"/>
      <c r="AA5" s="134"/>
      <c r="AB5" s="134"/>
      <c r="AC5" s="141"/>
      <c r="AD5" s="141"/>
      <c r="AE5" s="141"/>
      <c r="AF5" s="141"/>
      <c r="AG5" s="141"/>
      <c r="AH5" s="141"/>
      <c r="AI5" s="141"/>
      <c r="AJ5" s="141"/>
      <c r="AK5" s="142"/>
      <c r="AL5" s="142"/>
      <c r="AM5" s="468"/>
      <c r="AN5" s="131"/>
      <c r="AO5" s="143"/>
      <c r="AP5" s="131"/>
      <c r="AQ5" s="133"/>
      <c r="AR5" s="144"/>
      <c r="AS5" s="145"/>
      <c r="AT5" s="146"/>
      <c r="AU5" s="139"/>
      <c r="AV5" s="474"/>
      <c r="AW5" s="140"/>
      <c r="AX5" s="141"/>
      <c r="AY5" s="141"/>
      <c r="AZ5" s="141"/>
      <c r="BA5" s="141"/>
      <c r="BB5" s="141"/>
      <c r="BC5" s="141"/>
      <c r="BD5" s="135"/>
    </row>
    <row r="6" spans="1:56" s="162" customFormat="1" ht="92.4" thickBot="1">
      <c r="A6" s="147" t="s">
        <v>63</v>
      </c>
      <c r="B6" s="148">
        <v>20</v>
      </c>
      <c r="C6" s="148"/>
      <c r="D6" s="148"/>
      <c r="E6" s="148"/>
      <c r="F6" s="149"/>
      <c r="G6" s="469"/>
      <c r="H6" s="150">
        <v>19</v>
      </c>
      <c r="I6" s="148"/>
      <c r="J6" s="150"/>
      <c r="K6" s="149">
        <v>12</v>
      </c>
      <c r="L6" s="150">
        <v>10</v>
      </c>
      <c r="M6" s="150"/>
      <c r="N6" s="150"/>
      <c r="O6" s="150"/>
      <c r="P6" s="150"/>
      <c r="Q6" s="150"/>
      <c r="R6" s="150">
        <v>18</v>
      </c>
      <c r="S6" s="150"/>
      <c r="T6" s="150"/>
      <c r="U6" s="150"/>
      <c r="V6" s="150">
        <v>22</v>
      </c>
      <c r="W6" s="150"/>
      <c r="X6" s="151"/>
      <c r="Y6" s="473"/>
      <c r="Z6" s="152">
        <v>4</v>
      </c>
      <c r="AA6" s="153">
        <v>13</v>
      </c>
      <c r="AB6" s="153"/>
      <c r="AC6" s="153"/>
      <c r="AD6" s="153"/>
      <c r="AE6" s="153"/>
      <c r="AF6" s="153">
        <v>15</v>
      </c>
      <c r="AG6" s="153"/>
      <c r="AH6" s="153"/>
      <c r="AI6" s="153"/>
      <c r="AJ6" s="153">
        <v>16</v>
      </c>
      <c r="AK6" s="153"/>
      <c r="AL6" s="153"/>
      <c r="AM6" s="468"/>
      <c r="AN6" s="149"/>
      <c r="AO6" s="150"/>
      <c r="AP6" s="150"/>
      <c r="AQ6" s="150"/>
      <c r="AR6" s="154">
        <v>15</v>
      </c>
      <c r="AS6" s="155"/>
      <c r="AT6" s="155">
        <v>9</v>
      </c>
      <c r="AU6" s="475"/>
      <c r="AV6" s="474"/>
      <c r="AW6" s="156"/>
      <c r="AX6" s="157">
        <v>15</v>
      </c>
      <c r="AY6" s="157"/>
      <c r="AZ6" s="157">
        <v>4</v>
      </c>
      <c r="BA6" s="158"/>
      <c r="BB6" s="159"/>
      <c r="BC6" s="160"/>
      <c r="BD6" s="161"/>
    </row>
    <row r="7" spans="1:56" s="162" customFormat="1" ht="92.4" thickBot="1">
      <c r="A7" s="147" t="s">
        <v>64</v>
      </c>
      <c r="B7" s="148">
        <v>56</v>
      </c>
      <c r="C7" s="148"/>
      <c r="D7" s="148"/>
      <c r="E7" s="148"/>
      <c r="F7" s="149"/>
      <c r="G7" s="469"/>
      <c r="H7" s="163"/>
      <c r="I7" s="164"/>
      <c r="J7" s="150"/>
      <c r="K7" s="149">
        <v>30</v>
      </c>
      <c r="L7" s="150">
        <v>23</v>
      </c>
      <c r="M7" s="150"/>
      <c r="N7" s="150"/>
      <c r="O7" s="150"/>
      <c r="P7" s="150"/>
      <c r="Q7" s="150"/>
      <c r="R7" s="150">
        <v>56</v>
      </c>
      <c r="S7" s="150"/>
      <c r="T7" s="150"/>
      <c r="U7" s="150"/>
      <c r="V7" s="150">
        <v>53</v>
      </c>
      <c r="W7" s="150"/>
      <c r="X7" s="151"/>
      <c r="Y7" s="473"/>
      <c r="Z7" s="165"/>
      <c r="AA7" s="166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468"/>
      <c r="AN7" s="149"/>
      <c r="AO7" s="150"/>
      <c r="AP7" s="150"/>
      <c r="AQ7" s="150"/>
      <c r="AR7" s="149">
        <v>56</v>
      </c>
      <c r="AS7" s="150"/>
      <c r="AT7" s="150"/>
      <c r="AU7" s="475"/>
      <c r="AV7" s="474"/>
      <c r="AW7" s="167"/>
      <c r="AX7" s="168"/>
      <c r="AY7" s="168"/>
      <c r="AZ7" s="168"/>
      <c r="BA7" s="167"/>
      <c r="BB7" s="168"/>
      <c r="BC7" s="169"/>
      <c r="BD7" s="170"/>
    </row>
    <row r="8" spans="1:56" s="172" customFormat="1" ht="92.4" thickBot="1">
      <c r="A8" s="147" t="s">
        <v>65</v>
      </c>
      <c r="B8" s="148">
        <v>38</v>
      </c>
      <c r="C8" s="148"/>
      <c r="D8" s="148"/>
      <c r="E8" s="148"/>
      <c r="F8" s="149"/>
      <c r="G8" s="469"/>
      <c r="H8" s="150">
        <v>38</v>
      </c>
      <c r="I8" s="148"/>
      <c r="J8" s="150"/>
      <c r="K8" s="149">
        <v>38</v>
      </c>
      <c r="L8" s="150"/>
      <c r="M8" s="150"/>
      <c r="N8" s="150"/>
      <c r="O8" s="150"/>
      <c r="P8" s="150"/>
      <c r="Q8" s="150"/>
      <c r="R8" s="150">
        <v>38</v>
      </c>
      <c r="S8" s="150"/>
      <c r="T8" s="150"/>
      <c r="U8" s="150"/>
      <c r="V8" s="150">
        <v>38</v>
      </c>
      <c r="W8" s="150"/>
      <c r="X8" s="151"/>
      <c r="Y8" s="473"/>
      <c r="Z8" s="152">
        <v>38</v>
      </c>
      <c r="AA8" s="153"/>
      <c r="AB8" s="153"/>
      <c r="AC8" s="153"/>
      <c r="AD8" s="153"/>
      <c r="AE8" s="153"/>
      <c r="AF8" s="153">
        <v>38</v>
      </c>
      <c r="AG8" s="153"/>
      <c r="AH8" s="153"/>
      <c r="AI8" s="153"/>
      <c r="AJ8" s="153"/>
      <c r="AK8" s="153">
        <v>38</v>
      </c>
      <c r="AL8" s="153"/>
      <c r="AM8" s="468"/>
      <c r="AN8" s="149"/>
      <c r="AO8" s="150"/>
      <c r="AP8" s="150"/>
      <c r="AQ8" s="150"/>
      <c r="AR8" s="149">
        <v>38</v>
      </c>
      <c r="AS8" s="150"/>
      <c r="AT8" s="150"/>
      <c r="AU8" s="475"/>
      <c r="AV8" s="474"/>
      <c r="AW8" s="156"/>
      <c r="AX8" s="157">
        <v>38</v>
      </c>
      <c r="AY8" s="157"/>
      <c r="AZ8" s="157"/>
      <c r="BA8" s="156"/>
      <c r="BB8" s="157"/>
      <c r="BC8" s="171"/>
      <c r="BD8" s="161"/>
    </row>
    <row r="9" spans="1:56" s="172" customFormat="1" ht="92.4" thickBot="1">
      <c r="A9" s="147" t="s">
        <v>66</v>
      </c>
      <c r="B9" s="148">
        <v>34</v>
      </c>
      <c r="C9" s="148"/>
      <c r="D9" s="148"/>
      <c r="E9" s="148"/>
      <c r="F9" s="149"/>
      <c r="G9" s="469"/>
      <c r="H9" s="173"/>
      <c r="I9" s="174"/>
      <c r="J9" s="150"/>
      <c r="K9" s="149">
        <v>31</v>
      </c>
      <c r="L9" s="150"/>
      <c r="M9" s="150"/>
      <c r="N9" s="150"/>
      <c r="O9" s="150">
        <v>3</v>
      </c>
      <c r="P9" s="150"/>
      <c r="Q9" s="150"/>
      <c r="R9" s="150">
        <v>34</v>
      </c>
      <c r="S9" s="150"/>
      <c r="T9" s="150"/>
      <c r="U9" s="150"/>
      <c r="V9" s="150">
        <v>32</v>
      </c>
      <c r="W9" s="150">
        <v>2</v>
      </c>
      <c r="X9" s="151"/>
      <c r="Y9" s="473"/>
      <c r="Z9" s="175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468"/>
      <c r="AN9" s="149">
        <v>23</v>
      </c>
      <c r="AO9" s="150"/>
      <c r="AP9" s="150"/>
      <c r="AQ9" s="151">
        <v>11</v>
      </c>
      <c r="AR9" s="149">
        <v>23</v>
      </c>
      <c r="AS9" s="150"/>
      <c r="AT9" s="150"/>
      <c r="AU9" s="151">
        <v>11</v>
      </c>
      <c r="AV9" s="474"/>
      <c r="AW9" s="177"/>
      <c r="AX9" s="178"/>
      <c r="AY9" s="178"/>
      <c r="AZ9" s="178"/>
      <c r="BA9" s="177"/>
      <c r="BB9" s="178"/>
      <c r="BC9" s="179"/>
      <c r="BD9" s="170"/>
    </row>
    <row r="10" spans="1:56" ht="92.4" thickBot="1">
      <c r="A10" s="147" t="s">
        <v>67</v>
      </c>
      <c r="B10" s="180">
        <v>31</v>
      </c>
      <c r="C10" s="180"/>
      <c r="D10" s="180"/>
      <c r="E10" s="180"/>
      <c r="F10" s="152"/>
      <c r="G10" s="469"/>
      <c r="H10" s="173"/>
      <c r="I10" s="174"/>
      <c r="J10" s="153"/>
      <c r="K10" s="152">
        <v>8</v>
      </c>
      <c r="L10" s="181">
        <v>23</v>
      </c>
      <c r="M10" s="181"/>
      <c r="N10" s="181"/>
      <c r="O10" s="181"/>
      <c r="P10" s="181"/>
      <c r="Q10" s="181"/>
      <c r="R10" s="181">
        <v>32</v>
      </c>
      <c r="S10" s="181"/>
      <c r="T10" s="181"/>
      <c r="U10" s="181"/>
      <c r="V10" s="181">
        <v>31</v>
      </c>
      <c r="W10" s="153"/>
      <c r="X10" s="182"/>
      <c r="Y10" s="473"/>
      <c r="Z10" s="175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468"/>
      <c r="AN10" s="152">
        <v>26</v>
      </c>
      <c r="AO10" s="153"/>
      <c r="AP10" s="150"/>
      <c r="AQ10" s="151">
        <v>5</v>
      </c>
      <c r="AR10" s="152">
        <v>26</v>
      </c>
      <c r="AS10" s="153"/>
      <c r="AT10" s="153"/>
      <c r="AU10" s="182">
        <v>5</v>
      </c>
      <c r="AV10" s="474"/>
      <c r="AW10" s="177"/>
      <c r="AX10" s="178"/>
      <c r="AY10" s="178"/>
      <c r="AZ10" s="178"/>
      <c r="BA10" s="177"/>
      <c r="BB10" s="178"/>
      <c r="BC10" s="179"/>
      <c r="BD10" s="170"/>
    </row>
    <row r="11" spans="1:56" ht="92.4" thickBot="1">
      <c r="A11" s="147" t="s">
        <v>41</v>
      </c>
      <c r="B11" s="174"/>
      <c r="C11" s="174"/>
      <c r="D11" s="174"/>
      <c r="E11" s="174"/>
      <c r="F11" s="183"/>
      <c r="G11" s="469"/>
      <c r="H11" s="173"/>
      <c r="I11" s="174"/>
      <c r="J11" s="184"/>
      <c r="K11" s="18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85"/>
      <c r="Y11" s="473"/>
      <c r="Z11" s="175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468"/>
      <c r="AN11" s="183"/>
      <c r="AO11" s="173"/>
      <c r="AP11" s="173"/>
      <c r="AQ11" s="173"/>
      <c r="AR11" s="186"/>
      <c r="AS11" s="163"/>
      <c r="AT11" s="163"/>
      <c r="AU11" s="476"/>
      <c r="AV11" s="474"/>
      <c r="AW11" s="177"/>
      <c r="AX11" s="178"/>
      <c r="AY11" s="178"/>
      <c r="AZ11" s="178"/>
      <c r="BA11" s="177"/>
      <c r="BB11" s="178"/>
      <c r="BC11" s="179"/>
      <c r="BD11" s="170"/>
    </row>
    <row r="12" spans="1:56" s="172" customFormat="1" ht="92.4" thickBot="1">
      <c r="A12" s="189" t="s">
        <v>68</v>
      </c>
      <c r="B12" s="180">
        <v>46</v>
      </c>
      <c r="C12" s="180">
        <v>5</v>
      </c>
      <c r="D12" s="180"/>
      <c r="E12" s="180"/>
      <c r="F12" s="152"/>
      <c r="G12" s="469"/>
      <c r="H12" s="173"/>
      <c r="I12" s="174"/>
      <c r="J12" s="153"/>
      <c r="K12" s="152">
        <v>29</v>
      </c>
      <c r="L12" s="153">
        <v>17</v>
      </c>
      <c r="M12" s="153"/>
      <c r="N12" s="153"/>
      <c r="O12" s="153"/>
      <c r="P12" s="153"/>
      <c r="Q12" s="153"/>
      <c r="R12" s="153">
        <v>46</v>
      </c>
      <c r="S12" s="153"/>
      <c r="T12" s="153"/>
      <c r="U12" s="153"/>
      <c r="V12" s="153">
        <v>46</v>
      </c>
      <c r="W12" s="153"/>
      <c r="X12" s="182"/>
      <c r="Y12" s="473"/>
      <c r="Z12" s="175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468"/>
      <c r="AN12" s="152"/>
      <c r="AO12" s="153"/>
      <c r="AP12" s="153"/>
      <c r="AQ12" s="153"/>
      <c r="AR12" s="152">
        <v>51</v>
      </c>
      <c r="AS12" s="153"/>
      <c r="AT12" s="153"/>
      <c r="AU12" s="477"/>
      <c r="AV12" s="474"/>
      <c r="AW12" s="177"/>
      <c r="AX12" s="178"/>
      <c r="AY12" s="178"/>
      <c r="AZ12" s="178"/>
      <c r="BA12" s="177"/>
      <c r="BB12" s="178"/>
      <c r="BC12" s="179"/>
      <c r="BD12" s="170"/>
    </row>
    <row r="13" spans="1:56" s="172" customFormat="1" ht="92.4" thickBot="1">
      <c r="A13" s="189" t="s">
        <v>69</v>
      </c>
      <c r="B13" s="180">
        <v>35</v>
      </c>
      <c r="C13" s="180">
        <v>1</v>
      </c>
      <c r="D13" s="180"/>
      <c r="E13" s="180"/>
      <c r="F13" s="152"/>
      <c r="G13" s="469"/>
      <c r="H13" s="173"/>
      <c r="I13" s="174"/>
      <c r="J13" s="153"/>
      <c r="K13" s="152">
        <v>17</v>
      </c>
      <c r="L13" s="153">
        <v>17</v>
      </c>
      <c r="M13" s="153"/>
      <c r="N13" s="153"/>
      <c r="O13" s="153"/>
      <c r="P13" s="153"/>
      <c r="Q13" s="153"/>
      <c r="R13" s="153">
        <v>34</v>
      </c>
      <c r="S13" s="153"/>
      <c r="T13" s="153"/>
      <c r="U13" s="153"/>
      <c r="V13" s="153">
        <v>34</v>
      </c>
      <c r="W13" s="153"/>
      <c r="X13" s="182"/>
      <c r="Y13" s="473"/>
      <c r="Z13" s="175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468"/>
      <c r="AN13" s="152"/>
      <c r="AO13" s="153"/>
      <c r="AP13" s="153"/>
      <c r="AQ13" s="153"/>
      <c r="AR13" s="152">
        <v>35</v>
      </c>
      <c r="AS13" s="153"/>
      <c r="AT13" s="153"/>
      <c r="AU13" s="477"/>
      <c r="AV13" s="474"/>
      <c r="AW13" s="177"/>
      <c r="AX13" s="178"/>
      <c r="AY13" s="178"/>
      <c r="AZ13" s="178"/>
      <c r="BA13" s="177"/>
      <c r="BB13" s="178"/>
      <c r="BC13" s="179"/>
      <c r="BD13" s="170"/>
    </row>
    <row r="14" spans="1:56" s="172" customFormat="1" ht="92.4" thickBot="1">
      <c r="A14" s="189" t="s">
        <v>70</v>
      </c>
      <c r="B14" s="180">
        <v>38</v>
      </c>
      <c r="C14" s="180">
        <v>3</v>
      </c>
      <c r="D14" s="180"/>
      <c r="E14" s="180"/>
      <c r="F14" s="152"/>
      <c r="G14" s="469"/>
      <c r="H14" s="173"/>
      <c r="I14" s="174"/>
      <c r="J14" s="153"/>
      <c r="K14" s="152">
        <v>23</v>
      </c>
      <c r="L14" s="153">
        <v>11</v>
      </c>
      <c r="M14" s="153"/>
      <c r="N14" s="153"/>
      <c r="O14" s="153"/>
      <c r="P14" s="153"/>
      <c r="Q14" s="153"/>
      <c r="R14" s="153">
        <v>34</v>
      </c>
      <c r="S14" s="153"/>
      <c r="T14" s="153"/>
      <c r="U14" s="153"/>
      <c r="V14" s="153">
        <v>34</v>
      </c>
      <c r="W14" s="153"/>
      <c r="X14" s="182"/>
      <c r="Y14" s="473"/>
      <c r="Z14" s="175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468"/>
      <c r="AN14" s="152"/>
      <c r="AO14" s="153"/>
      <c r="AP14" s="153"/>
      <c r="AQ14" s="153"/>
      <c r="AR14" s="152">
        <v>41</v>
      </c>
      <c r="AS14" s="153"/>
      <c r="AT14" s="153"/>
      <c r="AU14" s="477"/>
      <c r="AV14" s="474"/>
      <c r="AW14" s="177"/>
      <c r="AX14" s="178"/>
      <c r="AY14" s="178"/>
      <c r="AZ14" s="178"/>
      <c r="BA14" s="177"/>
      <c r="BB14" s="178"/>
      <c r="BC14" s="179"/>
      <c r="BD14" s="170"/>
    </row>
    <row r="15" spans="1:56" s="172" customFormat="1" ht="92.4" thickBot="1">
      <c r="A15" s="190" t="s">
        <v>71</v>
      </c>
      <c r="B15" s="180">
        <v>36</v>
      </c>
      <c r="C15" s="180"/>
      <c r="D15" s="180"/>
      <c r="E15" s="180"/>
      <c r="F15" s="152"/>
      <c r="G15" s="469"/>
      <c r="H15" s="184"/>
      <c r="I15" s="191">
        <v>60</v>
      </c>
      <c r="J15" s="153"/>
      <c r="K15" s="152">
        <v>18</v>
      </c>
      <c r="L15" s="153">
        <v>17</v>
      </c>
      <c r="M15" s="153"/>
      <c r="N15" s="153"/>
      <c r="O15" s="153"/>
      <c r="P15" s="153"/>
      <c r="Q15" s="153"/>
      <c r="R15" s="153">
        <v>32</v>
      </c>
      <c r="S15" s="153"/>
      <c r="T15" s="153"/>
      <c r="U15" s="153"/>
      <c r="V15" s="153">
        <v>43</v>
      </c>
      <c r="W15" s="153"/>
      <c r="X15" s="182"/>
      <c r="Y15" s="473"/>
      <c r="Z15" s="192">
        <v>18</v>
      </c>
      <c r="AA15" s="184">
        <v>17</v>
      </c>
      <c r="AB15" s="184"/>
      <c r="AC15" s="184"/>
      <c r="AD15" s="184"/>
      <c r="AE15" s="184"/>
      <c r="AF15" s="184">
        <v>32</v>
      </c>
      <c r="AG15" s="184"/>
      <c r="AH15" s="184"/>
      <c r="AI15" s="184"/>
      <c r="AJ15" s="184"/>
      <c r="AK15" s="184">
        <v>36</v>
      </c>
      <c r="AL15" s="184"/>
      <c r="AM15" s="468"/>
      <c r="AN15" s="152"/>
      <c r="AO15" s="153"/>
      <c r="AP15" s="153"/>
      <c r="AQ15" s="153"/>
      <c r="AR15" s="152">
        <v>36</v>
      </c>
      <c r="AS15" s="153"/>
      <c r="AT15" s="153"/>
      <c r="AU15" s="477"/>
      <c r="AV15" s="474"/>
      <c r="AW15" s="193"/>
      <c r="AX15" s="194">
        <v>36</v>
      </c>
      <c r="AY15" s="194"/>
      <c r="AZ15" s="194"/>
      <c r="BA15" s="193"/>
      <c r="BB15" s="194"/>
      <c r="BC15" s="195"/>
      <c r="BD15" s="161"/>
    </row>
    <row r="16" spans="1:56" s="172" customFormat="1" ht="92.4" thickBot="1">
      <c r="A16" s="147" t="s">
        <v>72</v>
      </c>
      <c r="B16" s="148">
        <v>26</v>
      </c>
      <c r="C16" s="148"/>
      <c r="D16" s="148"/>
      <c r="E16" s="148"/>
      <c r="F16" s="149"/>
      <c r="G16" s="469"/>
      <c r="H16" s="150">
        <v>23</v>
      </c>
      <c r="I16" s="148"/>
      <c r="J16" s="150"/>
      <c r="K16" s="149">
        <v>16</v>
      </c>
      <c r="L16" s="150">
        <v>16</v>
      </c>
      <c r="M16" s="150"/>
      <c r="N16" s="150"/>
      <c r="O16" s="150"/>
      <c r="P16" s="150"/>
      <c r="Q16" s="150"/>
      <c r="R16" s="150">
        <v>37</v>
      </c>
      <c r="S16" s="150"/>
      <c r="T16" s="150"/>
      <c r="U16" s="150"/>
      <c r="V16" s="150">
        <v>32</v>
      </c>
      <c r="W16" s="150"/>
      <c r="X16" s="151"/>
      <c r="Y16" s="473"/>
      <c r="Z16" s="152">
        <v>15</v>
      </c>
      <c r="AA16" s="153">
        <v>14</v>
      </c>
      <c r="AB16" s="153"/>
      <c r="AC16" s="153"/>
      <c r="AD16" s="153"/>
      <c r="AE16" s="153"/>
      <c r="AF16" s="153">
        <v>34</v>
      </c>
      <c r="AG16" s="153"/>
      <c r="AH16" s="153"/>
      <c r="AI16" s="153"/>
      <c r="AJ16" s="153"/>
      <c r="AK16" s="153">
        <v>29</v>
      </c>
      <c r="AL16" s="153"/>
      <c r="AM16" s="468"/>
      <c r="AN16" s="149"/>
      <c r="AO16" s="150"/>
      <c r="AP16" s="150"/>
      <c r="AQ16" s="150"/>
      <c r="AR16" s="149">
        <v>24</v>
      </c>
      <c r="AS16" s="150"/>
      <c r="AT16" s="150"/>
      <c r="AU16" s="151">
        <v>2</v>
      </c>
      <c r="AV16" s="474"/>
      <c r="AW16" s="156"/>
      <c r="AX16" s="157">
        <v>21</v>
      </c>
      <c r="AY16" s="157"/>
      <c r="AZ16" s="157">
        <v>2</v>
      </c>
      <c r="BA16" s="156"/>
      <c r="BB16" s="157"/>
      <c r="BC16" s="171"/>
      <c r="BD16" s="196"/>
    </row>
    <row r="17" spans="1:56" s="172" customFormat="1" ht="92.4" thickBot="1">
      <c r="A17" s="197" t="s">
        <v>73</v>
      </c>
      <c r="B17" s="174"/>
      <c r="C17" s="174"/>
      <c r="D17" s="174"/>
      <c r="E17" s="174"/>
      <c r="F17" s="183"/>
      <c r="G17" s="469"/>
      <c r="H17" s="173"/>
      <c r="I17" s="174"/>
      <c r="J17" s="153"/>
      <c r="K17" s="152">
        <v>10</v>
      </c>
      <c r="L17" s="153">
        <v>14</v>
      </c>
      <c r="M17" s="153">
        <v>14</v>
      </c>
      <c r="N17" s="153">
        <v>15</v>
      </c>
      <c r="O17" s="153"/>
      <c r="P17" s="153"/>
      <c r="Q17" s="153"/>
      <c r="R17" s="153"/>
      <c r="S17" s="153"/>
      <c r="T17" s="153"/>
      <c r="U17" s="153"/>
      <c r="V17" s="153"/>
      <c r="W17" s="153"/>
      <c r="X17" s="182"/>
      <c r="Y17" s="473"/>
      <c r="Z17" s="18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AL17" s="173"/>
      <c r="AM17" s="468"/>
      <c r="AN17" s="183"/>
      <c r="AO17" s="173"/>
      <c r="AP17" s="173"/>
      <c r="AQ17" s="173"/>
      <c r="AR17" s="186"/>
      <c r="AS17" s="163"/>
      <c r="AT17" s="163"/>
      <c r="AU17" s="476"/>
      <c r="AV17" s="474"/>
      <c r="AW17" s="177"/>
      <c r="AX17" s="178"/>
      <c r="AY17" s="178"/>
      <c r="AZ17" s="178"/>
      <c r="BA17" s="177"/>
      <c r="BB17" s="178"/>
      <c r="BC17" s="179"/>
      <c r="BD17" s="170"/>
    </row>
    <row r="18" spans="1:56" s="172" customFormat="1" ht="92.4" thickBot="1">
      <c r="A18" s="197" t="s">
        <v>74</v>
      </c>
      <c r="B18" s="191"/>
      <c r="C18" s="191"/>
      <c r="D18" s="191"/>
      <c r="E18" s="191"/>
      <c r="F18" s="192"/>
      <c r="G18" s="469"/>
      <c r="H18" s="173"/>
      <c r="I18" s="174"/>
      <c r="J18" s="153"/>
      <c r="K18" s="152"/>
      <c r="L18" s="153"/>
      <c r="M18" s="153"/>
      <c r="N18" s="153"/>
      <c r="O18" s="153"/>
      <c r="P18" s="153">
        <v>15</v>
      </c>
      <c r="Q18" s="153">
        <v>10</v>
      </c>
      <c r="R18" s="153"/>
      <c r="S18" s="153"/>
      <c r="T18" s="153"/>
      <c r="U18" s="153"/>
      <c r="V18" s="153">
        <v>15</v>
      </c>
      <c r="W18" s="153"/>
      <c r="X18" s="182"/>
      <c r="Y18" s="473"/>
      <c r="Z18" s="177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468"/>
      <c r="AN18" s="183"/>
      <c r="AO18" s="173"/>
      <c r="AP18" s="173"/>
      <c r="AQ18" s="173"/>
      <c r="AR18" s="186"/>
      <c r="AS18" s="163"/>
      <c r="AT18" s="163"/>
      <c r="AU18" s="476"/>
      <c r="AV18" s="474"/>
      <c r="AW18" s="177"/>
      <c r="AX18" s="178"/>
      <c r="AY18" s="178"/>
      <c r="AZ18" s="178"/>
      <c r="BA18" s="177"/>
      <c r="BB18" s="178"/>
      <c r="BC18" s="179"/>
      <c r="BD18" s="170"/>
    </row>
    <row r="19" spans="1:56" s="172" customFormat="1" ht="92.4" thickBot="1">
      <c r="A19" s="197" t="s">
        <v>75</v>
      </c>
      <c r="B19" s="191"/>
      <c r="C19" s="191"/>
      <c r="D19" s="191"/>
      <c r="E19" s="191">
        <v>4</v>
      </c>
      <c r="F19" s="192">
        <v>2</v>
      </c>
      <c r="G19" s="469"/>
      <c r="H19" s="173"/>
      <c r="I19" s="174"/>
      <c r="J19" s="153"/>
      <c r="K19" s="152">
        <v>7</v>
      </c>
      <c r="L19" s="153">
        <v>7</v>
      </c>
      <c r="M19" s="153"/>
      <c r="N19" s="153"/>
      <c r="O19" s="153"/>
      <c r="P19" s="153"/>
      <c r="Q19" s="153"/>
      <c r="R19" s="153">
        <v>14</v>
      </c>
      <c r="S19" s="153"/>
      <c r="T19" s="153"/>
      <c r="U19" s="153"/>
      <c r="V19" s="153">
        <v>14</v>
      </c>
      <c r="W19" s="153"/>
      <c r="X19" s="182"/>
      <c r="Y19" s="473"/>
      <c r="Z19" s="177"/>
      <c r="AA19" s="178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468"/>
      <c r="AN19" s="165"/>
      <c r="AO19" s="166"/>
      <c r="AP19" s="166"/>
      <c r="AQ19" s="166"/>
      <c r="AR19" s="165"/>
      <c r="AS19" s="166"/>
      <c r="AT19" s="166"/>
      <c r="AU19" s="478"/>
      <c r="AV19" s="474"/>
      <c r="AW19" s="177"/>
      <c r="AX19" s="178"/>
      <c r="AY19" s="178"/>
      <c r="AZ19" s="178"/>
      <c r="BA19" s="177"/>
      <c r="BB19" s="178"/>
      <c r="BC19" s="179"/>
      <c r="BD19" s="170"/>
    </row>
    <row r="20" spans="1:56" s="172" customFormat="1" ht="92.4" thickBot="1">
      <c r="A20" s="197" t="s">
        <v>42</v>
      </c>
      <c r="B20" s="174"/>
      <c r="C20" s="174"/>
      <c r="D20" s="174"/>
      <c r="E20" s="174"/>
      <c r="F20" s="183"/>
      <c r="G20" s="469"/>
      <c r="H20" s="173"/>
      <c r="I20" s="174"/>
      <c r="J20" s="153"/>
      <c r="K20" s="165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98"/>
      <c r="Y20" s="473"/>
      <c r="Z20" s="18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468"/>
      <c r="AN20" s="165"/>
      <c r="AO20" s="166"/>
      <c r="AP20" s="166"/>
      <c r="AQ20" s="166"/>
      <c r="AR20" s="165"/>
      <c r="AS20" s="166"/>
      <c r="AT20" s="166"/>
      <c r="AU20" s="478"/>
      <c r="AV20" s="474"/>
      <c r="AW20" s="177"/>
      <c r="AX20" s="178"/>
      <c r="AY20" s="178"/>
      <c r="AZ20" s="178"/>
      <c r="BA20" s="177"/>
      <c r="BB20" s="178"/>
      <c r="BC20" s="179"/>
      <c r="BD20" s="170"/>
    </row>
    <row r="21" spans="1:56" s="172" customFormat="1" ht="92.4" thickBot="1">
      <c r="A21" s="147" t="s">
        <v>43</v>
      </c>
      <c r="B21" s="174"/>
      <c r="C21" s="174"/>
      <c r="D21" s="174"/>
      <c r="E21" s="174"/>
      <c r="F21" s="183"/>
      <c r="G21" s="469"/>
      <c r="H21" s="178"/>
      <c r="I21" s="200"/>
      <c r="J21" s="153"/>
      <c r="K21" s="177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9"/>
      <c r="Y21" s="473"/>
      <c r="Z21" s="177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468"/>
      <c r="AN21" s="165"/>
      <c r="AO21" s="166"/>
      <c r="AP21" s="166"/>
      <c r="AQ21" s="166"/>
      <c r="AR21" s="165"/>
      <c r="AS21" s="166"/>
      <c r="AT21" s="166"/>
      <c r="AU21" s="478"/>
      <c r="AV21" s="474"/>
      <c r="AW21" s="177"/>
      <c r="AX21" s="178"/>
      <c r="AY21" s="178"/>
      <c r="AZ21" s="178"/>
      <c r="BA21" s="177"/>
      <c r="BB21" s="178"/>
      <c r="BC21" s="179"/>
      <c r="BD21" s="170"/>
    </row>
    <row r="22" spans="1:56" s="172" customFormat="1" ht="92.4" thickBot="1">
      <c r="A22" s="201" t="s">
        <v>76</v>
      </c>
      <c r="B22" s="180">
        <v>4</v>
      </c>
      <c r="C22" s="180"/>
      <c r="D22" s="180"/>
      <c r="E22" s="180"/>
      <c r="F22" s="152"/>
      <c r="G22" s="469"/>
      <c r="H22" s="194"/>
      <c r="I22" s="202"/>
      <c r="J22" s="153"/>
      <c r="K22" s="152">
        <v>4</v>
      </c>
      <c r="L22" s="153"/>
      <c r="M22" s="153"/>
      <c r="N22" s="153"/>
      <c r="O22" s="153"/>
      <c r="P22" s="153"/>
      <c r="Q22" s="153"/>
      <c r="R22" s="153">
        <v>4</v>
      </c>
      <c r="S22" s="153"/>
      <c r="T22" s="153"/>
      <c r="U22" s="153"/>
      <c r="V22" s="153">
        <v>4</v>
      </c>
      <c r="W22" s="153"/>
      <c r="X22" s="182"/>
      <c r="Y22" s="473"/>
      <c r="Z22" s="193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468"/>
      <c r="AN22" s="152"/>
      <c r="AO22" s="153"/>
      <c r="AP22" s="153"/>
      <c r="AQ22" s="153"/>
      <c r="AR22" s="152">
        <v>4</v>
      </c>
      <c r="AS22" s="153"/>
      <c r="AT22" s="153"/>
      <c r="AU22" s="477"/>
      <c r="AV22" s="474"/>
      <c r="AW22" s="193"/>
      <c r="AX22" s="194"/>
      <c r="AY22" s="194"/>
      <c r="AZ22" s="194"/>
      <c r="BA22" s="193"/>
      <c r="BB22" s="194"/>
      <c r="BC22" s="195"/>
      <c r="BD22" s="196"/>
    </row>
    <row r="23" spans="1:56" s="172" customFormat="1" ht="92.4" thickBot="1">
      <c r="A23" s="201" t="s">
        <v>77</v>
      </c>
      <c r="B23" s="180">
        <v>7</v>
      </c>
      <c r="C23" s="180"/>
      <c r="D23" s="180"/>
      <c r="E23" s="180"/>
      <c r="F23" s="152"/>
      <c r="G23" s="469"/>
      <c r="H23" s="194"/>
      <c r="I23" s="202"/>
      <c r="J23" s="153"/>
      <c r="K23" s="152">
        <v>7</v>
      </c>
      <c r="L23" s="153"/>
      <c r="M23" s="153"/>
      <c r="N23" s="153"/>
      <c r="O23" s="153"/>
      <c r="P23" s="153"/>
      <c r="Q23" s="153"/>
      <c r="R23" s="153">
        <v>7</v>
      </c>
      <c r="S23" s="153"/>
      <c r="T23" s="153"/>
      <c r="U23" s="153"/>
      <c r="V23" s="153">
        <v>7</v>
      </c>
      <c r="W23" s="153"/>
      <c r="X23" s="182"/>
      <c r="Y23" s="473"/>
      <c r="Z23" s="193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468"/>
      <c r="AN23" s="152"/>
      <c r="AO23" s="153"/>
      <c r="AP23" s="153"/>
      <c r="AQ23" s="153"/>
      <c r="AR23" s="152">
        <v>7</v>
      </c>
      <c r="AS23" s="153"/>
      <c r="AT23" s="153"/>
      <c r="AU23" s="477"/>
      <c r="AV23" s="474"/>
      <c r="AW23" s="193"/>
      <c r="AX23" s="194"/>
      <c r="AY23" s="194"/>
      <c r="AZ23" s="194"/>
      <c r="BA23" s="193"/>
      <c r="BB23" s="194"/>
      <c r="BC23" s="195"/>
      <c r="BD23" s="196"/>
    </row>
    <row r="24" spans="1:56" s="172" customFormat="1" ht="92.4" thickBot="1">
      <c r="A24" s="201" t="s">
        <v>78</v>
      </c>
      <c r="B24" s="180">
        <v>7</v>
      </c>
      <c r="C24" s="180"/>
      <c r="D24" s="180"/>
      <c r="E24" s="180"/>
      <c r="F24" s="152"/>
      <c r="G24" s="469"/>
      <c r="H24" s="194"/>
      <c r="I24" s="202">
        <v>14</v>
      </c>
      <c r="J24" s="153"/>
      <c r="K24" s="152">
        <v>7</v>
      </c>
      <c r="L24" s="153"/>
      <c r="M24" s="153"/>
      <c r="N24" s="153"/>
      <c r="O24" s="153"/>
      <c r="P24" s="153"/>
      <c r="Q24" s="153"/>
      <c r="R24" s="153">
        <v>7</v>
      </c>
      <c r="S24" s="153"/>
      <c r="T24" s="153"/>
      <c r="U24" s="153"/>
      <c r="V24" s="153">
        <v>7</v>
      </c>
      <c r="W24" s="153"/>
      <c r="X24" s="182"/>
      <c r="Y24" s="473"/>
      <c r="Z24" s="193">
        <v>7</v>
      </c>
      <c r="AA24" s="194"/>
      <c r="AB24" s="194"/>
      <c r="AC24" s="194"/>
      <c r="AD24" s="194"/>
      <c r="AE24" s="194"/>
      <c r="AF24" s="194">
        <v>7</v>
      </c>
      <c r="AG24" s="194"/>
      <c r="AH24" s="194"/>
      <c r="AI24" s="194"/>
      <c r="AJ24" s="194"/>
      <c r="AK24" s="194">
        <v>7</v>
      </c>
      <c r="AL24" s="194"/>
      <c r="AM24" s="468"/>
      <c r="AN24" s="152"/>
      <c r="AO24" s="153"/>
      <c r="AP24" s="153"/>
      <c r="AQ24" s="153"/>
      <c r="AR24" s="152">
        <v>7</v>
      </c>
      <c r="AS24" s="153"/>
      <c r="AT24" s="153"/>
      <c r="AU24" s="477"/>
      <c r="AV24" s="474"/>
      <c r="AW24" s="193"/>
      <c r="AX24" s="194">
        <v>7</v>
      </c>
      <c r="AY24" s="194"/>
      <c r="AZ24" s="194"/>
      <c r="BA24" s="193"/>
      <c r="BB24" s="194"/>
      <c r="BC24" s="195"/>
      <c r="BD24" s="196"/>
    </row>
    <row r="25" spans="1:56" s="172" customFormat="1" ht="92.4" thickBot="1">
      <c r="A25" s="201" t="s">
        <v>79</v>
      </c>
      <c r="B25" s="180">
        <v>12</v>
      </c>
      <c r="C25" s="180"/>
      <c r="D25" s="180"/>
      <c r="E25" s="180"/>
      <c r="F25" s="152"/>
      <c r="G25" s="469"/>
      <c r="H25" s="194"/>
      <c r="I25" s="202">
        <v>18</v>
      </c>
      <c r="J25" s="153"/>
      <c r="K25" s="152">
        <v>12</v>
      </c>
      <c r="L25" s="153"/>
      <c r="M25" s="153"/>
      <c r="N25" s="153"/>
      <c r="O25" s="153"/>
      <c r="P25" s="153"/>
      <c r="Q25" s="153"/>
      <c r="R25" s="153">
        <v>12</v>
      </c>
      <c r="S25" s="153"/>
      <c r="T25" s="153"/>
      <c r="U25" s="153"/>
      <c r="V25" s="153">
        <v>12</v>
      </c>
      <c r="W25" s="153"/>
      <c r="X25" s="182"/>
      <c r="Y25" s="473"/>
      <c r="Z25" s="193">
        <v>14</v>
      </c>
      <c r="AA25" s="194"/>
      <c r="AB25" s="194"/>
      <c r="AC25" s="194"/>
      <c r="AD25" s="194"/>
      <c r="AE25" s="194"/>
      <c r="AF25" s="194">
        <v>14</v>
      </c>
      <c r="AG25" s="194"/>
      <c r="AH25" s="194"/>
      <c r="AI25" s="194"/>
      <c r="AJ25" s="194"/>
      <c r="AK25" s="194">
        <v>14</v>
      </c>
      <c r="AL25" s="194"/>
      <c r="AM25" s="468"/>
      <c r="AN25" s="152"/>
      <c r="AO25" s="153"/>
      <c r="AP25" s="153"/>
      <c r="AQ25" s="153"/>
      <c r="AR25" s="152">
        <v>12</v>
      </c>
      <c r="AS25" s="153"/>
      <c r="AT25" s="153"/>
      <c r="AU25" s="477"/>
      <c r="AV25" s="474"/>
      <c r="AW25" s="193"/>
      <c r="AX25" s="194">
        <v>14</v>
      </c>
      <c r="AY25" s="194"/>
      <c r="AZ25" s="194"/>
      <c r="BA25" s="193"/>
      <c r="BB25" s="194"/>
      <c r="BC25" s="195"/>
      <c r="BD25" s="196"/>
    </row>
    <row r="26" spans="1:56" s="172" customFormat="1" ht="92.4" thickBot="1">
      <c r="A26" s="201" t="s">
        <v>80</v>
      </c>
      <c r="B26" s="180">
        <v>14</v>
      </c>
      <c r="C26" s="180"/>
      <c r="D26" s="180"/>
      <c r="E26" s="180"/>
      <c r="F26" s="152"/>
      <c r="G26" s="469"/>
      <c r="H26" s="194"/>
      <c r="I26" s="202">
        <v>18</v>
      </c>
      <c r="J26" s="153"/>
      <c r="K26" s="152">
        <v>14</v>
      </c>
      <c r="L26" s="153"/>
      <c r="M26" s="153"/>
      <c r="N26" s="153"/>
      <c r="O26" s="153"/>
      <c r="P26" s="153"/>
      <c r="Q26" s="153"/>
      <c r="R26" s="153">
        <v>14</v>
      </c>
      <c r="S26" s="153"/>
      <c r="T26" s="153"/>
      <c r="U26" s="153"/>
      <c r="V26" s="153">
        <v>14</v>
      </c>
      <c r="W26" s="153"/>
      <c r="X26" s="182"/>
      <c r="Y26" s="473"/>
      <c r="Z26" s="193">
        <v>15</v>
      </c>
      <c r="AA26" s="194"/>
      <c r="AB26" s="194"/>
      <c r="AC26" s="194"/>
      <c r="AD26" s="194"/>
      <c r="AE26" s="194"/>
      <c r="AF26" s="194">
        <v>15</v>
      </c>
      <c r="AG26" s="194"/>
      <c r="AH26" s="194"/>
      <c r="AI26" s="194"/>
      <c r="AJ26" s="194"/>
      <c r="AK26" s="194">
        <v>15</v>
      </c>
      <c r="AL26" s="194"/>
      <c r="AM26" s="468"/>
      <c r="AN26" s="152"/>
      <c r="AO26" s="153"/>
      <c r="AP26" s="153"/>
      <c r="AQ26" s="153"/>
      <c r="AR26" s="152">
        <v>14</v>
      </c>
      <c r="AS26" s="153"/>
      <c r="AT26" s="153"/>
      <c r="AU26" s="477"/>
      <c r="AV26" s="474"/>
      <c r="AW26" s="193"/>
      <c r="AX26" s="194">
        <v>15</v>
      </c>
      <c r="AY26" s="194"/>
      <c r="AZ26" s="194"/>
      <c r="BA26" s="193"/>
      <c r="BB26" s="194"/>
      <c r="BC26" s="195"/>
      <c r="BD26" s="196"/>
    </row>
    <row r="27" spans="1:56" s="172" customFormat="1" ht="92.4" thickBot="1">
      <c r="A27" s="201" t="s">
        <v>81</v>
      </c>
      <c r="B27" s="180">
        <v>15</v>
      </c>
      <c r="C27" s="180"/>
      <c r="D27" s="180"/>
      <c r="E27" s="180"/>
      <c r="F27" s="152"/>
      <c r="G27" s="469"/>
      <c r="H27" s="194"/>
      <c r="I27" s="202">
        <v>19</v>
      </c>
      <c r="J27" s="153"/>
      <c r="K27" s="152">
        <v>15</v>
      </c>
      <c r="L27" s="153"/>
      <c r="M27" s="153"/>
      <c r="N27" s="153"/>
      <c r="O27" s="153"/>
      <c r="P27" s="153"/>
      <c r="Q27" s="153"/>
      <c r="R27" s="153">
        <v>15</v>
      </c>
      <c r="S27" s="153"/>
      <c r="T27" s="153"/>
      <c r="U27" s="153"/>
      <c r="V27" s="153">
        <v>15</v>
      </c>
      <c r="W27" s="153"/>
      <c r="X27" s="182"/>
      <c r="Y27" s="473"/>
      <c r="Z27" s="193">
        <v>14</v>
      </c>
      <c r="AA27" s="194"/>
      <c r="AB27" s="194"/>
      <c r="AC27" s="194"/>
      <c r="AD27" s="194"/>
      <c r="AE27" s="194"/>
      <c r="AF27" s="194">
        <v>15</v>
      </c>
      <c r="AG27" s="194"/>
      <c r="AH27" s="194"/>
      <c r="AI27" s="194"/>
      <c r="AJ27" s="194"/>
      <c r="AK27" s="194">
        <v>15</v>
      </c>
      <c r="AL27" s="194"/>
      <c r="AM27" s="468"/>
      <c r="AN27" s="152"/>
      <c r="AO27" s="153"/>
      <c r="AP27" s="153"/>
      <c r="AQ27" s="153"/>
      <c r="AR27" s="152">
        <v>15</v>
      </c>
      <c r="AS27" s="153"/>
      <c r="AT27" s="153"/>
      <c r="AU27" s="477"/>
      <c r="AV27" s="474"/>
      <c r="AW27" s="193"/>
      <c r="AX27" s="194">
        <v>15</v>
      </c>
      <c r="AY27" s="194"/>
      <c r="AZ27" s="194"/>
      <c r="BA27" s="193"/>
      <c r="BB27" s="194"/>
      <c r="BC27" s="195"/>
      <c r="BD27" s="196"/>
    </row>
    <row r="28" spans="1:56" s="172" customFormat="1" ht="92.4" thickBot="1">
      <c r="A28" s="201" t="s">
        <v>82</v>
      </c>
      <c r="B28" s="180">
        <v>9</v>
      </c>
      <c r="C28" s="180"/>
      <c r="D28" s="180"/>
      <c r="E28" s="180"/>
      <c r="F28" s="152"/>
      <c r="G28" s="469"/>
      <c r="H28" s="194"/>
      <c r="I28" s="202">
        <v>17</v>
      </c>
      <c r="J28" s="153"/>
      <c r="K28" s="152">
        <v>9</v>
      </c>
      <c r="L28" s="153"/>
      <c r="M28" s="153"/>
      <c r="N28" s="153"/>
      <c r="O28" s="153"/>
      <c r="P28" s="153"/>
      <c r="Q28" s="153"/>
      <c r="R28" s="153">
        <v>9</v>
      </c>
      <c r="S28" s="153"/>
      <c r="T28" s="153"/>
      <c r="U28" s="153"/>
      <c r="V28" s="153">
        <v>9</v>
      </c>
      <c r="W28" s="153"/>
      <c r="X28" s="182"/>
      <c r="Y28" s="473"/>
      <c r="Z28" s="193">
        <v>10</v>
      </c>
      <c r="AA28" s="194"/>
      <c r="AB28" s="194"/>
      <c r="AC28" s="194"/>
      <c r="AD28" s="194"/>
      <c r="AE28" s="194"/>
      <c r="AF28" s="194">
        <v>11</v>
      </c>
      <c r="AG28" s="194"/>
      <c r="AH28" s="194"/>
      <c r="AI28" s="194"/>
      <c r="AJ28" s="194"/>
      <c r="AK28" s="194">
        <v>11</v>
      </c>
      <c r="AL28" s="194"/>
      <c r="AM28" s="468"/>
      <c r="AN28" s="152"/>
      <c r="AO28" s="153"/>
      <c r="AP28" s="153"/>
      <c r="AQ28" s="153"/>
      <c r="AR28" s="152">
        <v>9</v>
      </c>
      <c r="AS28" s="153"/>
      <c r="AT28" s="153"/>
      <c r="AU28" s="477"/>
      <c r="AV28" s="474"/>
      <c r="AW28" s="193"/>
      <c r="AX28" s="194">
        <v>11</v>
      </c>
      <c r="AY28" s="194"/>
      <c r="AZ28" s="194"/>
      <c r="BA28" s="193"/>
      <c r="BB28" s="194"/>
      <c r="BC28" s="195"/>
      <c r="BD28" s="196"/>
    </row>
    <row r="29" spans="1:56" s="172" customFormat="1" ht="92.4" thickBot="1">
      <c r="A29" s="201" t="s">
        <v>83</v>
      </c>
      <c r="B29" s="180">
        <v>13</v>
      </c>
      <c r="C29" s="180"/>
      <c r="D29" s="180"/>
      <c r="E29" s="180"/>
      <c r="F29" s="152"/>
      <c r="G29" s="469"/>
      <c r="H29" s="194"/>
      <c r="I29" s="202">
        <v>18</v>
      </c>
      <c r="J29" s="153"/>
      <c r="K29" s="152">
        <v>13</v>
      </c>
      <c r="L29" s="153"/>
      <c r="M29" s="153"/>
      <c r="N29" s="153"/>
      <c r="O29" s="153"/>
      <c r="P29" s="153"/>
      <c r="Q29" s="153"/>
      <c r="R29" s="153">
        <v>13</v>
      </c>
      <c r="S29" s="153"/>
      <c r="T29" s="153"/>
      <c r="U29" s="153"/>
      <c r="V29" s="153">
        <v>13</v>
      </c>
      <c r="W29" s="153"/>
      <c r="X29" s="182"/>
      <c r="Y29" s="473"/>
      <c r="Z29" s="193">
        <v>13</v>
      </c>
      <c r="AA29" s="194"/>
      <c r="AB29" s="194"/>
      <c r="AC29" s="194"/>
      <c r="AD29" s="194"/>
      <c r="AE29" s="194"/>
      <c r="AF29" s="194">
        <v>13</v>
      </c>
      <c r="AG29" s="194"/>
      <c r="AH29" s="194"/>
      <c r="AI29" s="194"/>
      <c r="AJ29" s="194"/>
      <c r="AK29" s="194">
        <v>13</v>
      </c>
      <c r="AL29" s="194"/>
      <c r="AM29" s="468"/>
      <c r="AN29" s="152"/>
      <c r="AO29" s="153"/>
      <c r="AP29" s="153"/>
      <c r="AQ29" s="153"/>
      <c r="AR29" s="152">
        <v>13</v>
      </c>
      <c r="AS29" s="153"/>
      <c r="AT29" s="153"/>
      <c r="AU29" s="477"/>
      <c r="AV29" s="474"/>
      <c r="AW29" s="193"/>
      <c r="AX29" s="194">
        <v>13</v>
      </c>
      <c r="AY29" s="194"/>
      <c r="AZ29" s="194"/>
      <c r="BA29" s="193"/>
      <c r="BB29" s="194"/>
      <c r="BC29" s="195"/>
      <c r="BD29" s="196"/>
    </row>
    <row r="30" spans="1:56" ht="92.4" thickBot="1">
      <c r="A30" s="147" t="s">
        <v>44</v>
      </c>
      <c r="B30" s="174"/>
      <c r="C30" s="174"/>
      <c r="D30" s="174"/>
      <c r="E30" s="174"/>
      <c r="F30" s="183"/>
      <c r="G30" s="469"/>
      <c r="H30" s="178"/>
      <c r="I30" s="200"/>
      <c r="J30" s="184"/>
      <c r="K30" s="177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9"/>
      <c r="Y30" s="473"/>
      <c r="Z30" s="183"/>
      <c r="AA30" s="173"/>
      <c r="AB30" s="173"/>
      <c r="AC30" s="173"/>
      <c r="AD30" s="173"/>
      <c r="AE30" s="173"/>
      <c r="AF30" s="173"/>
      <c r="AG30" s="173"/>
      <c r="AH30" s="173"/>
      <c r="AI30" s="173"/>
      <c r="AJ30" s="173"/>
      <c r="AK30" s="173"/>
      <c r="AL30" s="173"/>
      <c r="AM30" s="468"/>
      <c r="AN30" s="183"/>
      <c r="AO30" s="173"/>
      <c r="AP30" s="173"/>
      <c r="AQ30" s="173"/>
      <c r="AR30" s="186"/>
      <c r="AS30" s="163"/>
      <c r="AT30" s="163"/>
      <c r="AU30" s="476"/>
      <c r="AV30" s="474"/>
      <c r="AW30" s="177"/>
      <c r="AX30" s="178"/>
      <c r="AY30" s="178"/>
      <c r="AZ30" s="178"/>
      <c r="BA30" s="177"/>
      <c r="BB30" s="178"/>
      <c r="BC30" s="179"/>
      <c r="BD30" s="203"/>
    </row>
    <row r="31" spans="1:56" ht="92.4" thickBot="1">
      <c r="A31" s="201" t="s">
        <v>84</v>
      </c>
      <c r="B31" s="180">
        <v>9</v>
      </c>
      <c r="C31" s="180"/>
      <c r="D31" s="180"/>
      <c r="E31" s="180"/>
      <c r="F31" s="152"/>
      <c r="G31" s="469"/>
      <c r="H31" s="184"/>
      <c r="I31" s="191">
        <v>12</v>
      </c>
      <c r="J31" s="153"/>
      <c r="K31" s="204"/>
      <c r="L31" s="181">
        <v>9</v>
      </c>
      <c r="M31" s="181"/>
      <c r="N31" s="181"/>
      <c r="O31" s="181"/>
      <c r="P31" s="181"/>
      <c r="Q31" s="181"/>
      <c r="R31" s="181">
        <v>9</v>
      </c>
      <c r="S31" s="181"/>
      <c r="T31" s="181"/>
      <c r="U31" s="181"/>
      <c r="V31" s="181">
        <v>9</v>
      </c>
      <c r="W31" s="153">
        <v>9</v>
      </c>
      <c r="X31" s="182"/>
      <c r="Y31" s="473"/>
      <c r="Z31" s="204"/>
      <c r="AA31" s="181">
        <v>9</v>
      </c>
      <c r="AB31" s="181"/>
      <c r="AC31" s="181"/>
      <c r="AD31" s="181"/>
      <c r="AE31" s="181"/>
      <c r="AF31" s="181"/>
      <c r="AG31" s="181"/>
      <c r="AH31" s="181">
        <v>9</v>
      </c>
      <c r="AI31" s="181"/>
      <c r="AJ31" s="181"/>
      <c r="AK31" s="181"/>
      <c r="AL31" s="181"/>
      <c r="AM31" s="468"/>
      <c r="AN31" s="152"/>
      <c r="AO31" s="153"/>
      <c r="AP31" s="153"/>
      <c r="AQ31" s="153"/>
      <c r="AR31" s="152"/>
      <c r="AS31" s="153"/>
      <c r="AT31" s="153">
        <v>9</v>
      </c>
      <c r="AU31" s="477"/>
      <c r="AV31" s="474"/>
      <c r="AW31" s="193"/>
      <c r="AX31" s="194">
        <v>9</v>
      </c>
      <c r="AY31" s="194"/>
      <c r="AZ31" s="194"/>
      <c r="BA31" s="193"/>
      <c r="BB31" s="194"/>
      <c r="BC31" s="195"/>
      <c r="BD31" s="196"/>
    </row>
    <row r="32" spans="1:56" ht="92.4" thickBot="1">
      <c r="A32" s="201" t="s">
        <v>85</v>
      </c>
      <c r="B32" s="180">
        <v>22</v>
      </c>
      <c r="C32" s="180"/>
      <c r="D32" s="180"/>
      <c r="E32" s="180"/>
      <c r="F32" s="152"/>
      <c r="G32" s="469"/>
      <c r="H32" s="184"/>
      <c r="I32" s="191">
        <v>35</v>
      </c>
      <c r="J32" s="153"/>
      <c r="K32" s="204">
        <v>2</v>
      </c>
      <c r="L32" s="181">
        <v>16</v>
      </c>
      <c r="M32" s="181"/>
      <c r="N32" s="181"/>
      <c r="O32" s="181"/>
      <c r="P32" s="181"/>
      <c r="Q32" s="181"/>
      <c r="R32" s="181">
        <v>22</v>
      </c>
      <c r="S32" s="181"/>
      <c r="T32" s="181"/>
      <c r="U32" s="181"/>
      <c r="V32" s="181">
        <v>22</v>
      </c>
      <c r="W32" s="153">
        <v>22</v>
      </c>
      <c r="X32" s="182"/>
      <c r="Y32" s="473"/>
      <c r="Z32" s="204"/>
      <c r="AA32" s="181">
        <v>18</v>
      </c>
      <c r="AB32" s="181"/>
      <c r="AC32" s="181"/>
      <c r="AD32" s="181"/>
      <c r="AE32" s="181"/>
      <c r="AF32" s="181"/>
      <c r="AG32" s="181"/>
      <c r="AH32" s="181">
        <v>21</v>
      </c>
      <c r="AI32" s="181"/>
      <c r="AJ32" s="181"/>
      <c r="AK32" s="181"/>
      <c r="AL32" s="181"/>
      <c r="AM32" s="468"/>
      <c r="AN32" s="152"/>
      <c r="AO32" s="153"/>
      <c r="AP32" s="153"/>
      <c r="AQ32" s="153"/>
      <c r="AR32" s="152"/>
      <c r="AS32" s="153"/>
      <c r="AT32" s="153">
        <v>22</v>
      </c>
      <c r="AU32" s="477"/>
      <c r="AV32" s="474"/>
      <c r="AW32" s="193"/>
      <c r="AX32" s="194">
        <v>22</v>
      </c>
      <c r="AY32" s="194"/>
      <c r="AZ32" s="194"/>
      <c r="BA32" s="193"/>
      <c r="BB32" s="194"/>
      <c r="BC32" s="195"/>
      <c r="BD32" s="196"/>
    </row>
    <row r="33" spans="1:56" ht="92.4" thickBot="1">
      <c r="A33" s="201" t="s">
        <v>86</v>
      </c>
      <c r="B33" s="180">
        <v>23</v>
      </c>
      <c r="C33" s="180"/>
      <c r="D33" s="180"/>
      <c r="E33" s="180"/>
      <c r="F33" s="152"/>
      <c r="G33" s="469"/>
      <c r="H33" s="184"/>
      <c r="I33" s="191">
        <v>33</v>
      </c>
      <c r="J33" s="153"/>
      <c r="K33" s="204">
        <v>2</v>
      </c>
      <c r="L33" s="181">
        <v>13</v>
      </c>
      <c r="M33" s="181"/>
      <c r="N33" s="181"/>
      <c r="O33" s="181"/>
      <c r="P33" s="181"/>
      <c r="Q33" s="181"/>
      <c r="R33" s="181">
        <v>23</v>
      </c>
      <c r="S33" s="181"/>
      <c r="T33" s="181"/>
      <c r="U33" s="181"/>
      <c r="V33" s="181">
        <v>22</v>
      </c>
      <c r="W33" s="153">
        <v>22</v>
      </c>
      <c r="X33" s="182"/>
      <c r="Y33" s="473"/>
      <c r="Z33" s="204"/>
      <c r="AA33" s="181">
        <v>15</v>
      </c>
      <c r="AB33" s="181"/>
      <c r="AC33" s="181"/>
      <c r="AD33" s="181"/>
      <c r="AE33" s="181"/>
      <c r="AF33" s="181"/>
      <c r="AG33" s="181"/>
      <c r="AH33" s="181">
        <v>22</v>
      </c>
      <c r="AI33" s="181"/>
      <c r="AJ33" s="181"/>
      <c r="AK33" s="181"/>
      <c r="AL33" s="181"/>
      <c r="AM33" s="468"/>
      <c r="AN33" s="152"/>
      <c r="AO33" s="153"/>
      <c r="AP33" s="153"/>
      <c r="AQ33" s="153"/>
      <c r="AR33" s="152"/>
      <c r="AS33" s="153"/>
      <c r="AT33" s="153">
        <v>23</v>
      </c>
      <c r="AU33" s="477"/>
      <c r="AV33" s="474"/>
      <c r="AW33" s="193"/>
      <c r="AX33" s="194">
        <v>23</v>
      </c>
      <c r="AY33" s="194"/>
      <c r="AZ33" s="194"/>
      <c r="BA33" s="193"/>
      <c r="BB33" s="194"/>
      <c r="BC33" s="195"/>
      <c r="BD33" s="196"/>
    </row>
    <row r="34" spans="1:56" ht="92.4" thickBot="1">
      <c r="A34" s="205" t="s">
        <v>87</v>
      </c>
      <c r="B34" s="180"/>
      <c r="C34" s="180"/>
      <c r="D34" s="180"/>
      <c r="E34" s="180"/>
      <c r="F34" s="152"/>
      <c r="G34" s="469"/>
      <c r="H34" s="184"/>
      <c r="I34" s="191"/>
      <c r="J34" s="153"/>
      <c r="K34" s="204">
        <v>2</v>
      </c>
      <c r="L34" s="181">
        <v>1</v>
      </c>
      <c r="M34" s="181"/>
      <c r="N34" s="181"/>
      <c r="O34" s="181"/>
      <c r="P34" s="181"/>
      <c r="Q34" s="181"/>
      <c r="R34" s="181">
        <v>3</v>
      </c>
      <c r="S34" s="181"/>
      <c r="T34" s="181"/>
      <c r="U34" s="181"/>
      <c r="V34" s="181">
        <v>3</v>
      </c>
      <c r="W34" s="153"/>
      <c r="X34" s="182"/>
      <c r="Y34" s="473"/>
      <c r="Z34" s="204"/>
      <c r="AA34" s="181">
        <v>3</v>
      </c>
      <c r="AB34" s="181"/>
      <c r="AC34" s="181"/>
      <c r="AD34" s="181"/>
      <c r="AE34" s="181"/>
      <c r="AF34" s="181"/>
      <c r="AG34" s="181"/>
      <c r="AH34" s="181">
        <v>3</v>
      </c>
      <c r="AI34" s="181"/>
      <c r="AJ34" s="181"/>
      <c r="AK34" s="181"/>
      <c r="AL34" s="181"/>
      <c r="AM34" s="468"/>
      <c r="AN34" s="152"/>
      <c r="AO34" s="153"/>
      <c r="AP34" s="153"/>
      <c r="AQ34" s="153"/>
      <c r="AR34" s="152"/>
      <c r="AS34" s="153"/>
      <c r="AT34" s="153">
        <v>3</v>
      </c>
      <c r="AU34" s="477"/>
      <c r="AV34" s="474"/>
      <c r="AW34" s="193"/>
      <c r="AX34" s="194">
        <v>3</v>
      </c>
      <c r="AY34" s="194"/>
      <c r="AZ34" s="194"/>
      <c r="BA34" s="193"/>
      <c r="BB34" s="194"/>
      <c r="BC34" s="195"/>
      <c r="BD34" s="196"/>
    </row>
    <row r="35" spans="1:56" ht="92.4" thickBot="1">
      <c r="A35" s="147" t="s">
        <v>45</v>
      </c>
      <c r="B35" s="174"/>
      <c r="C35" s="174"/>
      <c r="D35" s="174"/>
      <c r="E35" s="174"/>
      <c r="F35" s="183"/>
      <c r="G35" s="469"/>
      <c r="H35" s="173"/>
      <c r="I35" s="174"/>
      <c r="J35" s="184"/>
      <c r="K35" s="18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85"/>
      <c r="Y35" s="473"/>
      <c r="Z35" s="183"/>
      <c r="AA35" s="173"/>
      <c r="AB35" s="173"/>
      <c r="AC35" s="173"/>
      <c r="AD35" s="173"/>
      <c r="AE35" s="173"/>
      <c r="AF35" s="173"/>
      <c r="AG35" s="173"/>
      <c r="AH35" s="173"/>
      <c r="AI35" s="173"/>
      <c r="AJ35" s="173"/>
      <c r="AK35" s="173"/>
      <c r="AL35" s="173"/>
      <c r="AM35" s="468"/>
      <c r="AN35" s="183"/>
      <c r="AO35" s="173"/>
      <c r="AP35" s="173"/>
      <c r="AQ35" s="173"/>
      <c r="AR35" s="186"/>
      <c r="AS35" s="163"/>
      <c r="AT35" s="163"/>
      <c r="AU35" s="476"/>
      <c r="AV35" s="474"/>
      <c r="AW35" s="177"/>
      <c r="AX35" s="178"/>
      <c r="AY35" s="178"/>
      <c r="AZ35" s="178"/>
      <c r="BA35" s="177"/>
      <c r="BB35" s="178"/>
      <c r="BC35" s="179"/>
      <c r="BD35" s="203"/>
    </row>
    <row r="36" spans="1:56" ht="92.4" thickBot="1">
      <c r="A36" s="201" t="s">
        <v>88</v>
      </c>
      <c r="B36" s="180">
        <v>11</v>
      </c>
      <c r="C36" s="180"/>
      <c r="D36" s="180"/>
      <c r="E36" s="180"/>
      <c r="F36" s="152"/>
      <c r="G36" s="469"/>
      <c r="H36" s="184"/>
      <c r="I36" s="191">
        <v>12</v>
      </c>
      <c r="J36" s="153"/>
      <c r="K36" s="204">
        <v>1</v>
      </c>
      <c r="L36" s="181">
        <v>8</v>
      </c>
      <c r="M36" s="181"/>
      <c r="N36" s="181"/>
      <c r="O36" s="181"/>
      <c r="P36" s="181"/>
      <c r="Q36" s="181"/>
      <c r="R36" s="181">
        <v>11</v>
      </c>
      <c r="S36" s="181"/>
      <c r="T36" s="181"/>
      <c r="U36" s="181"/>
      <c r="V36" s="181">
        <v>10</v>
      </c>
      <c r="W36" s="153">
        <v>10</v>
      </c>
      <c r="X36" s="182"/>
      <c r="Y36" s="473"/>
      <c r="Z36" s="204"/>
      <c r="AA36" s="181">
        <v>9</v>
      </c>
      <c r="AB36" s="181"/>
      <c r="AC36" s="181"/>
      <c r="AD36" s="181"/>
      <c r="AE36" s="181"/>
      <c r="AF36" s="181"/>
      <c r="AG36" s="181"/>
      <c r="AH36" s="181">
        <v>10</v>
      </c>
      <c r="AI36" s="181"/>
      <c r="AJ36" s="181"/>
      <c r="AK36" s="181"/>
      <c r="AL36" s="181"/>
      <c r="AM36" s="468"/>
      <c r="AN36" s="152"/>
      <c r="AO36" s="153"/>
      <c r="AP36" s="153"/>
      <c r="AQ36" s="153"/>
      <c r="AR36" s="152"/>
      <c r="AS36" s="153"/>
      <c r="AT36" s="153">
        <v>11</v>
      </c>
      <c r="AU36" s="477"/>
      <c r="AV36" s="474"/>
      <c r="AW36" s="193"/>
      <c r="AX36" s="194">
        <v>11</v>
      </c>
      <c r="AY36" s="194"/>
      <c r="AZ36" s="194"/>
      <c r="BA36" s="193"/>
      <c r="BB36" s="194"/>
      <c r="BC36" s="195"/>
      <c r="BD36" s="196"/>
    </row>
    <row r="37" spans="1:56" ht="92.4" thickBot="1">
      <c r="A37" s="201" t="s">
        <v>89</v>
      </c>
      <c r="B37" s="180">
        <v>51</v>
      </c>
      <c r="C37" s="180"/>
      <c r="D37" s="180"/>
      <c r="E37" s="180"/>
      <c r="F37" s="152"/>
      <c r="G37" s="469"/>
      <c r="H37" s="184"/>
      <c r="I37" s="191">
        <v>69</v>
      </c>
      <c r="J37" s="153"/>
      <c r="K37" s="204">
        <v>7</v>
      </c>
      <c r="L37" s="181">
        <v>27</v>
      </c>
      <c r="M37" s="181"/>
      <c r="N37" s="181"/>
      <c r="O37" s="181"/>
      <c r="P37" s="181"/>
      <c r="Q37" s="181"/>
      <c r="R37" s="181">
        <v>51</v>
      </c>
      <c r="S37" s="181"/>
      <c r="T37" s="181"/>
      <c r="U37" s="181"/>
      <c r="V37" s="181">
        <v>51</v>
      </c>
      <c r="W37" s="153">
        <v>51</v>
      </c>
      <c r="X37" s="182"/>
      <c r="Y37" s="473"/>
      <c r="Z37" s="204"/>
      <c r="AA37" s="181">
        <v>34</v>
      </c>
      <c r="AB37" s="181"/>
      <c r="AC37" s="181"/>
      <c r="AD37" s="181"/>
      <c r="AE37" s="181"/>
      <c r="AF37" s="181"/>
      <c r="AG37" s="181"/>
      <c r="AH37" s="181">
        <v>50</v>
      </c>
      <c r="AI37" s="181"/>
      <c r="AJ37" s="181"/>
      <c r="AK37" s="181"/>
      <c r="AL37" s="181"/>
      <c r="AM37" s="468"/>
      <c r="AN37" s="152"/>
      <c r="AO37" s="153"/>
      <c r="AP37" s="153"/>
      <c r="AQ37" s="206"/>
      <c r="AR37" s="152"/>
      <c r="AS37" s="153"/>
      <c r="AT37" s="153">
        <v>54</v>
      </c>
      <c r="AU37" s="477"/>
      <c r="AV37" s="474"/>
      <c r="AW37" s="193"/>
      <c r="AX37" s="194">
        <v>51</v>
      </c>
      <c r="AY37" s="194"/>
      <c r="AZ37" s="371" t="s">
        <v>90</v>
      </c>
      <c r="BA37" s="193"/>
      <c r="BB37" s="194"/>
      <c r="BC37" s="195"/>
      <c r="BD37" s="161"/>
    </row>
    <row r="38" spans="1:56" ht="92.4" thickBot="1">
      <c r="A38" s="147" t="s">
        <v>46</v>
      </c>
      <c r="B38" s="174"/>
      <c r="C38" s="174"/>
      <c r="D38" s="174"/>
      <c r="E38" s="174"/>
      <c r="F38" s="183"/>
      <c r="G38" s="469"/>
      <c r="H38" s="173"/>
      <c r="I38" s="174"/>
      <c r="J38" s="184"/>
      <c r="K38" s="18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85"/>
      <c r="Y38" s="473"/>
      <c r="Z38" s="18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  <c r="AK38" s="173"/>
      <c r="AL38" s="173"/>
      <c r="AM38" s="468"/>
      <c r="AN38" s="183"/>
      <c r="AO38" s="173"/>
      <c r="AP38" s="173"/>
      <c r="AQ38" s="173"/>
      <c r="AR38" s="186"/>
      <c r="AS38" s="163"/>
      <c r="AT38" s="163"/>
      <c r="AU38" s="476"/>
      <c r="AV38" s="474"/>
      <c r="AW38" s="177"/>
      <c r="AX38" s="178"/>
      <c r="AY38" s="178"/>
      <c r="AZ38" s="178"/>
      <c r="BA38" s="177"/>
      <c r="BB38" s="178"/>
      <c r="BC38" s="179"/>
      <c r="BD38" s="203"/>
    </row>
    <row r="39" spans="1:56" s="172" customFormat="1" ht="92.4" thickBot="1">
      <c r="A39" s="201" t="s">
        <v>91</v>
      </c>
      <c r="B39" s="180">
        <v>93</v>
      </c>
      <c r="C39" s="180"/>
      <c r="D39" s="180"/>
      <c r="E39" s="180"/>
      <c r="F39" s="152"/>
      <c r="G39" s="469"/>
      <c r="H39" s="173"/>
      <c r="I39" s="174"/>
      <c r="J39" s="153"/>
      <c r="K39" s="152">
        <v>53</v>
      </c>
      <c r="L39" s="153">
        <v>40</v>
      </c>
      <c r="M39" s="153"/>
      <c r="N39" s="153"/>
      <c r="O39" s="153"/>
      <c r="P39" s="153"/>
      <c r="Q39" s="153"/>
      <c r="R39" s="153">
        <v>90</v>
      </c>
      <c r="S39" s="153">
        <v>3</v>
      </c>
      <c r="T39" s="153"/>
      <c r="U39" s="153"/>
      <c r="V39" s="153">
        <v>90</v>
      </c>
      <c r="W39" s="153">
        <v>93</v>
      </c>
      <c r="X39" s="182"/>
      <c r="Y39" s="473"/>
      <c r="Z39" s="18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  <c r="AK39" s="173"/>
      <c r="AL39" s="173"/>
      <c r="AM39" s="468"/>
      <c r="AN39" s="152">
        <v>97</v>
      </c>
      <c r="AO39" s="153"/>
      <c r="AP39" s="153"/>
      <c r="AQ39" s="153"/>
      <c r="AR39" s="152">
        <v>97</v>
      </c>
      <c r="AS39" s="153"/>
      <c r="AT39" s="153"/>
      <c r="AU39" s="477"/>
      <c r="AV39" s="474"/>
      <c r="AW39" s="177"/>
      <c r="AX39" s="178"/>
      <c r="AY39" s="178"/>
      <c r="AZ39" s="178"/>
      <c r="BA39" s="177"/>
      <c r="BB39" s="178"/>
      <c r="BC39" s="179"/>
      <c r="BD39" s="203"/>
    </row>
    <row r="40" spans="1:56" s="172" customFormat="1" ht="92.4" thickBot="1">
      <c r="A40" s="201" t="s">
        <v>92</v>
      </c>
      <c r="B40" s="174"/>
      <c r="C40" s="174"/>
      <c r="D40" s="174"/>
      <c r="E40" s="174"/>
      <c r="F40" s="183"/>
      <c r="G40" s="469"/>
      <c r="H40" s="150">
        <v>4</v>
      </c>
      <c r="I40" s="148"/>
      <c r="J40" s="184"/>
      <c r="K40" s="18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85"/>
      <c r="Y40" s="473"/>
      <c r="Z40" s="152">
        <v>2</v>
      </c>
      <c r="AA40" s="153">
        <v>2</v>
      </c>
      <c r="AB40" s="153"/>
      <c r="AC40" s="153"/>
      <c r="AD40" s="153"/>
      <c r="AE40" s="153"/>
      <c r="AF40" s="153">
        <v>4</v>
      </c>
      <c r="AG40" s="153"/>
      <c r="AH40" s="153"/>
      <c r="AI40" s="153"/>
      <c r="AJ40" s="153">
        <v>4</v>
      </c>
      <c r="AK40" s="153">
        <v>4</v>
      </c>
      <c r="AL40" s="153"/>
      <c r="AM40" s="468"/>
      <c r="AN40" s="183"/>
      <c r="AO40" s="173"/>
      <c r="AP40" s="173"/>
      <c r="AQ40" s="173"/>
      <c r="AR40" s="186"/>
      <c r="AS40" s="163"/>
      <c r="AT40" s="163"/>
      <c r="AU40" s="476"/>
      <c r="AV40" s="474"/>
      <c r="AW40" s="156">
        <v>4</v>
      </c>
      <c r="AX40" s="157"/>
      <c r="AY40" s="157"/>
      <c r="AZ40" s="157"/>
      <c r="BA40" s="156">
        <v>4</v>
      </c>
      <c r="BB40" s="157"/>
      <c r="BC40" s="171"/>
      <c r="BD40" s="196"/>
    </row>
    <row r="41" spans="1:56" s="172" customFormat="1" ht="92.4" thickBot="1">
      <c r="A41" s="207" t="s">
        <v>93</v>
      </c>
      <c r="B41" s="180">
        <v>3</v>
      </c>
      <c r="C41" s="180"/>
      <c r="D41" s="180"/>
      <c r="E41" s="180"/>
      <c r="F41" s="152"/>
      <c r="G41" s="469"/>
      <c r="H41" s="173"/>
      <c r="I41" s="174"/>
      <c r="J41" s="153"/>
      <c r="K41" s="152">
        <v>1</v>
      </c>
      <c r="L41" s="153"/>
      <c r="M41" s="153"/>
      <c r="N41" s="153">
        <v>1</v>
      </c>
      <c r="O41" s="153">
        <v>2</v>
      </c>
      <c r="P41" s="153"/>
      <c r="Q41" s="153"/>
      <c r="R41" s="153">
        <v>4</v>
      </c>
      <c r="S41" s="153"/>
      <c r="T41" s="153"/>
      <c r="U41" s="153"/>
      <c r="V41" s="153">
        <v>3</v>
      </c>
      <c r="W41" s="153">
        <v>3</v>
      </c>
      <c r="X41" s="182"/>
      <c r="Y41" s="473"/>
      <c r="Z41" s="18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  <c r="AK41" s="173"/>
      <c r="AL41" s="173"/>
      <c r="AM41" s="468"/>
      <c r="AN41" s="152"/>
      <c r="AO41" s="153"/>
      <c r="AP41" s="153"/>
      <c r="AQ41" s="153"/>
      <c r="AR41" s="152"/>
      <c r="AS41" s="153"/>
      <c r="AT41" s="153"/>
      <c r="AU41" s="477"/>
      <c r="AV41" s="474"/>
      <c r="AW41" s="177"/>
      <c r="AX41" s="178"/>
      <c r="AY41" s="178"/>
      <c r="AZ41" s="178"/>
      <c r="BA41" s="177"/>
      <c r="BB41" s="178"/>
      <c r="BC41" s="179"/>
      <c r="BD41" s="203"/>
    </row>
    <row r="42" spans="1:56" s="172" customFormat="1" ht="92.4" thickBot="1">
      <c r="A42" s="205" t="s">
        <v>94</v>
      </c>
      <c r="B42" s="180"/>
      <c r="C42" s="180"/>
      <c r="D42" s="180"/>
      <c r="E42" s="180"/>
      <c r="F42" s="152"/>
      <c r="G42" s="469"/>
      <c r="H42" s="173"/>
      <c r="I42" s="174"/>
      <c r="J42" s="153"/>
      <c r="K42" s="152">
        <v>1</v>
      </c>
      <c r="L42" s="153"/>
      <c r="M42" s="153"/>
      <c r="N42" s="153"/>
      <c r="O42" s="153"/>
      <c r="P42" s="153"/>
      <c r="Q42" s="153"/>
      <c r="R42" s="153">
        <v>1</v>
      </c>
      <c r="S42" s="153"/>
      <c r="T42" s="153"/>
      <c r="U42" s="153"/>
      <c r="V42" s="153">
        <v>1</v>
      </c>
      <c r="W42" s="153"/>
      <c r="X42" s="182"/>
      <c r="Y42" s="473"/>
      <c r="Z42" s="18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  <c r="AK42" s="173"/>
      <c r="AL42" s="173"/>
      <c r="AM42" s="468"/>
      <c r="AN42" s="152">
        <v>1</v>
      </c>
      <c r="AO42" s="153"/>
      <c r="AP42" s="153"/>
      <c r="AQ42" s="153"/>
      <c r="AR42" s="152">
        <v>1</v>
      </c>
      <c r="AS42" s="153"/>
      <c r="AT42" s="153"/>
      <c r="AU42" s="477"/>
      <c r="AV42" s="474"/>
      <c r="AW42" s="177"/>
      <c r="AX42" s="178"/>
      <c r="AY42" s="178"/>
      <c r="AZ42" s="178"/>
      <c r="BA42" s="177"/>
      <c r="BB42" s="178"/>
      <c r="BC42" s="179"/>
      <c r="BD42" s="203"/>
    </row>
    <row r="43" spans="1:56" ht="92.4" thickBot="1">
      <c r="A43" s="147" t="s">
        <v>47</v>
      </c>
      <c r="B43" s="174"/>
      <c r="C43" s="174"/>
      <c r="D43" s="174"/>
      <c r="E43" s="174"/>
      <c r="F43" s="183"/>
      <c r="G43" s="469"/>
      <c r="H43" s="173"/>
      <c r="I43" s="174"/>
      <c r="J43" s="184"/>
      <c r="K43" s="18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85"/>
      <c r="Y43" s="473"/>
      <c r="Z43" s="18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468"/>
      <c r="AN43" s="183"/>
      <c r="AO43" s="173"/>
      <c r="AP43" s="173"/>
      <c r="AQ43" s="173"/>
      <c r="AR43" s="186"/>
      <c r="AS43" s="163"/>
      <c r="AT43" s="163"/>
      <c r="AU43" s="476"/>
      <c r="AV43" s="474"/>
      <c r="AW43" s="177"/>
      <c r="AX43" s="178"/>
      <c r="AY43" s="178"/>
      <c r="AZ43" s="178"/>
      <c r="BA43" s="177"/>
      <c r="BB43" s="178"/>
      <c r="BC43" s="179"/>
      <c r="BD43" s="203"/>
    </row>
    <row r="44" spans="1:56" ht="92.4" thickBot="1">
      <c r="A44" s="208" t="s">
        <v>95</v>
      </c>
      <c r="B44" s="180">
        <v>10</v>
      </c>
      <c r="C44" s="180"/>
      <c r="D44" s="180"/>
      <c r="E44" s="180"/>
      <c r="F44" s="152"/>
      <c r="G44" s="469"/>
      <c r="H44" s="184">
        <v>10</v>
      </c>
      <c r="I44" s="191"/>
      <c r="J44" s="153"/>
      <c r="K44" s="152">
        <v>10</v>
      </c>
      <c r="L44" s="181"/>
      <c r="M44" s="181"/>
      <c r="N44" s="181"/>
      <c r="O44" s="181"/>
      <c r="P44" s="181"/>
      <c r="Q44" s="181"/>
      <c r="R44" s="181">
        <v>10</v>
      </c>
      <c r="S44" s="181"/>
      <c r="T44" s="181"/>
      <c r="U44" s="181"/>
      <c r="V44" s="181">
        <v>10</v>
      </c>
      <c r="W44" s="153">
        <v>15</v>
      </c>
      <c r="X44" s="182"/>
      <c r="Y44" s="473"/>
      <c r="Z44" s="204"/>
      <c r="AA44" s="181">
        <v>10</v>
      </c>
      <c r="AB44" s="181"/>
      <c r="AC44" s="153"/>
      <c r="AD44" s="153"/>
      <c r="AE44" s="153"/>
      <c r="AF44" s="181">
        <v>10</v>
      </c>
      <c r="AG44" s="181"/>
      <c r="AH44" s="181"/>
      <c r="AI44" s="181"/>
      <c r="AJ44" s="181">
        <v>10</v>
      </c>
      <c r="AK44" s="181">
        <v>15</v>
      </c>
      <c r="AL44" s="181"/>
      <c r="AM44" s="468"/>
      <c r="AN44" s="152">
        <v>10</v>
      </c>
      <c r="AO44" s="153"/>
      <c r="AP44" s="153"/>
      <c r="AQ44" s="153"/>
      <c r="AR44" s="152">
        <v>10</v>
      </c>
      <c r="AS44" s="153"/>
      <c r="AT44" s="153"/>
      <c r="AU44" s="477"/>
      <c r="AV44" s="474"/>
      <c r="AW44" s="193">
        <v>10</v>
      </c>
      <c r="AX44" s="194"/>
      <c r="AY44" s="194"/>
      <c r="AZ44" s="194"/>
      <c r="BA44" s="193">
        <v>10</v>
      </c>
      <c r="BB44" s="194"/>
      <c r="BC44" s="195"/>
      <c r="BD44" s="196"/>
    </row>
    <row r="45" spans="1:56" ht="92.4" thickBot="1">
      <c r="A45" s="201" t="s">
        <v>96</v>
      </c>
      <c r="B45" s="180">
        <v>8</v>
      </c>
      <c r="C45" s="180"/>
      <c r="D45" s="180"/>
      <c r="E45" s="180"/>
      <c r="F45" s="152"/>
      <c r="G45" s="469"/>
      <c r="H45" s="184">
        <v>6</v>
      </c>
      <c r="I45" s="191"/>
      <c r="J45" s="153"/>
      <c r="K45" s="204">
        <v>8</v>
      </c>
      <c r="L45" s="181"/>
      <c r="M45" s="181"/>
      <c r="N45" s="181"/>
      <c r="O45" s="181"/>
      <c r="P45" s="181"/>
      <c r="Q45" s="181"/>
      <c r="R45" s="181">
        <v>8</v>
      </c>
      <c r="S45" s="181"/>
      <c r="T45" s="181"/>
      <c r="U45" s="181"/>
      <c r="V45" s="181">
        <v>8</v>
      </c>
      <c r="W45" s="153">
        <v>8</v>
      </c>
      <c r="X45" s="182"/>
      <c r="Y45" s="473"/>
      <c r="Z45" s="204"/>
      <c r="AA45" s="181">
        <v>6</v>
      </c>
      <c r="AB45" s="181"/>
      <c r="AC45" s="181"/>
      <c r="AD45" s="181"/>
      <c r="AE45" s="181"/>
      <c r="AF45" s="181">
        <v>6</v>
      </c>
      <c r="AG45" s="181"/>
      <c r="AH45" s="181"/>
      <c r="AI45" s="181"/>
      <c r="AJ45" s="181">
        <v>6</v>
      </c>
      <c r="AK45" s="181">
        <v>6</v>
      </c>
      <c r="AL45" s="181"/>
      <c r="AM45" s="468"/>
      <c r="AN45" s="152">
        <v>8</v>
      </c>
      <c r="AO45" s="153"/>
      <c r="AP45" s="153"/>
      <c r="AQ45" s="153"/>
      <c r="AR45" s="152">
        <v>8</v>
      </c>
      <c r="AS45" s="153"/>
      <c r="AT45" s="153"/>
      <c r="AU45" s="477"/>
      <c r="AV45" s="474"/>
      <c r="AW45" s="193">
        <v>6</v>
      </c>
      <c r="AX45" s="194"/>
      <c r="AY45" s="194"/>
      <c r="AZ45" s="194"/>
      <c r="BA45" s="193">
        <v>6</v>
      </c>
      <c r="BB45" s="194"/>
      <c r="BC45" s="195"/>
      <c r="BD45" s="196"/>
    </row>
    <row r="46" spans="1:56" ht="92.4" thickBot="1">
      <c r="A46" s="201" t="s">
        <v>97</v>
      </c>
      <c r="B46" s="180">
        <v>11</v>
      </c>
      <c r="C46" s="180"/>
      <c r="D46" s="180"/>
      <c r="E46" s="180"/>
      <c r="F46" s="152"/>
      <c r="G46" s="469"/>
      <c r="H46" s="173"/>
      <c r="I46" s="174"/>
      <c r="J46" s="153"/>
      <c r="K46" s="152">
        <v>9</v>
      </c>
      <c r="L46" s="153"/>
      <c r="M46" s="153"/>
      <c r="N46" s="153"/>
      <c r="O46" s="153"/>
      <c r="P46" s="153"/>
      <c r="Q46" s="153"/>
      <c r="R46" s="153">
        <v>5</v>
      </c>
      <c r="S46" s="153">
        <v>5</v>
      </c>
      <c r="T46" s="153"/>
      <c r="U46" s="153"/>
      <c r="V46" s="153">
        <v>10</v>
      </c>
      <c r="W46" s="153">
        <v>18</v>
      </c>
      <c r="X46" s="182"/>
      <c r="Y46" s="473"/>
      <c r="Z46" s="18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468"/>
      <c r="AN46" s="152">
        <v>10</v>
      </c>
      <c r="AO46" s="153"/>
      <c r="AP46" s="153"/>
      <c r="AQ46" s="153"/>
      <c r="AR46" s="152">
        <v>11</v>
      </c>
      <c r="AS46" s="153"/>
      <c r="AT46" s="153"/>
      <c r="AU46" s="477"/>
      <c r="AV46" s="474"/>
      <c r="AW46" s="177"/>
      <c r="AX46" s="178"/>
      <c r="AY46" s="178"/>
      <c r="AZ46" s="178"/>
      <c r="BA46" s="177"/>
      <c r="BB46" s="178"/>
      <c r="BC46" s="179"/>
      <c r="BD46" s="203"/>
    </row>
    <row r="47" spans="1:56" ht="92.4" thickBot="1">
      <c r="A47" s="201" t="s">
        <v>98</v>
      </c>
      <c r="B47" s="180"/>
      <c r="C47" s="180"/>
      <c r="D47" s="479">
        <v>9</v>
      </c>
      <c r="E47" s="180"/>
      <c r="F47" s="152"/>
      <c r="G47" s="469"/>
      <c r="H47" s="173"/>
      <c r="I47" s="174"/>
      <c r="J47" s="153"/>
      <c r="K47" s="152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82"/>
      <c r="Y47" s="473"/>
      <c r="Z47" s="18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468"/>
      <c r="AN47" s="152">
        <v>9</v>
      </c>
      <c r="AO47" s="153"/>
      <c r="AP47" s="153"/>
      <c r="AQ47" s="153"/>
      <c r="AR47" s="152">
        <v>9</v>
      </c>
      <c r="AS47" s="153"/>
      <c r="AT47" s="153"/>
      <c r="AU47" s="477"/>
      <c r="AV47" s="474"/>
      <c r="AW47" s="177"/>
      <c r="AX47" s="178"/>
      <c r="AY47" s="178"/>
      <c r="AZ47" s="178"/>
      <c r="BA47" s="177"/>
      <c r="BB47" s="178"/>
      <c r="BC47" s="179"/>
      <c r="BD47" s="203"/>
    </row>
    <row r="48" spans="1:56" ht="92.4" thickBot="1">
      <c r="A48" s="208" t="s">
        <v>99</v>
      </c>
      <c r="B48" s="180">
        <v>10</v>
      </c>
      <c r="C48" s="180"/>
      <c r="D48" s="180"/>
      <c r="E48" s="180"/>
      <c r="F48" s="152"/>
      <c r="G48" s="469"/>
      <c r="H48" s="173"/>
      <c r="I48" s="174"/>
      <c r="J48" s="153"/>
      <c r="K48" s="204">
        <v>8</v>
      </c>
      <c r="L48" s="181">
        <v>2</v>
      </c>
      <c r="M48" s="181"/>
      <c r="N48" s="181"/>
      <c r="O48" s="181"/>
      <c r="P48" s="181"/>
      <c r="Q48" s="181"/>
      <c r="R48" s="181">
        <v>8</v>
      </c>
      <c r="S48" s="181">
        <v>2</v>
      </c>
      <c r="T48" s="181"/>
      <c r="U48" s="181"/>
      <c r="V48" s="181">
        <v>10</v>
      </c>
      <c r="W48" s="153">
        <v>15</v>
      </c>
      <c r="X48" s="182"/>
      <c r="Y48" s="473"/>
      <c r="Z48" s="18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468"/>
      <c r="AN48" s="152">
        <v>10</v>
      </c>
      <c r="AO48" s="153"/>
      <c r="AP48" s="153"/>
      <c r="AQ48" s="153"/>
      <c r="AR48" s="152">
        <v>10</v>
      </c>
      <c r="AS48" s="153"/>
      <c r="AT48" s="153"/>
      <c r="AU48" s="477"/>
      <c r="AV48" s="474"/>
      <c r="AW48" s="177"/>
      <c r="AX48" s="178"/>
      <c r="AY48" s="178"/>
      <c r="AZ48" s="178"/>
      <c r="BA48" s="177"/>
      <c r="BB48" s="178"/>
      <c r="BC48" s="179"/>
      <c r="BD48" s="203"/>
    </row>
    <row r="49" spans="1:56" ht="92.4" thickBot="1">
      <c r="A49" s="201" t="s">
        <v>100</v>
      </c>
      <c r="B49" s="209">
        <v>10</v>
      </c>
      <c r="C49" s="209"/>
      <c r="D49" s="209"/>
      <c r="E49" s="209"/>
      <c r="F49" s="210"/>
      <c r="G49" s="469"/>
      <c r="H49" s="173"/>
      <c r="I49" s="174"/>
      <c r="J49" s="211"/>
      <c r="K49" s="204">
        <v>30</v>
      </c>
      <c r="L49" s="181">
        <v>30</v>
      </c>
      <c r="M49" s="181"/>
      <c r="N49" s="181"/>
      <c r="O49" s="181"/>
      <c r="P49" s="181"/>
      <c r="Q49" s="181"/>
      <c r="R49" s="181"/>
      <c r="S49" s="181"/>
      <c r="T49" s="181"/>
      <c r="U49" s="181"/>
      <c r="V49" s="181">
        <v>30</v>
      </c>
      <c r="W49" s="153">
        <v>30</v>
      </c>
      <c r="X49" s="182"/>
      <c r="Y49" s="473"/>
      <c r="Z49" s="18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468"/>
      <c r="AN49" s="212"/>
      <c r="AO49" s="213"/>
      <c r="AP49" s="213"/>
      <c r="AQ49" s="213"/>
      <c r="AR49" s="212"/>
      <c r="AS49" s="213"/>
      <c r="AT49" s="213"/>
      <c r="AU49" s="478"/>
      <c r="AV49" s="474"/>
      <c r="AW49" s="177"/>
      <c r="AX49" s="178"/>
      <c r="AY49" s="178"/>
      <c r="AZ49" s="178"/>
      <c r="BA49" s="177"/>
      <c r="BB49" s="178"/>
      <c r="BC49" s="179"/>
      <c r="BD49" s="203"/>
    </row>
    <row r="50" spans="1:56" s="172" customFormat="1" ht="92.4" thickBot="1">
      <c r="A50" s="214" t="s">
        <v>101</v>
      </c>
      <c r="B50" s="180">
        <v>40</v>
      </c>
      <c r="C50" s="180"/>
      <c r="D50" s="180"/>
      <c r="E50" s="180"/>
      <c r="F50" s="152"/>
      <c r="G50" s="469"/>
      <c r="H50" s="150">
        <v>25</v>
      </c>
      <c r="I50" s="148"/>
      <c r="J50" s="153"/>
      <c r="K50" s="152">
        <v>24</v>
      </c>
      <c r="L50" s="153">
        <v>12</v>
      </c>
      <c r="M50" s="153"/>
      <c r="N50" s="153"/>
      <c r="O50" s="153"/>
      <c r="P50" s="153"/>
      <c r="Q50" s="153"/>
      <c r="R50" s="153">
        <v>40</v>
      </c>
      <c r="S50" s="153">
        <v>8</v>
      </c>
      <c r="T50" s="153"/>
      <c r="U50" s="153"/>
      <c r="V50" s="215">
        <v>40</v>
      </c>
      <c r="W50" s="153">
        <v>40</v>
      </c>
      <c r="X50" s="182"/>
      <c r="Y50" s="473"/>
      <c r="Z50" s="152">
        <v>15</v>
      </c>
      <c r="AA50" s="153">
        <v>10</v>
      </c>
      <c r="AB50" s="153"/>
      <c r="AC50" s="153"/>
      <c r="AD50" s="153"/>
      <c r="AE50" s="153"/>
      <c r="AF50" s="153">
        <v>26</v>
      </c>
      <c r="AG50" s="153">
        <v>5</v>
      </c>
      <c r="AH50" s="153"/>
      <c r="AI50" s="153"/>
      <c r="AJ50" s="153">
        <v>25</v>
      </c>
      <c r="AK50" s="153">
        <v>25</v>
      </c>
      <c r="AL50" s="153"/>
      <c r="AM50" s="468"/>
      <c r="AN50" s="152">
        <v>40</v>
      </c>
      <c r="AO50" s="153"/>
      <c r="AP50" s="153"/>
      <c r="AQ50" s="153"/>
      <c r="AR50" s="152">
        <v>40</v>
      </c>
      <c r="AS50" s="153"/>
      <c r="AT50" s="153"/>
      <c r="AU50" s="477"/>
      <c r="AV50" s="474"/>
      <c r="AW50" s="156">
        <v>25</v>
      </c>
      <c r="AX50" s="157"/>
      <c r="AY50" s="157"/>
      <c r="AZ50" s="157"/>
      <c r="BA50" s="156">
        <v>25</v>
      </c>
      <c r="BB50" s="157"/>
      <c r="BC50" s="171"/>
      <c r="BD50" s="196"/>
    </row>
    <row r="51" spans="1:56" s="172" customFormat="1" ht="92.4" thickBot="1">
      <c r="A51" s="205" t="s">
        <v>102</v>
      </c>
      <c r="B51" s="180"/>
      <c r="C51" s="180"/>
      <c r="D51" s="180"/>
      <c r="E51" s="180"/>
      <c r="F51" s="152"/>
      <c r="G51" s="469"/>
      <c r="H51" s="150"/>
      <c r="I51" s="148"/>
      <c r="J51" s="153"/>
      <c r="K51" s="152">
        <v>1</v>
      </c>
      <c r="L51" s="153">
        <v>1</v>
      </c>
      <c r="M51" s="153"/>
      <c r="N51" s="153"/>
      <c r="O51" s="153"/>
      <c r="P51" s="153"/>
      <c r="Q51" s="153"/>
      <c r="R51" s="153">
        <v>2</v>
      </c>
      <c r="S51" s="153"/>
      <c r="T51" s="153"/>
      <c r="U51" s="153"/>
      <c r="V51" s="215">
        <v>2</v>
      </c>
      <c r="W51" s="153"/>
      <c r="X51" s="182"/>
      <c r="Y51" s="473"/>
      <c r="Z51" s="152"/>
      <c r="AA51" s="153"/>
      <c r="AB51" s="153"/>
      <c r="AC51" s="153"/>
      <c r="AD51" s="153"/>
      <c r="AE51" s="153"/>
      <c r="AF51" s="153"/>
      <c r="AG51" s="153"/>
      <c r="AH51" s="153"/>
      <c r="AI51" s="153"/>
      <c r="AJ51" s="153"/>
      <c r="AK51" s="153"/>
      <c r="AL51" s="153"/>
      <c r="AM51" s="468"/>
      <c r="AN51" s="152">
        <v>2</v>
      </c>
      <c r="AO51" s="153"/>
      <c r="AP51" s="153"/>
      <c r="AQ51" s="153"/>
      <c r="AR51" s="152">
        <v>2</v>
      </c>
      <c r="AS51" s="153"/>
      <c r="AT51" s="153"/>
      <c r="AU51" s="477"/>
      <c r="AV51" s="474"/>
      <c r="AW51" s="156"/>
      <c r="AX51" s="157"/>
      <c r="AY51" s="157"/>
      <c r="AZ51" s="157"/>
      <c r="BA51" s="156"/>
      <c r="BB51" s="157"/>
      <c r="BC51" s="171"/>
      <c r="BD51" s="196"/>
    </row>
    <row r="52" spans="1:56" ht="92.4" thickBot="1">
      <c r="A52" s="214" t="s">
        <v>103</v>
      </c>
      <c r="B52" s="180">
        <v>60</v>
      </c>
      <c r="C52" s="180"/>
      <c r="D52" s="180"/>
      <c r="E52" s="180"/>
      <c r="F52" s="152"/>
      <c r="G52" s="469"/>
      <c r="H52" s="184">
        <v>7</v>
      </c>
      <c r="I52" s="191"/>
      <c r="J52" s="153"/>
      <c r="K52" s="204">
        <v>35</v>
      </c>
      <c r="L52" s="181">
        <v>25</v>
      </c>
      <c r="M52" s="181"/>
      <c r="N52" s="181"/>
      <c r="O52" s="181"/>
      <c r="P52" s="181"/>
      <c r="Q52" s="181"/>
      <c r="R52" s="181">
        <v>35</v>
      </c>
      <c r="S52" s="181">
        <v>27</v>
      </c>
      <c r="T52" s="181"/>
      <c r="U52" s="181"/>
      <c r="V52" s="181">
        <v>35</v>
      </c>
      <c r="W52" s="153">
        <v>60</v>
      </c>
      <c r="X52" s="182"/>
      <c r="Y52" s="473"/>
      <c r="Z52" s="204">
        <v>2</v>
      </c>
      <c r="AA52" s="181">
        <v>5</v>
      </c>
      <c r="AB52" s="181"/>
      <c r="AC52" s="181"/>
      <c r="AD52" s="181"/>
      <c r="AE52" s="181"/>
      <c r="AF52" s="181">
        <v>2</v>
      </c>
      <c r="AG52" s="181">
        <v>5</v>
      </c>
      <c r="AH52" s="181"/>
      <c r="AI52" s="181"/>
      <c r="AJ52" s="181">
        <v>2</v>
      </c>
      <c r="AK52" s="181">
        <v>7</v>
      </c>
      <c r="AL52" s="181"/>
      <c r="AM52" s="468"/>
      <c r="AN52" s="152">
        <v>64</v>
      </c>
      <c r="AO52" s="153"/>
      <c r="AP52" s="153"/>
      <c r="AQ52" s="153"/>
      <c r="AR52" s="152">
        <v>64</v>
      </c>
      <c r="AS52" s="153"/>
      <c r="AT52" s="153"/>
      <c r="AU52" s="477"/>
      <c r="AV52" s="474"/>
      <c r="AW52" s="193">
        <v>7</v>
      </c>
      <c r="AX52" s="194"/>
      <c r="AY52" s="194"/>
      <c r="AZ52" s="194"/>
      <c r="BA52" s="193">
        <v>7</v>
      </c>
      <c r="BB52" s="194"/>
      <c r="BC52" s="195"/>
      <c r="BD52" s="196"/>
    </row>
    <row r="53" spans="1:56" ht="92.4" thickBot="1">
      <c r="A53" s="207" t="s">
        <v>104</v>
      </c>
      <c r="B53" s="180">
        <v>4</v>
      </c>
      <c r="C53" s="180"/>
      <c r="D53" s="180"/>
      <c r="E53" s="180"/>
      <c r="F53" s="152"/>
      <c r="G53" s="469"/>
      <c r="H53" s="184"/>
      <c r="I53" s="191"/>
      <c r="J53" s="153"/>
      <c r="K53" s="204">
        <v>1</v>
      </c>
      <c r="L53" s="181"/>
      <c r="M53" s="181"/>
      <c r="N53" s="181"/>
      <c r="O53" s="181">
        <v>2</v>
      </c>
      <c r="P53" s="181"/>
      <c r="Q53" s="181"/>
      <c r="R53" s="181">
        <v>2</v>
      </c>
      <c r="S53" s="181">
        <v>2</v>
      </c>
      <c r="T53" s="181"/>
      <c r="U53" s="181"/>
      <c r="V53" s="181">
        <v>4</v>
      </c>
      <c r="W53" s="153">
        <v>4</v>
      </c>
      <c r="X53" s="182"/>
      <c r="Y53" s="473"/>
      <c r="Z53" s="204"/>
      <c r="AA53" s="181"/>
      <c r="AB53" s="181"/>
      <c r="AC53" s="181"/>
      <c r="AD53" s="181"/>
      <c r="AE53" s="181"/>
      <c r="AF53" s="181"/>
      <c r="AG53" s="181"/>
      <c r="AH53" s="181"/>
      <c r="AI53" s="181"/>
      <c r="AJ53" s="181"/>
      <c r="AK53" s="181"/>
      <c r="AL53" s="181"/>
      <c r="AM53" s="468"/>
      <c r="AN53" s="152"/>
      <c r="AO53" s="153"/>
      <c r="AP53" s="153"/>
      <c r="AQ53" s="153"/>
      <c r="AR53" s="152"/>
      <c r="AS53" s="153"/>
      <c r="AT53" s="153"/>
      <c r="AU53" s="477"/>
      <c r="AV53" s="474"/>
      <c r="AW53" s="193"/>
      <c r="AX53" s="194"/>
      <c r="AY53" s="194"/>
      <c r="AZ53" s="194"/>
      <c r="BA53" s="193"/>
      <c r="BB53" s="194"/>
      <c r="BC53" s="195"/>
      <c r="BD53" s="196"/>
    </row>
    <row r="54" spans="1:56" ht="92.4" thickBot="1">
      <c r="A54" s="205" t="s">
        <v>105</v>
      </c>
      <c r="B54" s="180"/>
      <c r="C54" s="180"/>
      <c r="D54" s="180"/>
      <c r="E54" s="180"/>
      <c r="F54" s="152"/>
      <c r="G54" s="469"/>
      <c r="H54" s="184"/>
      <c r="I54" s="191"/>
      <c r="J54" s="153"/>
      <c r="K54" s="204">
        <v>1</v>
      </c>
      <c r="L54" s="181">
        <v>1</v>
      </c>
      <c r="M54" s="181"/>
      <c r="N54" s="181"/>
      <c r="O54" s="181"/>
      <c r="P54" s="181"/>
      <c r="Q54" s="181"/>
      <c r="R54" s="181">
        <v>2</v>
      </c>
      <c r="S54" s="181"/>
      <c r="T54" s="181"/>
      <c r="U54" s="181"/>
      <c r="V54" s="181">
        <v>2</v>
      </c>
      <c r="W54" s="153"/>
      <c r="X54" s="182"/>
      <c r="Y54" s="473"/>
      <c r="Z54" s="204"/>
      <c r="AA54" s="181"/>
      <c r="AB54" s="181"/>
      <c r="AC54" s="181"/>
      <c r="AD54" s="181"/>
      <c r="AE54" s="181"/>
      <c r="AF54" s="181"/>
      <c r="AG54" s="181"/>
      <c r="AH54" s="181"/>
      <c r="AI54" s="181"/>
      <c r="AJ54" s="181"/>
      <c r="AK54" s="181"/>
      <c r="AL54" s="181"/>
      <c r="AM54" s="468"/>
      <c r="AN54" s="152">
        <v>2</v>
      </c>
      <c r="AO54" s="153"/>
      <c r="AP54" s="153"/>
      <c r="AQ54" s="153"/>
      <c r="AR54" s="152">
        <v>2</v>
      </c>
      <c r="AS54" s="153"/>
      <c r="AT54" s="153"/>
      <c r="AU54" s="477"/>
      <c r="AV54" s="474"/>
      <c r="AW54" s="193"/>
      <c r="AX54" s="194"/>
      <c r="AY54" s="194"/>
      <c r="AZ54" s="194"/>
      <c r="BA54" s="193"/>
      <c r="BB54" s="194"/>
      <c r="BC54" s="195"/>
      <c r="BD54" s="196"/>
    </row>
    <row r="55" spans="1:56" ht="92.4" thickBot="1">
      <c r="A55" s="214" t="s">
        <v>106</v>
      </c>
      <c r="B55" s="180">
        <v>10</v>
      </c>
      <c r="C55" s="180"/>
      <c r="D55" s="180"/>
      <c r="E55" s="180"/>
      <c r="F55" s="152"/>
      <c r="G55" s="469"/>
      <c r="H55" s="184"/>
      <c r="I55" s="191"/>
      <c r="J55" s="153"/>
      <c r="K55" s="204">
        <v>5</v>
      </c>
      <c r="L55" s="181">
        <v>4</v>
      </c>
      <c r="M55" s="181"/>
      <c r="N55" s="181"/>
      <c r="O55" s="181"/>
      <c r="P55" s="181"/>
      <c r="Q55" s="181"/>
      <c r="R55" s="181"/>
      <c r="S55" s="181">
        <v>5</v>
      </c>
      <c r="T55" s="181"/>
      <c r="U55" s="181"/>
      <c r="V55" s="181">
        <v>10</v>
      </c>
      <c r="W55" s="153">
        <v>5</v>
      </c>
      <c r="X55" s="182"/>
      <c r="Y55" s="473"/>
      <c r="Z55" s="204">
        <v>4</v>
      </c>
      <c r="AA55" s="181">
        <v>6</v>
      </c>
      <c r="AB55" s="181"/>
      <c r="AC55" s="181"/>
      <c r="AD55" s="181"/>
      <c r="AE55" s="181"/>
      <c r="AF55" s="181"/>
      <c r="AG55" s="181">
        <v>5</v>
      </c>
      <c r="AH55" s="181"/>
      <c r="AI55" s="181"/>
      <c r="AJ55" s="181"/>
      <c r="AK55" s="181">
        <v>5</v>
      </c>
      <c r="AL55" s="181"/>
      <c r="AM55" s="468"/>
      <c r="AN55" s="152">
        <v>10</v>
      </c>
      <c r="AO55" s="153"/>
      <c r="AP55" s="153"/>
      <c r="AQ55" s="153"/>
      <c r="AR55" s="152">
        <v>10</v>
      </c>
      <c r="AS55" s="153"/>
      <c r="AT55" s="153"/>
      <c r="AU55" s="477"/>
      <c r="AV55" s="474"/>
      <c r="AW55" s="193">
        <v>10</v>
      </c>
      <c r="AX55" s="194"/>
      <c r="AY55" s="194"/>
      <c r="AZ55" s="194"/>
      <c r="BA55" s="193">
        <v>10</v>
      </c>
      <c r="BB55" s="194"/>
      <c r="BC55" s="195"/>
      <c r="BD55" s="196"/>
    </row>
    <row r="56" spans="1:56" ht="92.4" thickBot="1">
      <c r="A56" s="216" t="s">
        <v>48</v>
      </c>
      <c r="B56" s="180"/>
      <c r="C56" s="180"/>
      <c r="D56" s="180"/>
      <c r="E56" s="180"/>
      <c r="F56" s="152"/>
      <c r="G56" s="469"/>
      <c r="H56" s="184"/>
      <c r="I56" s="191"/>
      <c r="J56" s="153"/>
      <c r="K56" s="217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9"/>
      <c r="X56" s="220"/>
      <c r="Y56" s="473"/>
      <c r="Z56" s="217"/>
      <c r="AA56" s="218"/>
      <c r="AB56" s="218"/>
      <c r="AC56" s="218"/>
      <c r="AD56" s="218"/>
      <c r="AE56" s="218"/>
      <c r="AF56" s="218"/>
      <c r="AG56" s="218"/>
      <c r="AH56" s="218"/>
      <c r="AI56" s="218"/>
      <c r="AJ56" s="218"/>
      <c r="AK56" s="218"/>
      <c r="AL56" s="181"/>
      <c r="AM56" s="468"/>
      <c r="AN56" s="152"/>
      <c r="AO56" s="153"/>
      <c r="AP56" s="153"/>
      <c r="AQ56" s="153"/>
      <c r="AR56" s="152"/>
      <c r="AS56" s="153"/>
      <c r="AT56" s="219"/>
      <c r="AU56" s="477"/>
      <c r="AV56" s="474"/>
      <c r="AW56" s="193"/>
      <c r="AX56" s="194"/>
      <c r="AY56" s="194"/>
      <c r="AZ56" s="194"/>
      <c r="BA56" s="193"/>
      <c r="BB56" s="194"/>
      <c r="BC56" s="195"/>
      <c r="BD56" s="196"/>
    </row>
    <row r="57" spans="1:56" s="162" customFormat="1" ht="147" customHeight="1" thickBot="1">
      <c r="A57" s="221" t="s">
        <v>49</v>
      </c>
      <c r="B57" s="222">
        <f>SUM(B6:B56)</f>
        <v>816</v>
      </c>
      <c r="C57" s="222">
        <f t="shared" ref="C57:F57" si="0">SUM(C6:C56)</f>
        <v>9</v>
      </c>
      <c r="D57" s="222">
        <f t="shared" si="0"/>
        <v>9</v>
      </c>
      <c r="E57" s="222">
        <f t="shared" si="0"/>
        <v>4</v>
      </c>
      <c r="F57" s="222">
        <f t="shared" si="0"/>
        <v>2</v>
      </c>
      <c r="G57" s="469"/>
      <c r="H57" s="223">
        <f>SUM(H6:H56)</f>
        <v>132</v>
      </c>
      <c r="I57" s="223">
        <f>SUM(I6:I56)</f>
        <v>325</v>
      </c>
      <c r="J57" s="225"/>
      <c r="K57" s="221">
        <f>SUM(K6:K56)</f>
        <v>521</v>
      </c>
      <c r="L57" s="221">
        <f t="shared" ref="L57:X57" si="1">SUM(L6:L56)</f>
        <v>344</v>
      </c>
      <c r="M57" s="221">
        <f t="shared" si="1"/>
        <v>14</v>
      </c>
      <c r="N57" s="221">
        <f t="shared" si="1"/>
        <v>16</v>
      </c>
      <c r="O57" s="221">
        <f t="shared" si="1"/>
        <v>7</v>
      </c>
      <c r="P57" s="221">
        <f t="shared" si="1"/>
        <v>15</v>
      </c>
      <c r="Q57" s="221">
        <f t="shared" si="1"/>
        <v>10</v>
      </c>
      <c r="R57" s="221">
        <f t="shared" si="1"/>
        <v>782</v>
      </c>
      <c r="S57" s="221">
        <f t="shared" si="1"/>
        <v>52</v>
      </c>
      <c r="T57" s="221">
        <f t="shared" si="1"/>
        <v>0</v>
      </c>
      <c r="U57" s="221">
        <f t="shared" si="1"/>
        <v>0</v>
      </c>
      <c r="V57" s="221">
        <f t="shared" si="1"/>
        <v>847</v>
      </c>
      <c r="W57" s="221">
        <f t="shared" si="1"/>
        <v>407</v>
      </c>
      <c r="X57" s="221">
        <f t="shared" si="1"/>
        <v>0</v>
      </c>
      <c r="Y57" s="473"/>
      <c r="Z57" s="224">
        <f>SUM(Z6:Z56)</f>
        <v>171</v>
      </c>
      <c r="AA57" s="224">
        <f t="shared" ref="AA57:AL57" si="2">SUM(AA6:AA56)</f>
        <v>171</v>
      </c>
      <c r="AB57" s="224">
        <f t="shared" si="2"/>
        <v>0</v>
      </c>
      <c r="AC57" s="224">
        <f t="shared" si="2"/>
        <v>0</v>
      </c>
      <c r="AD57" s="224">
        <f t="shared" si="2"/>
        <v>0</v>
      </c>
      <c r="AE57" s="224">
        <f t="shared" si="2"/>
        <v>0</v>
      </c>
      <c r="AF57" s="224">
        <f t="shared" si="2"/>
        <v>242</v>
      </c>
      <c r="AG57" s="224">
        <f t="shared" si="2"/>
        <v>15</v>
      </c>
      <c r="AH57" s="224">
        <f t="shared" si="2"/>
        <v>115</v>
      </c>
      <c r="AI57" s="224">
        <f t="shared" si="2"/>
        <v>0</v>
      </c>
      <c r="AJ57" s="224">
        <f t="shared" si="2"/>
        <v>63</v>
      </c>
      <c r="AK57" s="224">
        <f t="shared" si="2"/>
        <v>240</v>
      </c>
      <c r="AL57" s="224">
        <f t="shared" si="2"/>
        <v>0</v>
      </c>
      <c r="AM57" s="468"/>
      <c r="AN57" s="224">
        <f>SUM(AN6:AN56)</f>
        <v>312</v>
      </c>
      <c r="AO57" s="224">
        <f t="shared" ref="AO57:AU57" si="3">SUM(AO6:AO56)</f>
        <v>0</v>
      </c>
      <c r="AP57" s="224">
        <f t="shared" si="3"/>
        <v>0</v>
      </c>
      <c r="AQ57" s="224">
        <f t="shared" si="3"/>
        <v>16</v>
      </c>
      <c r="AR57" s="224">
        <f t="shared" si="3"/>
        <v>690</v>
      </c>
      <c r="AS57" s="224">
        <f t="shared" si="3"/>
        <v>0</v>
      </c>
      <c r="AT57" s="224">
        <f t="shared" si="3"/>
        <v>131</v>
      </c>
      <c r="AU57" s="224">
        <f t="shared" si="3"/>
        <v>18</v>
      </c>
      <c r="AV57" s="474"/>
      <c r="AW57" s="224">
        <f>SUM(AW6:AW56)</f>
        <v>62</v>
      </c>
      <c r="AX57" s="224">
        <f t="shared" ref="AX57:BD57" si="4">SUM(AX6:AX56)</f>
        <v>304</v>
      </c>
      <c r="AY57" s="224">
        <f t="shared" si="4"/>
        <v>0</v>
      </c>
      <c r="AZ57" s="224">
        <f t="shared" si="4"/>
        <v>6</v>
      </c>
      <c r="BA57" s="224">
        <f t="shared" si="4"/>
        <v>62</v>
      </c>
      <c r="BB57" s="224">
        <f t="shared" si="4"/>
        <v>0</v>
      </c>
      <c r="BC57" s="224">
        <f t="shared" si="4"/>
        <v>0</v>
      </c>
      <c r="BD57" s="224">
        <f t="shared" si="4"/>
        <v>0</v>
      </c>
    </row>
    <row r="58" spans="1:56" ht="126.75" customHeight="1" thickBot="1">
      <c r="A58" s="226" t="s">
        <v>35</v>
      </c>
      <c r="B58" s="227">
        <f>B57</f>
        <v>816</v>
      </c>
      <c r="C58" s="227">
        <f t="shared" ref="C58:F58" si="5">C57</f>
        <v>9</v>
      </c>
      <c r="D58" s="227">
        <f t="shared" si="5"/>
        <v>9</v>
      </c>
      <c r="E58" s="227">
        <f t="shared" si="5"/>
        <v>4</v>
      </c>
      <c r="F58" s="227">
        <f t="shared" si="5"/>
        <v>2</v>
      </c>
      <c r="G58" s="469"/>
      <c r="H58" s="228">
        <f>H57</f>
        <v>132</v>
      </c>
      <c r="I58" s="228">
        <f>I57</f>
        <v>325</v>
      </c>
      <c r="J58" s="181"/>
      <c r="K58" s="217">
        <f>K57</f>
        <v>521</v>
      </c>
      <c r="L58" s="217">
        <f t="shared" ref="L58:X58" si="6">L57</f>
        <v>344</v>
      </c>
      <c r="M58" s="217">
        <f t="shared" si="6"/>
        <v>14</v>
      </c>
      <c r="N58" s="217">
        <f t="shared" si="6"/>
        <v>16</v>
      </c>
      <c r="O58" s="217">
        <f t="shared" si="6"/>
        <v>7</v>
      </c>
      <c r="P58" s="217">
        <f t="shared" si="6"/>
        <v>15</v>
      </c>
      <c r="Q58" s="217">
        <f t="shared" si="6"/>
        <v>10</v>
      </c>
      <c r="R58" s="217">
        <f t="shared" si="6"/>
        <v>782</v>
      </c>
      <c r="S58" s="217">
        <f t="shared" si="6"/>
        <v>52</v>
      </c>
      <c r="T58" s="217">
        <f t="shared" si="6"/>
        <v>0</v>
      </c>
      <c r="U58" s="217">
        <f t="shared" si="6"/>
        <v>0</v>
      </c>
      <c r="V58" s="217">
        <f t="shared" si="6"/>
        <v>847</v>
      </c>
      <c r="W58" s="217">
        <f t="shared" si="6"/>
        <v>407</v>
      </c>
      <c r="X58" s="217">
        <f t="shared" si="6"/>
        <v>0</v>
      </c>
      <c r="Y58" s="473"/>
      <c r="Z58" s="229">
        <f>Z57</f>
        <v>171</v>
      </c>
      <c r="AA58" s="229">
        <f t="shared" ref="AA58:AL58" si="7">AA57</f>
        <v>171</v>
      </c>
      <c r="AB58" s="229">
        <f t="shared" si="7"/>
        <v>0</v>
      </c>
      <c r="AC58" s="229">
        <f t="shared" si="7"/>
        <v>0</v>
      </c>
      <c r="AD58" s="229">
        <f t="shared" si="7"/>
        <v>0</v>
      </c>
      <c r="AE58" s="229">
        <f t="shared" si="7"/>
        <v>0</v>
      </c>
      <c r="AF58" s="229">
        <f t="shared" si="7"/>
        <v>242</v>
      </c>
      <c r="AG58" s="229">
        <f t="shared" si="7"/>
        <v>15</v>
      </c>
      <c r="AH58" s="229">
        <f t="shared" si="7"/>
        <v>115</v>
      </c>
      <c r="AI58" s="229">
        <f t="shared" si="7"/>
        <v>0</v>
      </c>
      <c r="AJ58" s="229">
        <f t="shared" si="7"/>
        <v>63</v>
      </c>
      <c r="AK58" s="229">
        <f t="shared" si="7"/>
        <v>240</v>
      </c>
      <c r="AL58" s="229">
        <f t="shared" si="7"/>
        <v>0</v>
      </c>
      <c r="AM58" s="468"/>
      <c r="AN58" s="229">
        <f>AN57</f>
        <v>312</v>
      </c>
      <c r="AO58" s="229">
        <f t="shared" ref="AO58:AU58" si="8">AO57</f>
        <v>0</v>
      </c>
      <c r="AP58" s="229">
        <f t="shared" si="8"/>
        <v>0</v>
      </c>
      <c r="AQ58" s="229">
        <f t="shared" si="8"/>
        <v>16</v>
      </c>
      <c r="AR58" s="229">
        <f t="shared" si="8"/>
        <v>690</v>
      </c>
      <c r="AS58" s="229">
        <f t="shared" si="8"/>
        <v>0</v>
      </c>
      <c r="AT58" s="229">
        <f t="shared" si="8"/>
        <v>131</v>
      </c>
      <c r="AU58" s="229">
        <f t="shared" si="8"/>
        <v>18</v>
      </c>
      <c r="AV58" s="474"/>
      <c r="AW58" s="229">
        <f>AW57</f>
        <v>62</v>
      </c>
      <c r="AX58" s="229">
        <f t="shared" ref="AX58:BD58" si="9">AX57</f>
        <v>304</v>
      </c>
      <c r="AY58" s="229">
        <f t="shared" si="9"/>
        <v>0</v>
      </c>
      <c r="AZ58" s="229">
        <f t="shared" si="9"/>
        <v>6</v>
      </c>
      <c r="BA58" s="229">
        <f t="shared" si="9"/>
        <v>62</v>
      </c>
      <c r="BB58" s="229">
        <f t="shared" si="9"/>
        <v>0</v>
      </c>
      <c r="BC58" s="229">
        <f t="shared" si="9"/>
        <v>0</v>
      </c>
      <c r="BD58" s="229">
        <f t="shared" si="9"/>
        <v>0</v>
      </c>
    </row>
    <row r="59" spans="1:56" s="241" customFormat="1" ht="92.4" thickBot="1">
      <c r="A59" s="231" t="s">
        <v>50</v>
      </c>
      <c r="B59" s="232">
        <f>B58*0.1</f>
        <v>81.600000000000009</v>
      </c>
      <c r="C59" s="232">
        <f t="shared" ref="C59:F59" si="10">C58*0.1</f>
        <v>0.9</v>
      </c>
      <c r="D59" s="232">
        <f t="shared" si="10"/>
        <v>0.9</v>
      </c>
      <c r="E59" s="232">
        <f t="shared" si="10"/>
        <v>0.4</v>
      </c>
      <c r="F59" s="232">
        <f t="shared" si="10"/>
        <v>0.2</v>
      </c>
      <c r="G59" s="469"/>
      <c r="H59" s="233">
        <f>H58*0.1</f>
        <v>13.200000000000001</v>
      </c>
      <c r="I59" s="233">
        <f>I58*0.1</f>
        <v>32.5</v>
      </c>
      <c r="J59" s="235"/>
      <c r="K59" s="236">
        <f>IF(ISNUMBER(SEARCH("150",K3)),K57*0.15,IF(ISNUMBER(SEARCH("200",K3)),K57*0.2,IF(ISNUMBER(SEARCH("250",K3)),K57*0.25,IF(ISNUMBER(SEARCH("350",K3)),K57*0.35,IF(ISNUMBER(SEARCH("300",K3)),K57*0.3,K57)))))</f>
        <v>104.2</v>
      </c>
      <c r="L59" s="236">
        <f t="shared" ref="L59:P59" si="11">IF(ISNUMBER(SEARCH("150",L3)),L57*0.15,IF(ISNUMBER(SEARCH("200",L3)),L57*0.2,IF(ISNUMBER(SEARCH("250",L3)),L57*0.25,IF(ISNUMBER(SEARCH("350",L3)),L57*0.35,IF(ISNUMBER(SEARCH("300",L3)),L57*0.3,L57)))))</f>
        <v>51.6</v>
      </c>
      <c r="M59" s="236">
        <f t="shared" si="11"/>
        <v>2.1</v>
      </c>
      <c r="N59" s="236">
        <f t="shared" si="11"/>
        <v>16</v>
      </c>
      <c r="O59" s="236">
        <f>O58*2</f>
        <v>14</v>
      </c>
      <c r="P59" s="236">
        <f t="shared" si="11"/>
        <v>3</v>
      </c>
      <c r="Q59" s="236">
        <f>Q58*0.5</f>
        <v>5</v>
      </c>
      <c r="R59" s="237">
        <f>R57*0.25</f>
        <v>195.5</v>
      </c>
      <c r="S59" s="237">
        <f t="shared" ref="S59:U59" si="12">S57*0.25</f>
        <v>13</v>
      </c>
      <c r="T59" s="237">
        <f t="shared" si="12"/>
        <v>0</v>
      </c>
      <c r="U59" s="237">
        <f t="shared" si="12"/>
        <v>0</v>
      </c>
      <c r="V59" s="238">
        <f>V58*0.1</f>
        <v>84.7</v>
      </c>
      <c r="W59" s="238">
        <f t="shared" ref="W59:X59" si="13">W58*0.1</f>
        <v>40.700000000000003</v>
      </c>
      <c r="X59" s="238">
        <f t="shared" si="13"/>
        <v>0</v>
      </c>
      <c r="Y59" s="480"/>
      <c r="Z59" s="237">
        <f>IF(ISNUMBER(SEARCH("150",Z3)),Z57*0.15,IF(ISNUMBER(SEARCH("200",Z3)),Z57*0.2,IF(ISNUMBER(SEARCH("250",Z3)),Z57*0.25,IF(ISNUMBER(SEARCH("350",Z3)),Z57*0.35,IF(ISNUMBER(SEARCH("300",Z3)),Z57*0.3,Z57)))))</f>
        <v>25.65</v>
      </c>
      <c r="AA59" s="237">
        <f t="shared" ref="AA59:AE59" si="14">IF(ISNUMBER(SEARCH("150",AA3)),AA57*0.15,IF(ISNUMBER(SEARCH("200",AA3)),AA57*0.2,IF(ISNUMBER(SEARCH("250",AA3)),AA57*0.25,IF(ISNUMBER(SEARCH("350",AA3)),AA57*0.35,IF(ISNUMBER(SEARCH("300",AA3)),AA57*0.3,AA57)))))</f>
        <v>171</v>
      </c>
      <c r="AB59" s="237">
        <f t="shared" si="14"/>
        <v>0</v>
      </c>
      <c r="AC59" s="237">
        <f t="shared" si="14"/>
        <v>0</v>
      </c>
      <c r="AD59" s="237">
        <f t="shared" si="14"/>
        <v>0</v>
      </c>
      <c r="AE59" s="237">
        <f t="shared" si="14"/>
        <v>0</v>
      </c>
      <c r="AF59" s="238">
        <f>AF58*0.25</f>
        <v>60.5</v>
      </c>
      <c r="AG59" s="238">
        <f t="shared" ref="AG59:AI59" si="15">AG58*0.25</f>
        <v>3.75</v>
      </c>
      <c r="AH59" s="238">
        <f t="shared" si="15"/>
        <v>28.75</v>
      </c>
      <c r="AI59" s="238">
        <f t="shared" si="15"/>
        <v>0</v>
      </c>
      <c r="AJ59" s="238">
        <f>AJ58*0.1</f>
        <v>6.3000000000000007</v>
      </c>
      <c r="AK59" s="238">
        <f t="shared" ref="AK59:AL59" si="16">AK58*0.1</f>
        <v>24</v>
      </c>
      <c r="AL59" s="238">
        <f t="shared" si="16"/>
        <v>0</v>
      </c>
      <c r="AM59" s="468"/>
      <c r="AN59" s="234"/>
      <c r="AO59" s="234"/>
      <c r="AP59" s="234"/>
      <c r="AQ59" s="234"/>
      <c r="AR59" s="239"/>
      <c r="AS59" s="239"/>
      <c r="AT59" s="239"/>
      <c r="AU59" s="240"/>
      <c r="AV59" s="481"/>
      <c r="AW59" s="234"/>
      <c r="AX59" s="234"/>
      <c r="AY59" s="234"/>
      <c r="AZ59" s="234"/>
      <c r="BA59" s="234"/>
      <c r="BB59" s="234"/>
      <c r="BC59" s="234"/>
      <c r="BD59" s="240"/>
    </row>
    <row r="60" spans="1:56" ht="69.599999999999994" customHeight="1" thickBot="1">
      <c r="B60" s="242"/>
      <c r="C60" s="242"/>
      <c r="D60" s="242"/>
      <c r="E60" s="242"/>
      <c r="F60" s="242"/>
      <c r="G60" s="243"/>
      <c r="H60" s="243"/>
      <c r="I60" s="243"/>
      <c r="J60" s="242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4"/>
      <c r="X60" s="244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  <c r="AM60" s="245"/>
      <c r="AN60" s="242"/>
      <c r="AO60" s="242"/>
      <c r="AP60" s="242"/>
      <c r="AQ60" s="242"/>
      <c r="AR60" s="246"/>
      <c r="AS60" s="246"/>
      <c r="AT60" s="246"/>
      <c r="AU60" s="242"/>
      <c r="AV60" s="243"/>
      <c r="AW60" s="243"/>
      <c r="AX60" s="243"/>
      <c r="AY60" s="243"/>
      <c r="AZ60" s="243"/>
      <c r="BA60" s="243"/>
      <c r="BB60" s="243"/>
      <c r="BC60" s="243"/>
      <c r="BD60" s="243"/>
    </row>
    <row r="61" spans="1:56" ht="92.4" thickBot="1">
      <c r="A61" s="247" t="e">
        <f>#REF!+1</f>
        <v>#REF!</v>
      </c>
      <c r="B61" s="248" t="s">
        <v>33</v>
      </c>
      <c r="C61" s="248"/>
      <c r="D61" s="248"/>
      <c r="E61" s="248"/>
      <c r="F61" s="73"/>
      <c r="G61" s="468"/>
      <c r="H61" s="88" t="s">
        <v>34</v>
      </c>
      <c r="I61" s="77"/>
      <c r="J61" s="482"/>
      <c r="K61" s="249" t="s">
        <v>51</v>
      </c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1"/>
      <c r="Z61" s="250"/>
      <c r="AA61" s="250"/>
      <c r="AB61" s="250"/>
      <c r="AC61" s="250"/>
      <c r="AD61" s="250"/>
      <c r="AE61" s="250"/>
      <c r="AF61" s="250"/>
      <c r="AG61" s="250"/>
      <c r="AH61" s="250"/>
      <c r="AI61" s="250"/>
      <c r="AJ61" s="250"/>
      <c r="AK61" s="250"/>
      <c r="AL61" s="250"/>
      <c r="AM61" s="468"/>
      <c r="AN61" s="82" t="s">
        <v>33</v>
      </c>
      <c r="AO61" s="83"/>
      <c r="AP61" s="83"/>
      <c r="AQ61" s="83"/>
      <c r="AR61" s="83"/>
      <c r="AS61" s="83"/>
      <c r="AT61" s="83"/>
      <c r="AU61" s="83"/>
      <c r="AV61" s="483"/>
      <c r="AW61" s="86" t="s">
        <v>34</v>
      </c>
      <c r="AX61" s="87"/>
      <c r="AY61" s="87"/>
      <c r="AZ61" s="87"/>
      <c r="BA61" s="87"/>
      <c r="BB61" s="87"/>
      <c r="BC61" s="87"/>
      <c r="BD61" s="252"/>
    </row>
    <row r="62" spans="1:56" s="97" customFormat="1" ht="93" customHeight="1" thickBot="1">
      <c r="A62" s="253" t="str">
        <f>UPPER("PRODUCTION DU "&amp;CHAR(10)&amp;TEXT('[1]MENU DU 
0507
 AU 
1107'!E1,"JJJJ JJ MMMM AAAA")&amp;CHAR(10)&amp;" POUR CONSOMMATION DU "&amp;CHAR(10)&amp;TEXT('[1]MENU DU 
0507
 AU 
1107'!E1+1,"JJJJ JJ MMMM AAAA")&amp;CHAR(10)&amp;" LIAISON FROIDE")</f>
        <v>PRODUCTION DU 
LUNDI 05 JUILLET 2021
 POUR CONSOMMATION DU 
MARDI 06 JUILLET 2021
 LIAISON FROIDE</v>
      </c>
      <c r="B62" s="254" t="str">
        <f>'[1]MENU DU 
0507
 AU 
1107'!A5</f>
        <v>ENTREE 1</v>
      </c>
      <c r="C62" s="254" t="str">
        <f>C2</f>
        <v>SALADE REPAS</v>
      </c>
      <c r="D62" s="254" t="str">
        <f>D2</f>
        <v>ENTREE 2</v>
      </c>
      <c r="E62" s="254" t="str">
        <f>E2</f>
        <v>ENTREE 3</v>
      </c>
      <c r="F62" s="254" t="str">
        <f>F2</f>
        <v>ENTREE 4</v>
      </c>
      <c r="G62" s="468"/>
      <c r="H62" s="90" t="str">
        <f>H2</f>
        <v>ENTREE 1</v>
      </c>
      <c r="I62" s="89" t="str">
        <f>I2</f>
        <v>ENTREE 2</v>
      </c>
      <c r="J62" s="482"/>
      <c r="K62" s="89" t="str">
        <f t="shared" ref="K62:P63" si="17">K2</f>
        <v>PLAT PROTIDIQUE N°1</v>
      </c>
      <c r="L62" s="90" t="str">
        <f t="shared" si="17"/>
        <v>PLAT PROTIDIQUE N°2</v>
      </c>
      <c r="M62" s="90" t="str">
        <f t="shared" si="17"/>
        <v>PLAT PROTIDIQUE EXTRA 1</v>
      </c>
      <c r="N62" s="90" t="str">
        <f t="shared" si="17"/>
        <v>PLAT PROTIDIQUE EXTRA 2</v>
      </c>
      <c r="O62" s="90" t="str">
        <f t="shared" si="17"/>
        <v>PLAT PROTIDIQUE EXTRA 3</v>
      </c>
      <c r="P62" s="90" t="str">
        <f t="shared" si="17"/>
        <v>PLAT PROTIDIQUE EXTRA 4</v>
      </c>
      <c r="Q62" s="90"/>
      <c r="R62" s="90" t="str">
        <f t="shared" ref="R62:X63" si="18">R2</f>
        <v>FECULENT 1</v>
      </c>
      <c r="S62" s="90" t="str">
        <f t="shared" si="18"/>
        <v>FECULENT 2</v>
      </c>
      <c r="T62" s="90" t="str">
        <f t="shared" si="18"/>
        <v>FECULENT 3</v>
      </c>
      <c r="U62" s="90" t="str">
        <f t="shared" si="18"/>
        <v>FECULENT 4</v>
      </c>
      <c r="V62" s="90" t="str">
        <f t="shared" si="18"/>
        <v>GRAINS</v>
      </c>
      <c r="W62" s="90" t="str">
        <f t="shared" si="18"/>
        <v>LEGUMES 1</v>
      </c>
      <c r="X62" s="90" t="str">
        <f t="shared" si="18"/>
        <v>LEGUMES 2</v>
      </c>
      <c r="Y62" s="470"/>
      <c r="Z62" s="89" t="str">
        <f t="shared" ref="Z62:AL63" si="19">Z2</f>
        <v>PLAT PROTIDIQUE N°1</v>
      </c>
      <c r="AA62" s="90" t="str">
        <f t="shared" si="19"/>
        <v>PLAT PROTIDIQUE N°2</v>
      </c>
      <c r="AB62" s="90" t="str">
        <f t="shared" si="19"/>
        <v>PLAT PROTIDIQUE EXTRA 1</v>
      </c>
      <c r="AC62" s="90" t="str">
        <f t="shared" si="19"/>
        <v>PLAT PROTIDIQUE EXTRA 2</v>
      </c>
      <c r="AD62" s="90" t="str">
        <f t="shared" si="19"/>
        <v>PLAT PROTIDIQUE EXTRA 3</v>
      </c>
      <c r="AE62" s="90" t="str">
        <f t="shared" si="19"/>
        <v>PLAT PROTIDIQUE EXTRA 4</v>
      </c>
      <c r="AF62" s="90" t="str">
        <f t="shared" si="19"/>
        <v>FECULENT 1</v>
      </c>
      <c r="AG62" s="90" t="str">
        <f t="shared" si="19"/>
        <v>FECULENT 2</v>
      </c>
      <c r="AH62" s="90" t="str">
        <f t="shared" si="19"/>
        <v>FECULENT 3</v>
      </c>
      <c r="AI62" s="90" t="str">
        <f t="shared" si="19"/>
        <v>FECULENT 4</v>
      </c>
      <c r="AJ62" s="90" t="str">
        <f t="shared" si="19"/>
        <v>GRAINS</v>
      </c>
      <c r="AK62" s="90" t="str">
        <f t="shared" si="19"/>
        <v>LEGUMES 1</v>
      </c>
      <c r="AL62" s="90" t="str">
        <f t="shared" si="19"/>
        <v>LEGUMES 2</v>
      </c>
      <c r="AM62" s="468"/>
      <c r="AN62" s="89" t="str">
        <f>AN2</f>
        <v>PRODUIT LACTE 1</v>
      </c>
      <c r="AO62" s="90" t="str">
        <f>AO2</f>
        <v>PRODUIT LACTE 2</v>
      </c>
      <c r="AP62" s="90" t="str">
        <f>AP2</f>
        <v>PRODUIT LACTE 3</v>
      </c>
      <c r="AQ62" s="90"/>
      <c r="AR62" s="90" t="str">
        <f>AR2</f>
        <v>DESSERT 1</v>
      </c>
      <c r="AS62" s="90" t="str">
        <f>AS2</f>
        <v>DESSERT 2</v>
      </c>
      <c r="AT62" s="90" t="str">
        <f>AT2</f>
        <v>DESSERT 3</v>
      </c>
      <c r="AU62" s="96" t="e">
        <f>AU2</f>
        <v>#REF!</v>
      </c>
      <c r="AV62" s="483"/>
      <c r="AW62" s="89" t="str">
        <f>AW2</f>
        <v>PRODUIT LACTE 1</v>
      </c>
      <c r="AX62" s="90" t="str">
        <f>AX2</f>
        <v>PRODUIT LACTE 2</v>
      </c>
      <c r="AY62" s="90" t="str">
        <f>AY2</f>
        <v>PRODUIT LACTE 3</v>
      </c>
      <c r="AZ62" s="90"/>
      <c r="BA62" s="90" t="str">
        <f>BA2</f>
        <v>DESSERT 1</v>
      </c>
      <c r="BB62" s="90" t="str">
        <f>BB2</f>
        <v>DESSERT 2</v>
      </c>
      <c r="BC62" s="90" t="str">
        <f>BC2</f>
        <v>DESSERT 3</v>
      </c>
      <c r="BD62" s="96" t="e">
        <f>BD2</f>
        <v>#REF!</v>
      </c>
    </row>
    <row r="63" spans="1:56" s="117" customFormat="1" ht="408.75" customHeight="1" thickBot="1">
      <c r="A63" s="255"/>
      <c r="B63" s="99" t="str">
        <f>'[1]MENU DU 
0507
 AU 
1107'!C5</f>
        <v>Salade carotte râpée</v>
      </c>
      <c r="C63" s="99" t="str">
        <f>'[1]MENU DU 
0507
 AU 
1107'!C6</f>
        <v>Salade crudités</v>
      </c>
      <c r="D63" s="99" t="str">
        <f>'[1]MENU DU 
0507
 AU 
1107'!C7</f>
        <v>Salade fraîcheur thon picnic</v>
      </c>
      <c r="E63" s="99" t="str">
        <f>'[1]MENU DU 
0507
 AU 
1107'!C8</f>
        <v>Sans carotte</v>
      </c>
      <c r="F63" s="99" t="str">
        <f>'[1]MENU DU 
0507
 AU 
1107'!C9</f>
        <v>Carotte râpée</v>
      </c>
      <c r="G63" s="468"/>
      <c r="H63" s="100" t="str">
        <f>'[1]MENU DU 
0507
 AU 
1107'!C31</f>
        <v>Salade de tomate</v>
      </c>
      <c r="I63" s="99" t="str">
        <f>'[1]MENU DU 
0507
 AU 
1107'!C32</f>
        <v>Velouté champignons</v>
      </c>
      <c r="J63" s="482"/>
      <c r="K63" s="103" t="str">
        <f t="shared" si="17"/>
        <v>Carry poulet 200gr</v>
      </c>
      <c r="L63" s="104" t="str">
        <f t="shared" si="17"/>
        <v>Rôti porc 150gr</v>
      </c>
      <c r="M63" s="104" t="str">
        <f t="shared" si="17"/>
        <v>Dinde 3 merveilles 150gr</v>
      </c>
      <c r="N63" s="104" t="str">
        <f t="shared" si="17"/>
        <v>Cuisse poulet</v>
      </c>
      <c r="O63" s="104" t="str">
        <f t="shared" si="17"/>
        <v>Poisson pané X2</v>
      </c>
      <c r="P63" s="104" t="str">
        <f t="shared" si="17"/>
        <v>Rôti canard poivre vert 200gr</v>
      </c>
      <c r="Q63" s="104"/>
      <c r="R63" s="105" t="str">
        <f t="shared" si="18"/>
        <v>Riz</v>
      </c>
      <c r="S63" s="105" t="str">
        <f t="shared" si="18"/>
        <v>Purée pomme de terre</v>
      </c>
      <c r="T63" s="105">
        <f t="shared" si="18"/>
        <v>0</v>
      </c>
      <c r="U63" s="105">
        <f t="shared" si="18"/>
        <v>0</v>
      </c>
      <c r="V63" s="106" t="str">
        <f t="shared" si="18"/>
        <v>Lentilles</v>
      </c>
      <c r="W63" s="107" t="str">
        <f t="shared" si="18"/>
        <v>Poêlée trio de légumes</v>
      </c>
      <c r="X63" s="107">
        <f t="shared" si="18"/>
        <v>0</v>
      </c>
      <c r="Y63" s="473"/>
      <c r="Z63" s="256" t="str">
        <f t="shared" si="19"/>
        <v>Dinde 3 merveilles 150gr</v>
      </c>
      <c r="AA63" s="257" t="str">
        <f t="shared" si="19"/>
        <v>Cordon bleu</v>
      </c>
      <c r="AB63" s="258">
        <f t="shared" si="19"/>
        <v>0</v>
      </c>
      <c r="AC63" s="258">
        <f t="shared" si="19"/>
        <v>0</v>
      </c>
      <c r="AD63" s="258">
        <f t="shared" si="19"/>
        <v>0</v>
      </c>
      <c r="AE63" s="258">
        <f t="shared" si="19"/>
        <v>0</v>
      </c>
      <c r="AF63" s="259" t="str">
        <f t="shared" si="19"/>
        <v>Riz</v>
      </c>
      <c r="AG63" s="259" t="str">
        <f t="shared" si="19"/>
        <v>Semoule</v>
      </c>
      <c r="AH63" s="259" t="str">
        <f t="shared" si="19"/>
        <v>Sosso maïs</v>
      </c>
      <c r="AI63" s="259" t="str">
        <f t="shared" si="19"/>
        <v>Purée pomme de terre</v>
      </c>
      <c r="AJ63" s="260" t="str">
        <f t="shared" si="19"/>
        <v>Lentilles</v>
      </c>
      <c r="AK63" s="107" t="str">
        <f t="shared" si="19"/>
        <v>Légumes couscous</v>
      </c>
      <c r="AL63" s="260">
        <f t="shared" si="19"/>
        <v>0</v>
      </c>
      <c r="AM63" s="468"/>
      <c r="AN63" s="261" t="str">
        <f>'[1]MENU DU 
0507
 AU 
1107'!C23</f>
        <v>Yaourt nature</v>
      </c>
      <c r="AO63" s="262" t="str">
        <f>'[1]MENU DU 
0507
 AU 
1107'!C24</f>
        <v>Yaourt aromatisé</v>
      </c>
      <c r="AP63" s="262">
        <f>'[1]MENU DU 
0507
 AU 
1107'!C25</f>
        <v>0</v>
      </c>
      <c r="AQ63" s="110" t="s">
        <v>36</v>
      </c>
      <c r="AR63" s="263" t="str">
        <f>'[1]MENU DU 
0507
 AU 
1107'!C26</f>
        <v>Compote pomme banane</v>
      </c>
      <c r="AS63" s="264">
        <f>'[1]MENU DU 
0507
 AU 
1107'!C27</f>
        <v>0</v>
      </c>
      <c r="AT63" s="265">
        <f>'[1]MENU DU 
0507
 AU 
1107'!C28</f>
        <v>0</v>
      </c>
      <c r="AU63" s="110" t="s">
        <v>36</v>
      </c>
      <c r="AV63" s="483"/>
      <c r="AW63" s="266" t="str">
        <f>'[1]MENU DU 
0507
 AU 
1107'!C46</f>
        <v>Port Salut</v>
      </c>
      <c r="AX63" s="267" t="str">
        <f>'[1]MENU DU 
0507
 AU 
1107'!C47</f>
        <v>Yaourt sucré</v>
      </c>
      <c r="AY63" s="267">
        <f>'[1]MENU DU 
0507
 AU 
1107'!C48</f>
        <v>0</v>
      </c>
      <c r="AZ63" s="110" t="s">
        <v>36</v>
      </c>
      <c r="BA63" s="268" t="str">
        <f>'[1]MENU DU 
0507
 AU 
1107'!C49</f>
        <v>Dés de fruits</v>
      </c>
      <c r="BB63" s="269">
        <f>'[1]MENU DU 
0507
 AU 
1107'!C50</f>
        <v>0</v>
      </c>
      <c r="BC63" s="269" t="str">
        <f>'[1]MENU DU 
0507
 AU 
1107'!C51</f>
        <v>Compote pomme banane</v>
      </c>
      <c r="BD63" s="116" t="s">
        <v>36</v>
      </c>
    </row>
    <row r="64" spans="1:56" s="117" customFormat="1" ht="122.4" customHeight="1" thickBot="1">
      <c r="A64" s="118" t="s">
        <v>37</v>
      </c>
      <c r="B64" s="270"/>
      <c r="C64" s="119"/>
      <c r="D64" s="119"/>
      <c r="E64" s="119"/>
      <c r="F64" s="119"/>
      <c r="G64" s="468"/>
      <c r="H64" s="119"/>
      <c r="I64" s="120"/>
      <c r="J64" s="482"/>
      <c r="K64" s="122" t="s">
        <v>38</v>
      </c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473"/>
      <c r="Z64" s="125" t="s">
        <v>39</v>
      </c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468"/>
      <c r="AN64" s="271"/>
      <c r="AO64" s="272"/>
      <c r="AP64" s="272"/>
      <c r="AQ64" s="272"/>
      <c r="AR64" s="272"/>
      <c r="AS64" s="272"/>
      <c r="AT64" s="272"/>
      <c r="AU64" s="272"/>
      <c r="AV64" s="483"/>
      <c r="AW64" s="273"/>
      <c r="AX64" s="274"/>
      <c r="AY64" s="274"/>
      <c r="AZ64" s="274"/>
      <c r="BA64" s="274"/>
      <c r="BB64" s="274"/>
      <c r="BC64" s="274"/>
      <c r="BD64" s="275"/>
    </row>
    <row r="65" spans="1:56" s="117" customFormat="1" ht="92.4" thickBot="1">
      <c r="A65" s="130" t="s">
        <v>40</v>
      </c>
      <c r="B65" s="131"/>
      <c r="C65" s="132"/>
      <c r="D65" s="132"/>
      <c r="E65" s="132"/>
      <c r="F65" s="133"/>
      <c r="G65" s="468"/>
      <c r="H65" s="134"/>
      <c r="I65" s="135"/>
      <c r="J65" s="482"/>
      <c r="K65" s="131"/>
      <c r="L65" s="132"/>
      <c r="M65" s="132"/>
      <c r="N65" s="132"/>
      <c r="O65" s="138"/>
      <c r="P65" s="138"/>
      <c r="Q65" s="138"/>
      <c r="R65" s="138"/>
      <c r="S65" s="138"/>
      <c r="T65" s="138"/>
      <c r="U65" s="138"/>
      <c r="V65" s="138"/>
      <c r="W65" s="138"/>
      <c r="X65" s="143"/>
      <c r="Y65" s="473"/>
      <c r="Z65" s="140"/>
      <c r="AA65" s="134"/>
      <c r="AB65" s="134"/>
      <c r="AC65" s="141"/>
      <c r="AD65" s="141"/>
      <c r="AE65" s="141"/>
      <c r="AF65" s="141"/>
      <c r="AG65" s="141"/>
      <c r="AH65" s="141"/>
      <c r="AI65" s="141"/>
      <c r="AJ65" s="141"/>
      <c r="AK65" s="142"/>
      <c r="AL65" s="142"/>
      <c r="AM65" s="468"/>
      <c r="AN65" s="131"/>
      <c r="AO65" s="138"/>
      <c r="AP65" s="138"/>
      <c r="AQ65" s="138"/>
      <c r="AR65" s="146"/>
      <c r="AS65" s="146"/>
      <c r="AT65" s="146"/>
      <c r="AU65" s="139"/>
      <c r="AV65" s="483"/>
      <c r="AW65" s="140"/>
      <c r="AX65" s="141"/>
      <c r="AY65" s="141"/>
      <c r="AZ65" s="141"/>
      <c r="BA65" s="141"/>
      <c r="BB65" s="141"/>
      <c r="BC65" s="141"/>
      <c r="BD65" s="135"/>
    </row>
    <row r="66" spans="1:56" s="117" customFormat="1" ht="72" customHeight="1" thickBot="1">
      <c r="A66" s="276" t="s">
        <v>52</v>
      </c>
      <c r="B66" s="277"/>
      <c r="C66" s="277"/>
      <c r="D66" s="277"/>
      <c r="E66" s="277"/>
      <c r="F66" s="278"/>
      <c r="G66" s="468"/>
      <c r="H66" s="173"/>
      <c r="I66" s="174"/>
      <c r="J66" s="482"/>
      <c r="K66" s="18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473"/>
      <c r="Z66" s="279"/>
      <c r="AA66" s="280"/>
      <c r="AB66" s="280"/>
      <c r="AC66" s="280"/>
      <c r="AD66" s="280"/>
      <c r="AE66" s="280"/>
      <c r="AF66" s="280"/>
      <c r="AG66" s="280"/>
      <c r="AH66" s="280"/>
      <c r="AI66" s="280"/>
      <c r="AJ66" s="281"/>
      <c r="AK66" s="281"/>
      <c r="AL66" s="281"/>
      <c r="AM66" s="468"/>
      <c r="AN66" s="183"/>
      <c r="AO66" s="173"/>
      <c r="AP66" s="173"/>
      <c r="AQ66" s="173"/>
      <c r="AR66" s="186"/>
      <c r="AS66" s="163"/>
      <c r="AT66" s="163"/>
      <c r="AU66" s="188"/>
      <c r="AV66" s="483"/>
      <c r="AW66" s="183"/>
      <c r="AX66" s="173"/>
      <c r="AY66" s="173"/>
      <c r="AZ66" s="173"/>
      <c r="BA66" s="183"/>
      <c r="BB66" s="173"/>
      <c r="BC66" s="173"/>
      <c r="BD66" s="188"/>
    </row>
    <row r="67" spans="1:56" s="172" customFormat="1" ht="92.4" thickBot="1">
      <c r="A67" s="282" t="s">
        <v>107</v>
      </c>
      <c r="B67" s="283">
        <v>8</v>
      </c>
      <c r="C67" s="283"/>
      <c r="D67" s="283"/>
      <c r="E67" s="283"/>
      <c r="F67" s="284"/>
      <c r="G67" s="468"/>
      <c r="H67" s="173"/>
      <c r="I67" s="174"/>
      <c r="J67" s="482"/>
      <c r="K67" s="284">
        <v>4</v>
      </c>
      <c r="L67" s="285">
        <v>4</v>
      </c>
      <c r="M67" s="285"/>
      <c r="N67" s="285"/>
      <c r="O67" s="285"/>
      <c r="P67" s="285"/>
      <c r="Q67" s="285"/>
      <c r="R67" s="285">
        <v>8</v>
      </c>
      <c r="S67" s="285"/>
      <c r="T67" s="285"/>
      <c r="U67" s="285"/>
      <c r="V67" s="285">
        <v>8</v>
      </c>
      <c r="W67" s="285"/>
      <c r="X67" s="285"/>
      <c r="Y67" s="473"/>
      <c r="Z67" s="279"/>
      <c r="AA67" s="280"/>
      <c r="AB67" s="280"/>
      <c r="AC67" s="280"/>
      <c r="AD67" s="280"/>
      <c r="AE67" s="280"/>
      <c r="AF67" s="280"/>
      <c r="AG67" s="280"/>
      <c r="AH67" s="280"/>
      <c r="AI67" s="280"/>
      <c r="AJ67" s="281"/>
      <c r="AK67" s="281"/>
      <c r="AL67" s="281"/>
      <c r="AM67" s="468"/>
      <c r="AN67" s="284"/>
      <c r="AO67" s="285">
        <v>8</v>
      </c>
      <c r="AP67" s="285"/>
      <c r="AQ67" s="285"/>
      <c r="AR67" s="284"/>
      <c r="AS67" s="286"/>
      <c r="AT67" s="285"/>
      <c r="AU67" s="287"/>
      <c r="AV67" s="483"/>
      <c r="AW67" s="183"/>
      <c r="AX67" s="173"/>
      <c r="AY67" s="173"/>
      <c r="AZ67" s="173"/>
      <c r="BA67" s="183"/>
      <c r="BB67" s="173"/>
      <c r="BC67" s="173"/>
      <c r="BD67" s="188"/>
    </row>
    <row r="68" spans="1:56" s="172" customFormat="1" ht="92.4" thickBot="1">
      <c r="A68" s="282" t="s">
        <v>108</v>
      </c>
      <c r="B68" s="283">
        <v>12</v>
      </c>
      <c r="C68" s="283"/>
      <c r="D68" s="283"/>
      <c r="E68" s="283"/>
      <c r="F68" s="284"/>
      <c r="G68" s="468"/>
      <c r="H68" s="173"/>
      <c r="I68" s="174"/>
      <c r="J68" s="482"/>
      <c r="K68" s="284">
        <v>7</v>
      </c>
      <c r="L68" s="285">
        <v>5</v>
      </c>
      <c r="M68" s="285"/>
      <c r="N68" s="285"/>
      <c r="O68" s="285"/>
      <c r="P68" s="285"/>
      <c r="Q68" s="285"/>
      <c r="R68" s="285">
        <v>12</v>
      </c>
      <c r="S68" s="285"/>
      <c r="T68" s="285"/>
      <c r="U68" s="285"/>
      <c r="V68" s="285">
        <v>12</v>
      </c>
      <c r="W68" s="285"/>
      <c r="X68" s="285"/>
      <c r="Y68" s="473"/>
      <c r="Z68" s="279"/>
      <c r="AA68" s="280"/>
      <c r="AB68" s="280"/>
      <c r="AC68" s="280"/>
      <c r="AD68" s="280"/>
      <c r="AE68" s="280"/>
      <c r="AF68" s="280"/>
      <c r="AG68" s="280"/>
      <c r="AH68" s="280"/>
      <c r="AI68" s="280"/>
      <c r="AJ68" s="281"/>
      <c r="AK68" s="281"/>
      <c r="AL68" s="281"/>
      <c r="AM68" s="468"/>
      <c r="AN68" s="284"/>
      <c r="AO68" s="285">
        <v>12</v>
      </c>
      <c r="AP68" s="285"/>
      <c r="AQ68" s="285"/>
      <c r="AR68" s="284"/>
      <c r="AS68" s="286"/>
      <c r="AT68" s="285"/>
      <c r="AU68" s="287"/>
      <c r="AV68" s="483"/>
      <c r="AW68" s="183"/>
      <c r="AX68" s="173"/>
      <c r="AY68" s="173"/>
      <c r="AZ68" s="173"/>
      <c r="BA68" s="183"/>
      <c r="BB68" s="173"/>
      <c r="BC68" s="173"/>
      <c r="BD68" s="188"/>
    </row>
    <row r="69" spans="1:56" ht="92.4" thickBot="1">
      <c r="A69" s="209" t="s">
        <v>109</v>
      </c>
      <c r="B69" s="283">
        <v>35</v>
      </c>
      <c r="C69" s="283"/>
      <c r="D69" s="283"/>
      <c r="E69" s="283"/>
      <c r="F69" s="284"/>
      <c r="G69" s="468"/>
      <c r="H69" s="288">
        <v>12</v>
      </c>
      <c r="I69" s="289"/>
      <c r="J69" s="482"/>
      <c r="K69" s="284">
        <v>34</v>
      </c>
      <c r="L69" s="290"/>
      <c r="M69" s="290"/>
      <c r="N69" s="290"/>
      <c r="O69" s="290"/>
      <c r="P69" s="290"/>
      <c r="Q69" s="290"/>
      <c r="R69" s="290">
        <v>35</v>
      </c>
      <c r="S69" s="290"/>
      <c r="T69" s="290"/>
      <c r="U69" s="290"/>
      <c r="V69" s="290">
        <v>35</v>
      </c>
      <c r="W69" s="285"/>
      <c r="X69" s="285"/>
      <c r="Y69" s="473"/>
      <c r="Z69" s="291"/>
      <c r="AA69" s="290">
        <v>12</v>
      </c>
      <c r="AB69" s="290"/>
      <c r="AC69" s="290"/>
      <c r="AD69" s="290"/>
      <c r="AE69" s="290"/>
      <c r="AF69" s="290"/>
      <c r="AG69" s="290"/>
      <c r="AH69" s="290"/>
      <c r="AI69" s="290">
        <v>12</v>
      </c>
      <c r="AJ69" s="290"/>
      <c r="AK69" s="290">
        <v>12</v>
      </c>
      <c r="AL69" s="290"/>
      <c r="AM69" s="468"/>
      <c r="AN69" s="284"/>
      <c r="AO69" s="285">
        <v>35</v>
      </c>
      <c r="AP69" s="285"/>
      <c r="AQ69" s="285"/>
      <c r="AR69" s="284"/>
      <c r="AS69" s="286"/>
      <c r="AT69" s="285"/>
      <c r="AU69" s="287"/>
      <c r="AV69" s="483"/>
      <c r="AW69" s="292">
        <v>12</v>
      </c>
      <c r="AX69" s="293"/>
      <c r="AY69" s="293"/>
      <c r="AZ69" s="293"/>
      <c r="BA69" s="294"/>
      <c r="BB69" s="288"/>
      <c r="BC69" s="288"/>
      <c r="BD69" s="295"/>
    </row>
    <row r="70" spans="1:56" ht="92.4" thickBot="1">
      <c r="A70" s="282" t="s">
        <v>110</v>
      </c>
      <c r="B70" s="283">
        <v>30</v>
      </c>
      <c r="C70" s="283"/>
      <c r="D70" s="283"/>
      <c r="E70" s="283"/>
      <c r="F70" s="284"/>
      <c r="G70" s="468"/>
      <c r="H70" s="296"/>
      <c r="I70" s="297"/>
      <c r="J70" s="482"/>
      <c r="K70" s="284">
        <v>30</v>
      </c>
      <c r="L70" s="285"/>
      <c r="M70" s="285"/>
      <c r="N70" s="285"/>
      <c r="O70" s="290"/>
      <c r="P70" s="290"/>
      <c r="Q70" s="290"/>
      <c r="R70" s="290">
        <v>30</v>
      </c>
      <c r="S70" s="290"/>
      <c r="T70" s="290"/>
      <c r="U70" s="290"/>
      <c r="V70" s="290">
        <v>30</v>
      </c>
      <c r="W70" s="285"/>
      <c r="X70" s="285"/>
      <c r="Y70" s="473"/>
      <c r="Z70" s="298"/>
      <c r="AA70" s="299"/>
      <c r="AB70" s="299"/>
      <c r="AC70" s="299"/>
      <c r="AD70" s="299"/>
      <c r="AE70" s="299"/>
      <c r="AF70" s="299"/>
      <c r="AG70" s="299"/>
      <c r="AH70" s="299"/>
      <c r="AI70" s="299"/>
      <c r="AJ70" s="299"/>
      <c r="AK70" s="299"/>
      <c r="AL70" s="299"/>
      <c r="AM70" s="468"/>
      <c r="AN70" s="284"/>
      <c r="AO70" s="285">
        <v>30</v>
      </c>
      <c r="AP70" s="285"/>
      <c r="AQ70" s="285">
        <v>3</v>
      </c>
      <c r="AR70" s="284"/>
      <c r="AS70" s="286"/>
      <c r="AT70" s="285"/>
      <c r="AU70" s="283"/>
      <c r="AV70" s="483"/>
      <c r="AW70" s="300"/>
      <c r="AX70" s="301"/>
      <c r="AY70" s="301"/>
      <c r="AZ70" s="301"/>
      <c r="BA70" s="302"/>
      <c r="BB70" s="296"/>
      <c r="BC70" s="296"/>
      <c r="BD70" s="303"/>
    </row>
    <row r="71" spans="1:56" ht="92.4" thickBot="1">
      <c r="A71" s="282" t="s">
        <v>111</v>
      </c>
      <c r="B71" s="283">
        <v>20</v>
      </c>
      <c r="C71" s="283"/>
      <c r="D71" s="283"/>
      <c r="E71" s="283"/>
      <c r="F71" s="284"/>
      <c r="G71" s="468"/>
      <c r="H71" s="288">
        <v>21</v>
      </c>
      <c r="I71" s="289"/>
      <c r="J71" s="482"/>
      <c r="K71" s="284">
        <v>10</v>
      </c>
      <c r="L71" s="285">
        <v>10</v>
      </c>
      <c r="M71" s="285"/>
      <c r="N71" s="285"/>
      <c r="O71" s="290"/>
      <c r="P71" s="290"/>
      <c r="Q71" s="290"/>
      <c r="R71" s="290">
        <v>20</v>
      </c>
      <c r="S71" s="290"/>
      <c r="T71" s="290"/>
      <c r="U71" s="290"/>
      <c r="V71" s="290">
        <v>20</v>
      </c>
      <c r="W71" s="285"/>
      <c r="X71" s="285"/>
      <c r="Y71" s="473"/>
      <c r="Z71" s="291"/>
      <c r="AA71" s="290">
        <v>21</v>
      </c>
      <c r="AB71" s="290"/>
      <c r="AC71" s="290"/>
      <c r="AD71" s="290"/>
      <c r="AE71" s="290"/>
      <c r="AF71" s="290"/>
      <c r="AG71" s="290"/>
      <c r="AH71" s="290"/>
      <c r="AI71" s="290">
        <v>21</v>
      </c>
      <c r="AJ71" s="290"/>
      <c r="AK71" s="290">
        <v>20</v>
      </c>
      <c r="AL71" s="290"/>
      <c r="AM71" s="468"/>
      <c r="AN71" s="284"/>
      <c r="AO71" s="285">
        <v>20</v>
      </c>
      <c r="AP71" s="285"/>
      <c r="AQ71" s="285">
        <v>4</v>
      </c>
      <c r="AR71" s="284">
        <v>1</v>
      </c>
      <c r="AS71" s="286"/>
      <c r="AT71" s="285"/>
      <c r="AU71" s="283"/>
      <c r="AV71" s="483"/>
      <c r="AW71" s="292">
        <v>21</v>
      </c>
      <c r="AX71" s="293"/>
      <c r="AY71" s="293"/>
      <c r="AZ71" s="293">
        <v>4</v>
      </c>
      <c r="BA71" s="294">
        <v>1</v>
      </c>
      <c r="BB71" s="288"/>
      <c r="BC71" s="288"/>
      <c r="BD71" s="295"/>
    </row>
    <row r="72" spans="1:56" ht="92.4" thickBot="1">
      <c r="A72" s="282" t="s">
        <v>112</v>
      </c>
      <c r="B72" s="304"/>
      <c r="C72" s="304"/>
      <c r="D72" s="304"/>
      <c r="E72" s="304"/>
      <c r="F72" s="305"/>
      <c r="G72" s="468"/>
      <c r="H72" s="296"/>
      <c r="I72" s="297"/>
      <c r="J72" s="482"/>
      <c r="K72" s="284">
        <v>2</v>
      </c>
      <c r="L72" s="285"/>
      <c r="M72" s="285"/>
      <c r="N72" s="285"/>
      <c r="O72" s="290"/>
      <c r="P72" s="290"/>
      <c r="Q72" s="290"/>
      <c r="R72" s="290">
        <v>2</v>
      </c>
      <c r="S72" s="290"/>
      <c r="T72" s="290"/>
      <c r="U72" s="290"/>
      <c r="V72" s="290">
        <v>2</v>
      </c>
      <c r="W72" s="285"/>
      <c r="X72" s="285"/>
      <c r="Y72" s="473"/>
      <c r="Z72" s="175"/>
      <c r="AA72" s="176"/>
      <c r="AB72" s="176"/>
      <c r="AC72" s="176"/>
      <c r="AD72" s="176"/>
      <c r="AE72" s="176"/>
      <c r="AF72" s="176"/>
      <c r="AG72" s="176"/>
      <c r="AH72" s="176"/>
      <c r="AI72" s="176"/>
      <c r="AJ72" s="176"/>
      <c r="AK72" s="176"/>
      <c r="AL72" s="176"/>
      <c r="AM72" s="468"/>
      <c r="AN72" s="284"/>
      <c r="AO72" s="285">
        <v>2</v>
      </c>
      <c r="AP72" s="285"/>
      <c r="AQ72" s="285"/>
      <c r="AR72" s="284"/>
      <c r="AS72" s="286"/>
      <c r="AT72" s="285"/>
      <c r="AU72" s="287"/>
      <c r="AV72" s="483"/>
      <c r="AW72" s="165"/>
      <c r="AX72" s="166"/>
      <c r="AY72" s="166"/>
      <c r="AZ72" s="166"/>
      <c r="BA72" s="175"/>
      <c r="BB72" s="176"/>
      <c r="BC72" s="176"/>
      <c r="BD72" s="199"/>
    </row>
    <row r="73" spans="1:56" ht="92.4" thickBot="1">
      <c r="A73" s="282" t="s">
        <v>113</v>
      </c>
      <c r="B73" s="283">
        <v>10</v>
      </c>
      <c r="C73" s="283"/>
      <c r="D73" s="283"/>
      <c r="E73" s="283"/>
      <c r="F73" s="284"/>
      <c r="G73" s="468"/>
      <c r="H73" s="288"/>
      <c r="I73" s="289"/>
      <c r="J73" s="482"/>
      <c r="K73" s="284">
        <v>10</v>
      </c>
      <c r="L73" s="285"/>
      <c r="M73" s="285"/>
      <c r="N73" s="285"/>
      <c r="O73" s="290"/>
      <c r="P73" s="290"/>
      <c r="Q73" s="290"/>
      <c r="R73" s="290">
        <v>10</v>
      </c>
      <c r="S73" s="290"/>
      <c r="T73" s="290"/>
      <c r="U73" s="290"/>
      <c r="V73" s="290">
        <v>10</v>
      </c>
      <c r="W73" s="285"/>
      <c r="X73" s="285"/>
      <c r="Y73" s="473"/>
      <c r="Z73" s="175"/>
      <c r="AA73" s="176"/>
      <c r="AB73" s="176"/>
      <c r="AC73" s="176"/>
      <c r="AD73" s="176"/>
      <c r="AE73" s="176"/>
      <c r="AF73" s="176"/>
      <c r="AG73" s="176"/>
      <c r="AH73" s="176"/>
      <c r="AI73" s="176"/>
      <c r="AJ73" s="176"/>
      <c r="AK73" s="176"/>
      <c r="AL73" s="176"/>
      <c r="AM73" s="468"/>
      <c r="AN73" s="284"/>
      <c r="AO73" s="285">
        <v>10</v>
      </c>
      <c r="AP73" s="285"/>
      <c r="AQ73" s="285"/>
      <c r="AR73" s="284"/>
      <c r="AS73" s="286"/>
      <c r="AT73" s="285"/>
      <c r="AU73" s="287"/>
      <c r="AV73" s="483"/>
      <c r="AW73" s="165"/>
      <c r="AX73" s="166"/>
      <c r="AY73" s="166"/>
      <c r="AZ73" s="166"/>
      <c r="BA73" s="175"/>
      <c r="BB73" s="176"/>
      <c r="BC73" s="176"/>
      <c r="BD73" s="199"/>
    </row>
    <row r="74" spans="1:56" ht="92.4" thickBot="1">
      <c r="A74" s="282" t="s">
        <v>114</v>
      </c>
      <c r="B74" s="283">
        <v>4</v>
      </c>
      <c r="C74" s="283"/>
      <c r="D74" s="283"/>
      <c r="E74" s="283"/>
      <c r="F74" s="284"/>
      <c r="G74" s="468"/>
      <c r="H74" s="176"/>
      <c r="I74" s="306"/>
      <c r="J74" s="482"/>
      <c r="K74" s="284">
        <v>4</v>
      </c>
      <c r="L74" s="285"/>
      <c r="M74" s="285"/>
      <c r="N74" s="285"/>
      <c r="O74" s="290"/>
      <c r="P74" s="290"/>
      <c r="Q74" s="290"/>
      <c r="R74" s="290">
        <v>4</v>
      </c>
      <c r="S74" s="290"/>
      <c r="T74" s="290"/>
      <c r="U74" s="290"/>
      <c r="V74" s="290">
        <v>4</v>
      </c>
      <c r="W74" s="285"/>
      <c r="X74" s="285"/>
      <c r="Y74" s="473"/>
      <c r="Z74" s="175"/>
      <c r="AA74" s="176"/>
      <c r="AB74" s="176"/>
      <c r="AC74" s="176"/>
      <c r="AD74" s="176"/>
      <c r="AE74" s="176"/>
      <c r="AF74" s="176"/>
      <c r="AG74" s="176"/>
      <c r="AH74" s="176"/>
      <c r="AI74" s="176"/>
      <c r="AJ74" s="176"/>
      <c r="AK74" s="176"/>
      <c r="AL74" s="176"/>
      <c r="AM74" s="468"/>
      <c r="AN74" s="284">
        <v>1</v>
      </c>
      <c r="AO74" s="285">
        <v>4</v>
      </c>
      <c r="AP74" s="285"/>
      <c r="AQ74" s="285"/>
      <c r="AR74" s="284"/>
      <c r="AS74" s="286"/>
      <c r="AT74" s="285"/>
      <c r="AU74" s="287"/>
      <c r="AV74" s="483"/>
      <c r="AW74" s="165"/>
      <c r="AX74" s="166"/>
      <c r="AY74" s="166"/>
      <c r="AZ74" s="166"/>
      <c r="BA74" s="175"/>
      <c r="BB74" s="176"/>
      <c r="BC74" s="176"/>
      <c r="BD74" s="199"/>
    </row>
    <row r="75" spans="1:56" ht="92.4" thickBot="1">
      <c r="A75" s="307" t="s">
        <v>115</v>
      </c>
      <c r="B75" s="308"/>
      <c r="C75" s="308"/>
      <c r="D75" s="308"/>
      <c r="E75" s="308"/>
      <c r="F75" s="165"/>
      <c r="G75" s="468"/>
      <c r="H75" s="176"/>
      <c r="I75" s="306"/>
      <c r="J75" s="482"/>
      <c r="K75" s="291">
        <v>3</v>
      </c>
      <c r="L75" s="290"/>
      <c r="M75" s="290"/>
      <c r="N75" s="290"/>
      <c r="O75" s="290"/>
      <c r="P75" s="290"/>
      <c r="Q75" s="290"/>
      <c r="R75" s="290">
        <v>3</v>
      </c>
      <c r="S75" s="290"/>
      <c r="T75" s="290"/>
      <c r="U75" s="290"/>
      <c r="V75" s="290">
        <v>3</v>
      </c>
      <c r="W75" s="285"/>
      <c r="X75" s="285"/>
      <c r="Y75" s="473"/>
      <c r="Z75" s="294"/>
      <c r="AA75" s="288">
        <v>1</v>
      </c>
      <c r="AB75" s="288"/>
      <c r="AC75" s="288"/>
      <c r="AD75" s="288"/>
      <c r="AE75" s="288"/>
      <c r="AF75" s="288">
        <v>1</v>
      </c>
      <c r="AG75" s="288"/>
      <c r="AH75" s="288"/>
      <c r="AI75" s="288"/>
      <c r="AJ75" s="288"/>
      <c r="AK75" s="288">
        <v>1</v>
      </c>
      <c r="AL75" s="288"/>
      <c r="AM75" s="468"/>
      <c r="AN75" s="284"/>
      <c r="AO75" s="285">
        <v>3</v>
      </c>
      <c r="AP75" s="285"/>
      <c r="AQ75" s="285"/>
      <c r="AR75" s="284"/>
      <c r="AS75" s="286"/>
      <c r="AT75" s="286"/>
      <c r="AU75" s="287"/>
      <c r="AV75" s="483"/>
      <c r="AW75" s="292">
        <v>1</v>
      </c>
      <c r="AX75" s="293"/>
      <c r="AY75" s="293"/>
      <c r="AZ75" s="293"/>
      <c r="BA75" s="294"/>
      <c r="BB75" s="288"/>
      <c r="BC75" s="288"/>
      <c r="BD75" s="295"/>
    </row>
    <row r="76" spans="1:56" s="172" customFormat="1" ht="92.4" thickBot="1">
      <c r="A76" s="309" t="s">
        <v>116</v>
      </c>
      <c r="B76" s="308"/>
      <c r="C76" s="308"/>
      <c r="D76" s="308"/>
      <c r="E76" s="308"/>
      <c r="F76" s="165"/>
      <c r="G76" s="468"/>
      <c r="H76" s="176"/>
      <c r="I76" s="306"/>
      <c r="J76" s="482"/>
      <c r="K76" s="292">
        <v>41</v>
      </c>
      <c r="L76" s="293">
        <v>48</v>
      </c>
      <c r="M76" s="293"/>
      <c r="N76" s="293"/>
      <c r="O76" s="293"/>
      <c r="P76" s="293"/>
      <c r="Q76" s="293"/>
      <c r="R76" s="293"/>
      <c r="S76" s="293"/>
      <c r="T76" s="310"/>
      <c r="U76" s="310"/>
      <c r="V76" s="293">
        <v>62</v>
      </c>
      <c r="W76" s="293"/>
      <c r="X76" s="293"/>
      <c r="Y76" s="473"/>
      <c r="Z76" s="284">
        <v>13</v>
      </c>
      <c r="AA76" s="285"/>
      <c r="AB76" s="285"/>
      <c r="AC76" s="311"/>
      <c r="AD76" s="311"/>
      <c r="AE76" s="311"/>
      <c r="AF76" s="285"/>
      <c r="AG76" s="285"/>
      <c r="AH76" s="285"/>
      <c r="AI76" s="285"/>
      <c r="AJ76" s="285"/>
      <c r="AK76" s="285">
        <v>8</v>
      </c>
      <c r="AL76" s="285"/>
      <c r="AM76" s="468"/>
      <c r="AN76" s="292"/>
      <c r="AO76" s="293">
        <v>62</v>
      </c>
      <c r="AP76" s="293"/>
      <c r="AQ76" s="293"/>
      <c r="AR76" s="292"/>
      <c r="AS76" s="312"/>
      <c r="AT76" s="293"/>
      <c r="AU76" s="295"/>
      <c r="AV76" s="483"/>
      <c r="AW76" s="292">
        <v>8</v>
      </c>
      <c r="AX76" s="293"/>
      <c r="AY76" s="293"/>
      <c r="AZ76" s="293"/>
      <c r="BA76" s="292"/>
      <c r="BB76" s="293"/>
      <c r="BC76" s="293"/>
      <c r="BD76" s="295"/>
    </row>
    <row r="77" spans="1:56" s="172" customFormat="1" ht="92.4" thickBot="1">
      <c r="A77" s="309" t="s">
        <v>117</v>
      </c>
      <c r="B77" s="283">
        <v>44</v>
      </c>
      <c r="C77" s="283"/>
      <c r="D77" s="283"/>
      <c r="E77" s="283"/>
      <c r="F77" s="284"/>
      <c r="G77" s="468"/>
      <c r="H77" s="288">
        <v>12</v>
      </c>
      <c r="I77" s="289"/>
      <c r="J77" s="482"/>
      <c r="K77" s="284">
        <v>14</v>
      </c>
      <c r="L77" s="285">
        <v>29</v>
      </c>
      <c r="M77" s="285"/>
      <c r="N77" s="285"/>
      <c r="O77" s="285"/>
      <c r="P77" s="285"/>
      <c r="Q77" s="285"/>
      <c r="R77" s="285">
        <v>44</v>
      </c>
      <c r="S77" s="285"/>
      <c r="T77" s="285"/>
      <c r="U77" s="285"/>
      <c r="V77" s="285">
        <v>44</v>
      </c>
      <c r="W77" s="285"/>
      <c r="X77" s="285"/>
      <c r="Y77" s="473"/>
      <c r="Z77" s="294">
        <v>5</v>
      </c>
      <c r="AA77" s="288">
        <v>6</v>
      </c>
      <c r="AB77" s="288"/>
      <c r="AC77" s="288"/>
      <c r="AD77" s="288"/>
      <c r="AE77" s="288"/>
      <c r="AF77" s="288">
        <v>12</v>
      </c>
      <c r="AG77" s="288"/>
      <c r="AH77" s="288"/>
      <c r="AI77" s="288"/>
      <c r="AJ77" s="288"/>
      <c r="AK77" s="288">
        <v>12</v>
      </c>
      <c r="AL77" s="288"/>
      <c r="AM77" s="468"/>
      <c r="AN77" s="284"/>
      <c r="AO77" s="285">
        <v>44</v>
      </c>
      <c r="AP77" s="285"/>
      <c r="AQ77" s="285"/>
      <c r="AR77" s="284"/>
      <c r="AS77" s="286"/>
      <c r="AT77" s="285"/>
      <c r="AU77" s="287"/>
      <c r="AV77" s="483"/>
      <c r="AW77" s="292">
        <v>12</v>
      </c>
      <c r="AX77" s="293"/>
      <c r="AY77" s="293"/>
      <c r="AZ77" s="293"/>
      <c r="BA77" s="294"/>
      <c r="BB77" s="288"/>
      <c r="BC77" s="288"/>
      <c r="BD77" s="295"/>
    </row>
    <row r="78" spans="1:56" ht="92.4" thickBot="1">
      <c r="A78" s="313" t="s">
        <v>53</v>
      </c>
      <c r="B78" s="174"/>
      <c r="C78" s="174"/>
      <c r="D78" s="174"/>
      <c r="E78" s="174"/>
      <c r="F78" s="183"/>
      <c r="G78" s="468"/>
      <c r="H78" s="173"/>
      <c r="I78" s="174"/>
      <c r="J78" s="482"/>
      <c r="K78" s="18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473"/>
      <c r="Z78" s="18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  <c r="AK78" s="173"/>
      <c r="AL78" s="173"/>
      <c r="AM78" s="468"/>
      <c r="AN78" s="183"/>
      <c r="AO78" s="173"/>
      <c r="AP78" s="173"/>
      <c r="AQ78" s="173"/>
      <c r="AR78" s="186"/>
      <c r="AS78" s="163"/>
      <c r="AT78" s="163"/>
      <c r="AU78" s="188"/>
      <c r="AV78" s="483"/>
      <c r="AW78" s="186"/>
      <c r="AX78" s="163"/>
      <c r="AY78" s="163"/>
      <c r="AZ78" s="163"/>
      <c r="BA78" s="183"/>
      <c r="BB78" s="173"/>
      <c r="BC78" s="173"/>
      <c r="BD78" s="188"/>
    </row>
    <row r="79" spans="1:56" ht="92.4" thickBot="1">
      <c r="A79" s="282" t="s">
        <v>118</v>
      </c>
      <c r="B79" s="283">
        <v>1</v>
      </c>
      <c r="C79" s="283"/>
      <c r="D79" s="283"/>
      <c r="E79" s="283"/>
      <c r="F79" s="284"/>
      <c r="G79" s="468"/>
      <c r="H79" s="285"/>
      <c r="I79" s="283">
        <v>10</v>
      </c>
      <c r="J79" s="482"/>
      <c r="K79" s="284"/>
      <c r="L79" s="285">
        <v>1</v>
      </c>
      <c r="M79" s="285"/>
      <c r="N79" s="285"/>
      <c r="O79" s="285"/>
      <c r="P79" s="285"/>
      <c r="Q79" s="285"/>
      <c r="R79" s="285">
        <v>2</v>
      </c>
      <c r="S79" s="285"/>
      <c r="T79" s="285"/>
      <c r="U79" s="285"/>
      <c r="V79" s="290">
        <v>2</v>
      </c>
      <c r="W79" s="285"/>
      <c r="X79" s="285"/>
      <c r="Y79" s="473"/>
      <c r="Z79" s="284">
        <v>1</v>
      </c>
      <c r="AA79" s="285"/>
      <c r="AB79" s="285"/>
      <c r="AC79" s="285"/>
      <c r="AD79" s="285"/>
      <c r="AE79" s="285"/>
      <c r="AF79" s="290">
        <v>1</v>
      </c>
      <c r="AG79" s="290"/>
      <c r="AH79" s="290"/>
      <c r="AI79" s="290"/>
      <c r="AJ79" s="285"/>
      <c r="AK79" s="285">
        <v>2</v>
      </c>
      <c r="AL79" s="285"/>
      <c r="AM79" s="468"/>
      <c r="AN79" s="284">
        <v>2</v>
      </c>
      <c r="AO79" s="285"/>
      <c r="AP79" s="285"/>
      <c r="AQ79" s="285"/>
      <c r="AR79" s="284">
        <v>2</v>
      </c>
      <c r="AS79" s="285"/>
      <c r="AT79" s="285"/>
      <c r="AU79" s="287"/>
      <c r="AV79" s="483"/>
      <c r="AW79" s="284">
        <v>2</v>
      </c>
      <c r="AX79" s="285"/>
      <c r="AY79" s="285"/>
      <c r="AZ79" s="285"/>
      <c r="BA79" s="284"/>
      <c r="BB79" s="285"/>
      <c r="BC79" s="285"/>
      <c r="BD79" s="287"/>
    </row>
    <row r="80" spans="1:56" ht="92.4" thickBot="1">
      <c r="A80" s="314" t="s">
        <v>119</v>
      </c>
      <c r="B80" s="283">
        <v>3</v>
      </c>
      <c r="C80" s="283"/>
      <c r="D80" s="283"/>
      <c r="E80" s="283"/>
      <c r="F80" s="284"/>
      <c r="G80" s="468"/>
      <c r="H80" s="173"/>
      <c r="I80" s="174"/>
      <c r="J80" s="482"/>
      <c r="K80" s="284">
        <v>3</v>
      </c>
      <c r="L80" s="285"/>
      <c r="M80" s="285"/>
      <c r="N80" s="285"/>
      <c r="O80" s="285"/>
      <c r="P80" s="285"/>
      <c r="Q80" s="285"/>
      <c r="R80" s="285">
        <v>3</v>
      </c>
      <c r="S80" s="285"/>
      <c r="T80" s="285"/>
      <c r="U80" s="285"/>
      <c r="V80" s="290">
        <v>3</v>
      </c>
      <c r="W80" s="285"/>
      <c r="X80" s="285"/>
      <c r="Y80" s="473"/>
      <c r="Z80" s="18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  <c r="AK80" s="173"/>
      <c r="AL80" s="173"/>
      <c r="AM80" s="468"/>
      <c r="AN80" s="284">
        <v>3</v>
      </c>
      <c r="AO80" s="285"/>
      <c r="AP80" s="285"/>
      <c r="AQ80" s="285"/>
      <c r="AR80" s="284">
        <v>3</v>
      </c>
      <c r="AS80" s="285"/>
      <c r="AT80" s="285"/>
      <c r="AU80" s="287"/>
      <c r="AV80" s="483"/>
      <c r="AW80" s="315"/>
      <c r="AX80" s="316"/>
      <c r="AY80" s="316"/>
      <c r="AZ80" s="316"/>
      <c r="BA80" s="183"/>
      <c r="BB80" s="173"/>
      <c r="BC80" s="173"/>
      <c r="BD80" s="188"/>
    </row>
    <row r="81" spans="1:56" ht="92.4" thickBot="1">
      <c r="A81" s="282" t="s">
        <v>120</v>
      </c>
      <c r="B81" s="283"/>
      <c r="C81" s="283"/>
      <c r="D81" s="283"/>
      <c r="E81" s="283"/>
      <c r="F81" s="284"/>
      <c r="G81" s="468"/>
      <c r="H81" s="285"/>
      <c r="I81" s="283">
        <v>10</v>
      </c>
      <c r="J81" s="482"/>
      <c r="K81" s="284"/>
      <c r="L81" s="285"/>
      <c r="M81" s="285"/>
      <c r="N81" s="285"/>
      <c r="O81" s="285"/>
      <c r="P81" s="285"/>
      <c r="Q81" s="285"/>
      <c r="R81" s="285">
        <v>2</v>
      </c>
      <c r="S81" s="285"/>
      <c r="T81" s="285"/>
      <c r="U81" s="285"/>
      <c r="V81" s="290">
        <v>2</v>
      </c>
      <c r="W81" s="285"/>
      <c r="X81" s="285"/>
      <c r="Y81" s="473"/>
      <c r="Z81" s="284"/>
      <c r="AA81" s="285"/>
      <c r="AB81" s="285"/>
      <c r="AC81" s="285"/>
      <c r="AD81" s="285"/>
      <c r="AE81" s="285"/>
      <c r="AF81" s="290">
        <v>2</v>
      </c>
      <c r="AG81" s="290"/>
      <c r="AH81" s="290"/>
      <c r="AI81" s="290"/>
      <c r="AJ81" s="285"/>
      <c r="AK81" s="285">
        <v>2</v>
      </c>
      <c r="AL81" s="285"/>
      <c r="AM81" s="468"/>
      <c r="AN81" s="284">
        <v>2</v>
      </c>
      <c r="AO81" s="285"/>
      <c r="AP81" s="285"/>
      <c r="AQ81" s="285"/>
      <c r="AR81" s="284">
        <v>2</v>
      </c>
      <c r="AS81" s="285"/>
      <c r="AT81" s="285"/>
      <c r="AU81" s="287"/>
      <c r="AV81" s="483"/>
      <c r="AW81" s="284"/>
      <c r="AX81" s="285"/>
      <c r="AY81" s="285"/>
      <c r="AZ81" s="285"/>
      <c r="BA81" s="284"/>
      <c r="BB81" s="285"/>
      <c r="BC81" s="285"/>
      <c r="BD81" s="287"/>
    </row>
    <row r="82" spans="1:56" ht="92.4" thickBot="1">
      <c r="A82" s="282" t="s">
        <v>121</v>
      </c>
      <c r="B82" s="283">
        <v>6</v>
      </c>
      <c r="C82" s="283"/>
      <c r="D82" s="283"/>
      <c r="E82" s="283"/>
      <c r="F82" s="284"/>
      <c r="G82" s="468"/>
      <c r="H82" s="285"/>
      <c r="I82" s="283">
        <v>10</v>
      </c>
      <c r="J82" s="482"/>
      <c r="K82" s="284">
        <v>3</v>
      </c>
      <c r="L82" s="285">
        <v>3</v>
      </c>
      <c r="M82" s="285"/>
      <c r="N82" s="285"/>
      <c r="O82" s="285"/>
      <c r="P82" s="285"/>
      <c r="Q82" s="285"/>
      <c r="R82" s="285">
        <v>8</v>
      </c>
      <c r="S82" s="285"/>
      <c r="T82" s="285"/>
      <c r="U82" s="285"/>
      <c r="V82" s="290">
        <v>10</v>
      </c>
      <c r="W82" s="285"/>
      <c r="X82" s="285"/>
      <c r="Y82" s="473"/>
      <c r="Z82" s="284">
        <v>6</v>
      </c>
      <c r="AA82" s="285"/>
      <c r="AB82" s="285"/>
      <c r="AC82" s="285"/>
      <c r="AD82" s="285"/>
      <c r="AE82" s="285"/>
      <c r="AF82" s="290">
        <v>8</v>
      </c>
      <c r="AG82" s="290"/>
      <c r="AH82" s="290"/>
      <c r="AI82" s="290"/>
      <c r="AJ82" s="285"/>
      <c r="AK82" s="285">
        <v>10</v>
      </c>
      <c r="AL82" s="285"/>
      <c r="AM82" s="468"/>
      <c r="AN82" s="284">
        <v>12</v>
      </c>
      <c r="AO82" s="285"/>
      <c r="AP82" s="285"/>
      <c r="AQ82" s="285"/>
      <c r="AR82" s="284">
        <v>12</v>
      </c>
      <c r="AS82" s="285"/>
      <c r="AT82" s="285"/>
      <c r="AU82" s="287"/>
      <c r="AV82" s="483"/>
      <c r="AW82" s="284">
        <v>12</v>
      </c>
      <c r="AX82" s="285"/>
      <c r="AY82" s="285"/>
      <c r="AZ82" s="285"/>
      <c r="BA82" s="284"/>
      <c r="BB82" s="285"/>
      <c r="BC82" s="285"/>
      <c r="BD82" s="287"/>
    </row>
    <row r="83" spans="1:56" ht="92.4" thickBot="1">
      <c r="A83" s="282" t="s">
        <v>122</v>
      </c>
      <c r="B83" s="283">
        <v>8</v>
      </c>
      <c r="C83" s="283"/>
      <c r="D83" s="283"/>
      <c r="E83" s="283"/>
      <c r="F83" s="284"/>
      <c r="G83" s="468"/>
      <c r="H83" s="285"/>
      <c r="I83" s="283">
        <v>10</v>
      </c>
      <c r="J83" s="482"/>
      <c r="K83" s="284">
        <v>3</v>
      </c>
      <c r="L83" s="285">
        <v>3</v>
      </c>
      <c r="M83" s="285"/>
      <c r="N83" s="285"/>
      <c r="O83" s="285"/>
      <c r="P83" s="285"/>
      <c r="Q83" s="285"/>
      <c r="R83" s="285">
        <v>12</v>
      </c>
      <c r="S83" s="285"/>
      <c r="T83" s="285"/>
      <c r="U83" s="285"/>
      <c r="V83" s="290">
        <v>12</v>
      </c>
      <c r="W83" s="285"/>
      <c r="X83" s="285"/>
      <c r="Y83" s="473"/>
      <c r="Z83" s="284">
        <v>3</v>
      </c>
      <c r="AA83" s="285">
        <v>3</v>
      </c>
      <c r="AB83" s="285"/>
      <c r="AC83" s="285"/>
      <c r="AD83" s="285"/>
      <c r="AE83" s="285"/>
      <c r="AF83" s="290">
        <v>12</v>
      </c>
      <c r="AG83" s="290"/>
      <c r="AH83" s="290"/>
      <c r="AI83" s="290"/>
      <c r="AJ83" s="285"/>
      <c r="AK83" s="285">
        <v>12</v>
      </c>
      <c r="AL83" s="285"/>
      <c r="AM83" s="468"/>
      <c r="AN83" s="284">
        <v>13</v>
      </c>
      <c r="AO83" s="285"/>
      <c r="AP83" s="285"/>
      <c r="AQ83" s="285"/>
      <c r="AR83" s="284">
        <v>13</v>
      </c>
      <c r="AS83" s="285"/>
      <c r="AT83" s="285"/>
      <c r="AU83" s="287"/>
      <c r="AV83" s="483"/>
      <c r="AW83" s="284">
        <v>13</v>
      </c>
      <c r="AX83" s="285"/>
      <c r="AY83" s="285"/>
      <c r="AZ83" s="285"/>
      <c r="BA83" s="284"/>
      <c r="BB83" s="285"/>
      <c r="BC83" s="285"/>
      <c r="BD83" s="287"/>
    </row>
    <row r="84" spans="1:56" ht="92.4" thickBot="1">
      <c r="A84" s="282" t="s">
        <v>123</v>
      </c>
      <c r="B84" s="283">
        <v>3</v>
      </c>
      <c r="C84" s="283"/>
      <c r="D84" s="283"/>
      <c r="E84" s="283"/>
      <c r="F84" s="284"/>
      <c r="G84" s="468"/>
      <c r="H84" s="285"/>
      <c r="I84" s="283">
        <v>10</v>
      </c>
      <c r="J84" s="482"/>
      <c r="K84" s="284">
        <v>3</v>
      </c>
      <c r="L84" s="285"/>
      <c r="M84" s="285"/>
      <c r="N84" s="285"/>
      <c r="O84" s="285"/>
      <c r="P84" s="285"/>
      <c r="Q84" s="285"/>
      <c r="R84" s="285">
        <v>8</v>
      </c>
      <c r="S84" s="285"/>
      <c r="T84" s="285"/>
      <c r="U84" s="285"/>
      <c r="V84" s="290">
        <v>8</v>
      </c>
      <c r="W84" s="285"/>
      <c r="X84" s="285"/>
      <c r="Y84" s="473"/>
      <c r="Z84" s="284">
        <v>3</v>
      </c>
      <c r="AA84" s="285"/>
      <c r="AB84" s="285"/>
      <c r="AC84" s="285"/>
      <c r="AD84" s="285"/>
      <c r="AE84" s="285"/>
      <c r="AF84" s="290">
        <v>8</v>
      </c>
      <c r="AG84" s="290"/>
      <c r="AH84" s="290"/>
      <c r="AI84" s="290"/>
      <c r="AJ84" s="285"/>
      <c r="AK84" s="285">
        <v>8</v>
      </c>
      <c r="AL84" s="285"/>
      <c r="AM84" s="468"/>
      <c r="AN84" s="284">
        <v>9</v>
      </c>
      <c r="AO84" s="285"/>
      <c r="AP84" s="285"/>
      <c r="AQ84" s="285"/>
      <c r="AR84" s="284">
        <v>9</v>
      </c>
      <c r="AS84" s="285"/>
      <c r="AT84" s="285"/>
      <c r="AU84" s="287"/>
      <c r="AV84" s="483"/>
      <c r="AW84" s="284">
        <v>9</v>
      </c>
      <c r="AX84" s="285"/>
      <c r="AY84" s="285"/>
      <c r="AZ84" s="285"/>
      <c r="BA84" s="284"/>
      <c r="BB84" s="285"/>
      <c r="BC84" s="285"/>
      <c r="BD84" s="287"/>
    </row>
    <row r="85" spans="1:56" ht="92.4" thickBot="1">
      <c r="A85" s="282" t="s">
        <v>124</v>
      </c>
      <c r="B85" s="283">
        <v>2</v>
      </c>
      <c r="C85" s="283"/>
      <c r="D85" s="283"/>
      <c r="E85" s="283"/>
      <c r="F85" s="284"/>
      <c r="G85" s="468"/>
      <c r="H85" s="285"/>
      <c r="I85" s="283">
        <v>10</v>
      </c>
      <c r="J85" s="482"/>
      <c r="K85" s="284">
        <v>2</v>
      </c>
      <c r="L85" s="285"/>
      <c r="M85" s="285"/>
      <c r="N85" s="285"/>
      <c r="O85" s="285"/>
      <c r="P85" s="285"/>
      <c r="Q85" s="285"/>
      <c r="R85" s="285">
        <v>8</v>
      </c>
      <c r="S85" s="285"/>
      <c r="T85" s="285"/>
      <c r="U85" s="285"/>
      <c r="V85" s="290">
        <v>8</v>
      </c>
      <c r="W85" s="285"/>
      <c r="X85" s="285"/>
      <c r="Y85" s="473"/>
      <c r="Z85" s="284">
        <v>2</v>
      </c>
      <c r="AA85" s="285"/>
      <c r="AB85" s="285"/>
      <c r="AC85" s="285"/>
      <c r="AD85" s="285"/>
      <c r="AE85" s="285"/>
      <c r="AF85" s="290">
        <v>8</v>
      </c>
      <c r="AG85" s="290"/>
      <c r="AH85" s="290"/>
      <c r="AI85" s="290"/>
      <c r="AJ85" s="285"/>
      <c r="AK85" s="285">
        <v>8</v>
      </c>
      <c r="AL85" s="285"/>
      <c r="AM85" s="468"/>
      <c r="AN85" s="284">
        <v>8</v>
      </c>
      <c r="AO85" s="285"/>
      <c r="AP85" s="285"/>
      <c r="AQ85" s="285"/>
      <c r="AR85" s="284">
        <v>8</v>
      </c>
      <c r="AS85" s="285"/>
      <c r="AT85" s="285"/>
      <c r="AU85" s="287"/>
      <c r="AV85" s="483"/>
      <c r="AW85" s="284">
        <v>8</v>
      </c>
      <c r="AX85" s="285"/>
      <c r="AY85" s="285"/>
      <c r="AZ85" s="285"/>
      <c r="BA85" s="284"/>
      <c r="BB85" s="285"/>
      <c r="BC85" s="285"/>
      <c r="BD85" s="287"/>
    </row>
    <row r="86" spans="1:56" ht="92.4" thickBot="1">
      <c r="A86" s="317" t="s">
        <v>125</v>
      </c>
      <c r="B86" s="174"/>
      <c r="C86" s="174"/>
      <c r="D86" s="174"/>
      <c r="E86" s="174"/>
      <c r="F86" s="183"/>
      <c r="G86" s="468"/>
      <c r="H86" s="288">
        <v>3</v>
      </c>
      <c r="I86" s="289"/>
      <c r="J86" s="482"/>
      <c r="K86" s="18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473"/>
      <c r="Z86" s="294">
        <v>3</v>
      </c>
      <c r="AA86" s="288"/>
      <c r="AB86" s="288"/>
      <c r="AC86" s="288"/>
      <c r="AD86" s="288"/>
      <c r="AE86" s="288"/>
      <c r="AF86" s="288">
        <v>3</v>
      </c>
      <c r="AG86" s="288"/>
      <c r="AH86" s="288"/>
      <c r="AI86" s="288"/>
      <c r="AJ86" s="288">
        <v>3</v>
      </c>
      <c r="AK86" s="288">
        <v>3</v>
      </c>
      <c r="AL86" s="288"/>
      <c r="AM86" s="468"/>
      <c r="AN86" s="183"/>
      <c r="AO86" s="173"/>
      <c r="AP86" s="173"/>
      <c r="AQ86" s="173"/>
      <c r="AR86" s="186"/>
      <c r="AS86" s="163"/>
      <c r="AT86" s="163"/>
      <c r="AU86" s="188"/>
      <c r="AV86" s="483"/>
      <c r="AW86" s="294">
        <v>3</v>
      </c>
      <c r="AX86" s="288"/>
      <c r="AY86" s="288"/>
      <c r="AZ86" s="288"/>
      <c r="BA86" s="294">
        <v>3</v>
      </c>
      <c r="BB86" s="288"/>
      <c r="BC86" s="288"/>
      <c r="BD86" s="295"/>
    </row>
    <row r="87" spans="1:56" ht="92.4" thickBot="1">
      <c r="A87" s="317" t="s">
        <v>126</v>
      </c>
      <c r="B87" s="174"/>
      <c r="C87" s="174"/>
      <c r="D87" s="174"/>
      <c r="E87" s="174"/>
      <c r="F87" s="183"/>
      <c r="G87" s="468"/>
      <c r="H87" s="288">
        <v>3</v>
      </c>
      <c r="I87" s="289"/>
      <c r="J87" s="482"/>
      <c r="K87" s="18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473"/>
      <c r="Z87" s="294">
        <v>3</v>
      </c>
      <c r="AA87" s="288"/>
      <c r="AB87" s="288"/>
      <c r="AC87" s="288"/>
      <c r="AD87" s="288"/>
      <c r="AE87" s="288"/>
      <c r="AF87" s="288">
        <v>3</v>
      </c>
      <c r="AG87" s="288"/>
      <c r="AH87" s="288"/>
      <c r="AI87" s="288"/>
      <c r="AJ87" s="288">
        <v>3</v>
      </c>
      <c r="AK87" s="288">
        <v>3</v>
      </c>
      <c r="AL87" s="288"/>
      <c r="AM87" s="468"/>
      <c r="AN87" s="183"/>
      <c r="AO87" s="173"/>
      <c r="AP87" s="173"/>
      <c r="AQ87" s="173"/>
      <c r="AR87" s="186"/>
      <c r="AS87" s="163"/>
      <c r="AT87" s="163"/>
      <c r="AU87" s="188"/>
      <c r="AV87" s="483"/>
      <c r="AW87" s="294">
        <v>3</v>
      </c>
      <c r="AX87" s="288"/>
      <c r="AY87" s="288"/>
      <c r="AZ87" s="288"/>
      <c r="BA87" s="294">
        <v>3</v>
      </c>
      <c r="BB87" s="288"/>
      <c r="BC87" s="288"/>
      <c r="BD87" s="295"/>
    </row>
    <row r="88" spans="1:56" ht="92.4" thickBot="1">
      <c r="A88" s="317" t="s">
        <v>127</v>
      </c>
      <c r="B88" s="174"/>
      <c r="C88" s="174"/>
      <c r="D88" s="174"/>
      <c r="E88" s="174"/>
      <c r="F88" s="183"/>
      <c r="G88" s="468"/>
      <c r="H88" s="288">
        <v>6</v>
      </c>
      <c r="I88" s="289"/>
      <c r="J88" s="482"/>
      <c r="K88" s="18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473"/>
      <c r="Z88" s="294">
        <v>3</v>
      </c>
      <c r="AA88" s="288">
        <v>3</v>
      </c>
      <c r="AB88" s="288"/>
      <c r="AC88" s="288"/>
      <c r="AD88" s="288"/>
      <c r="AE88" s="288"/>
      <c r="AF88" s="288">
        <v>3</v>
      </c>
      <c r="AG88" s="288">
        <v>3</v>
      </c>
      <c r="AH88" s="288"/>
      <c r="AI88" s="288"/>
      <c r="AJ88" s="288">
        <v>6</v>
      </c>
      <c r="AK88" s="288">
        <v>6</v>
      </c>
      <c r="AL88" s="288"/>
      <c r="AM88" s="468"/>
      <c r="AN88" s="183"/>
      <c r="AO88" s="173"/>
      <c r="AP88" s="173"/>
      <c r="AQ88" s="173"/>
      <c r="AR88" s="186"/>
      <c r="AS88" s="163"/>
      <c r="AT88" s="163"/>
      <c r="AU88" s="188"/>
      <c r="AV88" s="483"/>
      <c r="AW88" s="294">
        <v>6</v>
      </c>
      <c r="AX88" s="288"/>
      <c r="AY88" s="288"/>
      <c r="AZ88" s="288"/>
      <c r="BA88" s="294">
        <v>6</v>
      </c>
      <c r="BB88" s="288"/>
      <c r="BC88" s="288"/>
      <c r="BD88" s="295"/>
    </row>
    <row r="89" spans="1:56" ht="92.4" thickBot="1">
      <c r="A89" s="317" t="s">
        <v>128</v>
      </c>
      <c r="B89" s="174"/>
      <c r="C89" s="174"/>
      <c r="D89" s="174"/>
      <c r="E89" s="174"/>
      <c r="F89" s="183"/>
      <c r="G89" s="468"/>
      <c r="H89" s="288">
        <v>1</v>
      </c>
      <c r="I89" s="289"/>
      <c r="J89" s="482"/>
      <c r="K89" s="18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473"/>
      <c r="Z89" s="294"/>
      <c r="AA89" s="288">
        <v>1</v>
      </c>
      <c r="AB89" s="288"/>
      <c r="AC89" s="288"/>
      <c r="AD89" s="288"/>
      <c r="AE89" s="288"/>
      <c r="AF89" s="288">
        <v>1</v>
      </c>
      <c r="AG89" s="288"/>
      <c r="AH89" s="288"/>
      <c r="AI89" s="288"/>
      <c r="AJ89" s="288">
        <v>1</v>
      </c>
      <c r="AK89" s="288">
        <v>1</v>
      </c>
      <c r="AL89" s="288"/>
      <c r="AM89" s="468"/>
      <c r="AN89" s="183"/>
      <c r="AO89" s="173"/>
      <c r="AP89" s="173"/>
      <c r="AQ89" s="173"/>
      <c r="AR89" s="186"/>
      <c r="AS89" s="163"/>
      <c r="AT89" s="163"/>
      <c r="AU89" s="188"/>
      <c r="AV89" s="483"/>
      <c r="AW89" s="294">
        <v>1</v>
      </c>
      <c r="AX89" s="288"/>
      <c r="AY89" s="288"/>
      <c r="AZ89" s="288"/>
      <c r="BA89" s="294">
        <v>1</v>
      </c>
      <c r="BB89" s="288"/>
      <c r="BC89" s="288"/>
      <c r="BD89" s="295"/>
    </row>
    <row r="90" spans="1:56" ht="92.4" thickBot="1">
      <c r="A90" s="317" t="s">
        <v>129</v>
      </c>
      <c r="B90" s="174"/>
      <c r="C90" s="174"/>
      <c r="D90" s="174"/>
      <c r="E90" s="174"/>
      <c r="F90" s="183"/>
      <c r="G90" s="468"/>
      <c r="H90" s="288">
        <v>1</v>
      </c>
      <c r="I90" s="289"/>
      <c r="J90" s="482"/>
      <c r="K90" s="18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473"/>
      <c r="Z90" s="294">
        <v>1</v>
      </c>
      <c r="AA90" s="288"/>
      <c r="AB90" s="288"/>
      <c r="AC90" s="288"/>
      <c r="AD90" s="288"/>
      <c r="AE90" s="288"/>
      <c r="AF90" s="288">
        <v>1</v>
      </c>
      <c r="AG90" s="288"/>
      <c r="AH90" s="288"/>
      <c r="AI90" s="288"/>
      <c r="AJ90" s="288">
        <v>1</v>
      </c>
      <c r="AK90" s="288">
        <v>1</v>
      </c>
      <c r="AL90" s="288"/>
      <c r="AM90" s="468"/>
      <c r="AN90" s="183"/>
      <c r="AO90" s="173"/>
      <c r="AP90" s="173"/>
      <c r="AQ90" s="173"/>
      <c r="AR90" s="186"/>
      <c r="AS90" s="163"/>
      <c r="AT90" s="163"/>
      <c r="AU90" s="188"/>
      <c r="AV90" s="483"/>
      <c r="AW90" s="294">
        <v>1</v>
      </c>
      <c r="AX90" s="288"/>
      <c r="AY90" s="288"/>
      <c r="AZ90" s="288"/>
      <c r="BA90" s="294">
        <v>1</v>
      </c>
      <c r="BB90" s="288"/>
      <c r="BC90" s="288"/>
      <c r="BD90" s="295"/>
    </row>
    <row r="91" spans="1:56" ht="92.4" thickBot="1">
      <c r="A91" s="317" t="s">
        <v>130</v>
      </c>
      <c r="B91" s="174"/>
      <c r="C91" s="174"/>
      <c r="D91" s="174"/>
      <c r="E91" s="174"/>
      <c r="F91" s="183"/>
      <c r="G91" s="468"/>
      <c r="H91" s="288">
        <v>2</v>
      </c>
      <c r="I91" s="289"/>
      <c r="J91" s="482"/>
      <c r="K91" s="18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473"/>
      <c r="Z91" s="294">
        <v>1</v>
      </c>
      <c r="AA91" s="288">
        <v>1</v>
      </c>
      <c r="AB91" s="288"/>
      <c r="AC91" s="288"/>
      <c r="AD91" s="288"/>
      <c r="AE91" s="288"/>
      <c r="AF91" s="288">
        <v>2</v>
      </c>
      <c r="AG91" s="288"/>
      <c r="AH91" s="288"/>
      <c r="AI91" s="288"/>
      <c r="AJ91" s="288">
        <v>2</v>
      </c>
      <c r="AK91" s="288">
        <v>2</v>
      </c>
      <c r="AL91" s="288"/>
      <c r="AM91" s="468"/>
      <c r="AN91" s="183"/>
      <c r="AO91" s="173"/>
      <c r="AP91" s="173"/>
      <c r="AQ91" s="173"/>
      <c r="AR91" s="186"/>
      <c r="AS91" s="163"/>
      <c r="AT91" s="163"/>
      <c r="AU91" s="188"/>
      <c r="AV91" s="483"/>
      <c r="AW91" s="294">
        <v>2</v>
      </c>
      <c r="AX91" s="288"/>
      <c r="AY91" s="288"/>
      <c r="AZ91" s="288"/>
      <c r="BA91" s="294">
        <v>2</v>
      </c>
      <c r="BB91" s="288"/>
      <c r="BC91" s="288"/>
      <c r="BD91" s="295"/>
    </row>
    <row r="92" spans="1:56" ht="92.4" thickBot="1">
      <c r="A92" s="317" t="s">
        <v>54</v>
      </c>
      <c r="B92" s="318"/>
      <c r="C92" s="318"/>
      <c r="D92" s="318"/>
      <c r="E92" s="318"/>
      <c r="F92" s="319"/>
      <c r="G92" s="468"/>
      <c r="H92" s="288"/>
      <c r="I92" s="289"/>
      <c r="J92" s="482"/>
      <c r="K92" s="18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473"/>
      <c r="Z92" s="294"/>
      <c r="AA92" s="288"/>
      <c r="AB92" s="288"/>
      <c r="AC92" s="288"/>
      <c r="AD92" s="288"/>
      <c r="AE92" s="288"/>
      <c r="AF92" s="288"/>
      <c r="AG92" s="288"/>
      <c r="AH92" s="288"/>
      <c r="AI92" s="288"/>
      <c r="AJ92" s="288"/>
      <c r="AK92" s="288"/>
      <c r="AL92" s="288"/>
      <c r="AM92" s="468"/>
      <c r="AN92" s="183"/>
      <c r="AO92" s="173"/>
      <c r="AP92" s="173"/>
      <c r="AQ92" s="173"/>
      <c r="AR92" s="186"/>
      <c r="AS92" s="163"/>
      <c r="AT92" s="163"/>
      <c r="AU92" s="320"/>
      <c r="AV92" s="483"/>
      <c r="AW92" s="294"/>
      <c r="AX92" s="288"/>
      <c r="AY92" s="288"/>
      <c r="AZ92" s="288"/>
      <c r="BA92" s="321"/>
      <c r="BB92" s="322"/>
      <c r="BC92" s="322"/>
      <c r="BD92" s="295"/>
    </row>
    <row r="93" spans="1:56" s="162" customFormat="1" ht="111.75" customHeight="1" thickBot="1">
      <c r="A93" s="224" t="s">
        <v>49</v>
      </c>
      <c r="B93" s="323">
        <f>SUM(B66:B92)</f>
        <v>186</v>
      </c>
      <c r="C93" s="323">
        <f t="shared" ref="C93:F93" si="20">SUM(C66:C92)</f>
        <v>0</v>
      </c>
      <c r="D93" s="323">
        <f t="shared" si="20"/>
        <v>0</v>
      </c>
      <c r="E93" s="323">
        <f t="shared" si="20"/>
        <v>0</v>
      </c>
      <c r="F93" s="323">
        <f t="shared" si="20"/>
        <v>0</v>
      </c>
      <c r="G93" s="468"/>
      <c r="H93" s="223">
        <f t="shared" ref="H93:X93" si="21">SUM(H66:H92)</f>
        <v>61</v>
      </c>
      <c r="I93" s="223">
        <f t="shared" si="21"/>
        <v>60</v>
      </c>
      <c r="J93" s="482"/>
      <c r="K93" s="224">
        <f t="shared" si="21"/>
        <v>173</v>
      </c>
      <c r="L93" s="224">
        <f t="shared" si="21"/>
        <v>103</v>
      </c>
      <c r="M93" s="224">
        <f t="shared" si="21"/>
        <v>0</v>
      </c>
      <c r="N93" s="224">
        <f t="shared" si="21"/>
        <v>0</v>
      </c>
      <c r="O93" s="224">
        <f t="shared" si="21"/>
        <v>0</v>
      </c>
      <c r="P93" s="224">
        <f t="shared" si="21"/>
        <v>0</v>
      </c>
      <c r="Q93" s="224"/>
      <c r="R93" s="224">
        <f t="shared" si="21"/>
        <v>211</v>
      </c>
      <c r="S93" s="224">
        <f t="shared" si="21"/>
        <v>0</v>
      </c>
      <c r="T93" s="224">
        <f t="shared" si="21"/>
        <v>0</v>
      </c>
      <c r="U93" s="224">
        <f t="shared" si="21"/>
        <v>0</v>
      </c>
      <c r="V93" s="224">
        <f t="shared" si="21"/>
        <v>275</v>
      </c>
      <c r="W93" s="224">
        <f t="shared" si="21"/>
        <v>0</v>
      </c>
      <c r="X93" s="224">
        <f t="shared" si="21"/>
        <v>0</v>
      </c>
      <c r="Y93" s="473"/>
      <c r="Z93" s="224">
        <f t="shared" ref="Z93:AL93" si="22">SUM(Z66:Z92)</f>
        <v>44</v>
      </c>
      <c r="AA93" s="224">
        <f t="shared" si="22"/>
        <v>48</v>
      </c>
      <c r="AB93" s="224">
        <f t="shared" si="22"/>
        <v>0</v>
      </c>
      <c r="AC93" s="224">
        <f t="shared" si="22"/>
        <v>0</v>
      </c>
      <c r="AD93" s="224">
        <f t="shared" si="22"/>
        <v>0</v>
      </c>
      <c r="AE93" s="224">
        <f t="shared" si="22"/>
        <v>0</v>
      </c>
      <c r="AF93" s="224">
        <f t="shared" si="22"/>
        <v>65</v>
      </c>
      <c r="AG93" s="224">
        <f t="shared" si="22"/>
        <v>3</v>
      </c>
      <c r="AH93" s="224">
        <f t="shared" si="22"/>
        <v>0</v>
      </c>
      <c r="AI93" s="224">
        <f t="shared" si="22"/>
        <v>33</v>
      </c>
      <c r="AJ93" s="224">
        <f t="shared" si="22"/>
        <v>16</v>
      </c>
      <c r="AK93" s="224">
        <f t="shared" si="22"/>
        <v>111</v>
      </c>
      <c r="AL93" s="224">
        <f t="shared" si="22"/>
        <v>0</v>
      </c>
      <c r="AM93" s="468"/>
      <c r="AN93" s="224">
        <f t="shared" ref="AN93:AU93" si="23">SUM(AN66:AN92)</f>
        <v>50</v>
      </c>
      <c r="AO93" s="224">
        <f t="shared" si="23"/>
        <v>230</v>
      </c>
      <c r="AP93" s="224">
        <f t="shared" si="23"/>
        <v>0</v>
      </c>
      <c r="AQ93" s="224">
        <f t="shared" si="23"/>
        <v>7</v>
      </c>
      <c r="AR93" s="224">
        <f t="shared" si="23"/>
        <v>50</v>
      </c>
      <c r="AS93" s="224">
        <f t="shared" si="23"/>
        <v>0</v>
      </c>
      <c r="AT93" s="224">
        <f t="shared" si="23"/>
        <v>0</v>
      </c>
      <c r="AU93" s="224">
        <f t="shared" si="23"/>
        <v>0</v>
      </c>
      <c r="AV93" s="483"/>
      <c r="AW93" s="224">
        <f>SUM(AW66:AW92)</f>
        <v>114</v>
      </c>
      <c r="AX93" s="224">
        <f t="shared" ref="AX93:BD93" si="24">SUM(AX66:AX92)</f>
        <v>0</v>
      </c>
      <c r="AY93" s="224">
        <f t="shared" si="24"/>
        <v>0</v>
      </c>
      <c r="AZ93" s="224">
        <f t="shared" si="24"/>
        <v>4</v>
      </c>
      <c r="BA93" s="224">
        <f t="shared" si="24"/>
        <v>17</v>
      </c>
      <c r="BB93" s="224">
        <f t="shared" si="24"/>
        <v>0</v>
      </c>
      <c r="BC93" s="224">
        <f t="shared" si="24"/>
        <v>0</v>
      </c>
      <c r="BD93" s="224">
        <f t="shared" si="24"/>
        <v>0</v>
      </c>
    </row>
    <row r="94" spans="1:56" ht="96.75" customHeight="1" thickBot="1">
      <c r="A94" s="324" t="s">
        <v>51</v>
      </c>
      <c r="B94" s="227">
        <f>B93</f>
        <v>186</v>
      </c>
      <c r="C94" s="227">
        <f t="shared" ref="C94:F94" si="25">C93</f>
        <v>0</v>
      </c>
      <c r="D94" s="227">
        <f t="shared" si="25"/>
        <v>0</v>
      </c>
      <c r="E94" s="227">
        <f t="shared" si="25"/>
        <v>0</v>
      </c>
      <c r="F94" s="227">
        <f t="shared" si="25"/>
        <v>0</v>
      </c>
      <c r="G94" s="468"/>
      <c r="H94" s="228">
        <f>H93</f>
        <v>61</v>
      </c>
      <c r="I94" s="228">
        <f>I93</f>
        <v>60</v>
      </c>
      <c r="J94" s="482"/>
      <c r="K94" s="229">
        <f>K93</f>
        <v>173</v>
      </c>
      <c r="L94" s="229">
        <f t="shared" ref="L94:X94" si="26">L93</f>
        <v>103</v>
      </c>
      <c r="M94" s="229">
        <f t="shared" si="26"/>
        <v>0</v>
      </c>
      <c r="N94" s="229">
        <f t="shared" si="26"/>
        <v>0</v>
      </c>
      <c r="O94" s="229">
        <f t="shared" si="26"/>
        <v>0</v>
      </c>
      <c r="P94" s="229">
        <f t="shared" si="26"/>
        <v>0</v>
      </c>
      <c r="Q94" s="229"/>
      <c r="R94" s="229">
        <f t="shared" si="26"/>
        <v>211</v>
      </c>
      <c r="S94" s="229">
        <f t="shared" si="26"/>
        <v>0</v>
      </c>
      <c r="T94" s="229">
        <f t="shared" si="26"/>
        <v>0</v>
      </c>
      <c r="U94" s="229">
        <f t="shared" si="26"/>
        <v>0</v>
      </c>
      <c r="V94" s="229">
        <f t="shared" si="26"/>
        <v>275</v>
      </c>
      <c r="W94" s="229">
        <f t="shared" si="26"/>
        <v>0</v>
      </c>
      <c r="X94" s="229">
        <f t="shared" si="26"/>
        <v>0</v>
      </c>
      <c r="Y94" s="473"/>
      <c r="Z94" s="229">
        <f>Z93</f>
        <v>44</v>
      </c>
      <c r="AA94" s="229">
        <f t="shared" ref="AA94:AL94" si="27">AA93</f>
        <v>48</v>
      </c>
      <c r="AB94" s="229">
        <f t="shared" si="27"/>
        <v>0</v>
      </c>
      <c r="AC94" s="229">
        <f t="shared" si="27"/>
        <v>0</v>
      </c>
      <c r="AD94" s="229">
        <f t="shared" si="27"/>
        <v>0</v>
      </c>
      <c r="AE94" s="229">
        <f t="shared" si="27"/>
        <v>0</v>
      </c>
      <c r="AF94" s="229">
        <f t="shared" si="27"/>
        <v>65</v>
      </c>
      <c r="AG94" s="229">
        <f t="shared" si="27"/>
        <v>3</v>
      </c>
      <c r="AH94" s="229">
        <f t="shared" si="27"/>
        <v>0</v>
      </c>
      <c r="AI94" s="229">
        <f t="shared" si="27"/>
        <v>33</v>
      </c>
      <c r="AJ94" s="229">
        <f t="shared" si="27"/>
        <v>16</v>
      </c>
      <c r="AK94" s="229">
        <f t="shared" si="27"/>
        <v>111</v>
      </c>
      <c r="AL94" s="229">
        <f t="shared" si="27"/>
        <v>0</v>
      </c>
      <c r="AM94" s="468"/>
      <c r="AN94" s="229">
        <f>AN93</f>
        <v>50</v>
      </c>
      <c r="AO94" s="229">
        <f t="shared" ref="AO94:AU94" si="28">AO93</f>
        <v>230</v>
      </c>
      <c r="AP94" s="229">
        <f t="shared" si="28"/>
        <v>0</v>
      </c>
      <c r="AQ94" s="229">
        <f t="shared" si="28"/>
        <v>7</v>
      </c>
      <c r="AR94" s="229">
        <f t="shared" si="28"/>
        <v>50</v>
      </c>
      <c r="AS94" s="229">
        <f t="shared" si="28"/>
        <v>0</v>
      </c>
      <c r="AT94" s="229">
        <f t="shared" si="28"/>
        <v>0</v>
      </c>
      <c r="AU94" s="229">
        <f t="shared" si="28"/>
        <v>0</v>
      </c>
      <c r="AV94" s="483"/>
      <c r="AW94" s="229">
        <f>AW93</f>
        <v>114</v>
      </c>
      <c r="AX94" s="229">
        <f t="shared" ref="AX94:BD94" si="29">AX93</f>
        <v>0</v>
      </c>
      <c r="AY94" s="229">
        <f t="shared" si="29"/>
        <v>0</v>
      </c>
      <c r="AZ94" s="229">
        <f t="shared" si="29"/>
        <v>4</v>
      </c>
      <c r="BA94" s="229">
        <f t="shared" si="29"/>
        <v>17</v>
      </c>
      <c r="BB94" s="229">
        <f t="shared" si="29"/>
        <v>0</v>
      </c>
      <c r="BC94" s="229">
        <f t="shared" si="29"/>
        <v>0</v>
      </c>
      <c r="BD94" s="229">
        <f t="shared" si="29"/>
        <v>0</v>
      </c>
    </row>
    <row r="95" spans="1:56" s="241" customFormat="1" ht="98.25" customHeight="1" thickBot="1">
      <c r="A95" s="231" t="s">
        <v>50</v>
      </c>
      <c r="B95" s="232">
        <f>B94*0.1</f>
        <v>18.600000000000001</v>
      </c>
      <c r="C95" s="232">
        <f t="shared" ref="C95:F95" si="30">C94*0.1</f>
        <v>0</v>
      </c>
      <c r="D95" s="232">
        <f t="shared" si="30"/>
        <v>0</v>
      </c>
      <c r="E95" s="232">
        <f t="shared" si="30"/>
        <v>0</v>
      </c>
      <c r="F95" s="232">
        <f t="shared" si="30"/>
        <v>0</v>
      </c>
      <c r="G95" s="468"/>
      <c r="H95" s="233">
        <f>H94*0.1</f>
        <v>6.1000000000000005</v>
      </c>
      <c r="I95" s="233">
        <f>I94*0.1</f>
        <v>6</v>
      </c>
      <c r="J95" s="482"/>
      <c r="K95" s="237">
        <f t="shared" ref="K95:X95" si="31">IF(ISNUMBER(SEARCH("150",K63)),K93*0.15,IF(ISNUMBER(SEARCH("200",K63)),K93*0.2,IF(ISNUMBER(SEARCH("250",K63)),K93*0.25,IF(ISNUMBER(SEARCH("350",K63)),K93*0.35,IF(ISNUMBER(SEARCH("300",K63)),K93*0.3,K93)))))</f>
        <v>34.6</v>
      </c>
      <c r="L95" s="237">
        <f t="shared" si="31"/>
        <v>15.45</v>
      </c>
      <c r="M95" s="237">
        <f t="shared" si="31"/>
        <v>0</v>
      </c>
      <c r="N95" s="237">
        <f t="shared" si="31"/>
        <v>0</v>
      </c>
      <c r="O95" s="237">
        <f t="shared" si="31"/>
        <v>0</v>
      </c>
      <c r="P95" s="237">
        <f t="shared" si="31"/>
        <v>0</v>
      </c>
      <c r="Q95" s="237"/>
      <c r="R95" s="237">
        <f>R94*0.25</f>
        <v>52.75</v>
      </c>
      <c r="S95" s="237">
        <f t="shared" si="31"/>
        <v>0</v>
      </c>
      <c r="T95" s="237">
        <f t="shared" si="31"/>
        <v>0</v>
      </c>
      <c r="U95" s="237">
        <f t="shared" si="31"/>
        <v>0</v>
      </c>
      <c r="V95" s="237">
        <f t="shared" si="31"/>
        <v>275</v>
      </c>
      <c r="W95" s="237">
        <f t="shared" si="31"/>
        <v>0</v>
      </c>
      <c r="X95" s="237">
        <f t="shared" si="31"/>
        <v>0</v>
      </c>
      <c r="Y95" s="480"/>
      <c r="Z95" s="237">
        <f t="shared" ref="Z95:AE95" si="32">IF(ISNUMBER(SEARCH("150",Z63)),Z93*0.15,IF(ISNUMBER(SEARCH("200",Z63)),Z93*0.2,IF(ISNUMBER(SEARCH("250",Z63)),Z93*0.25,IF(ISNUMBER(SEARCH("350",Z63)),Z93*0.35,IF(ISNUMBER(SEARCH("300",Z63)),Z93*0.3,Z93)))))</f>
        <v>6.6</v>
      </c>
      <c r="AA95" s="237">
        <f t="shared" si="32"/>
        <v>48</v>
      </c>
      <c r="AB95" s="237">
        <f t="shared" si="32"/>
        <v>0</v>
      </c>
      <c r="AC95" s="237">
        <f t="shared" si="32"/>
        <v>0</v>
      </c>
      <c r="AD95" s="237">
        <f t="shared" si="32"/>
        <v>0</v>
      </c>
      <c r="AE95" s="237">
        <f t="shared" si="32"/>
        <v>0</v>
      </c>
      <c r="AF95" s="238">
        <f>AF94*0.25</f>
        <v>16.25</v>
      </c>
      <c r="AG95" s="238">
        <f t="shared" ref="AG95:AI95" si="33">AG94*0.25</f>
        <v>0.75</v>
      </c>
      <c r="AH95" s="238">
        <f t="shared" si="33"/>
        <v>0</v>
      </c>
      <c r="AI95" s="238">
        <f t="shared" si="33"/>
        <v>8.25</v>
      </c>
      <c r="AJ95" s="238">
        <f>AJ94*0.1</f>
        <v>1.6</v>
      </c>
      <c r="AK95" s="238">
        <f t="shared" ref="AK95:AL95" si="34">AK94*0.1</f>
        <v>11.100000000000001</v>
      </c>
      <c r="AL95" s="238">
        <f t="shared" si="34"/>
        <v>0</v>
      </c>
      <c r="AM95" s="468"/>
      <c r="AN95" s="234"/>
      <c r="AO95" s="234"/>
      <c r="AP95" s="234"/>
      <c r="AQ95" s="234"/>
      <c r="AR95" s="239"/>
      <c r="AS95" s="239"/>
      <c r="AT95" s="239"/>
      <c r="AU95" s="240"/>
      <c r="AV95" s="483"/>
      <c r="AW95" s="234"/>
      <c r="AX95" s="234"/>
      <c r="AY95" s="234"/>
      <c r="AZ95" s="234"/>
      <c r="BA95" s="234"/>
      <c r="BB95" s="234"/>
      <c r="BC95" s="234"/>
      <c r="BD95" s="240"/>
    </row>
    <row r="96" spans="1:56" ht="92.4" thickBot="1"/>
    <row r="97" spans="1:38" ht="92.4" thickBot="1">
      <c r="A97" s="326" t="s">
        <v>55</v>
      </c>
      <c r="K97" s="327">
        <f>K95+K59</f>
        <v>138.80000000000001</v>
      </c>
      <c r="L97" s="328">
        <f>L95+L59</f>
        <v>67.05</v>
      </c>
      <c r="M97" s="328">
        <f>M95+M59</f>
        <v>2.1</v>
      </c>
      <c r="N97" s="328">
        <f>N95+N59</f>
        <v>16</v>
      </c>
      <c r="O97" s="328">
        <f>O95+O59</f>
        <v>14</v>
      </c>
      <c r="P97" s="328"/>
      <c r="Q97" s="328"/>
      <c r="R97" s="328"/>
      <c r="S97" s="328">
        <f t="shared" ref="S97:X97" si="35">S95+S59</f>
        <v>13</v>
      </c>
      <c r="T97" s="328">
        <f t="shared" si="35"/>
        <v>0</v>
      </c>
      <c r="U97" s="328">
        <f t="shared" si="35"/>
        <v>0</v>
      </c>
      <c r="V97" s="328">
        <f t="shared" si="35"/>
        <v>359.7</v>
      </c>
      <c r="W97" s="328">
        <f t="shared" si="35"/>
        <v>40.700000000000003</v>
      </c>
      <c r="X97" s="329">
        <f t="shared" si="35"/>
        <v>0</v>
      </c>
      <c r="Y97" s="330"/>
      <c r="Z97" s="331">
        <f t="shared" ref="Z97:AJ97" si="36">Z95+Z59</f>
        <v>32.25</v>
      </c>
      <c r="AA97" s="332">
        <f t="shared" si="36"/>
        <v>219</v>
      </c>
      <c r="AB97" s="332">
        <f t="shared" si="36"/>
        <v>0</v>
      </c>
      <c r="AC97" s="332">
        <f t="shared" si="36"/>
        <v>0</v>
      </c>
      <c r="AD97" s="332">
        <f t="shared" si="36"/>
        <v>0</v>
      </c>
      <c r="AE97" s="332">
        <f t="shared" si="36"/>
        <v>0</v>
      </c>
      <c r="AF97" s="332">
        <f t="shared" si="36"/>
        <v>76.75</v>
      </c>
      <c r="AG97" s="332">
        <f t="shared" si="36"/>
        <v>4.5</v>
      </c>
      <c r="AH97" s="332">
        <f t="shared" si="36"/>
        <v>28.75</v>
      </c>
      <c r="AI97" s="332">
        <f t="shared" si="36"/>
        <v>8.25</v>
      </c>
      <c r="AJ97" s="332">
        <f t="shared" si="36"/>
        <v>7.9</v>
      </c>
      <c r="AK97" s="332"/>
      <c r="AL97" s="333"/>
    </row>
    <row r="100" spans="1:38" ht="120.6">
      <c r="Z100" s="334"/>
    </row>
    <row r="101" spans="1:38" ht="120.6">
      <c r="Z101" s="334"/>
    </row>
  </sheetData>
  <sheetProtection formatCells="0" formatColumns="0" insertColumns="0" insertRows="0"/>
  <mergeCells count="20">
    <mergeCell ref="A62:A63"/>
    <mergeCell ref="K64:X64"/>
    <mergeCell ref="Z64:AL64"/>
    <mergeCell ref="AN64:AU64"/>
    <mergeCell ref="AW64:BD64"/>
    <mergeCell ref="K4:X4"/>
    <mergeCell ref="Z4:AL4"/>
    <mergeCell ref="AN4:AU4"/>
    <mergeCell ref="AW4:BD4"/>
    <mergeCell ref="B61:F61"/>
    <mergeCell ref="H61:I61"/>
    <mergeCell ref="K61:AL61"/>
    <mergeCell ref="AN61:AU61"/>
    <mergeCell ref="AW61:BD61"/>
    <mergeCell ref="A1:A3"/>
    <mergeCell ref="B1:F1"/>
    <mergeCell ref="H1:I1"/>
    <mergeCell ref="K1:AL1"/>
    <mergeCell ref="AN1:AU1"/>
    <mergeCell ref="AW1:BD1"/>
  </mergeCells>
  <pageMargins left="0" right="0" top="0.39370078740157483" bottom="0" header="0" footer="0"/>
  <pageSetup paperSize="8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F9672-51B8-40A1-B94C-6B79F2A456A2}">
  <sheetPr codeName="Feuil3">
    <tabColor rgb="FFFFC000"/>
    <pageSetUpPr fitToPage="1"/>
  </sheetPr>
  <dimension ref="A1:BF97"/>
  <sheetViews>
    <sheetView tabSelected="1" zoomScale="15" zoomScaleNormal="15" workbookViewId="0">
      <pane xSplit="1" ySplit="5" topLeftCell="B6" activePane="bottomRight" state="frozen"/>
      <selection activeCell="Z25" sqref="Z25"/>
      <selection pane="topRight" activeCell="Z25" sqref="Z25"/>
      <selection pane="bottomLeft" activeCell="Z25" sqref="Z25"/>
      <selection pane="bottomRight" activeCell="A10" sqref="A10"/>
    </sheetView>
  </sheetViews>
  <sheetFormatPr baseColWidth="10" defaultColWidth="10.6640625" defaultRowHeight="91.8" outlineLevelCol="1"/>
  <cols>
    <col min="1" max="1" width="255.6640625" style="467" bestFit="1" customWidth="1"/>
    <col min="2" max="2" width="79.33203125" style="78" customWidth="1" outlineLevel="1"/>
    <col min="3" max="3" width="78.6640625" style="78" customWidth="1" outlineLevel="1"/>
    <col min="4" max="4" width="81.109375" style="78" customWidth="1" outlineLevel="1"/>
    <col min="5" max="6" width="64" style="78" customWidth="1" outlineLevel="1"/>
    <col min="7" max="8" width="72.5546875" style="78" customWidth="1" outlineLevel="1"/>
    <col min="9" max="9" width="15.5546875" style="78" customWidth="1"/>
    <col min="10" max="10" width="75.109375" style="78" customWidth="1" outlineLevel="1"/>
    <col min="11" max="11" width="72.33203125" style="78" customWidth="1" outlineLevel="1"/>
    <col min="12" max="12" width="13.6640625" style="78" customWidth="1"/>
    <col min="13" max="13" width="68.6640625" style="78" customWidth="1" outlineLevel="1"/>
    <col min="14" max="14" width="63.88671875" style="78" customWidth="1" outlineLevel="1"/>
    <col min="15" max="15" width="69.5546875" style="78" customWidth="1" outlineLevel="1"/>
    <col min="16" max="16" width="76.33203125" style="78" customWidth="1" outlineLevel="1"/>
    <col min="17" max="17" width="62.88671875" style="78" customWidth="1" outlineLevel="1"/>
    <col min="18" max="19" width="70.44140625" style="78" customWidth="1" outlineLevel="1"/>
    <col min="20" max="20" width="64.109375" style="78" customWidth="1" outlineLevel="1"/>
    <col min="21" max="21" width="73.5546875" style="78" customWidth="1" outlineLevel="1"/>
    <col min="22" max="22" width="68.88671875" style="78" customWidth="1" outlineLevel="1"/>
    <col min="23" max="23" width="65" style="78" customWidth="1" outlineLevel="1"/>
    <col min="24" max="24" width="75.44140625" style="78" customWidth="1" outlineLevel="1"/>
    <col min="25" max="25" width="83.44140625" style="325" customWidth="1" outlineLevel="1"/>
    <col min="26" max="26" width="75.109375" style="325" customWidth="1" outlineLevel="1"/>
    <col min="27" max="27" width="15.5546875" style="78" customWidth="1"/>
    <col min="28" max="28" width="85.88671875" style="78" customWidth="1" outlineLevel="1"/>
    <col min="29" max="29" width="83" style="78" customWidth="1" outlineLevel="1"/>
    <col min="30" max="30" width="81" style="78" customWidth="1" outlineLevel="1"/>
    <col min="31" max="31" width="80" style="78" customWidth="1" outlineLevel="1"/>
    <col min="32" max="32" width="82" style="78" customWidth="1" outlineLevel="1"/>
    <col min="33" max="33" width="79.109375" style="78" customWidth="1" outlineLevel="1"/>
    <col min="34" max="34" width="63.109375" style="78" customWidth="1" outlineLevel="1"/>
    <col min="35" max="35" width="69.6640625" style="78" customWidth="1" outlineLevel="1"/>
    <col min="36" max="36" width="68.88671875" style="78" customWidth="1" outlineLevel="1"/>
    <col min="37" max="37" width="70.6640625" style="78" customWidth="1" outlineLevel="1"/>
    <col min="38" max="38" width="72.33203125" style="78" customWidth="1" outlineLevel="1"/>
    <col min="39" max="39" width="72.44140625" style="78" customWidth="1" outlineLevel="1"/>
    <col min="40" max="40" width="75.109375" style="78" customWidth="1" outlineLevel="1"/>
    <col min="41" max="41" width="22" style="78" customWidth="1"/>
    <col min="42" max="42" width="68.88671875" style="78" customWidth="1" outlineLevel="1"/>
    <col min="43" max="43" width="63.44140625" style="78" customWidth="1" outlineLevel="1"/>
    <col min="44" max="45" width="84.44140625" style="78" customWidth="1" outlineLevel="1"/>
    <col min="46" max="46" width="61.33203125" style="172" customWidth="1" outlineLevel="1"/>
    <col min="47" max="48" width="58.44140625" style="172" customWidth="1" outlineLevel="1"/>
    <col min="49" max="49" width="71" style="78" customWidth="1" outlineLevel="1"/>
    <col min="50" max="50" width="15.5546875" style="78" customWidth="1"/>
    <col min="51" max="51" width="79.44140625" style="78" customWidth="1" outlineLevel="1"/>
    <col min="52" max="52" width="66.33203125" style="78" customWidth="1" outlineLevel="1"/>
    <col min="53" max="53" width="73" style="78" customWidth="1" outlineLevel="1"/>
    <col min="54" max="54" width="78.6640625" style="78" customWidth="1" outlineLevel="1"/>
    <col min="55" max="55" width="69.5546875" style="78" customWidth="1" outlineLevel="1"/>
    <col min="56" max="56" width="68.44140625" style="78" customWidth="1" outlineLevel="1"/>
    <col min="57" max="57" width="72.33203125" style="78" customWidth="1" outlineLevel="1"/>
    <col min="58" max="58" width="71" style="78" customWidth="1" outlineLevel="1"/>
    <col min="59" max="65" width="11.44140625" customWidth="1"/>
  </cols>
  <sheetData>
    <row r="1" spans="1:58" s="78" customFormat="1" ht="93" customHeight="1" thickBot="1">
      <c r="A1" s="335" t="str">
        <f>UPPER("PRODUCTION DU "&amp;CHAR(10)&amp;TEXT('[1]MENU DU 
0507
 AU 
1107'!E1+1,"JJJJ JJ MMMM AAAA")&amp;CHAR(10)&amp;" POUR CONSOMMATION DU "&amp;CHAR(10)&amp;TEXT('[1]MENU DU 
0507
 AU 
1107'!E1+1,"JJJJ JJ MMMM AAAA")&amp;CHAR(10)&amp;" LIAISON CHAUDE")</f>
        <v>PRODUCTION DU 
MARDI 06 JUILLET 2021
 POUR CONSOMMATION DU 
MARDI 06 JUILLET 2021
 LIAISON CHAUDE</v>
      </c>
      <c r="B1" s="336" t="s">
        <v>33</v>
      </c>
      <c r="C1" s="484"/>
      <c r="D1" s="484"/>
      <c r="E1" s="484"/>
      <c r="F1" s="485"/>
      <c r="G1" s="486"/>
      <c r="H1" s="486"/>
      <c r="I1" s="487"/>
      <c r="J1" s="488" t="s">
        <v>34</v>
      </c>
      <c r="K1" s="337"/>
      <c r="M1" s="79" t="s">
        <v>35</v>
      </c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338"/>
      <c r="AP1" s="73" t="s">
        <v>33</v>
      </c>
      <c r="AQ1" s="74"/>
      <c r="AR1" s="74"/>
      <c r="AS1" s="74"/>
      <c r="AT1" s="74"/>
      <c r="AU1" s="74"/>
      <c r="AV1" s="74"/>
      <c r="AW1" s="84"/>
      <c r="AX1" s="85"/>
      <c r="AY1" s="76" t="s">
        <v>34</v>
      </c>
      <c r="AZ1" s="88"/>
      <c r="BA1" s="88"/>
      <c r="BB1" s="88"/>
      <c r="BC1" s="88"/>
      <c r="BD1" s="88"/>
      <c r="BE1" s="88"/>
      <c r="BF1" s="77"/>
    </row>
    <row r="2" spans="1:58" s="70" customFormat="1" ht="93" customHeight="1" thickBot="1">
      <c r="A2" s="335"/>
      <c r="B2" s="339" t="str">
        <f>'[1]MENU DU 
0507
 AU 
1107'!A5</f>
        <v>ENTREE 1</v>
      </c>
      <c r="C2" s="339" t="str">
        <f>'[1]MENU DU 
0507
 AU 
1107'!A6</f>
        <v>SALADE REPAS</v>
      </c>
      <c r="D2" s="339" t="str">
        <f>'[1]MENU DU 
0507
 AU 
1107'!A7</f>
        <v>ENTREE 2</v>
      </c>
      <c r="E2" s="339" t="str">
        <f>'[1]MENU DU 
0507
 AU 
1107'!A8</f>
        <v>ENTREE 3</v>
      </c>
      <c r="F2" s="339" t="str">
        <f>'[1]MENU DU 
0507
 AU 
1107'!A9</f>
        <v>ENTREE 4</v>
      </c>
      <c r="G2" s="339"/>
      <c r="H2" s="339"/>
      <c r="I2" s="487"/>
      <c r="J2" s="254" t="str">
        <f>'[1]MENU DU 
0507
 AU 
1107'!A31</f>
        <v>ENTREE 1</v>
      </c>
      <c r="K2" s="340" t="str">
        <f>'[1]MENU DU 
0507
 AU 
1107'!A32</f>
        <v>ENTREE 2</v>
      </c>
      <c r="L2" s="92"/>
      <c r="M2" s="89" t="str">
        <f>'[1]MENU DU 
0507
 AU 
1107'!A10</f>
        <v>PLAT PROTIDIQUE N°1</v>
      </c>
      <c r="N2" s="90" t="str">
        <f>'[1]MENU DU 
0507
 AU 
1107'!A11</f>
        <v>PLAT PROTIDIQUE N°2</v>
      </c>
      <c r="O2" s="90" t="str">
        <f>'[1]MENU DU 
0507
 AU 
1107'!A12</f>
        <v>PLAT PROTIDIQUE EXTRA 1</v>
      </c>
      <c r="P2" s="90" t="str">
        <f>'[1]MENU DU 
0507
 AU 
1107'!A13</f>
        <v>PLAT PROTIDIQUE EXTRA 2</v>
      </c>
      <c r="Q2" s="90" t="str">
        <f>'[1]MENU DU 
0507
 AU 
1107'!A14</f>
        <v>PLAT PROTIDIQUE EXTRA 3</v>
      </c>
      <c r="R2" s="90" t="str">
        <f>'[1]MENU DU 
0507
 AU 
1107'!A15</f>
        <v>PLAT PROTIDIQUE EXTRA 4</v>
      </c>
      <c r="S2" s="90"/>
      <c r="T2" s="90" t="str">
        <f>'[1]MENU DU 
0507
 AU 
1107'!A16</f>
        <v>FECULENT 1</v>
      </c>
      <c r="U2" s="90" t="str">
        <f>'[1]MENU DU 
0507
 AU 
1107'!A17</f>
        <v>FECULENT 2</v>
      </c>
      <c r="V2" s="90" t="str">
        <f>'[1]MENU DU 
0507
 AU 
1107'!A18</f>
        <v>FECULENT 3</v>
      </c>
      <c r="W2" s="90" t="str">
        <f>'[1]MENU DU 
0507
 AU 
1107'!A19</f>
        <v>FECULENT 4</v>
      </c>
      <c r="X2" s="90" t="str">
        <f>'[1]MENU DU 
0507
 AU 
1107'!A20</f>
        <v>GRAINS</v>
      </c>
      <c r="Y2" s="90" t="str">
        <f>'[1]MENU DU 
0507
 AU 
1107'!A21</f>
        <v>LEGUMES 1</v>
      </c>
      <c r="Z2" s="341" t="str">
        <f>'[1]MENU DU 
0507
 AU 
1107'!A22</f>
        <v>LEGUMES 2</v>
      </c>
      <c r="AA2" s="489"/>
      <c r="AB2" s="90" t="str">
        <f>'[1]MENU DU 
0507
 AU 
1107'!A33</f>
        <v>PLAT PROTIDIQUE N°1</v>
      </c>
      <c r="AC2" s="90" t="str">
        <f>'[1]MENU DU 
0507
 AU 
1107'!A34</f>
        <v>PLAT PROTIDIQUE N°2</v>
      </c>
      <c r="AD2" s="90" t="str">
        <f>'[1]MENU DU 
0507
 AU 
1107'!A35</f>
        <v>PLAT PROTIDIQUE EXTRA 1</v>
      </c>
      <c r="AE2" s="90" t="str">
        <f>'[1]MENU DU 
0507
 AU 
1107'!A36</f>
        <v>PLAT PROTIDIQUE EXTRA 2</v>
      </c>
      <c r="AF2" s="90" t="str">
        <f>'[1]MENU DU 
0507
 AU 
1107'!A37</f>
        <v>PLAT PROTIDIQUE EXTRA 3</v>
      </c>
      <c r="AG2" s="90" t="str">
        <f>'[1]MENU DU 
0507
 AU 
1107'!A38</f>
        <v>PLAT PROTIDIQUE EXTRA 4</v>
      </c>
      <c r="AH2" s="90" t="str">
        <f>'[1]MENU DU 
0507
 AU 
1107'!A39</f>
        <v>FECULENT 1</v>
      </c>
      <c r="AI2" s="90" t="str">
        <f>'[1]MENU DU 
0507
 AU 
1107'!A40</f>
        <v>FECULENT 2</v>
      </c>
      <c r="AJ2" s="90" t="str">
        <f>'[1]MENU DU 
0507
 AU 
1107'!A41</f>
        <v>FECULENT 3</v>
      </c>
      <c r="AK2" s="90" t="str">
        <f>'[1]MENU DU 
0507
 AU 
1107'!A42</f>
        <v>FECULENT 4</v>
      </c>
      <c r="AL2" s="90" t="str">
        <f>'[1]MENU DU 
0507
 AU 
1107'!A43</f>
        <v>GRAINS</v>
      </c>
      <c r="AM2" s="90" t="str">
        <f>'[1]MENU DU 
0507
 AU 
1107'!A44</f>
        <v>LEGUMES 1</v>
      </c>
      <c r="AN2" s="90" t="str">
        <f>'[1]MENU DU 
0507
 AU 
1107'!A45</f>
        <v>LEGUMES 2</v>
      </c>
      <c r="AO2" s="490"/>
      <c r="AP2" s="90" t="str">
        <f>'[1]MENU DU 
0507
 AU 
1107'!A23</f>
        <v>PRODUIT LACTE 1</v>
      </c>
      <c r="AQ2" s="90" t="str">
        <f>'[1]MENU DU 
0507
 AU 
1107'!A24</f>
        <v>PRODUIT LACTE 2</v>
      </c>
      <c r="AR2" s="90" t="str">
        <f>'[1]MENU DU 
0507
 AU 
1107'!A25</f>
        <v>PRODUIT LACTE 3</v>
      </c>
      <c r="AS2" s="90"/>
      <c r="AT2" s="342" t="str">
        <f>'[1]MENU DU 
0507
 AU 
1107'!A26</f>
        <v>DESSERT 1</v>
      </c>
      <c r="AU2" s="94" t="str">
        <f>'[1]MENU DU 
0507
 AU 
1107'!A27</f>
        <v>DESSERT 2</v>
      </c>
      <c r="AV2" s="95" t="str">
        <f>'[1]MENU DU 
0507
 AU 
1107'!A28</f>
        <v>DESSERT 3</v>
      </c>
      <c r="AW2" s="96" t="e">
        <f>'[1]MENU DU 
0507
 AU 
1107'!#REF!</f>
        <v>#REF!</v>
      </c>
      <c r="AX2" s="343"/>
      <c r="AY2" s="89" t="str">
        <f>'[1]MENU DU 
0507
 AU 
1107'!A46</f>
        <v>PRODUIT LACTE 1</v>
      </c>
      <c r="AZ2" s="90" t="str">
        <f>'[1]MENU DU 
0507
 AU 
1107'!A47</f>
        <v>PRODUIT LACTE 2</v>
      </c>
      <c r="BA2" s="90" t="str">
        <f>'[1]MENU DU 
0507
 AU 
1107'!A48</f>
        <v>PRODUIT LACTE 3</v>
      </c>
      <c r="BB2" s="90"/>
      <c r="BC2" s="90" t="str">
        <f>'[1]MENU DU 
0507
 AU 
1107'!A49</f>
        <v>DESSERT 1</v>
      </c>
      <c r="BD2" s="90" t="str">
        <f>'[1]MENU DU 
0507
 AU 
1107'!A50</f>
        <v>DESSERT 2</v>
      </c>
      <c r="BE2" s="90" t="str">
        <f>'[1]MENU DU 
0507
 AU 
1107'!A51</f>
        <v>DESSERT 3</v>
      </c>
      <c r="BF2" s="96" t="e">
        <f>'[1]MENU DU 
0507
 AU 
1107'!#REF!</f>
        <v>#REF!</v>
      </c>
    </row>
    <row r="3" spans="1:58" s="347" customFormat="1" ht="409.5" customHeight="1" thickBot="1">
      <c r="A3" s="344"/>
      <c r="B3" s="99" t="str">
        <f>'[1]MENU DU 
0507
 AU 
1107'!C5</f>
        <v>Salade carotte râpée</v>
      </c>
      <c r="C3" s="99" t="str">
        <f>'[1]MENU DU 
0507
 AU 
1107'!C6</f>
        <v>Salade crudités</v>
      </c>
      <c r="D3" s="472" t="str">
        <f>'[1]MENU DU 
0507
 AU 
1107'!C7</f>
        <v>Salade fraîcheur thon picnic</v>
      </c>
      <c r="E3" s="99" t="str">
        <f>'[1]MENU DU 
0507
 AU 
1107'!C8</f>
        <v>Sans carotte</v>
      </c>
      <c r="F3" s="99" t="str">
        <f>'[1]MENU DU 
0507
 AU 
1107'!C9</f>
        <v>Carotte râpée</v>
      </c>
      <c r="G3" s="99" t="s">
        <v>131</v>
      </c>
      <c r="H3" s="99" t="s">
        <v>132</v>
      </c>
      <c r="I3" s="487"/>
      <c r="J3" s="100" t="str">
        <f>'[1]MENU DU 
0507
 AU 
1107'!C31</f>
        <v>Salade de tomate</v>
      </c>
      <c r="K3" s="101" t="str">
        <f>'[1]MENU DU 
0507
 AU 
1107'!C32</f>
        <v>Velouté champignons</v>
      </c>
      <c r="L3" s="102"/>
      <c r="M3" s="103" t="str">
        <f>'[1]MENU DU 
0507
 AU 
1107'!C10</f>
        <v>Canard à la vanille 200gr</v>
      </c>
      <c r="N3" s="104" t="str">
        <f>'[1]MENU DU 
0507
 AU 
1107'!C11</f>
        <v>Saucisse frit porc X2</v>
      </c>
      <c r="O3" s="104" t="str">
        <f>'[1]MENU DU 
0507
 AU 
1107'!C12</f>
        <v>Carry poulet fumé 200gr</v>
      </c>
      <c r="P3" s="104" t="str">
        <f>'[1]MENU DU 
0507
 AU 
1107'!C13</f>
        <v>Cuisse poulet</v>
      </c>
      <c r="Q3" s="104" t="str">
        <f>'[1]MENU DU 
0507
 AU 
1107'!C14</f>
        <v>Poisson pané X2</v>
      </c>
      <c r="R3" s="104" t="str">
        <f>'[1]MENU DU 
0507
 AU 
1107'!C15</f>
        <v>Lasagne poulet 350gr</v>
      </c>
      <c r="S3" s="104" t="s">
        <v>133</v>
      </c>
      <c r="T3" s="105" t="str">
        <f>'[1]MENU DU 
0507
 AU 
1107'!C16</f>
        <v>Riz</v>
      </c>
      <c r="U3" s="105" t="str">
        <f>'[1]MENU DU 
0507
 AU 
1107'!C17</f>
        <v>Riz complet</v>
      </c>
      <c r="V3" s="105" t="str">
        <f>'[1]MENU DU 
0507
 AU 
1107'!C18</f>
        <v>Purée pomme de terre</v>
      </c>
      <c r="W3" s="105">
        <f>'[1]MENU DU 
0507
 AU 
1107'!C19</f>
        <v>0</v>
      </c>
      <c r="X3" s="106" t="str">
        <f>'[1]MENU DU 
0507
 AU 
1107'!C20</f>
        <v>Haricots blanc</v>
      </c>
      <c r="Y3" s="107" t="str">
        <f>'[1]MENU DU 
0507
 AU 
1107'!C21</f>
        <v>Daube citrouille</v>
      </c>
      <c r="Z3" s="107">
        <f>'[1]MENU DU 
0507
 AU 
1107'!C22</f>
        <v>0</v>
      </c>
      <c r="AA3" s="491"/>
      <c r="AB3" s="345" t="str">
        <f>'[1]MENU DU 
0507
 AU 
1107'!C33</f>
        <v>Lasagne poulet 350gr</v>
      </c>
      <c r="AC3" s="104" t="str">
        <f>'[1]MENU DU 
0507
 AU 
1107'!C34</f>
        <v>Carry poulet fumé 200gr</v>
      </c>
      <c r="AD3" s="104" t="str">
        <f>'[1]MENU DU 
0507
 AU 
1107'!C35</f>
        <v>Shop suey dinde 250gr</v>
      </c>
      <c r="AE3" s="104">
        <f>'[1]MENU DU 
0507
 AU 
1107'!C36</f>
        <v>0</v>
      </c>
      <c r="AF3" s="104">
        <f>'[1]MENU DU 
0507
 AU 
1107'!C37</f>
        <v>0</v>
      </c>
      <c r="AG3" s="104">
        <f>'[1]MENU DU 
0507
 AU 
1107'!C38</f>
        <v>0</v>
      </c>
      <c r="AH3" s="105" t="str">
        <f>'[1]MENU DU 
0507
 AU 
1107'!C39</f>
        <v>Riz</v>
      </c>
      <c r="AI3" s="105">
        <f>'[1]MENU DU 
0507
 AU 
1107'!C40</f>
        <v>0</v>
      </c>
      <c r="AJ3" s="105">
        <f>'[1]MENU DU 
0507
 AU 
1107'!C41</f>
        <v>0</v>
      </c>
      <c r="AK3" s="105">
        <f>'[1]MENU DU 
0507
 AU 
1107'!C42</f>
        <v>0</v>
      </c>
      <c r="AL3" s="106" t="str">
        <f>'[1]MENU DU 
0507
 AU 
1107'!C43</f>
        <v>Haricots blanc</v>
      </c>
      <c r="AM3" s="107" t="str">
        <f>'[1]MENU DU 
0507
 AU 
1107'!C44</f>
        <v>Sauté brocolis</v>
      </c>
      <c r="AN3" s="107">
        <f>'[1]MENU DU 
0507
 AU 
1107'!C45</f>
        <v>0</v>
      </c>
      <c r="AO3" s="492"/>
      <c r="AP3" s="262" t="str">
        <f>'[1]MENU DU 
0507
 AU 
1107'!C23</f>
        <v>Yaourt nature</v>
      </c>
      <c r="AQ3" s="262" t="str">
        <f>'[1]MENU DU 
0507
 AU 
1107'!C24</f>
        <v>Yaourt aromatisé</v>
      </c>
      <c r="AR3" s="262">
        <f>'[1]MENU DU 
0507
 AU 
1107'!C25</f>
        <v>0</v>
      </c>
      <c r="AS3" s="110" t="s">
        <v>36</v>
      </c>
      <c r="AT3" s="263" t="str">
        <f>'[1]MENU DU 
0507
 AU 
1107'!C26</f>
        <v>Compote pomme banane</v>
      </c>
      <c r="AU3" s="264">
        <f>'[1]MENU DU 
0507
 AU 
1107'!C27</f>
        <v>0</v>
      </c>
      <c r="AV3" s="265">
        <f>'[1]MENU DU 
0507
 AU 
1107'!C28</f>
        <v>0</v>
      </c>
      <c r="AW3" s="110" t="s">
        <v>36</v>
      </c>
      <c r="AX3" s="346"/>
      <c r="AY3" s="266" t="str">
        <f>'[1]MENU DU 
0507
 AU 
1107'!C46</f>
        <v>Port Salut</v>
      </c>
      <c r="AZ3" s="267" t="str">
        <f>'[1]MENU DU 
0507
 AU 
1107'!C47</f>
        <v>Yaourt sucré</v>
      </c>
      <c r="BA3" s="267">
        <f>'[1]MENU DU 
0507
 AU 
1107'!C48</f>
        <v>0</v>
      </c>
      <c r="BB3" s="110" t="s">
        <v>36</v>
      </c>
      <c r="BC3" s="268" t="str">
        <f>'[1]MENU DU 
0507
 AU 
1107'!C49</f>
        <v>Dés de fruits</v>
      </c>
      <c r="BD3" s="269">
        <f>'[1]MENU DU 
0507
 AU 
1107'!C50</f>
        <v>0</v>
      </c>
      <c r="BE3" s="269" t="str">
        <f>'[1]MENU DU 
0507
 AU 
1107'!A51</f>
        <v>DESSERT 3</v>
      </c>
      <c r="BF3" s="110" t="s">
        <v>36</v>
      </c>
    </row>
    <row r="4" spans="1:58" s="347" customFormat="1" ht="92.25" customHeight="1" thickBot="1">
      <c r="A4" s="118" t="s">
        <v>37</v>
      </c>
      <c r="B4" s="270"/>
      <c r="C4" s="119"/>
      <c r="D4" s="119"/>
      <c r="E4" s="119"/>
      <c r="F4" s="119"/>
      <c r="G4" s="119"/>
      <c r="H4" s="119"/>
      <c r="I4" s="487"/>
      <c r="J4" s="119"/>
      <c r="K4" s="120"/>
      <c r="L4" s="121"/>
      <c r="M4" s="122" t="s">
        <v>38</v>
      </c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4"/>
      <c r="AA4" s="491"/>
      <c r="AB4" s="125" t="s">
        <v>39</v>
      </c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493"/>
      <c r="AO4" s="492"/>
      <c r="AP4" s="494" t="s">
        <v>38</v>
      </c>
      <c r="AQ4" s="348"/>
      <c r="AR4" s="348"/>
      <c r="AS4" s="348"/>
      <c r="AT4" s="348"/>
      <c r="AU4" s="348"/>
      <c r="AV4" s="348"/>
      <c r="AW4" s="349"/>
      <c r="AX4" s="350"/>
      <c r="AY4" s="351" t="s">
        <v>39</v>
      </c>
      <c r="AZ4" s="352"/>
      <c r="BA4" s="352"/>
      <c r="BB4" s="352"/>
      <c r="BC4" s="352"/>
      <c r="BD4" s="352"/>
      <c r="BE4" s="352"/>
      <c r="BF4" s="353"/>
    </row>
    <row r="5" spans="1:58" s="347" customFormat="1" ht="92.4" thickBot="1">
      <c r="A5" s="130" t="s">
        <v>40</v>
      </c>
      <c r="B5" s="131"/>
      <c r="C5" s="132"/>
      <c r="D5" s="132"/>
      <c r="E5" s="132"/>
      <c r="F5" s="133"/>
      <c r="G5" s="133"/>
      <c r="H5" s="133"/>
      <c r="I5" s="487"/>
      <c r="J5" s="354"/>
      <c r="K5" s="355"/>
      <c r="L5" s="136"/>
      <c r="M5" s="131"/>
      <c r="N5" s="132"/>
      <c r="O5" s="132"/>
      <c r="P5" s="137"/>
      <c r="Q5" s="138"/>
      <c r="R5" s="138"/>
      <c r="S5" s="138"/>
      <c r="T5" s="138"/>
      <c r="U5" s="138"/>
      <c r="V5" s="138"/>
      <c r="W5" s="138"/>
      <c r="X5" s="138"/>
      <c r="Y5" s="138"/>
      <c r="Z5" s="143"/>
      <c r="AA5" s="491"/>
      <c r="AB5" s="134"/>
      <c r="AC5" s="134"/>
      <c r="AD5" s="134"/>
      <c r="AE5" s="141"/>
      <c r="AF5" s="141"/>
      <c r="AG5" s="141"/>
      <c r="AH5" s="141"/>
      <c r="AI5" s="141"/>
      <c r="AJ5" s="141"/>
      <c r="AK5" s="141"/>
      <c r="AL5" s="141"/>
      <c r="AM5" s="142"/>
      <c r="AN5" s="142"/>
      <c r="AO5" s="492"/>
      <c r="AP5" s="356"/>
      <c r="AQ5" s="357"/>
      <c r="AR5" s="357"/>
      <c r="AS5" s="357"/>
      <c r="AT5" s="358"/>
      <c r="AU5" s="358"/>
      <c r="AV5" s="358"/>
      <c r="AW5" s="357"/>
      <c r="AX5" s="359"/>
      <c r="AY5" s="360"/>
      <c r="AZ5" s="360"/>
      <c r="BA5" s="360"/>
      <c r="BB5" s="361"/>
      <c r="BC5" s="361"/>
      <c r="BD5" s="361"/>
      <c r="BE5" s="361"/>
      <c r="BF5" s="361"/>
    </row>
    <row r="6" spans="1:58" ht="92.4" thickBot="1">
      <c r="A6" s="147" t="s">
        <v>63</v>
      </c>
      <c r="B6" s="148">
        <v>20</v>
      </c>
      <c r="C6" s="148"/>
      <c r="D6" s="148"/>
      <c r="E6" s="148"/>
      <c r="F6" s="149"/>
      <c r="G6" s="149"/>
      <c r="H6" s="149"/>
      <c r="I6" s="487"/>
      <c r="J6" s="150">
        <v>19</v>
      </c>
      <c r="K6" s="151"/>
      <c r="L6" s="150"/>
      <c r="M6" s="149">
        <v>5</v>
      </c>
      <c r="N6" s="150">
        <v>13</v>
      </c>
      <c r="O6" s="150"/>
      <c r="P6" s="150">
        <v>4</v>
      </c>
      <c r="Q6" s="150"/>
      <c r="R6" s="150"/>
      <c r="S6" s="150"/>
      <c r="T6" s="150">
        <v>18</v>
      </c>
      <c r="U6" s="150"/>
      <c r="V6" s="150"/>
      <c r="W6" s="150"/>
      <c r="X6" s="150"/>
      <c r="Y6" s="150">
        <v>21</v>
      </c>
      <c r="Z6" s="150"/>
      <c r="AA6" s="491"/>
      <c r="AB6" s="153">
        <v>6</v>
      </c>
      <c r="AC6" s="153">
        <v>11</v>
      </c>
      <c r="AD6" s="153"/>
      <c r="AE6" s="153"/>
      <c r="AF6" s="153"/>
      <c r="AG6" s="153"/>
      <c r="AH6" s="153">
        <v>10</v>
      </c>
      <c r="AI6" s="153"/>
      <c r="AJ6" s="153"/>
      <c r="AK6" s="153"/>
      <c r="AL6" s="153">
        <v>10</v>
      </c>
      <c r="AM6" s="153"/>
      <c r="AN6" s="153"/>
      <c r="AO6" s="492"/>
      <c r="AP6" s="150"/>
      <c r="AQ6" s="150">
        <v>20</v>
      </c>
      <c r="AR6" s="150"/>
      <c r="AS6" s="150"/>
      <c r="AT6" s="149"/>
      <c r="AU6" s="150"/>
      <c r="AV6" s="150"/>
      <c r="AW6" s="362"/>
      <c r="AX6" s="350"/>
      <c r="AY6" s="156">
        <v>16</v>
      </c>
      <c r="AZ6" s="157">
        <v>3</v>
      </c>
      <c r="BA6" s="157"/>
      <c r="BB6" s="157"/>
      <c r="BC6" s="158"/>
      <c r="BD6" s="159"/>
      <c r="BE6" s="160"/>
      <c r="BF6" s="363"/>
    </row>
    <row r="7" spans="1:58" s="364" customFormat="1" ht="92.4" thickBot="1">
      <c r="A7" s="147" t="s">
        <v>64</v>
      </c>
      <c r="B7" s="148">
        <v>43</v>
      </c>
      <c r="C7" s="148"/>
      <c r="D7" s="148"/>
      <c r="E7" s="148"/>
      <c r="F7" s="149"/>
      <c r="G7" s="149"/>
      <c r="H7" s="149"/>
      <c r="I7" s="487"/>
      <c r="J7" s="163"/>
      <c r="K7" s="187"/>
      <c r="L7" s="150"/>
      <c r="M7" s="149">
        <v>21</v>
      </c>
      <c r="N7" s="150">
        <v>20</v>
      </c>
      <c r="O7" s="150"/>
      <c r="P7" s="150"/>
      <c r="Q7" s="150"/>
      <c r="R7" s="150"/>
      <c r="S7" s="150"/>
      <c r="T7" s="150">
        <v>43</v>
      </c>
      <c r="U7" s="150"/>
      <c r="V7" s="150"/>
      <c r="W7" s="150"/>
      <c r="X7" s="150"/>
      <c r="Y7" s="150">
        <v>41</v>
      </c>
      <c r="Z7" s="150"/>
      <c r="AA7" s="491"/>
      <c r="AB7" s="166"/>
      <c r="AC7" s="166"/>
      <c r="AD7" s="166"/>
      <c r="AE7" s="166"/>
      <c r="AF7" s="166"/>
      <c r="AG7" s="166"/>
      <c r="AH7" s="166"/>
      <c r="AI7" s="166"/>
      <c r="AJ7" s="166"/>
      <c r="AK7" s="166"/>
      <c r="AL7" s="166"/>
      <c r="AM7" s="166"/>
      <c r="AN7" s="166"/>
      <c r="AO7" s="492"/>
      <c r="AP7" s="150">
        <v>2</v>
      </c>
      <c r="AQ7" s="150">
        <v>41</v>
      </c>
      <c r="AR7" s="150"/>
      <c r="AS7" s="150"/>
      <c r="AT7" s="149"/>
      <c r="AU7" s="150"/>
      <c r="AV7" s="150"/>
      <c r="AW7" s="362"/>
      <c r="AX7" s="350"/>
      <c r="AY7" s="167"/>
      <c r="AZ7" s="168"/>
      <c r="BA7" s="168"/>
      <c r="BB7" s="168"/>
      <c r="BC7" s="167"/>
      <c r="BD7" s="168"/>
      <c r="BE7" s="169"/>
      <c r="BF7" s="170"/>
    </row>
    <row r="8" spans="1:58" s="364" customFormat="1" ht="92.4" thickBot="1">
      <c r="A8" s="147" t="s">
        <v>65</v>
      </c>
      <c r="B8" s="148">
        <v>38</v>
      </c>
      <c r="C8" s="148"/>
      <c r="D8" s="148"/>
      <c r="E8" s="148"/>
      <c r="F8" s="149"/>
      <c r="G8" s="149"/>
      <c r="H8" s="149"/>
      <c r="I8" s="487"/>
      <c r="J8" s="150">
        <v>38</v>
      </c>
      <c r="K8" s="151"/>
      <c r="L8" s="150"/>
      <c r="M8" s="149">
        <v>38</v>
      </c>
      <c r="N8" s="150"/>
      <c r="O8" s="150"/>
      <c r="P8" s="150"/>
      <c r="Q8" s="150"/>
      <c r="R8" s="150"/>
      <c r="S8" s="150"/>
      <c r="T8" s="150">
        <v>38</v>
      </c>
      <c r="U8" s="150"/>
      <c r="V8" s="150"/>
      <c r="W8" s="150"/>
      <c r="X8" s="150"/>
      <c r="Y8" s="150">
        <v>38</v>
      </c>
      <c r="Z8" s="150"/>
      <c r="AA8" s="491"/>
      <c r="AB8" s="153">
        <v>31</v>
      </c>
      <c r="AC8" s="153">
        <v>7</v>
      </c>
      <c r="AD8" s="153"/>
      <c r="AE8" s="153"/>
      <c r="AF8" s="153"/>
      <c r="AG8" s="153"/>
      <c r="AH8" s="153">
        <v>7</v>
      </c>
      <c r="AI8" s="153"/>
      <c r="AJ8" s="153"/>
      <c r="AK8" s="153"/>
      <c r="AL8" s="153">
        <v>7</v>
      </c>
      <c r="AM8" s="153"/>
      <c r="AN8" s="153"/>
      <c r="AO8" s="492"/>
      <c r="AP8" s="150"/>
      <c r="AQ8" s="150">
        <v>38</v>
      </c>
      <c r="AR8" s="150"/>
      <c r="AS8" s="150"/>
      <c r="AT8" s="149"/>
      <c r="AU8" s="150"/>
      <c r="AV8" s="150"/>
      <c r="AW8" s="362"/>
      <c r="AX8" s="350"/>
      <c r="AY8" s="156">
        <v>38</v>
      </c>
      <c r="AZ8" s="157"/>
      <c r="BA8" s="157"/>
      <c r="BB8" s="157"/>
      <c r="BC8" s="156"/>
      <c r="BD8" s="157"/>
      <c r="BE8" s="171"/>
      <c r="BF8" s="161"/>
    </row>
    <row r="9" spans="1:58" ht="92.4" thickBot="1">
      <c r="A9" s="147" t="s">
        <v>66</v>
      </c>
      <c r="B9" s="148">
        <v>35</v>
      </c>
      <c r="C9" s="148"/>
      <c r="D9" s="148"/>
      <c r="E9" s="148">
        <v>1</v>
      </c>
      <c r="F9" s="149"/>
      <c r="G9" s="149"/>
      <c r="H9" s="149"/>
      <c r="I9" s="487"/>
      <c r="J9" s="173"/>
      <c r="K9" s="185"/>
      <c r="L9" s="150"/>
      <c r="M9" s="149">
        <v>5</v>
      </c>
      <c r="N9" s="150">
        <v>27</v>
      </c>
      <c r="O9" s="150"/>
      <c r="P9" s="150"/>
      <c r="Q9" s="150"/>
      <c r="R9" s="150"/>
      <c r="S9" s="150"/>
      <c r="T9" s="150">
        <v>36</v>
      </c>
      <c r="U9" s="150"/>
      <c r="V9" s="150"/>
      <c r="W9" s="150"/>
      <c r="X9" s="150"/>
      <c r="Y9" s="150">
        <v>36</v>
      </c>
      <c r="Z9" s="150"/>
      <c r="AA9" s="491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492"/>
      <c r="AP9" s="150">
        <v>36</v>
      </c>
      <c r="AQ9" s="150"/>
      <c r="AR9" s="150"/>
      <c r="AS9" s="150"/>
      <c r="AT9" s="149">
        <v>25</v>
      </c>
      <c r="AU9" s="150"/>
      <c r="AV9" s="150"/>
      <c r="AW9" s="148">
        <v>11</v>
      </c>
      <c r="AX9" s="350"/>
      <c r="AY9" s="177"/>
      <c r="AZ9" s="178"/>
      <c r="BA9" s="178"/>
      <c r="BB9" s="178"/>
      <c r="BC9" s="177"/>
      <c r="BD9" s="178"/>
      <c r="BE9" s="179"/>
      <c r="BF9" s="170"/>
    </row>
    <row r="10" spans="1:58" ht="92.4" thickBot="1">
      <c r="A10" s="147" t="s">
        <v>134</v>
      </c>
      <c r="B10" s="180">
        <v>29</v>
      </c>
      <c r="C10" s="180"/>
      <c r="D10" s="180"/>
      <c r="E10" s="180"/>
      <c r="F10" s="152"/>
      <c r="G10" s="152"/>
      <c r="H10" s="152"/>
      <c r="I10" s="487"/>
      <c r="J10" s="173"/>
      <c r="K10" s="185"/>
      <c r="L10" s="153"/>
      <c r="M10" s="152">
        <v>27</v>
      </c>
      <c r="N10" s="181">
        <v>2</v>
      </c>
      <c r="O10" s="181"/>
      <c r="P10" s="181"/>
      <c r="Q10" s="181"/>
      <c r="R10" s="181"/>
      <c r="S10" s="181"/>
      <c r="T10" s="181">
        <v>30</v>
      </c>
      <c r="U10" s="181"/>
      <c r="V10" s="181"/>
      <c r="W10" s="181"/>
      <c r="X10" s="181"/>
      <c r="Y10" s="153">
        <v>30</v>
      </c>
      <c r="Z10" s="153"/>
      <c r="AA10" s="491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492"/>
      <c r="AP10" s="153">
        <v>29</v>
      </c>
      <c r="AQ10" s="153"/>
      <c r="AR10" s="153"/>
      <c r="AS10" s="153"/>
      <c r="AT10" s="152">
        <v>24</v>
      </c>
      <c r="AU10" s="153"/>
      <c r="AV10" s="153"/>
      <c r="AW10" s="180">
        <v>5</v>
      </c>
      <c r="AX10" s="365"/>
      <c r="AY10" s="177"/>
      <c r="AZ10" s="178"/>
      <c r="BA10" s="178"/>
      <c r="BB10" s="178"/>
      <c r="BC10" s="177"/>
      <c r="BD10" s="178"/>
      <c r="BE10" s="179"/>
      <c r="BF10" s="170"/>
    </row>
    <row r="11" spans="1:58" ht="92.4" thickBot="1">
      <c r="A11" s="147" t="s">
        <v>41</v>
      </c>
      <c r="B11" s="174"/>
      <c r="C11" s="174"/>
      <c r="D11" s="174"/>
      <c r="E11" s="174"/>
      <c r="F11" s="183"/>
      <c r="G11" s="183"/>
      <c r="H11" s="183"/>
      <c r="I11" s="487"/>
      <c r="J11" s="173"/>
      <c r="K11" s="185"/>
      <c r="L11" s="184"/>
      <c r="M11" s="18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491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492"/>
      <c r="AP11" s="173"/>
      <c r="AQ11" s="173"/>
      <c r="AR11" s="173"/>
      <c r="AS11" s="173"/>
      <c r="AT11" s="186"/>
      <c r="AU11" s="163"/>
      <c r="AV11" s="163"/>
      <c r="AW11" s="366"/>
      <c r="AX11" s="365"/>
      <c r="AY11" s="177"/>
      <c r="AZ11" s="178"/>
      <c r="BA11" s="178"/>
      <c r="BB11" s="178"/>
      <c r="BC11" s="177"/>
      <c r="BD11" s="178"/>
      <c r="BE11" s="179"/>
      <c r="BF11" s="170"/>
    </row>
    <row r="12" spans="1:58" ht="92.4" thickBot="1">
      <c r="A12" s="189" t="s">
        <v>135</v>
      </c>
      <c r="B12" s="180">
        <v>46</v>
      </c>
      <c r="C12" s="180">
        <v>3</v>
      </c>
      <c r="D12" s="180"/>
      <c r="E12" s="180"/>
      <c r="F12" s="152"/>
      <c r="G12" s="152"/>
      <c r="H12" s="152"/>
      <c r="I12" s="487"/>
      <c r="J12" s="173"/>
      <c r="K12" s="185"/>
      <c r="L12" s="153"/>
      <c r="M12" s="152">
        <v>17</v>
      </c>
      <c r="N12" s="153">
        <v>29</v>
      </c>
      <c r="O12" s="153"/>
      <c r="P12" s="153"/>
      <c r="Q12" s="153"/>
      <c r="R12" s="153"/>
      <c r="S12" s="153"/>
      <c r="T12" s="153">
        <v>46</v>
      </c>
      <c r="U12" s="153"/>
      <c r="V12" s="153"/>
      <c r="W12" s="153"/>
      <c r="X12" s="153"/>
      <c r="Y12" s="153">
        <v>46</v>
      </c>
      <c r="Z12" s="153"/>
      <c r="AA12" s="491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492"/>
      <c r="AP12" s="153"/>
      <c r="AQ12" s="153">
        <v>49</v>
      </c>
      <c r="AR12" s="153"/>
      <c r="AS12" s="153"/>
      <c r="AT12" s="152"/>
      <c r="AU12" s="153"/>
      <c r="AV12" s="153"/>
      <c r="AW12" s="209"/>
      <c r="AX12" s="365"/>
      <c r="AY12" s="177"/>
      <c r="AZ12" s="178"/>
      <c r="BA12" s="178"/>
      <c r="BB12" s="178"/>
      <c r="BC12" s="177"/>
      <c r="BD12" s="178"/>
      <c r="BE12" s="179"/>
      <c r="BF12" s="170"/>
    </row>
    <row r="13" spans="1:58" ht="92.4" thickBot="1">
      <c r="A13" s="189" t="s">
        <v>136</v>
      </c>
      <c r="B13" s="180">
        <v>35</v>
      </c>
      <c r="C13" s="180">
        <v>1</v>
      </c>
      <c r="D13" s="180"/>
      <c r="E13" s="180"/>
      <c r="F13" s="152"/>
      <c r="G13" s="152"/>
      <c r="H13" s="152"/>
      <c r="I13" s="487"/>
      <c r="J13" s="173"/>
      <c r="K13" s="185"/>
      <c r="L13" s="153"/>
      <c r="M13" s="152">
        <v>14</v>
      </c>
      <c r="N13" s="153">
        <v>20</v>
      </c>
      <c r="O13" s="153"/>
      <c r="P13" s="153"/>
      <c r="Q13" s="153"/>
      <c r="R13" s="153"/>
      <c r="S13" s="153"/>
      <c r="T13" s="153">
        <v>34</v>
      </c>
      <c r="U13" s="153"/>
      <c r="V13" s="153"/>
      <c r="W13" s="153"/>
      <c r="X13" s="153"/>
      <c r="Y13" s="153">
        <v>34</v>
      </c>
      <c r="Z13" s="153"/>
      <c r="AA13" s="491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492"/>
      <c r="AP13" s="153"/>
      <c r="AQ13" s="153">
        <v>35</v>
      </c>
      <c r="AR13" s="153"/>
      <c r="AS13" s="153"/>
      <c r="AT13" s="152"/>
      <c r="AU13" s="153"/>
      <c r="AV13" s="153"/>
      <c r="AW13" s="209"/>
      <c r="AX13" s="365"/>
      <c r="AY13" s="177"/>
      <c r="AZ13" s="178"/>
      <c r="BA13" s="178"/>
      <c r="BB13" s="178"/>
      <c r="BC13" s="177"/>
      <c r="BD13" s="178"/>
      <c r="BE13" s="179"/>
      <c r="BF13" s="170"/>
    </row>
    <row r="14" spans="1:58" ht="92.4" thickBot="1">
      <c r="A14" s="189" t="s">
        <v>70</v>
      </c>
      <c r="B14" s="180">
        <v>37</v>
      </c>
      <c r="C14" s="180">
        <v>3</v>
      </c>
      <c r="D14" s="180"/>
      <c r="E14" s="180"/>
      <c r="F14" s="152"/>
      <c r="G14" s="152"/>
      <c r="H14" s="152"/>
      <c r="I14" s="487"/>
      <c r="J14" s="173"/>
      <c r="K14" s="185"/>
      <c r="L14" s="153"/>
      <c r="M14" s="152">
        <v>21</v>
      </c>
      <c r="N14" s="153">
        <v>13</v>
      </c>
      <c r="O14" s="153"/>
      <c r="P14" s="153"/>
      <c r="Q14" s="153"/>
      <c r="R14" s="153"/>
      <c r="S14" s="153"/>
      <c r="T14" s="153">
        <v>37</v>
      </c>
      <c r="U14" s="153"/>
      <c r="V14" s="153"/>
      <c r="W14" s="153"/>
      <c r="X14" s="153"/>
      <c r="Y14" s="153">
        <v>37</v>
      </c>
      <c r="Z14" s="153"/>
      <c r="AA14" s="491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492"/>
      <c r="AP14" s="153"/>
      <c r="AQ14" s="153">
        <v>39</v>
      </c>
      <c r="AR14" s="153"/>
      <c r="AS14" s="153"/>
      <c r="AT14" s="152">
        <v>1</v>
      </c>
      <c r="AU14" s="153"/>
      <c r="AV14" s="153"/>
      <c r="AW14" s="209"/>
      <c r="AX14" s="365"/>
      <c r="AY14" s="177"/>
      <c r="AZ14" s="178"/>
      <c r="BA14" s="178"/>
      <c r="BB14" s="178"/>
      <c r="BC14" s="177"/>
      <c r="BD14" s="178"/>
      <c r="BE14" s="179"/>
      <c r="BF14" s="170"/>
    </row>
    <row r="15" spans="1:58" ht="92.4" thickBot="1">
      <c r="A15" s="190" t="s">
        <v>71</v>
      </c>
      <c r="B15" s="180">
        <v>36</v>
      </c>
      <c r="C15" s="180"/>
      <c r="D15" s="180"/>
      <c r="E15" s="180"/>
      <c r="F15" s="152"/>
      <c r="G15" s="152"/>
      <c r="H15" s="152"/>
      <c r="I15" s="487"/>
      <c r="J15" s="184"/>
      <c r="K15" s="367">
        <v>60</v>
      </c>
      <c r="L15" s="153"/>
      <c r="M15" s="152">
        <v>18</v>
      </c>
      <c r="N15" s="153">
        <v>17</v>
      </c>
      <c r="O15" s="153"/>
      <c r="P15" s="153"/>
      <c r="Q15" s="153"/>
      <c r="R15" s="153"/>
      <c r="S15" s="153"/>
      <c r="T15" s="153">
        <v>32</v>
      </c>
      <c r="U15" s="153"/>
      <c r="V15" s="153"/>
      <c r="W15" s="153"/>
      <c r="X15" s="153"/>
      <c r="Y15" s="153">
        <v>36</v>
      </c>
      <c r="Z15" s="153"/>
      <c r="AA15" s="491"/>
      <c r="AB15" s="184">
        <v>17</v>
      </c>
      <c r="AC15" s="184">
        <v>18</v>
      </c>
      <c r="AD15" s="184"/>
      <c r="AE15" s="184"/>
      <c r="AF15" s="184"/>
      <c r="AG15" s="184"/>
      <c r="AH15" s="184">
        <v>15</v>
      </c>
      <c r="AI15" s="184"/>
      <c r="AJ15" s="184"/>
      <c r="AK15" s="184"/>
      <c r="AL15" s="184">
        <v>23</v>
      </c>
      <c r="AM15" s="184"/>
      <c r="AN15" s="184"/>
      <c r="AO15" s="492"/>
      <c r="AP15" s="153"/>
      <c r="AQ15" s="153">
        <v>36</v>
      </c>
      <c r="AR15" s="153"/>
      <c r="AS15" s="153"/>
      <c r="AT15" s="152"/>
      <c r="AU15" s="153"/>
      <c r="AV15" s="153"/>
      <c r="AW15" s="209"/>
      <c r="AX15" s="365"/>
      <c r="AY15" s="193">
        <v>36</v>
      </c>
      <c r="AZ15" s="194"/>
      <c r="BA15" s="194"/>
      <c r="BB15" s="194"/>
      <c r="BC15" s="193"/>
      <c r="BD15" s="194"/>
      <c r="BE15" s="195"/>
      <c r="BF15" s="161"/>
    </row>
    <row r="16" spans="1:58" ht="92.4" thickBot="1">
      <c r="A16" s="147" t="s">
        <v>72</v>
      </c>
      <c r="B16" s="148">
        <v>25</v>
      </c>
      <c r="C16" s="148"/>
      <c r="D16" s="148"/>
      <c r="E16" s="148"/>
      <c r="F16" s="149"/>
      <c r="G16" s="149"/>
      <c r="H16" s="149"/>
      <c r="I16" s="487"/>
      <c r="J16" s="150">
        <v>23</v>
      </c>
      <c r="K16" s="151"/>
      <c r="L16" s="150"/>
      <c r="M16" s="149">
        <v>16</v>
      </c>
      <c r="N16" s="150">
        <v>15</v>
      </c>
      <c r="O16" s="150"/>
      <c r="P16" s="150"/>
      <c r="Q16" s="150"/>
      <c r="R16" s="150"/>
      <c r="S16" s="150"/>
      <c r="T16" s="150">
        <v>36</v>
      </c>
      <c r="U16" s="150"/>
      <c r="V16" s="150"/>
      <c r="W16" s="150"/>
      <c r="X16" s="150"/>
      <c r="Y16" s="150">
        <v>31</v>
      </c>
      <c r="Z16" s="150"/>
      <c r="AA16" s="491"/>
      <c r="AB16" s="153">
        <v>15</v>
      </c>
      <c r="AC16" s="153">
        <v>14</v>
      </c>
      <c r="AD16" s="153"/>
      <c r="AE16" s="153"/>
      <c r="AF16" s="153"/>
      <c r="AG16" s="153"/>
      <c r="AH16" s="153">
        <v>34</v>
      </c>
      <c r="AI16" s="153"/>
      <c r="AJ16" s="153"/>
      <c r="AK16" s="153"/>
      <c r="AL16" s="153">
        <v>29</v>
      </c>
      <c r="AM16" s="153"/>
      <c r="AN16" s="153"/>
      <c r="AO16" s="492"/>
      <c r="AP16" s="150"/>
      <c r="AQ16" s="150">
        <v>23</v>
      </c>
      <c r="AR16" s="150"/>
      <c r="AS16" s="150">
        <v>2</v>
      </c>
      <c r="AT16" s="149"/>
      <c r="AU16" s="150"/>
      <c r="AV16" s="150"/>
      <c r="AW16" s="148"/>
      <c r="AX16" s="365"/>
      <c r="AY16" s="156">
        <v>21</v>
      </c>
      <c r="AZ16" s="157"/>
      <c r="BA16" s="157"/>
      <c r="BB16" s="157">
        <v>2</v>
      </c>
      <c r="BC16" s="156"/>
      <c r="BD16" s="157"/>
      <c r="BE16" s="171"/>
      <c r="BF16" s="161"/>
    </row>
    <row r="17" spans="1:58" ht="92.4" thickBot="1">
      <c r="A17" s="197" t="s">
        <v>73</v>
      </c>
      <c r="B17" s="174"/>
      <c r="C17" s="174"/>
      <c r="D17" s="174"/>
      <c r="E17" s="174"/>
      <c r="F17" s="183"/>
      <c r="G17" s="183"/>
      <c r="H17" s="183"/>
      <c r="I17" s="487"/>
      <c r="J17" s="173"/>
      <c r="K17" s="185"/>
      <c r="L17" s="153"/>
      <c r="M17" s="152">
        <v>10</v>
      </c>
      <c r="N17" s="153">
        <v>12</v>
      </c>
      <c r="O17" s="153">
        <v>10</v>
      </c>
      <c r="P17" s="153">
        <v>15</v>
      </c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491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AL17" s="173"/>
      <c r="AM17" s="173"/>
      <c r="AN17" s="173"/>
      <c r="AO17" s="492"/>
      <c r="AP17" s="173"/>
      <c r="AQ17" s="173"/>
      <c r="AR17" s="173"/>
      <c r="AS17" s="173"/>
      <c r="AT17" s="186"/>
      <c r="AU17" s="163"/>
      <c r="AV17" s="163"/>
      <c r="AW17" s="366"/>
      <c r="AX17" s="365"/>
      <c r="AY17" s="177"/>
      <c r="AZ17" s="178"/>
      <c r="BA17" s="178"/>
      <c r="BB17" s="178"/>
      <c r="BC17" s="177"/>
      <c r="BD17" s="178"/>
      <c r="BE17" s="179"/>
      <c r="BF17" s="170"/>
    </row>
    <row r="18" spans="1:58" s="368" customFormat="1" ht="92.4" thickBot="1">
      <c r="A18" s="197" t="s">
        <v>74</v>
      </c>
      <c r="B18" s="191"/>
      <c r="C18" s="191"/>
      <c r="D18" s="191"/>
      <c r="E18" s="191"/>
      <c r="F18" s="192">
        <v>6</v>
      </c>
      <c r="G18" s="192">
        <v>12</v>
      </c>
      <c r="H18" s="192">
        <v>1</v>
      </c>
      <c r="I18" s="487"/>
      <c r="J18" s="173"/>
      <c r="K18" s="185"/>
      <c r="L18" s="153"/>
      <c r="M18" s="152"/>
      <c r="N18" s="153"/>
      <c r="O18" s="153"/>
      <c r="P18" s="153"/>
      <c r="Q18" s="153"/>
      <c r="R18" s="153"/>
      <c r="S18" s="153">
        <v>12</v>
      </c>
      <c r="T18" s="153"/>
      <c r="U18" s="153"/>
      <c r="V18" s="153"/>
      <c r="W18" s="153"/>
      <c r="X18" s="153">
        <v>15</v>
      </c>
      <c r="Y18" s="153"/>
      <c r="Z18" s="153"/>
      <c r="AA18" s="491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492"/>
      <c r="AP18" s="173"/>
      <c r="AQ18" s="173"/>
      <c r="AR18" s="173"/>
      <c r="AS18" s="173"/>
      <c r="AT18" s="186"/>
      <c r="AU18" s="163"/>
      <c r="AV18" s="163"/>
      <c r="AW18" s="366"/>
      <c r="AX18" s="365"/>
      <c r="AY18" s="177"/>
      <c r="AZ18" s="178"/>
      <c r="BA18" s="178"/>
      <c r="BB18" s="178"/>
      <c r="BC18" s="177"/>
      <c r="BD18" s="178"/>
      <c r="BE18" s="179"/>
      <c r="BF18" s="170"/>
    </row>
    <row r="19" spans="1:58" ht="92.4" thickBot="1">
      <c r="A19" s="197" t="s">
        <v>75</v>
      </c>
      <c r="B19" s="191"/>
      <c r="C19" s="191"/>
      <c r="D19" s="191"/>
      <c r="E19" s="191"/>
      <c r="F19" s="192"/>
      <c r="G19" s="192"/>
      <c r="H19" s="192"/>
      <c r="I19" s="487"/>
      <c r="J19" s="173"/>
      <c r="K19" s="185"/>
      <c r="L19" s="153"/>
      <c r="M19" s="152">
        <v>6</v>
      </c>
      <c r="N19" s="153">
        <v>6</v>
      </c>
      <c r="O19" s="153"/>
      <c r="P19" s="153"/>
      <c r="Q19" s="153"/>
      <c r="R19" s="153"/>
      <c r="S19" s="153"/>
      <c r="T19" s="153">
        <v>12</v>
      </c>
      <c r="U19" s="153"/>
      <c r="V19" s="153"/>
      <c r="W19" s="153"/>
      <c r="X19" s="153"/>
      <c r="Y19" s="153">
        <v>12</v>
      </c>
      <c r="Z19" s="153"/>
      <c r="AA19" s="491"/>
      <c r="AB19" s="178"/>
      <c r="AC19" s="178"/>
      <c r="AD19" s="178"/>
      <c r="AE19" s="178"/>
      <c r="AF19" s="178"/>
      <c r="AG19" s="178"/>
      <c r="AH19" s="178"/>
      <c r="AI19" s="178"/>
      <c r="AJ19" s="178"/>
      <c r="AK19" s="178"/>
      <c r="AL19" s="178"/>
      <c r="AM19" s="178"/>
      <c r="AN19" s="178"/>
      <c r="AO19" s="492"/>
      <c r="AP19" s="166"/>
      <c r="AQ19" s="166"/>
      <c r="AR19" s="166"/>
      <c r="AS19" s="166"/>
      <c r="AT19" s="165"/>
      <c r="AU19" s="166"/>
      <c r="AV19" s="166"/>
      <c r="AW19" s="369"/>
      <c r="AX19" s="365"/>
      <c r="AY19" s="177"/>
      <c r="AZ19" s="178"/>
      <c r="BA19" s="178"/>
      <c r="BB19" s="178"/>
      <c r="BC19" s="177"/>
      <c r="BD19" s="178"/>
      <c r="BE19" s="179"/>
      <c r="BF19" s="170"/>
    </row>
    <row r="20" spans="1:58" ht="92.4" thickBot="1">
      <c r="A20" s="197" t="s">
        <v>42</v>
      </c>
      <c r="B20" s="174"/>
      <c r="C20" s="174"/>
      <c r="D20" s="174"/>
      <c r="E20" s="174"/>
      <c r="F20" s="183"/>
      <c r="G20" s="183"/>
      <c r="H20" s="183"/>
      <c r="I20" s="487"/>
      <c r="J20" s="173"/>
      <c r="K20" s="185"/>
      <c r="L20" s="153"/>
      <c r="M20" s="165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491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173"/>
      <c r="AN20" s="173"/>
      <c r="AO20" s="492"/>
      <c r="AP20" s="166"/>
      <c r="AQ20" s="166"/>
      <c r="AR20" s="166"/>
      <c r="AS20" s="166"/>
      <c r="AT20" s="165"/>
      <c r="AU20" s="166"/>
      <c r="AV20" s="166"/>
      <c r="AW20" s="369"/>
      <c r="AX20" s="365"/>
      <c r="AY20" s="177"/>
      <c r="AZ20" s="178"/>
      <c r="BA20" s="178"/>
      <c r="BB20" s="178"/>
      <c r="BC20" s="177"/>
      <c r="BD20" s="178"/>
      <c r="BE20" s="179"/>
      <c r="BF20" s="170"/>
    </row>
    <row r="21" spans="1:58" ht="92.4" thickBot="1">
      <c r="A21" s="147" t="s">
        <v>43</v>
      </c>
      <c r="B21" s="174"/>
      <c r="C21" s="174"/>
      <c r="D21" s="174"/>
      <c r="E21" s="174"/>
      <c r="F21" s="183"/>
      <c r="G21" s="183"/>
      <c r="H21" s="183"/>
      <c r="I21" s="487"/>
      <c r="J21" s="178"/>
      <c r="K21" s="179"/>
      <c r="L21" s="153"/>
      <c r="M21" s="177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  <c r="AA21" s="491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492"/>
      <c r="AP21" s="166"/>
      <c r="AQ21" s="166"/>
      <c r="AR21" s="166"/>
      <c r="AS21" s="166"/>
      <c r="AT21" s="165"/>
      <c r="AU21" s="166"/>
      <c r="AV21" s="166"/>
      <c r="AW21" s="369"/>
      <c r="AX21" s="370"/>
      <c r="AY21" s="177"/>
      <c r="AZ21" s="178"/>
      <c r="BA21" s="178"/>
      <c r="BB21" s="178"/>
      <c r="BC21" s="177"/>
      <c r="BD21" s="178"/>
      <c r="BE21" s="179"/>
      <c r="BF21" s="170"/>
    </row>
    <row r="22" spans="1:58" ht="92.4" thickBot="1">
      <c r="A22" s="201" t="s">
        <v>77</v>
      </c>
      <c r="B22" s="180">
        <v>7</v>
      </c>
      <c r="C22" s="180"/>
      <c r="D22" s="180"/>
      <c r="E22" s="180"/>
      <c r="F22" s="152"/>
      <c r="G22" s="152"/>
      <c r="H22" s="152"/>
      <c r="I22" s="487"/>
      <c r="J22" s="194"/>
      <c r="K22" s="195"/>
      <c r="L22" s="153"/>
      <c r="M22" s="152"/>
      <c r="N22" s="153">
        <v>6</v>
      </c>
      <c r="O22" s="153"/>
      <c r="P22" s="153"/>
      <c r="Q22" s="153"/>
      <c r="R22" s="153"/>
      <c r="S22" s="153"/>
      <c r="T22" s="153">
        <v>6</v>
      </c>
      <c r="U22" s="153"/>
      <c r="V22" s="153"/>
      <c r="W22" s="153"/>
      <c r="X22" s="153"/>
      <c r="Y22" s="153">
        <v>6</v>
      </c>
      <c r="Z22" s="153"/>
      <c r="AA22" s="491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492"/>
      <c r="AP22" s="153"/>
      <c r="AQ22" s="153">
        <v>7</v>
      </c>
      <c r="AR22" s="153"/>
      <c r="AS22" s="153"/>
      <c r="AT22" s="152"/>
      <c r="AU22" s="153"/>
      <c r="AV22" s="153"/>
      <c r="AW22" s="209"/>
      <c r="AX22" s="365"/>
      <c r="AY22" s="193"/>
      <c r="AZ22" s="194"/>
      <c r="BA22" s="194"/>
      <c r="BB22" s="194"/>
      <c r="BC22" s="193"/>
      <c r="BD22" s="194"/>
      <c r="BE22" s="195"/>
      <c r="BF22" s="161"/>
    </row>
    <row r="23" spans="1:58" ht="92.4" thickBot="1">
      <c r="A23" s="201" t="s">
        <v>78</v>
      </c>
      <c r="B23" s="180">
        <v>7</v>
      </c>
      <c r="C23" s="180"/>
      <c r="D23" s="180"/>
      <c r="E23" s="180"/>
      <c r="F23" s="152"/>
      <c r="G23" s="152"/>
      <c r="H23" s="152"/>
      <c r="I23" s="487"/>
      <c r="J23" s="194"/>
      <c r="K23" s="195">
        <v>14</v>
      </c>
      <c r="L23" s="153"/>
      <c r="M23" s="152"/>
      <c r="N23" s="153">
        <v>7</v>
      </c>
      <c r="O23" s="153"/>
      <c r="P23" s="153"/>
      <c r="Q23" s="153"/>
      <c r="R23" s="153"/>
      <c r="S23" s="153"/>
      <c r="T23" s="153">
        <v>7</v>
      </c>
      <c r="U23" s="153"/>
      <c r="V23" s="153"/>
      <c r="W23" s="153"/>
      <c r="X23" s="153"/>
      <c r="Y23" s="153">
        <v>7</v>
      </c>
      <c r="Z23" s="153"/>
      <c r="AA23" s="491"/>
      <c r="AB23" s="194"/>
      <c r="AC23" s="194">
        <v>7</v>
      </c>
      <c r="AD23" s="194"/>
      <c r="AE23" s="194"/>
      <c r="AF23" s="194"/>
      <c r="AG23" s="194"/>
      <c r="AH23" s="194">
        <v>7</v>
      </c>
      <c r="AI23" s="194"/>
      <c r="AJ23" s="194"/>
      <c r="AK23" s="194"/>
      <c r="AL23" s="194">
        <v>7</v>
      </c>
      <c r="AM23" s="194"/>
      <c r="AN23" s="194"/>
      <c r="AO23" s="492"/>
      <c r="AP23" s="153"/>
      <c r="AQ23" s="153">
        <v>7</v>
      </c>
      <c r="AR23" s="153"/>
      <c r="AS23" s="153"/>
      <c r="AT23" s="152"/>
      <c r="AU23" s="153"/>
      <c r="AV23" s="153"/>
      <c r="AW23" s="209"/>
      <c r="AX23" s="365"/>
      <c r="AY23" s="193">
        <v>7</v>
      </c>
      <c r="AZ23" s="194"/>
      <c r="BA23" s="194"/>
      <c r="BB23" s="194"/>
      <c r="BC23" s="193"/>
      <c r="BD23" s="194"/>
      <c r="BE23" s="195"/>
      <c r="BF23" s="161"/>
    </row>
    <row r="24" spans="1:58" ht="92.4" thickBot="1">
      <c r="A24" s="201" t="s">
        <v>79</v>
      </c>
      <c r="B24" s="180">
        <v>13</v>
      </c>
      <c r="C24" s="180"/>
      <c r="D24" s="180"/>
      <c r="E24" s="180"/>
      <c r="F24" s="152"/>
      <c r="G24" s="152"/>
      <c r="H24" s="152"/>
      <c r="I24" s="487"/>
      <c r="J24" s="194"/>
      <c r="K24" s="195">
        <v>19</v>
      </c>
      <c r="L24" s="153"/>
      <c r="M24" s="152">
        <v>1</v>
      </c>
      <c r="N24" s="153">
        <v>12</v>
      </c>
      <c r="O24" s="153"/>
      <c r="P24" s="153"/>
      <c r="Q24" s="153"/>
      <c r="R24" s="153"/>
      <c r="S24" s="153"/>
      <c r="T24" s="153">
        <v>13</v>
      </c>
      <c r="U24" s="153"/>
      <c r="V24" s="153"/>
      <c r="W24" s="153"/>
      <c r="X24" s="153"/>
      <c r="Y24" s="153">
        <v>13</v>
      </c>
      <c r="Z24" s="153"/>
      <c r="AA24" s="491"/>
      <c r="AB24" s="194"/>
      <c r="AC24" s="194">
        <v>14</v>
      </c>
      <c r="AD24" s="194"/>
      <c r="AE24" s="194"/>
      <c r="AF24" s="194"/>
      <c r="AG24" s="194"/>
      <c r="AH24" s="194">
        <v>14</v>
      </c>
      <c r="AI24" s="194"/>
      <c r="AJ24" s="194"/>
      <c r="AK24" s="194"/>
      <c r="AL24" s="194">
        <v>14</v>
      </c>
      <c r="AM24" s="194"/>
      <c r="AN24" s="194"/>
      <c r="AO24" s="492"/>
      <c r="AP24" s="153"/>
      <c r="AQ24" s="153">
        <v>13</v>
      </c>
      <c r="AR24" s="153"/>
      <c r="AS24" s="153"/>
      <c r="AT24" s="152"/>
      <c r="AU24" s="153"/>
      <c r="AV24" s="153"/>
      <c r="AW24" s="209"/>
      <c r="AX24" s="365"/>
      <c r="AY24" s="193">
        <v>15</v>
      </c>
      <c r="AZ24" s="194"/>
      <c r="BA24" s="194"/>
      <c r="BB24" s="194"/>
      <c r="BC24" s="193"/>
      <c r="BD24" s="194"/>
      <c r="BE24" s="195"/>
      <c r="BF24" s="161"/>
    </row>
    <row r="25" spans="1:58" ht="92.4" thickBot="1">
      <c r="A25" s="201" t="s">
        <v>80</v>
      </c>
      <c r="B25" s="180">
        <v>14</v>
      </c>
      <c r="C25" s="180"/>
      <c r="D25" s="180"/>
      <c r="E25" s="180"/>
      <c r="F25" s="152"/>
      <c r="G25" s="152"/>
      <c r="H25" s="152"/>
      <c r="I25" s="487"/>
      <c r="J25" s="194"/>
      <c r="K25" s="195">
        <v>18</v>
      </c>
      <c r="L25" s="153"/>
      <c r="M25" s="152"/>
      <c r="N25" s="153">
        <v>14</v>
      </c>
      <c r="O25" s="153"/>
      <c r="P25" s="153"/>
      <c r="Q25" s="153"/>
      <c r="R25" s="153"/>
      <c r="S25" s="153"/>
      <c r="T25" s="153">
        <v>14</v>
      </c>
      <c r="U25" s="153"/>
      <c r="V25" s="153"/>
      <c r="W25" s="153"/>
      <c r="X25" s="153"/>
      <c r="Y25" s="153">
        <v>14</v>
      </c>
      <c r="Z25" s="153"/>
      <c r="AA25" s="491"/>
      <c r="AB25" s="194"/>
      <c r="AC25" s="194">
        <v>15</v>
      </c>
      <c r="AD25" s="194"/>
      <c r="AE25" s="194"/>
      <c r="AF25" s="194"/>
      <c r="AG25" s="194"/>
      <c r="AH25" s="194">
        <v>15</v>
      </c>
      <c r="AI25" s="194"/>
      <c r="AJ25" s="194"/>
      <c r="AK25" s="194"/>
      <c r="AL25" s="194">
        <v>15</v>
      </c>
      <c r="AM25" s="194"/>
      <c r="AN25" s="194"/>
      <c r="AO25" s="492"/>
      <c r="AP25" s="153"/>
      <c r="AQ25" s="153">
        <v>14</v>
      </c>
      <c r="AR25" s="153"/>
      <c r="AS25" s="153"/>
      <c r="AT25" s="152"/>
      <c r="AU25" s="153"/>
      <c r="AV25" s="153"/>
      <c r="AW25" s="209"/>
      <c r="AX25" s="365"/>
      <c r="AY25" s="193">
        <v>15</v>
      </c>
      <c r="AZ25" s="194"/>
      <c r="BA25" s="194"/>
      <c r="BB25" s="194"/>
      <c r="BC25" s="193"/>
      <c r="BD25" s="194"/>
      <c r="BE25" s="195"/>
      <c r="BF25" s="161"/>
    </row>
    <row r="26" spans="1:58" ht="92.4" thickBot="1">
      <c r="A26" s="201" t="s">
        <v>81</v>
      </c>
      <c r="B26" s="180">
        <v>15</v>
      </c>
      <c r="C26" s="180"/>
      <c r="D26" s="180"/>
      <c r="E26" s="180"/>
      <c r="F26" s="152"/>
      <c r="G26" s="152"/>
      <c r="H26" s="152"/>
      <c r="I26" s="487"/>
      <c r="J26" s="194"/>
      <c r="K26" s="195">
        <v>19</v>
      </c>
      <c r="L26" s="153"/>
      <c r="M26" s="152"/>
      <c r="N26" s="153">
        <v>14</v>
      </c>
      <c r="O26" s="153"/>
      <c r="P26" s="153"/>
      <c r="Q26" s="153"/>
      <c r="R26" s="153"/>
      <c r="S26" s="153"/>
      <c r="T26" s="153">
        <v>15</v>
      </c>
      <c r="U26" s="153"/>
      <c r="V26" s="153"/>
      <c r="W26" s="153"/>
      <c r="X26" s="153"/>
      <c r="Y26" s="153">
        <v>15</v>
      </c>
      <c r="Z26" s="153"/>
      <c r="AA26" s="491"/>
      <c r="AB26" s="194"/>
      <c r="AC26" s="194">
        <v>15</v>
      </c>
      <c r="AD26" s="194"/>
      <c r="AE26" s="194"/>
      <c r="AF26" s="194"/>
      <c r="AG26" s="194"/>
      <c r="AH26" s="194">
        <v>15</v>
      </c>
      <c r="AI26" s="194"/>
      <c r="AJ26" s="194"/>
      <c r="AK26" s="194"/>
      <c r="AL26" s="194">
        <v>15</v>
      </c>
      <c r="AM26" s="194"/>
      <c r="AN26" s="194"/>
      <c r="AO26" s="492"/>
      <c r="AP26" s="153"/>
      <c r="AQ26" s="153">
        <v>15</v>
      </c>
      <c r="AR26" s="153"/>
      <c r="AS26" s="153"/>
      <c r="AT26" s="152"/>
      <c r="AU26" s="153"/>
      <c r="AV26" s="153"/>
      <c r="AW26" s="209"/>
      <c r="AX26" s="365"/>
      <c r="AY26" s="193">
        <v>15</v>
      </c>
      <c r="AZ26" s="194"/>
      <c r="BA26" s="194"/>
      <c r="BB26" s="194"/>
      <c r="BC26" s="193"/>
      <c r="BD26" s="194"/>
      <c r="BE26" s="195"/>
      <c r="BF26" s="161"/>
    </row>
    <row r="27" spans="1:58" ht="92.4" thickBot="1">
      <c r="A27" s="201" t="s">
        <v>82</v>
      </c>
      <c r="B27" s="180">
        <v>10</v>
      </c>
      <c r="C27" s="180"/>
      <c r="D27" s="180"/>
      <c r="E27" s="180"/>
      <c r="F27" s="152"/>
      <c r="G27" s="152"/>
      <c r="H27" s="152"/>
      <c r="I27" s="487"/>
      <c r="J27" s="194"/>
      <c r="K27" s="195">
        <v>17</v>
      </c>
      <c r="L27" s="153"/>
      <c r="M27" s="152"/>
      <c r="N27" s="153">
        <v>8</v>
      </c>
      <c r="O27" s="153"/>
      <c r="P27" s="153"/>
      <c r="Q27" s="153"/>
      <c r="R27" s="153"/>
      <c r="S27" s="153"/>
      <c r="T27" s="153">
        <v>9</v>
      </c>
      <c r="U27" s="153"/>
      <c r="V27" s="153"/>
      <c r="W27" s="153"/>
      <c r="X27" s="153"/>
      <c r="Y27" s="153">
        <v>9</v>
      </c>
      <c r="Z27" s="153"/>
      <c r="AA27" s="491"/>
      <c r="AB27" s="194"/>
      <c r="AC27" s="194">
        <v>11</v>
      </c>
      <c r="AD27" s="194"/>
      <c r="AE27" s="194"/>
      <c r="AF27" s="194"/>
      <c r="AG27" s="194"/>
      <c r="AH27" s="194">
        <v>11</v>
      </c>
      <c r="AI27" s="194"/>
      <c r="AJ27" s="194"/>
      <c r="AK27" s="194"/>
      <c r="AL27" s="194">
        <v>11</v>
      </c>
      <c r="AM27" s="194"/>
      <c r="AN27" s="194"/>
      <c r="AO27" s="492"/>
      <c r="AP27" s="153"/>
      <c r="AQ27" s="153">
        <v>10</v>
      </c>
      <c r="AR27" s="153"/>
      <c r="AS27" s="153"/>
      <c r="AT27" s="152"/>
      <c r="AU27" s="153"/>
      <c r="AV27" s="153"/>
      <c r="AW27" s="209"/>
      <c r="AX27" s="365"/>
      <c r="AY27" s="193">
        <v>11</v>
      </c>
      <c r="AZ27" s="194"/>
      <c r="BA27" s="194"/>
      <c r="BB27" s="194"/>
      <c r="BC27" s="193"/>
      <c r="BD27" s="194"/>
      <c r="BE27" s="195"/>
      <c r="BF27" s="161"/>
    </row>
    <row r="28" spans="1:58" ht="92.4" thickBot="1">
      <c r="A28" s="201" t="s">
        <v>83</v>
      </c>
      <c r="B28" s="180">
        <v>13</v>
      </c>
      <c r="C28" s="180"/>
      <c r="D28" s="180"/>
      <c r="E28" s="180"/>
      <c r="F28" s="152"/>
      <c r="G28" s="152"/>
      <c r="H28" s="152"/>
      <c r="I28" s="487"/>
      <c r="J28" s="194"/>
      <c r="K28" s="195">
        <v>18</v>
      </c>
      <c r="L28" s="153"/>
      <c r="M28" s="152"/>
      <c r="N28" s="153">
        <v>11</v>
      </c>
      <c r="O28" s="153"/>
      <c r="P28" s="153"/>
      <c r="Q28" s="153"/>
      <c r="R28" s="153"/>
      <c r="S28" s="153"/>
      <c r="T28" s="153">
        <v>13</v>
      </c>
      <c r="U28" s="153"/>
      <c r="V28" s="153"/>
      <c r="W28" s="153"/>
      <c r="X28" s="153"/>
      <c r="Y28" s="153">
        <v>13</v>
      </c>
      <c r="Z28" s="153"/>
      <c r="AA28" s="491"/>
      <c r="AB28" s="194"/>
      <c r="AC28" s="194">
        <v>13</v>
      </c>
      <c r="AD28" s="194"/>
      <c r="AE28" s="194"/>
      <c r="AF28" s="194"/>
      <c r="AG28" s="194"/>
      <c r="AH28" s="194">
        <v>13</v>
      </c>
      <c r="AI28" s="194"/>
      <c r="AJ28" s="194"/>
      <c r="AK28" s="194"/>
      <c r="AL28" s="194">
        <v>13</v>
      </c>
      <c r="AM28" s="194"/>
      <c r="AN28" s="194"/>
      <c r="AO28" s="492"/>
      <c r="AP28" s="153"/>
      <c r="AQ28" s="153">
        <v>13</v>
      </c>
      <c r="AR28" s="153"/>
      <c r="AS28" s="153"/>
      <c r="AT28" s="152"/>
      <c r="AU28" s="153"/>
      <c r="AV28" s="153"/>
      <c r="AW28" s="209"/>
      <c r="AX28" s="365"/>
      <c r="AY28" s="193">
        <v>13</v>
      </c>
      <c r="AZ28" s="194"/>
      <c r="BA28" s="194"/>
      <c r="BB28" s="194"/>
      <c r="BC28" s="193"/>
      <c r="BD28" s="194"/>
      <c r="BE28" s="195"/>
      <c r="BF28" s="161"/>
    </row>
    <row r="29" spans="1:58" ht="92.4" thickBot="1">
      <c r="A29" s="147" t="s">
        <v>44</v>
      </c>
      <c r="B29" s="174"/>
      <c r="C29" s="174"/>
      <c r="D29" s="174"/>
      <c r="E29" s="174"/>
      <c r="F29" s="183"/>
      <c r="G29" s="183"/>
      <c r="H29" s="183"/>
      <c r="I29" s="487"/>
      <c r="J29" s="178"/>
      <c r="K29" s="179"/>
      <c r="L29" s="184"/>
      <c r="M29" s="177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491"/>
      <c r="AB29" s="173"/>
      <c r="AC29" s="173"/>
      <c r="AD29" s="173"/>
      <c r="AE29" s="173"/>
      <c r="AF29" s="173"/>
      <c r="AG29" s="173"/>
      <c r="AH29" s="173"/>
      <c r="AI29" s="173"/>
      <c r="AJ29" s="173"/>
      <c r="AK29" s="173"/>
      <c r="AL29" s="173"/>
      <c r="AM29" s="173"/>
      <c r="AN29" s="173"/>
      <c r="AO29" s="492"/>
      <c r="AP29" s="173"/>
      <c r="AQ29" s="173"/>
      <c r="AR29" s="173"/>
      <c r="AS29" s="173"/>
      <c r="AT29" s="186"/>
      <c r="AU29" s="163"/>
      <c r="AV29" s="163"/>
      <c r="AW29" s="366"/>
      <c r="AX29" s="365"/>
      <c r="AY29" s="177"/>
      <c r="AZ29" s="178"/>
      <c r="BA29" s="178"/>
      <c r="BB29" s="178"/>
      <c r="BC29" s="177"/>
      <c r="BD29" s="178"/>
      <c r="BE29" s="179"/>
      <c r="BF29" s="170"/>
    </row>
    <row r="30" spans="1:58" ht="92.4" thickBot="1">
      <c r="A30" s="201" t="s">
        <v>84</v>
      </c>
      <c r="B30" s="180">
        <v>9</v>
      </c>
      <c r="C30" s="180"/>
      <c r="D30" s="180"/>
      <c r="E30" s="180"/>
      <c r="F30" s="152"/>
      <c r="G30" s="152"/>
      <c r="H30" s="152"/>
      <c r="I30" s="487"/>
      <c r="J30" s="184"/>
      <c r="K30" s="367">
        <v>12</v>
      </c>
      <c r="L30" s="153"/>
      <c r="M30" s="204"/>
      <c r="N30" s="181">
        <v>9</v>
      </c>
      <c r="O30" s="181"/>
      <c r="P30" s="181"/>
      <c r="Q30" s="181"/>
      <c r="R30" s="181"/>
      <c r="S30" s="181"/>
      <c r="T30" s="181">
        <v>9</v>
      </c>
      <c r="U30" s="181"/>
      <c r="V30" s="181"/>
      <c r="W30" s="181"/>
      <c r="X30" s="181">
        <v>9</v>
      </c>
      <c r="Y30" s="153">
        <v>9</v>
      </c>
      <c r="Z30" s="153"/>
      <c r="AA30" s="491"/>
      <c r="AB30" s="181"/>
      <c r="AC30" s="181"/>
      <c r="AD30" s="181">
        <v>9</v>
      </c>
      <c r="AE30" s="181"/>
      <c r="AF30" s="181"/>
      <c r="AG30" s="181"/>
      <c r="AH30" s="181">
        <v>9</v>
      </c>
      <c r="AI30" s="181"/>
      <c r="AJ30" s="181"/>
      <c r="AK30" s="181"/>
      <c r="AL30" s="181"/>
      <c r="AM30" s="181"/>
      <c r="AN30" s="181"/>
      <c r="AO30" s="492"/>
      <c r="AP30" s="153"/>
      <c r="AQ30" s="153">
        <v>9</v>
      </c>
      <c r="AR30" s="153"/>
      <c r="AS30" s="153"/>
      <c r="AT30" s="152"/>
      <c r="AU30" s="153"/>
      <c r="AV30" s="153"/>
      <c r="AW30" s="209"/>
      <c r="AX30" s="365"/>
      <c r="AY30" s="193"/>
      <c r="AZ30" s="194"/>
      <c r="BA30" s="194"/>
      <c r="BB30" s="194"/>
      <c r="BC30" s="193">
        <v>9</v>
      </c>
      <c r="BD30" s="194"/>
      <c r="BE30" s="195"/>
      <c r="BF30" s="161"/>
    </row>
    <row r="31" spans="1:58" ht="92.4" thickBot="1">
      <c r="A31" s="201" t="s">
        <v>85</v>
      </c>
      <c r="B31" s="180">
        <v>22</v>
      </c>
      <c r="C31" s="180"/>
      <c r="D31" s="180"/>
      <c r="E31" s="180"/>
      <c r="F31" s="152"/>
      <c r="G31" s="152"/>
      <c r="H31" s="152"/>
      <c r="I31" s="487"/>
      <c r="J31" s="184"/>
      <c r="K31" s="367">
        <v>34</v>
      </c>
      <c r="L31" s="153"/>
      <c r="M31" s="204">
        <v>2</v>
      </c>
      <c r="N31" s="181">
        <v>16</v>
      </c>
      <c r="O31" s="181"/>
      <c r="P31" s="181"/>
      <c r="Q31" s="181"/>
      <c r="R31" s="181"/>
      <c r="S31" s="181"/>
      <c r="T31" s="181">
        <v>22</v>
      </c>
      <c r="U31" s="181"/>
      <c r="V31" s="181"/>
      <c r="W31" s="181"/>
      <c r="X31" s="181">
        <v>22</v>
      </c>
      <c r="Y31" s="153">
        <v>22</v>
      </c>
      <c r="Z31" s="153"/>
      <c r="AA31" s="491"/>
      <c r="AB31" s="181"/>
      <c r="AC31" s="181"/>
      <c r="AD31" s="181">
        <v>18</v>
      </c>
      <c r="AE31" s="181"/>
      <c r="AF31" s="181"/>
      <c r="AG31" s="181"/>
      <c r="AH31" s="181">
        <v>22</v>
      </c>
      <c r="AI31" s="181"/>
      <c r="AJ31" s="181"/>
      <c r="AK31" s="181"/>
      <c r="AL31" s="181"/>
      <c r="AM31" s="181"/>
      <c r="AN31" s="181"/>
      <c r="AO31" s="492"/>
      <c r="AP31" s="153"/>
      <c r="AQ31" s="153">
        <v>22</v>
      </c>
      <c r="AR31" s="153"/>
      <c r="AS31" s="153"/>
      <c r="AT31" s="152"/>
      <c r="AU31" s="153"/>
      <c r="AV31" s="153"/>
      <c r="AW31" s="209"/>
      <c r="AX31" s="365"/>
      <c r="AY31" s="193"/>
      <c r="AZ31" s="194"/>
      <c r="BA31" s="194"/>
      <c r="BB31" s="194"/>
      <c r="BC31" s="193">
        <v>22</v>
      </c>
      <c r="BD31" s="194"/>
      <c r="BE31" s="195"/>
      <c r="BF31" s="161"/>
    </row>
    <row r="32" spans="1:58" ht="92.4" thickBot="1">
      <c r="A32" s="201" t="s">
        <v>86</v>
      </c>
      <c r="B32" s="180">
        <v>23</v>
      </c>
      <c r="C32" s="180"/>
      <c r="D32" s="180"/>
      <c r="E32" s="180"/>
      <c r="F32" s="152"/>
      <c r="G32" s="152"/>
      <c r="H32" s="152"/>
      <c r="I32" s="487"/>
      <c r="J32" s="184"/>
      <c r="K32" s="367">
        <v>34</v>
      </c>
      <c r="L32" s="153"/>
      <c r="M32" s="204">
        <v>2</v>
      </c>
      <c r="N32" s="181">
        <v>13</v>
      </c>
      <c r="O32" s="181"/>
      <c r="P32" s="181"/>
      <c r="Q32" s="181"/>
      <c r="R32" s="181"/>
      <c r="S32" s="181"/>
      <c r="T32" s="181">
        <v>23</v>
      </c>
      <c r="U32" s="181"/>
      <c r="V32" s="181"/>
      <c r="W32" s="181"/>
      <c r="X32" s="181">
        <v>22</v>
      </c>
      <c r="Y32" s="153">
        <v>22</v>
      </c>
      <c r="Z32" s="153"/>
      <c r="AA32" s="491"/>
      <c r="AB32" s="181"/>
      <c r="AC32" s="181"/>
      <c r="AD32" s="181">
        <v>14</v>
      </c>
      <c r="AE32" s="181"/>
      <c r="AF32" s="181"/>
      <c r="AG32" s="181"/>
      <c r="AH32" s="181">
        <v>23</v>
      </c>
      <c r="AI32" s="181"/>
      <c r="AJ32" s="181"/>
      <c r="AK32" s="181"/>
      <c r="AL32" s="181"/>
      <c r="AM32" s="181"/>
      <c r="AN32" s="181"/>
      <c r="AO32" s="492"/>
      <c r="AP32" s="153"/>
      <c r="AQ32" s="153">
        <v>23</v>
      </c>
      <c r="AR32" s="153"/>
      <c r="AS32" s="153"/>
      <c r="AT32" s="152"/>
      <c r="AU32" s="153"/>
      <c r="AV32" s="153"/>
      <c r="AW32" s="209"/>
      <c r="AX32" s="365"/>
      <c r="AY32" s="193"/>
      <c r="AZ32" s="194"/>
      <c r="BA32" s="194"/>
      <c r="BB32" s="194"/>
      <c r="BC32" s="193">
        <v>23</v>
      </c>
      <c r="BD32" s="194"/>
      <c r="BE32" s="195"/>
      <c r="BF32" s="161"/>
    </row>
    <row r="33" spans="1:58" ht="92.4" thickBot="1">
      <c r="A33" s="205" t="s">
        <v>87</v>
      </c>
      <c r="B33" s="180"/>
      <c r="C33" s="180"/>
      <c r="D33" s="180"/>
      <c r="E33" s="180"/>
      <c r="F33" s="152"/>
      <c r="G33" s="152"/>
      <c r="H33" s="152"/>
      <c r="I33" s="487"/>
      <c r="J33" s="184"/>
      <c r="K33" s="367"/>
      <c r="L33" s="153"/>
      <c r="M33" s="204">
        <v>3</v>
      </c>
      <c r="N33" s="181"/>
      <c r="O33" s="181"/>
      <c r="P33" s="181"/>
      <c r="Q33" s="181"/>
      <c r="R33" s="181"/>
      <c r="S33" s="181"/>
      <c r="T33" s="181">
        <v>3</v>
      </c>
      <c r="U33" s="181"/>
      <c r="V33" s="181"/>
      <c r="W33" s="181"/>
      <c r="X33" s="181">
        <v>3</v>
      </c>
      <c r="Y33" s="153"/>
      <c r="Z33" s="153"/>
      <c r="AA33" s="491"/>
      <c r="AB33" s="181"/>
      <c r="AC33" s="181"/>
      <c r="AD33" s="181">
        <v>3</v>
      </c>
      <c r="AE33" s="181"/>
      <c r="AF33" s="181"/>
      <c r="AG33" s="181"/>
      <c r="AH33" s="181">
        <v>3</v>
      </c>
      <c r="AI33" s="181"/>
      <c r="AJ33" s="181"/>
      <c r="AK33" s="181"/>
      <c r="AL33" s="181"/>
      <c r="AM33" s="181"/>
      <c r="AN33" s="181"/>
      <c r="AO33" s="492"/>
      <c r="AP33" s="153"/>
      <c r="AQ33" s="153">
        <v>3</v>
      </c>
      <c r="AR33" s="153"/>
      <c r="AS33" s="153"/>
      <c r="AT33" s="152"/>
      <c r="AU33" s="153"/>
      <c r="AV33" s="153"/>
      <c r="AW33" s="209"/>
      <c r="AX33" s="365"/>
      <c r="AY33" s="193"/>
      <c r="AZ33" s="194"/>
      <c r="BA33" s="194"/>
      <c r="BB33" s="194"/>
      <c r="BC33" s="193">
        <v>3</v>
      </c>
      <c r="BD33" s="194"/>
      <c r="BE33" s="195"/>
      <c r="BF33" s="161"/>
    </row>
    <row r="34" spans="1:58" ht="92.4" thickBot="1">
      <c r="A34" s="147" t="s">
        <v>45</v>
      </c>
      <c r="B34" s="174"/>
      <c r="C34" s="174"/>
      <c r="D34" s="174"/>
      <c r="E34" s="174"/>
      <c r="F34" s="183"/>
      <c r="G34" s="183"/>
      <c r="H34" s="183"/>
      <c r="I34" s="487"/>
      <c r="J34" s="173"/>
      <c r="K34" s="185"/>
      <c r="L34" s="184"/>
      <c r="M34" s="18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491"/>
      <c r="AB34" s="173"/>
      <c r="AC34" s="173"/>
      <c r="AD34" s="173"/>
      <c r="AE34" s="173"/>
      <c r="AF34" s="173"/>
      <c r="AG34" s="173"/>
      <c r="AH34" s="173"/>
      <c r="AI34" s="173"/>
      <c r="AJ34" s="173"/>
      <c r="AK34" s="173"/>
      <c r="AL34" s="173"/>
      <c r="AM34" s="173"/>
      <c r="AN34" s="173"/>
      <c r="AO34" s="492"/>
      <c r="AP34" s="173"/>
      <c r="AQ34" s="173"/>
      <c r="AR34" s="173"/>
      <c r="AS34" s="173"/>
      <c r="AT34" s="186"/>
      <c r="AU34" s="163"/>
      <c r="AV34" s="163"/>
      <c r="AW34" s="366"/>
      <c r="AX34" s="365"/>
      <c r="AY34" s="177"/>
      <c r="AZ34" s="178"/>
      <c r="BA34" s="178"/>
      <c r="BB34" s="178"/>
      <c r="BC34" s="177"/>
      <c r="BD34" s="178"/>
      <c r="BE34" s="179"/>
      <c r="BF34" s="170"/>
    </row>
    <row r="35" spans="1:58" ht="92.4" thickBot="1">
      <c r="A35" s="201" t="s">
        <v>88</v>
      </c>
      <c r="B35" s="180">
        <v>11</v>
      </c>
      <c r="C35" s="180"/>
      <c r="D35" s="180"/>
      <c r="E35" s="180"/>
      <c r="F35" s="152"/>
      <c r="G35" s="152"/>
      <c r="H35" s="152"/>
      <c r="I35" s="487"/>
      <c r="J35" s="184"/>
      <c r="K35" s="367">
        <v>12</v>
      </c>
      <c r="L35" s="153"/>
      <c r="M35" s="204">
        <v>1</v>
      </c>
      <c r="N35" s="181">
        <v>8</v>
      </c>
      <c r="O35" s="181"/>
      <c r="P35" s="181"/>
      <c r="Q35" s="181"/>
      <c r="R35" s="181"/>
      <c r="S35" s="181"/>
      <c r="T35" s="181">
        <v>11</v>
      </c>
      <c r="U35" s="181"/>
      <c r="V35" s="181"/>
      <c r="W35" s="181"/>
      <c r="X35" s="181">
        <v>10</v>
      </c>
      <c r="Y35" s="153">
        <v>10</v>
      </c>
      <c r="Z35" s="153"/>
      <c r="AA35" s="491"/>
      <c r="AB35" s="181"/>
      <c r="AC35" s="181"/>
      <c r="AD35" s="181">
        <v>9</v>
      </c>
      <c r="AE35" s="181"/>
      <c r="AF35" s="181"/>
      <c r="AG35" s="181"/>
      <c r="AH35" s="181">
        <v>11</v>
      </c>
      <c r="AI35" s="181"/>
      <c r="AJ35" s="181"/>
      <c r="AK35" s="181"/>
      <c r="AL35" s="181"/>
      <c r="AM35" s="181"/>
      <c r="AN35" s="181"/>
      <c r="AO35" s="492"/>
      <c r="AP35" s="153"/>
      <c r="AQ35" s="153">
        <v>11</v>
      </c>
      <c r="AR35" s="153"/>
      <c r="AS35" s="153"/>
      <c r="AT35" s="152"/>
      <c r="AU35" s="153"/>
      <c r="AV35" s="153"/>
      <c r="AW35" s="209"/>
      <c r="AX35" s="365"/>
      <c r="AY35" s="193"/>
      <c r="AZ35" s="194"/>
      <c r="BA35" s="194"/>
      <c r="BB35" s="194"/>
      <c r="BC35" s="193">
        <v>11</v>
      </c>
      <c r="BD35" s="194"/>
      <c r="BE35" s="195"/>
      <c r="BF35" s="161"/>
    </row>
    <row r="36" spans="1:58" s="368" customFormat="1" ht="92.4" thickBot="1">
      <c r="A36" s="201" t="s">
        <v>89</v>
      </c>
      <c r="B36" s="180">
        <v>51</v>
      </c>
      <c r="C36" s="180"/>
      <c r="D36" s="180"/>
      <c r="E36" s="180"/>
      <c r="F36" s="152"/>
      <c r="G36" s="152"/>
      <c r="H36" s="152"/>
      <c r="I36" s="487"/>
      <c r="J36" s="184"/>
      <c r="K36" s="367">
        <v>69</v>
      </c>
      <c r="L36" s="153"/>
      <c r="M36" s="204">
        <v>7</v>
      </c>
      <c r="N36" s="181">
        <v>27</v>
      </c>
      <c r="O36" s="181"/>
      <c r="P36" s="181"/>
      <c r="Q36" s="181"/>
      <c r="R36" s="181"/>
      <c r="S36" s="181"/>
      <c r="T36" s="181">
        <v>51</v>
      </c>
      <c r="U36" s="181"/>
      <c r="V36" s="181"/>
      <c r="W36" s="181"/>
      <c r="X36" s="181">
        <v>51</v>
      </c>
      <c r="Y36" s="153">
        <v>51</v>
      </c>
      <c r="Z36" s="153"/>
      <c r="AA36" s="491"/>
      <c r="AB36" s="181"/>
      <c r="AC36" s="181"/>
      <c r="AD36" s="181">
        <v>34</v>
      </c>
      <c r="AE36" s="181"/>
      <c r="AF36" s="181"/>
      <c r="AG36" s="181"/>
      <c r="AH36" s="181">
        <v>51</v>
      </c>
      <c r="AI36" s="181"/>
      <c r="AJ36" s="181"/>
      <c r="AK36" s="181"/>
      <c r="AL36" s="181"/>
      <c r="AM36" s="181"/>
      <c r="AN36" s="181"/>
      <c r="AO36" s="492"/>
      <c r="AP36" s="153"/>
      <c r="AQ36" s="153">
        <v>51</v>
      </c>
      <c r="AR36" s="153"/>
      <c r="AS36" s="206" t="s">
        <v>90</v>
      </c>
      <c r="AT36" s="152"/>
      <c r="AU36" s="153"/>
      <c r="AV36" s="153"/>
      <c r="AW36" s="209"/>
      <c r="AX36" s="365"/>
      <c r="AY36" s="193"/>
      <c r="AZ36" s="194"/>
      <c r="BA36" s="194"/>
      <c r="BB36" s="371"/>
      <c r="BC36" s="193">
        <v>54</v>
      </c>
      <c r="BD36" s="194"/>
      <c r="BE36" s="195"/>
      <c r="BF36" s="161"/>
    </row>
    <row r="37" spans="1:58" s="368" customFormat="1" ht="92.4" thickBot="1">
      <c r="A37" s="147" t="s">
        <v>56</v>
      </c>
      <c r="B37" s="174"/>
      <c r="C37" s="174"/>
      <c r="D37" s="174"/>
      <c r="E37" s="174"/>
      <c r="F37" s="183"/>
      <c r="G37" s="183"/>
      <c r="H37" s="183"/>
      <c r="I37" s="487"/>
      <c r="J37" s="173"/>
      <c r="K37" s="185"/>
      <c r="L37" s="184"/>
      <c r="M37" s="18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491"/>
      <c r="AB37" s="173"/>
      <c r="AC37" s="173"/>
      <c r="AD37" s="173"/>
      <c r="AE37" s="173"/>
      <c r="AF37" s="173"/>
      <c r="AG37" s="173"/>
      <c r="AH37" s="173"/>
      <c r="AI37" s="173"/>
      <c r="AJ37" s="173"/>
      <c r="AK37" s="173"/>
      <c r="AL37" s="173"/>
      <c r="AM37" s="173"/>
      <c r="AN37" s="173"/>
      <c r="AO37" s="492"/>
      <c r="AP37" s="173"/>
      <c r="AQ37" s="173"/>
      <c r="AR37" s="173"/>
      <c r="AS37" s="173"/>
      <c r="AT37" s="186"/>
      <c r="AU37" s="163"/>
      <c r="AV37" s="163"/>
      <c r="AW37" s="366"/>
      <c r="AX37" s="365"/>
      <c r="AY37" s="177"/>
      <c r="AZ37" s="178"/>
      <c r="BA37" s="178"/>
      <c r="BB37" s="178"/>
      <c r="BC37" s="177"/>
      <c r="BD37" s="178"/>
      <c r="BE37" s="179"/>
      <c r="BF37" s="170"/>
    </row>
    <row r="38" spans="1:58" s="368" customFormat="1" ht="92.4" thickBot="1">
      <c r="A38" s="201" t="s">
        <v>137</v>
      </c>
      <c r="B38" s="180"/>
      <c r="C38" s="180"/>
      <c r="D38" s="479">
        <v>7</v>
      </c>
      <c r="E38" s="180"/>
      <c r="F38" s="152"/>
      <c r="G38" s="152"/>
      <c r="H38" s="152"/>
      <c r="I38" s="487"/>
      <c r="J38" s="173"/>
      <c r="K38" s="185"/>
      <c r="L38" s="184"/>
      <c r="M38" s="18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491"/>
      <c r="AB38" s="173"/>
      <c r="AC38" s="173"/>
      <c r="AD38" s="173"/>
      <c r="AE38" s="173"/>
      <c r="AF38" s="173"/>
      <c r="AG38" s="173"/>
      <c r="AH38" s="173"/>
      <c r="AI38" s="173"/>
      <c r="AJ38" s="173"/>
      <c r="AK38" s="173"/>
      <c r="AL38" s="173"/>
      <c r="AM38" s="173"/>
      <c r="AN38" s="173"/>
      <c r="AO38" s="492"/>
      <c r="AP38" s="153"/>
      <c r="AQ38" s="153">
        <v>7</v>
      </c>
      <c r="AR38" s="153"/>
      <c r="AS38" s="153"/>
      <c r="AT38" s="152">
        <v>7</v>
      </c>
      <c r="AU38" s="153"/>
      <c r="AV38" s="153"/>
      <c r="AW38" s="209"/>
      <c r="AX38" s="365"/>
      <c r="AY38" s="177"/>
      <c r="AZ38" s="178"/>
      <c r="BA38" s="178"/>
      <c r="BB38" s="178"/>
      <c r="BC38" s="177"/>
      <c r="BD38" s="178"/>
      <c r="BE38" s="179"/>
      <c r="BF38" s="170"/>
    </row>
    <row r="39" spans="1:58" s="368" customFormat="1" ht="92.4" thickBot="1">
      <c r="A39" s="201" t="s">
        <v>91</v>
      </c>
      <c r="B39" s="180">
        <v>62</v>
      </c>
      <c r="C39" s="180"/>
      <c r="D39" s="180"/>
      <c r="E39" s="180"/>
      <c r="F39" s="152"/>
      <c r="G39" s="152"/>
      <c r="H39" s="152"/>
      <c r="I39" s="487"/>
      <c r="J39" s="173"/>
      <c r="K39" s="185"/>
      <c r="L39" s="153"/>
      <c r="M39" s="152">
        <v>40</v>
      </c>
      <c r="N39" s="153">
        <v>22</v>
      </c>
      <c r="O39" s="153"/>
      <c r="P39" s="153"/>
      <c r="Q39" s="153"/>
      <c r="R39" s="153"/>
      <c r="S39" s="153"/>
      <c r="T39" s="153">
        <v>60</v>
      </c>
      <c r="U39" s="153">
        <v>2</v>
      </c>
      <c r="V39" s="153"/>
      <c r="W39" s="153"/>
      <c r="X39" s="153">
        <v>62</v>
      </c>
      <c r="Y39" s="153">
        <v>62</v>
      </c>
      <c r="Z39" s="153"/>
      <c r="AA39" s="491"/>
      <c r="AB39" s="173"/>
      <c r="AC39" s="173"/>
      <c r="AD39" s="173"/>
      <c r="AE39" s="173"/>
      <c r="AF39" s="173"/>
      <c r="AG39" s="173"/>
      <c r="AH39" s="173"/>
      <c r="AI39" s="173"/>
      <c r="AJ39" s="173"/>
      <c r="AK39" s="173"/>
      <c r="AL39" s="173"/>
      <c r="AM39" s="173"/>
      <c r="AN39" s="173"/>
      <c r="AO39" s="492"/>
      <c r="AP39" s="153"/>
      <c r="AQ39" s="153">
        <v>66</v>
      </c>
      <c r="AR39" s="153"/>
      <c r="AS39" s="153"/>
      <c r="AT39" s="152">
        <v>66</v>
      </c>
      <c r="AU39" s="153"/>
      <c r="AV39" s="153"/>
      <c r="AW39" s="209"/>
      <c r="AX39" s="365"/>
      <c r="AY39" s="177"/>
      <c r="AZ39" s="178"/>
      <c r="BA39" s="178"/>
      <c r="BB39" s="178"/>
      <c r="BC39" s="177"/>
      <c r="BD39" s="178"/>
      <c r="BE39" s="179"/>
      <c r="BF39" s="170"/>
    </row>
    <row r="40" spans="1:58" ht="92.4" thickBot="1">
      <c r="A40" s="201" t="s">
        <v>92</v>
      </c>
      <c r="B40" s="174"/>
      <c r="C40" s="174"/>
      <c r="D40" s="174"/>
      <c r="E40" s="174"/>
      <c r="F40" s="183"/>
      <c r="G40" s="183"/>
      <c r="H40" s="183"/>
      <c r="I40" s="487"/>
      <c r="J40" s="150">
        <v>6</v>
      </c>
      <c r="K40" s="151"/>
      <c r="L40" s="184"/>
      <c r="M40" s="18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491"/>
      <c r="AB40" s="153">
        <v>3</v>
      </c>
      <c r="AC40" s="153">
        <v>3</v>
      </c>
      <c r="AD40" s="153"/>
      <c r="AE40" s="153"/>
      <c r="AF40" s="153"/>
      <c r="AG40" s="153"/>
      <c r="AH40" s="153">
        <v>3</v>
      </c>
      <c r="AI40" s="153"/>
      <c r="AJ40" s="153"/>
      <c r="AK40" s="153"/>
      <c r="AL40" s="153">
        <v>6</v>
      </c>
      <c r="AM40" s="153">
        <v>6</v>
      </c>
      <c r="AN40" s="153"/>
      <c r="AO40" s="492"/>
      <c r="AP40" s="173"/>
      <c r="AQ40" s="173"/>
      <c r="AR40" s="173"/>
      <c r="AS40" s="173"/>
      <c r="AT40" s="186"/>
      <c r="AU40" s="163"/>
      <c r="AV40" s="163"/>
      <c r="AW40" s="366"/>
      <c r="AX40" s="365"/>
      <c r="AY40" s="156">
        <v>7</v>
      </c>
      <c r="AZ40" s="157"/>
      <c r="BA40" s="157"/>
      <c r="BB40" s="157"/>
      <c r="BC40" s="156">
        <v>7</v>
      </c>
      <c r="BD40" s="157"/>
      <c r="BE40" s="171"/>
      <c r="BF40" s="161"/>
    </row>
    <row r="41" spans="1:58" ht="92.4" thickBot="1">
      <c r="A41" s="207" t="s">
        <v>93</v>
      </c>
      <c r="B41" s="180">
        <v>4</v>
      </c>
      <c r="C41" s="180"/>
      <c r="D41" s="180"/>
      <c r="E41" s="180"/>
      <c r="F41" s="152"/>
      <c r="G41" s="152"/>
      <c r="H41" s="152"/>
      <c r="I41" s="487"/>
      <c r="J41" s="173"/>
      <c r="K41" s="185"/>
      <c r="L41" s="153"/>
      <c r="M41" s="152"/>
      <c r="N41" s="153"/>
      <c r="O41" s="153">
        <v>1</v>
      </c>
      <c r="P41" s="153"/>
      <c r="Q41" s="153"/>
      <c r="R41" s="153"/>
      <c r="S41" s="153"/>
      <c r="T41" s="153">
        <v>4</v>
      </c>
      <c r="U41" s="153"/>
      <c r="V41" s="153"/>
      <c r="W41" s="153"/>
      <c r="X41" s="153">
        <v>3</v>
      </c>
      <c r="Y41" s="153">
        <v>4</v>
      </c>
      <c r="Z41" s="153"/>
      <c r="AA41" s="491"/>
      <c r="AB41" s="173"/>
      <c r="AC41" s="173"/>
      <c r="AD41" s="173"/>
      <c r="AE41" s="173"/>
      <c r="AF41" s="173"/>
      <c r="AG41" s="173"/>
      <c r="AH41" s="173"/>
      <c r="AI41" s="173"/>
      <c r="AJ41" s="173"/>
      <c r="AK41" s="173"/>
      <c r="AL41" s="173"/>
      <c r="AM41" s="173"/>
      <c r="AN41" s="173"/>
      <c r="AO41" s="492"/>
      <c r="AP41" s="153"/>
      <c r="AQ41" s="153"/>
      <c r="AR41" s="153"/>
      <c r="AS41" s="153"/>
      <c r="AT41" s="152"/>
      <c r="AU41" s="153"/>
      <c r="AV41" s="153"/>
      <c r="AW41" s="209"/>
      <c r="AX41" s="365"/>
      <c r="AY41" s="177"/>
      <c r="AZ41" s="178"/>
      <c r="BA41" s="178"/>
      <c r="BB41" s="178"/>
      <c r="BC41" s="177"/>
      <c r="BD41" s="178"/>
      <c r="BE41" s="179"/>
      <c r="BF41" s="170"/>
    </row>
    <row r="42" spans="1:58" ht="92.4" thickBot="1">
      <c r="A42" s="205" t="s">
        <v>94</v>
      </c>
      <c r="B42" s="180"/>
      <c r="C42" s="180"/>
      <c r="D42" s="180"/>
      <c r="E42" s="180"/>
      <c r="F42" s="152"/>
      <c r="G42" s="152"/>
      <c r="H42" s="152"/>
      <c r="I42" s="487"/>
      <c r="J42" s="173"/>
      <c r="K42" s="185"/>
      <c r="L42" s="153"/>
      <c r="M42" s="152">
        <v>1</v>
      </c>
      <c r="N42" s="153"/>
      <c r="O42" s="153"/>
      <c r="P42" s="153"/>
      <c r="Q42" s="153"/>
      <c r="R42" s="153"/>
      <c r="S42" s="153"/>
      <c r="T42" s="153">
        <v>1</v>
      </c>
      <c r="U42" s="153"/>
      <c r="V42" s="153"/>
      <c r="W42" s="153"/>
      <c r="X42" s="153">
        <v>1</v>
      </c>
      <c r="Y42" s="153"/>
      <c r="Z42" s="153"/>
      <c r="AA42" s="491"/>
      <c r="AB42" s="173"/>
      <c r="AC42" s="173"/>
      <c r="AD42" s="173"/>
      <c r="AE42" s="173"/>
      <c r="AF42" s="173"/>
      <c r="AG42" s="173"/>
      <c r="AH42" s="173"/>
      <c r="AI42" s="173"/>
      <c r="AJ42" s="173"/>
      <c r="AK42" s="173"/>
      <c r="AL42" s="173"/>
      <c r="AM42" s="173"/>
      <c r="AN42" s="173"/>
      <c r="AO42" s="492"/>
      <c r="AP42" s="153">
        <v>1</v>
      </c>
      <c r="AQ42" s="153"/>
      <c r="AR42" s="153"/>
      <c r="AS42" s="153"/>
      <c r="AT42" s="152">
        <v>1</v>
      </c>
      <c r="AU42" s="153"/>
      <c r="AV42" s="153"/>
      <c r="AW42" s="209"/>
      <c r="AX42" s="365"/>
      <c r="AY42" s="177"/>
      <c r="AZ42" s="178"/>
      <c r="BA42" s="178"/>
      <c r="BB42" s="178"/>
      <c r="BC42" s="177"/>
      <c r="BD42" s="178"/>
      <c r="BE42" s="179"/>
      <c r="BF42" s="170"/>
    </row>
    <row r="43" spans="1:58" ht="92.4" thickBot="1">
      <c r="A43" s="147" t="s">
        <v>47</v>
      </c>
      <c r="B43" s="174"/>
      <c r="C43" s="174"/>
      <c r="D43" s="174"/>
      <c r="E43" s="174"/>
      <c r="F43" s="183"/>
      <c r="G43" s="183"/>
      <c r="H43" s="183"/>
      <c r="I43" s="487"/>
      <c r="J43" s="173"/>
      <c r="K43" s="185"/>
      <c r="L43" s="184"/>
      <c r="M43" s="18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491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173"/>
      <c r="AN43" s="173"/>
      <c r="AO43" s="492"/>
      <c r="AP43" s="173"/>
      <c r="AQ43" s="173"/>
      <c r="AR43" s="173"/>
      <c r="AS43" s="173"/>
      <c r="AT43" s="186"/>
      <c r="AU43" s="163"/>
      <c r="AV43" s="163"/>
      <c r="AW43" s="366"/>
      <c r="AX43" s="365"/>
      <c r="AY43" s="177"/>
      <c r="AZ43" s="178"/>
      <c r="BA43" s="178"/>
      <c r="BB43" s="178"/>
      <c r="BC43" s="177"/>
      <c r="BD43" s="178"/>
      <c r="BE43" s="179"/>
      <c r="BF43" s="170"/>
    </row>
    <row r="44" spans="1:58" ht="92.4" thickBot="1">
      <c r="A44" s="208" t="s">
        <v>95</v>
      </c>
      <c r="B44" s="180">
        <v>10</v>
      </c>
      <c r="C44" s="180"/>
      <c r="D44" s="180"/>
      <c r="E44" s="180"/>
      <c r="F44" s="152"/>
      <c r="G44" s="152"/>
      <c r="H44" s="152"/>
      <c r="I44" s="487"/>
      <c r="J44" s="184">
        <v>10</v>
      </c>
      <c r="K44" s="367"/>
      <c r="L44" s="153"/>
      <c r="M44" s="152">
        <v>10</v>
      </c>
      <c r="N44" s="181"/>
      <c r="O44" s="181"/>
      <c r="P44" s="181"/>
      <c r="Q44" s="181"/>
      <c r="R44" s="181"/>
      <c r="S44" s="181"/>
      <c r="T44" s="181">
        <v>7</v>
      </c>
      <c r="U44" s="181">
        <v>3</v>
      </c>
      <c r="V44" s="181"/>
      <c r="W44" s="181"/>
      <c r="X44" s="181">
        <v>10</v>
      </c>
      <c r="Y44" s="153">
        <v>15</v>
      </c>
      <c r="Z44" s="153"/>
      <c r="AA44" s="491"/>
      <c r="AB44" s="181">
        <v>7</v>
      </c>
      <c r="AC44" s="181">
        <v>3</v>
      </c>
      <c r="AD44" s="181"/>
      <c r="AE44" s="153"/>
      <c r="AF44" s="153"/>
      <c r="AG44" s="153"/>
      <c r="AH44" s="181">
        <v>3</v>
      </c>
      <c r="AI44" s="181"/>
      <c r="AJ44" s="181"/>
      <c r="AK44" s="181"/>
      <c r="AL44" s="181">
        <v>10</v>
      </c>
      <c r="AM44" s="181">
        <v>15</v>
      </c>
      <c r="AN44" s="181"/>
      <c r="AO44" s="492"/>
      <c r="AP44" s="153">
        <v>10</v>
      </c>
      <c r="AQ44" s="153"/>
      <c r="AR44" s="153"/>
      <c r="AS44" s="153"/>
      <c r="AT44" s="152">
        <v>10</v>
      </c>
      <c r="AU44" s="153"/>
      <c r="AV44" s="153"/>
      <c r="AW44" s="209"/>
      <c r="AX44" s="365"/>
      <c r="AY44" s="193">
        <v>10</v>
      </c>
      <c r="AZ44" s="194"/>
      <c r="BA44" s="194"/>
      <c r="BB44" s="194"/>
      <c r="BC44" s="193">
        <v>10</v>
      </c>
      <c r="BD44" s="194"/>
      <c r="BE44" s="195"/>
      <c r="BF44" s="161"/>
    </row>
    <row r="45" spans="1:58" ht="92.4" thickBot="1">
      <c r="A45" s="201" t="s">
        <v>96</v>
      </c>
      <c r="B45" s="180">
        <v>8</v>
      </c>
      <c r="C45" s="180"/>
      <c r="D45" s="180"/>
      <c r="E45" s="180"/>
      <c r="F45" s="152"/>
      <c r="G45" s="152"/>
      <c r="H45" s="152"/>
      <c r="I45" s="487"/>
      <c r="J45" s="184">
        <v>6</v>
      </c>
      <c r="K45" s="367"/>
      <c r="L45" s="153"/>
      <c r="M45" s="204">
        <v>8</v>
      </c>
      <c r="N45" s="181"/>
      <c r="O45" s="181"/>
      <c r="P45" s="181"/>
      <c r="Q45" s="181"/>
      <c r="R45" s="181"/>
      <c r="S45" s="181"/>
      <c r="T45" s="181">
        <v>4</v>
      </c>
      <c r="U45" s="181">
        <v>4</v>
      </c>
      <c r="V45" s="181"/>
      <c r="W45" s="181"/>
      <c r="X45" s="181">
        <v>8</v>
      </c>
      <c r="Y45" s="153">
        <v>8</v>
      </c>
      <c r="Z45" s="153"/>
      <c r="AA45" s="491"/>
      <c r="AB45" s="181"/>
      <c r="AC45" s="181">
        <v>6</v>
      </c>
      <c r="AD45" s="181"/>
      <c r="AE45" s="181"/>
      <c r="AF45" s="181"/>
      <c r="AG45" s="181"/>
      <c r="AH45" s="181">
        <v>6</v>
      </c>
      <c r="AI45" s="181"/>
      <c r="AJ45" s="181"/>
      <c r="AK45" s="181"/>
      <c r="AL45" s="181">
        <v>6</v>
      </c>
      <c r="AM45" s="181">
        <v>6</v>
      </c>
      <c r="AN45" s="181"/>
      <c r="AO45" s="492"/>
      <c r="AP45" s="153">
        <v>8</v>
      </c>
      <c r="AQ45" s="153"/>
      <c r="AR45" s="153"/>
      <c r="AS45" s="153"/>
      <c r="AT45" s="152">
        <v>8</v>
      </c>
      <c r="AU45" s="153"/>
      <c r="AV45" s="153"/>
      <c r="AW45" s="209"/>
      <c r="AX45" s="365"/>
      <c r="AY45" s="193">
        <v>6</v>
      </c>
      <c r="AZ45" s="194"/>
      <c r="BA45" s="194"/>
      <c r="BB45" s="194"/>
      <c r="BC45" s="193">
        <v>6</v>
      </c>
      <c r="BD45" s="194"/>
      <c r="BE45" s="195"/>
      <c r="BF45" s="161"/>
    </row>
    <row r="46" spans="1:58" ht="92.4" thickBot="1">
      <c r="A46" s="201" t="s">
        <v>138</v>
      </c>
      <c r="B46" s="180"/>
      <c r="C46" s="180"/>
      <c r="D46" s="180"/>
      <c r="E46" s="180"/>
      <c r="F46" s="152"/>
      <c r="G46" s="152"/>
      <c r="H46" s="152"/>
      <c r="I46" s="487"/>
      <c r="J46" s="173"/>
      <c r="K46" s="185"/>
      <c r="L46" s="153"/>
      <c r="M46" s="152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491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173"/>
      <c r="AN46" s="173"/>
      <c r="AO46" s="492"/>
      <c r="AP46" s="153"/>
      <c r="AQ46" s="153"/>
      <c r="AR46" s="153"/>
      <c r="AS46" s="153"/>
      <c r="AT46" s="152"/>
      <c r="AU46" s="153"/>
      <c r="AV46" s="153"/>
      <c r="AW46" s="209"/>
      <c r="AX46" s="365"/>
      <c r="AY46" s="177"/>
      <c r="AZ46" s="178"/>
      <c r="BA46" s="178"/>
      <c r="BB46" s="178"/>
      <c r="BC46" s="177"/>
      <c r="BD46" s="178"/>
      <c r="BE46" s="179"/>
      <c r="BF46" s="170"/>
    </row>
    <row r="47" spans="1:58" ht="92.4" thickBot="1">
      <c r="A47" s="208" t="s">
        <v>99</v>
      </c>
      <c r="B47" s="180">
        <v>10</v>
      </c>
      <c r="C47" s="180"/>
      <c r="D47" s="180"/>
      <c r="E47" s="180"/>
      <c r="F47" s="152"/>
      <c r="G47" s="152"/>
      <c r="H47" s="152"/>
      <c r="I47" s="487"/>
      <c r="J47" s="173"/>
      <c r="K47" s="185"/>
      <c r="L47" s="153"/>
      <c r="M47" s="204">
        <v>8</v>
      </c>
      <c r="N47" s="181">
        <v>2</v>
      </c>
      <c r="O47" s="181"/>
      <c r="P47" s="181"/>
      <c r="Q47" s="181"/>
      <c r="R47" s="181"/>
      <c r="S47" s="181"/>
      <c r="T47" s="181">
        <v>3</v>
      </c>
      <c r="U47" s="181">
        <v>7</v>
      </c>
      <c r="V47" s="181"/>
      <c r="W47" s="181"/>
      <c r="X47" s="181">
        <v>10</v>
      </c>
      <c r="Y47" s="153">
        <v>15</v>
      </c>
      <c r="Z47" s="153"/>
      <c r="AA47" s="491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492"/>
      <c r="AP47" s="153">
        <v>10</v>
      </c>
      <c r="AQ47" s="153"/>
      <c r="AR47" s="153"/>
      <c r="AS47" s="153"/>
      <c r="AT47" s="152">
        <v>10</v>
      </c>
      <c r="AU47" s="153"/>
      <c r="AV47" s="153"/>
      <c r="AW47" s="209"/>
      <c r="AX47" s="365"/>
      <c r="AY47" s="177"/>
      <c r="AZ47" s="178"/>
      <c r="BA47" s="178"/>
      <c r="BB47" s="178"/>
      <c r="BC47" s="177"/>
      <c r="BD47" s="178"/>
      <c r="BE47" s="179"/>
      <c r="BF47" s="170"/>
    </row>
    <row r="48" spans="1:58" ht="92.4" thickBot="1">
      <c r="A48" s="201" t="s">
        <v>100</v>
      </c>
      <c r="B48" s="209">
        <v>10</v>
      </c>
      <c r="C48" s="209"/>
      <c r="D48" s="209"/>
      <c r="E48" s="209"/>
      <c r="F48" s="210"/>
      <c r="G48" s="210"/>
      <c r="H48" s="210"/>
      <c r="I48" s="487"/>
      <c r="J48" s="173"/>
      <c r="K48" s="185"/>
      <c r="L48" s="211"/>
      <c r="M48" s="204">
        <v>30</v>
      </c>
      <c r="N48" s="181">
        <v>30</v>
      </c>
      <c r="O48" s="181"/>
      <c r="P48" s="181"/>
      <c r="Q48" s="181"/>
      <c r="R48" s="181"/>
      <c r="S48" s="181"/>
      <c r="T48" s="181"/>
      <c r="U48" s="181">
        <v>15</v>
      </c>
      <c r="V48" s="181"/>
      <c r="W48" s="181"/>
      <c r="X48" s="181">
        <v>30</v>
      </c>
      <c r="Y48" s="153">
        <v>30</v>
      </c>
      <c r="Z48" s="153"/>
      <c r="AA48" s="491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173"/>
      <c r="AN48" s="173"/>
      <c r="AO48" s="492"/>
      <c r="AP48" s="213"/>
      <c r="AQ48" s="213"/>
      <c r="AR48" s="213"/>
      <c r="AS48" s="213"/>
      <c r="AT48" s="212"/>
      <c r="AU48" s="213"/>
      <c r="AV48" s="213"/>
      <c r="AW48" s="369"/>
      <c r="AX48" s="365"/>
      <c r="AY48" s="177"/>
      <c r="AZ48" s="178"/>
      <c r="BA48" s="178"/>
      <c r="BB48" s="178"/>
      <c r="BC48" s="177"/>
      <c r="BD48" s="178"/>
      <c r="BE48" s="179"/>
      <c r="BF48" s="170"/>
    </row>
    <row r="49" spans="1:58" ht="92.4" thickBot="1">
      <c r="A49" s="214" t="s">
        <v>101</v>
      </c>
      <c r="B49" s="180">
        <v>45</v>
      </c>
      <c r="C49" s="180"/>
      <c r="D49" s="180"/>
      <c r="E49" s="180"/>
      <c r="F49" s="152"/>
      <c r="G49" s="152"/>
      <c r="H49" s="152"/>
      <c r="I49" s="487"/>
      <c r="J49" s="150">
        <v>25</v>
      </c>
      <c r="K49" s="151"/>
      <c r="L49" s="153"/>
      <c r="M49" s="152">
        <v>32</v>
      </c>
      <c r="N49" s="153">
        <v>10</v>
      </c>
      <c r="O49" s="153"/>
      <c r="P49" s="153"/>
      <c r="Q49" s="153"/>
      <c r="R49" s="153"/>
      <c r="S49" s="153"/>
      <c r="T49" s="153">
        <v>33</v>
      </c>
      <c r="U49" s="153">
        <v>20</v>
      </c>
      <c r="V49" s="153"/>
      <c r="W49" s="153"/>
      <c r="X49" s="215">
        <v>45</v>
      </c>
      <c r="Y49" s="153">
        <v>45</v>
      </c>
      <c r="Z49" s="153"/>
      <c r="AA49" s="491"/>
      <c r="AB49" s="153">
        <v>18</v>
      </c>
      <c r="AC49" s="153">
        <v>2</v>
      </c>
      <c r="AD49" s="153"/>
      <c r="AE49" s="153"/>
      <c r="AF49" s="153"/>
      <c r="AG49" s="153"/>
      <c r="AH49" s="153">
        <v>26</v>
      </c>
      <c r="AI49" s="153"/>
      <c r="AJ49" s="153"/>
      <c r="AK49" s="153"/>
      <c r="AL49" s="153">
        <v>25</v>
      </c>
      <c r="AM49" s="153">
        <v>25</v>
      </c>
      <c r="AN49" s="153"/>
      <c r="AO49" s="492"/>
      <c r="AP49" s="153">
        <v>45</v>
      </c>
      <c r="AQ49" s="153"/>
      <c r="AR49" s="153"/>
      <c r="AS49" s="153"/>
      <c r="AT49" s="152">
        <v>45</v>
      </c>
      <c r="AU49" s="153"/>
      <c r="AV49" s="153"/>
      <c r="AW49" s="209"/>
      <c r="AX49" s="365"/>
      <c r="AY49" s="156">
        <v>25</v>
      </c>
      <c r="AZ49" s="157"/>
      <c r="BA49" s="157"/>
      <c r="BB49" s="157"/>
      <c r="BC49" s="156">
        <v>25</v>
      </c>
      <c r="BD49" s="157"/>
      <c r="BE49" s="171"/>
      <c r="BF49" s="161"/>
    </row>
    <row r="50" spans="1:58" ht="92.4" thickBot="1">
      <c r="A50" s="205" t="s">
        <v>102</v>
      </c>
      <c r="B50" s="180"/>
      <c r="C50" s="180"/>
      <c r="D50" s="180"/>
      <c r="E50" s="180"/>
      <c r="F50" s="152"/>
      <c r="G50" s="152"/>
      <c r="H50" s="152"/>
      <c r="I50" s="487"/>
      <c r="J50" s="150"/>
      <c r="K50" s="151"/>
      <c r="L50" s="153"/>
      <c r="M50" s="152">
        <v>2</v>
      </c>
      <c r="N50" s="153"/>
      <c r="O50" s="153"/>
      <c r="P50" s="153"/>
      <c r="Q50" s="153"/>
      <c r="R50" s="153"/>
      <c r="S50" s="153"/>
      <c r="T50" s="153">
        <v>2</v>
      </c>
      <c r="U50" s="153"/>
      <c r="V50" s="153"/>
      <c r="W50" s="153"/>
      <c r="X50" s="215">
        <v>2</v>
      </c>
      <c r="Y50" s="153"/>
      <c r="Z50" s="153"/>
      <c r="AA50" s="491"/>
      <c r="AB50" s="153"/>
      <c r="AC50" s="153"/>
      <c r="AD50" s="153"/>
      <c r="AE50" s="153"/>
      <c r="AF50" s="153"/>
      <c r="AG50" s="153"/>
      <c r="AH50" s="153"/>
      <c r="AI50" s="153"/>
      <c r="AJ50" s="153"/>
      <c r="AK50" s="153"/>
      <c r="AL50" s="153"/>
      <c r="AM50" s="153"/>
      <c r="AN50" s="153"/>
      <c r="AO50" s="492"/>
      <c r="AP50" s="153">
        <v>2</v>
      </c>
      <c r="AQ50" s="153"/>
      <c r="AR50" s="153"/>
      <c r="AS50" s="153"/>
      <c r="AT50" s="152">
        <v>2</v>
      </c>
      <c r="AU50" s="153"/>
      <c r="AV50" s="153"/>
      <c r="AW50" s="209"/>
      <c r="AX50" s="365"/>
      <c r="AY50" s="156"/>
      <c r="AZ50" s="157"/>
      <c r="BA50" s="157"/>
      <c r="BB50" s="157"/>
      <c r="BC50" s="156"/>
      <c r="BD50" s="157"/>
      <c r="BE50" s="171"/>
      <c r="BF50" s="161"/>
    </row>
    <row r="51" spans="1:58" ht="92.4" thickBot="1">
      <c r="A51" s="214" t="s">
        <v>103</v>
      </c>
      <c r="B51" s="180">
        <v>64</v>
      </c>
      <c r="C51" s="180"/>
      <c r="D51" s="180"/>
      <c r="E51" s="180"/>
      <c r="F51" s="152"/>
      <c r="G51" s="152"/>
      <c r="H51" s="152"/>
      <c r="I51" s="487"/>
      <c r="J51" s="184">
        <v>7</v>
      </c>
      <c r="K51" s="367"/>
      <c r="L51" s="153"/>
      <c r="M51" s="204">
        <v>35</v>
      </c>
      <c r="N51" s="181">
        <v>29</v>
      </c>
      <c r="O51" s="181"/>
      <c r="P51" s="181"/>
      <c r="Q51" s="181"/>
      <c r="R51" s="181"/>
      <c r="S51" s="181"/>
      <c r="T51" s="181">
        <v>35</v>
      </c>
      <c r="U51" s="181">
        <v>29</v>
      </c>
      <c r="V51" s="181">
        <v>2</v>
      </c>
      <c r="W51" s="181"/>
      <c r="X51" s="181">
        <v>64</v>
      </c>
      <c r="Y51" s="153">
        <v>64</v>
      </c>
      <c r="Z51" s="153"/>
      <c r="AA51" s="491"/>
      <c r="AB51" s="181">
        <v>4</v>
      </c>
      <c r="AC51" s="181">
        <v>3</v>
      </c>
      <c r="AD51" s="181"/>
      <c r="AE51" s="181"/>
      <c r="AF51" s="181"/>
      <c r="AG51" s="181"/>
      <c r="AH51" s="181">
        <v>3</v>
      </c>
      <c r="AI51" s="181"/>
      <c r="AJ51" s="181"/>
      <c r="AK51" s="181"/>
      <c r="AL51" s="181">
        <v>7</v>
      </c>
      <c r="AM51" s="181">
        <v>7</v>
      </c>
      <c r="AN51" s="181"/>
      <c r="AO51" s="492"/>
      <c r="AP51" s="153">
        <v>67</v>
      </c>
      <c r="AQ51" s="153"/>
      <c r="AR51" s="153"/>
      <c r="AS51" s="153"/>
      <c r="AT51" s="152">
        <v>67</v>
      </c>
      <c r="AU51" s="153"/>
      <c r="AV51" s="153"/>
      <c r="AW51" s="209"/>
      <c r="AX51" s="365"/>
      <c r="AY51" s="193">
        <v>7</v>
      </c>
      <c r="AZ51" s="194"/>
      <c r="BA51" s="194"/>
      <c r="BB51" s="194"/>
      <c r="BC51" s="193">
        <v>7</v>
      </c>
      <c r="BD51" s="194"/>
      <c r="BE51" s="195"/>
      <c r="BF51" s="161"/>
    </row>
    <row r="52" spans="1:58" ht="92.4" thickBot="1">
      <c r="A52" s="207" t="s">
        <v>104</v>
      </c>
      <c r="B52" s="180">
        <v>1</v>
      </c>
      <c r="C52" s="180"/>
      <c r="D52" s="180"/>
      <c r="E52" s="180"/>
      <c r="F52" s="152"/>
      <c r="G52" s="152"/>
      <c r="H52" s="152"/>
      <c r="I52" s="487"/>
      <c r="J52" s="184"/>
      <c r="K52" s="367"/>
      <c r="L52" s="153"/>
      <c r="M52" s="204">
        <v>1</v>
      </c>
      <c r="N52" s="181"/>
      <c r="O52" s="181"/>
      <c r="P52" s="181"/>
      <c r="Q52" s="181">
        <v>1</v>
      </c>
      <c r="R52" s="181"/>
      <c r="S52" s="181"/>
      <c r="T52" s="181"/>
      <c r="U52" s="181">
        <v>2</v>
      </c>
      <c r="V52" s="181">
        <v>2</v>
      </c>
      <c r="W52" s="181"/>
      <c r="X52" s="181">
        <v>2</v>
      </c>
      <c r="Y52" s="153"/>
      <c r="Z52" s="153"/>
      <c r="AA52" s="491"/>
      <c r="AB52" s="181"/>
      <c r="AC52" s="181"/>
      <c r="AD52" s="181"/>
      <c r="AE52" s="181"/>
      <c r="AF52" s="181"/>
      <c r="AG52" s="181"/>
      <c r="AH52" s="181"/>
      <c r="AI52" s="181"/>
      <c r="AJ52" s="181"/>
      <c r="AK52" s="181"/>
      <c r="AL52" s="181"/>
      <c r="AM52" s="181"/>
      <c r="AN52" s="181"/>
      <c r="AO52" s="492"/>
      <c r="AP52" s="153"/>
      <c r="AQ52" s="153"/>
      <c r="AR52" s="153"/>
      <c r="AS52" s="153"/>
      <c r="AT52" s="152"/>
      <c r="AU52" s="153"/>
      <c r="AV52" s="153"/>
      <c r="AW52" s="209"/>
      <c r="AX52" s="365"/>
      <c r="AY52" s="193"/>
      <c r="AZ52" s="194"/>
      <c r="BA52" s="194"/>
      <c r="BB52" s="194"/>
      <c r="BC52" s="193"/>
      <c r="BD52" s="194"/>
      <c r="BE52" s="195"/>
      <c r="BF52" s="161"/>
    </row>
    <row r="53" spans="1:58" ht="92.4" thickBot="1">
      <c r="A53" s="205" t="s">
        <v>105</v>
      </c>
      <c r="B53" s="180"/>
      <c r="C53" s="180"/>
      <c r="D53" s="180"/>
      <c r="E53" s="180"/>
      <c r="F53" s="152"/>
      <c r="G53" s="152"/>
      <c r="H53" s="152"/>
      <c r="I53" s="487"/>
      <c r="J53" s="184"/>
      <c r="K53" s="367"/>
      <c r="L53" s="153"/>
      <c r="M53" s="204">
        <v>2</v>
      </c>
      <c r="N53" s="181"/>
      <c r="O53" s="181"/>
      <c r="P53" s="181"/>
      <c r="Q53" s="181"/>
      <c r="R53" s="181"/>
      <c r="S53" s="181"/>
      <c r="T53" s="181">
        <v>2</v>
      </c>
      <c r="U53" s="181"/>
      <c r="V53" s="181"/>
      <c r="W53" s="181"/>
      <c r="X53" s="181">
        <v>2</v>
      </c>
      <c r="Y53" s="153"/>
      <c r="Z53" s="153"/>
      <c r="AA53" s="491"/>
      <c r="AB53" s="181"/>
      <c r="AC53" s="181"/>
      <c r="AD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  <c r="AO53" s="492"/>
      <c r="AP53" s="153">
        <v>2</v>
      </c>
      <c r="AQ53" s="153"/>
      <c r="AR53" s="153"/>
      <c r="AS53" s="153"/>
      <c r="AT53" s="152">
        <v>2</v>
      </c>
      <c r="AU53" s="153"/>
      <c r="AV53" s="153"/>
      <c r="AW53" s="209"/>
      <c r="AX53" s="365"/>
      <c r="AY53" s="193"/>
      <c r="AZ53" s="194"/>
      <c r="BA53" s="194"/>
      <c r="BB53" s="194"/>
      <c r="BC53" s="193"/>
      <c r="BD53" s="194"/>
      <c r="BE53" s="195"/>
      <c r="BF53" s="161"/>
    </row>
    <row r="54" spans="1:58" ht="92.4" thickBot="1">
      <c r="A54" s="214" t="s">
        <v>106</v>
      </c>
      <c r="B54" s="180">
        <v>10</v>
      </c>
      <c r="C54" s="180"/>
      <c r="D54" s="180"/>
      <c r="E54" s="180"/>
      <c r="F54" s="152"/>
      <c r="G54" s="152"/>
      <c r="H54" s="152"/>
      <c r="I54" s="487"/>
      <c r="J54" s="184"/>
      <c r="K54" s="367"/>
      <c r="L54" s="153"/>
      <c r="M54" s="204">
        <v>3</v>
      </c>
      <c r="N54" s="181">
        <v>6</v>
      </c>
      <c r="O54" s="181"/>
      <c r="P54" s="181"/>
      <c r="Q54" s="181"/>
      <c r="R54" s="181"/>
      <c r="S54" s="181"/>
      <c r="T54" s="181"/>
      <c r="U54" s="181"/>
      <c r="V54" s="181"/>
      <c r="W54" s="181"/>
      <c r="X54" s="181">
        <v>10</v>
      </c>
      <c r="Y54" s="153">
        <v>5</v>
      </c>
      <c r="Z54" s="153"/>
      <c r="AA54" s="491"/>
      <c r="AB54" s="181">
        <v>5</v>
      </c>
      <c r="AC54" s="181">
        <v>5</v>
      </c>
      <c r="AD54" s="181"/>
      <c r="AE54" s="181"/>
      <c r="AF54" s="181"/>
      <c r="AG54" s="181"/>
      <c r="AH54" s="181"/>
      <c r="AI54" s="181"/>
      <c r="AJ54" s="181"/>
      <c r="AK54" s="181"/>
      <c r="AL54" s="181"/>
      <c r="AM54" s="181">
        <v>5</v>
      </c>
      <c r="AN54" s="181"/>
      <c r="AO54" s="492"/>
      <c r="AP54" s="153">
        <v>10</v>
      </c>
      <c r="AQ54" s="153"/>
      <c r="AR54" s="153"/>
      <c r="AS54" s="153"/>
      <c r="AT54" s="152">
        <v>10</v>
      </c>
      <c r="AU54" s="153"/>
      <c r="AV54" s="153"/>
      <c r="AW54" s="209"/>
      <c r="AX54" s="365"/>
      <c r="AY54" s="193">
        <v>10</v>
      </c>
      <c r="AZ54" s="194"/>
      <c r="BA54" s="194"/>
      <c r="BB54" s="194"/>
      <c r="BC54" s="193">
        <v>10</v>
      </c>
      <c r="BD54" s="194"/>
      <c r="BE54" s="195"/>
      <c r="BF54" s="161"/>
    </row>
    <row r="55" spans="1:58" ht="92.4" thickBot="1">
      <c r="A55" s="216" t="s">
        <v>48</v>
      </c>
      <c r="B55" s="180"/>
      <c r="C55" s="180"/>
      <c r="D55" s="180"/>
      <c r="E55" s="180"/>
      <c r="F55" s="152"/>
      <c r="G55" s="152"/>
      <c r="H55" s="152"/>
      <c r="I55" s="487"/>
      <c r="J55" s="184"/>
      <c r="K55" s="367"/>
      <c r="L55" s="153"/>
      <c r="M55" s="217"/>
      <c r="N55" s="218"/>
      <c r="O55" s="218"/>
      <c r="P55" s="218"/>
      <c r="Q55" s="218"/>
      <c r="R55" s="218"/>
      <c r="S55" s="218"/>
      <c r="T55" s="218"/>
      <c r="U55" s="218"/>
      <c r="V55" s="218"/>
      <c r="W55" s="218"/>
      <c r="X55" s="218"/>
      <c r="Y55" s="219"/>
      <c r="Z55" s="219"/>
      <c r="AA55" s="491"/>
      <c r="AB55" s="218"/>
      <c r="AC55" s="218"/>
      <c r="AD55" s="218"/>
      <c r="AE55" s="218"/>
      <c r="AF55" s="218"/>
      <c r="AG55" s="218"/>
      <c r="AH55" s="218"/>
      <c r="AI55" s="218"/>
      <c r="AJ55" s="218"/>
      <c r="AK55" s="218"/>
      <c r="AL55" s="218"/>
      <c r="AM55" s="218"/>
      <c r="AN55" s="218"/>
      <c r="AO55" s="492"/>
      <c r="AP55" s="153"/>
      <c r="AQ55" s="153"/>
      <c r="AR55" s="153"/>
      <c r="AS55" s="153"/>
      <c r="AT55" s="152"/>
      <c r="AU55" s="153"/>
      <c r="AV55" s="153"/>
      <c r="AW55" s="209"/>
      <c r="AX55" s="365"/>
      <c r="AY55" s="193"/>
      <c r="AZ55" s="194"/>
      <c r="BA55" s="194"/>
      <c r="BB55" s="194"/>
      <c r="BC55" s="193"/>
      <c r="BD55" s="194"/>
      <c r="BE55" s="195"/>
      <c r="BF55" s="161"/>
    </row>
    <row r="56" spans="1:58" s="162" customFormat="1" ht="147" customHeight="1" thickBot="1">
      <c r="A56" s="221" t="s">
        <v>57</v>
      </c>
      <c r="B56" s="222">
        <f>SUM(B6:B55)</f>
        <v>763</v>
      </c>
      <c r="C56" s="222">
        <f t="shared" ref="C56:H56" si="0">SUM(C6:C55)</f>
        <v>7</v>
      </c>
      <c r="D56" s="222">
        <f t="shared" si="0"/>
        <v>7</v>
      </c>
      <c r="E56" s="222">
        <f t="shared" si="0"/>
        <v>1</v>
      </c>
      <c r="F56" s="222">
        <f t="shared" si="0"/>
        <v>6</v>
      </c>
      <c r="G56" s="222">
        <f t="shared" si="0"/>
        <v>12</v>
      </c>
      <c r="H56" s="222">
        <f t="shared" si="0"/>
        <v>1</v>
      </c>
      <c r="I56" s="487"/>
      <c r="J56" s="372">
        <f>SUM(J6:J55)</f>
        <v>134</v>
      </c>
      <c r="K56" s="372">
        <f>SUM(K6:K55)</f>
        <v>326</v>
      </c>
      <c r="L56" s="225"/>
      <c r="M56" s="224">
        <f>SUM(M6:M55)</f>
        <v>386</v>
      </c>
      <c r="N56" s="224">
        <f t="shared" ref="N56:Z56" si="1">SUM(N6:N55)</f>
        <v>418</v>
      </c>
      <c r="O56" s="224">
        <f t="shared" si="1"/>
        <v>11</v>
      </c>
      <c r="P56" s="224">
        <f t="shared" si="1"/>
        <v>19</v>
      </c>
      <c r="Q56" s="224">
        <f t="shared" si="1"/>
        <v>1</v>
      </c>
      <c r="R56" s="224">
        <f t="shared" si="1"/>
        <v>0</v>
      </c>
      <c r="S56" s="224"/>
      <c r="T56" s="224">
        <f t="shared" si="1"/>
        <v>709</v>
      </c>
      <c r="U56" s="224">
        <f t="shared" si="1"/>
        <v>82</v>
      </c>
      <c r="V56" s="224">
        <f t="shared" si="1"/>
        <v>4</v>
      </c>
      <c r="W56" s="224">
        <f t="shared" si="1"/>
        <v>0</v>
      </c>
      <c r="X56" s="224">
        <f t="shared" si="1"/>
        <v>381</v>
      </c>
      <c r="Y56" s="224">
        <f t="shared" si="1"/>
        <v>801</v>
      </c>
      <c r="Z56" s="224">
        <f t="shared" si="1"/>
        <v>0</v>
      </c>
      <c r="AA56" s="491"/>
      <c r="AB56" s="224">
        <f>SUM(AB6:AB55)</f>
        <v>106</v>
      </c>
      <c r="AC56" s="224">
        <f t="shared" ref="AC56:AN56" si="2">SUM(AC6:AC55)</f>
        <v>147</v>
      </c>
      <c r="AD56" s="224">
        <f t="shared" si="2"/>
        <v>87</v>
      </c>
      <c r="AE56" s="224">
        <f t="shared" si="2"/>
        <v>0</v>
      </c>
      <c r="AF56" s="224">
        <f t="shared" si="2"/>
        <v>0</v>
      </c>
      <c r="AG56" s="224">
        <f t="shared" si="2"/>
        <v>0</v>
      </c>
      <c r="AH56" s="224">
        <f t="shared" si="2"/>
        <v>301</v>
      </c>
      <c r="AI56" s="224">
        <f t="shared" si="2"/>
        <v>0</v>
      </c>
      <c r="AJ56" s="224">
        <f t="shared" si="2"/>
        <v>0</v>
      </c>
      <c r="AK56" s="224">
        <f t="shared" si="2"/>
        <v>0</v>
      </c>
      <c r="AL56" s="224">
        <f t="shared" si="2"/>
        <v>198</v>
      </c>
      <c r="AM56" s="224">
        <f t="shared" si="2"/>
        <v>64</v>
      </c>
      <c r="AN56" s="224">
        <f t="shared" si="2"/>
        <v>0</v>
      </c>
      <c r="AO56" s="492"/>
      <c r="AP56" s="223">
        <f>SUM(AP6:AP55)</f>
        <v>222</v>
      </c>
      <c r="AQ56" s="223">
        <f t="shared" ref="AQ56:AW56" si="3">SUM(AQ6:AQ55)</f>
        <v>552</v>
      </c>
      <c r="AR56" s="223">
        <f t="shared" si="3"/>
        <v>0</v>
      </c>
      <c r="AS56" s="223">
        <f t="shared" si="3"/>
        <v>2</v>
      </c>
      <c r="AT56" s="223">
        <f t="shared" si="3"/>
        <v>278</v>
      </c>
      <c r="AU56" s="223">
        <f t="shared" si="3"/>
        <v>0</v>
      </c>
      <c r="AV56" s="223">
        <f t="shared" si="3"/>
        <v>0</v>
      </c>
      <c r="AW56" s="223">
        <f t="shared" si="3"/>
        <v>16</v>
      </c>
      <c r="AX56" s="343"/>
      <c r="AY56" s="373">
        <f>SUM(AY6:AY55)</f>
        <v>252</v>
      </c>
      <c r="AZ56" s="373">
        <f t="shared" ref="AZ56:BF56" si="4">SUM(AZ6:AZ55)</f>
        <v>3</v>
      </c>
      <c r="BA56" s="373">
        <f t="shared" si="4"/>
        <v>0</v>
      </c>
      <c r="BB56" s="373">
        <f t="shared" si="4"/>
        <v>2</v>
      </c>
      <c r="BC56" s="373">
        <f t="shared" si="4"/>
        <v>187</v>
      </c>
      <c r="BD56" s="373">
        <f t="shared" si="4"/>
        <v>0</v>
      </c>
      <c r="BE56" s="373">
        <f t="shared" si="4"/>
        <v>0</v>
      </c>
      <c r="BF56" s="373">
        <f t="shared" si="4"/>
        <v>0</v>
      </c>
    </row>
    <row r="57" spans="1:58" ht="92.4" thickBot="1">
      <c r="A57" s="324" t="s">
        <v>58</v>
      </c>
      <c r="B57" s="227">
        <f>B56</f>
        <v>763</v>
      </c>
      <c r="C57" s="227">
        <f t="shared" ref="C57:H57" si="5">C56</f>
        <v>7</v>
      </c>
      <c r="D57" s="227">
        <f t="shared" si="5"/>
        <v>7</v>
      </c>
      <c r="E57" s="227">
        <f t="shared" si="5"/>
        <v>1</v>
      </c>
      <c r="F57" s="227">
        <f t="shared" si="5"/>
        <v>6</v>
      </c>
      <c r="G57" s="227">
        <f t="shared" si="5"/>
        <v>12</v>
      </c>
      <c r="H57" s="227">
        <f t="shared" si="5"/>
        <v>1</v>
      </c>
      <c r="I57" s="487"/>
      <c r="J57" s="374">
        <f>J56</f>
        <v>134</v>
      </c>
      <c r="K57" s="374">
        <f>K56</f>
        <v>326</v>
      </c>
      <c r="L57" s="181"/>
      <c r="M57" s="229">
        <f>M56</f>
        <v>386</v>
      </c>
      <c r="N57" s="229">
        <f t="shared" ref="N57:Z57" si="6">N56</f>
        <v>418</v>
      </c>
      <c r="O57" s="229">
        <f t="shared" si="6"/>
        <v>11</v>
      </c>
      <c r="P57" s="229">
        <f t="shared" si="6"/>
        <v>19</v>
      </c>
      <c r="Q57" s="229">
        <f t="shared" si="6"/>
        <v>1</v>
      </c>
      <c r="R57" s="229">
        <f t="shared" si="6"/>
        <v>0</v>
      </c>
      <c r="S57" s="229"/>
      <c r="T57" s="229">
        <f t="shared" si="6"/>
        <v>709</v>
      </c>
      <c r="U57" s="229">
        <f t="shared" si="6"/>
        <v>82</v>
      </c>
      <c r="V57" s="229">
        <f t="shared" si="6"/>
        <v>4</v>
      </c>
      <c r="W57" s="229">
        <f t="shared" si="6"/>
        <v>0</v>
      </c>
      <c r="X57" s="229">
        <f t="shared" si="6"/>
        <v>381</v>
      </c>
      <c r="Y57" s="229">
        <f t="shared" si="6"/>
        <v>801</v>
      </c>
      <c r="Z57" s="229">
        <f t="shared" si="6"/>
        <v>0</v>
      </c>
      <c r="AA57" s="491"/>
      <c r="AB57" s="229">
        <f>AB56</f>
        <v>106</v>
      </c>
      <c r="AC57" s="229">
        <f t="shared" ref="AC57:AN57" si="7">AC56</f>
        <v>147</v>
      </c>
      <c r="AD57" s="229">
        <f t="shared" si="7"/>
        <v>87</v>
      </c>
      <c r="AE57" s="229">
        <f t="shared" si="7"/>
        <v>0</v>
      </c>
      <c r="AF57" s="229">
        <f t="shared" si="7"/>
        <v>0</v>
      </c>
      <c r="AG57" s="229">
        <f t="shared" si="7"/>
        <v>0</v>
      </c>
      <c r="AH57" s="229">
        <f t="shared" si="7"/>
        <v>301</v>
      </c>
      <c r="AI57" s="229">
        <f t="shared" si="7"/>
        <v>0</v>
      </c>
      <c r="AJ57" s="229">
        <f t="shared" si="7"/>
        <v>0</v>
      </c>
      <c r="AK57" s="229">
        <f t="shared" si="7"/>
        <v>0</v>
      </c>
      <c r="AL57" s="229">
        <f t="shared" si="7"/>
        <v>198</v>
      </c>
      <c r="AM57" s="229">
        <f t="shared" si="7"/>
        <v>64</v>
      </c>
      <c r="AN57" s="229">
        <f t="shared" si="7"/>
        <v>0</v>
      </c>
      <c r="AO57" s="492"/>
      <c r="AP57" s="228">
        <f>AP56</f>
        <v>222</v>
      </c>
      <c r="AQ57" s="228">
        <f t="shared" ref="AQ57:AW57" si="8">AQ56</f>
        <v>552</v>
      </c>
      <c r="AR57" s="228">
        <f t="shared" si="8"/>
        <v>0</v>
      </c>
      <c r="AS57" s="228">
        <f t="shared" si="8"/>
        <v>2</v>
      </c>
      <c r="AT57" s="228">
        <f t="shared" si="8"/>
        <v>278</v>
      </c>
      <c r="AU57" s="228">
        <f t="shared" si="8"/>
        <v>0</v>
      </c>
      <c r="AV57" s="228">
        <f t="shared" si="8"/>
        <v>0</v>
      </c>
      <c r="AW57" s="228">
        <f t="shared" si="8"/>
        <v>16</v>
      </c>
      <c r="AX57" s="343"/>
      <c r="AY57" s="229">
        <f>AY56</f>
        <v>252</v>
      </c>
      <c r="AZ57" s="229">
        <f t="shared" ref="AZ57:BF57" si="9">AZ56</f>
        <v>3</v>
      </c>
      <c r="BA57" s="229">
        <f t="shared" si="9"/>
        <v>0</v>
      </c>
      <c r="BB57" s="229">
        <f t="shared" si="9"/>
        <v>2</v>
      </c>
      <c r="BC57" s="229">
        <f t="shared" si="9"/>
        <v>187</v>
      </c>
      <c r="BD57" s="229">
        <f t="shared" si="9"/>
        <v>0</v>
      </c>
      <c r="BE57" s="229">
        <f t="shared" si="9"/>
        <v>0</v>
      </c>
      <c r="BF57" s="229">
        <f t="shared" si="9"/>
        <v>0</v>
      </c>
    </row>
    <row r="58" spans="1:58" s="241" customFormat="1" ht="123" customHeight="1" thickBot="1">
      <c r="A58" s="231" t="s">
        <v>50</v>
      </c>
      <c r="B58" s="232">
        <f>B57*0.1</f>
        <v>76.3</v>
      </c>
      <c r="C58" s="232">
        <f t="shared" ref="C58:H58" si="10">C57*0.1</f>
        <v>0.70000000000000007</v>
      </c>
      <c r="D58" s="232">
        <f t="shared" si="10"/>
        <v>0.70000000000000007</v>
      </c>
      <c r="E58" s="232">
        <f t="shared" si="10"/>
        <v>0.1</v>
      </c>
      <c r="F58" s="232">
        <f t="shared" si="10"/>
        <v>0.60000000000000009</v>
      </c>
      <c r="G58" s="232">
        <f t="shared" si="10"/>
        <v>1.2000000000000002</v>
      </c>
      <c r="H58" s="232">
        <f t="shared" si="10"/>
        <v>0.1</v>
      </c>
      <c r="I58" s="487"/>
      <c r="J58" s="375">
        <f>J57*0.1</f>
        <v>13.4</v>
      </c>
      <c r="K58" s="375">
        <f>K57*0.1</f>
        <v>32.6</v>
      </c>
      <c r="L58" s="235"/>
      <c r="M58" s="237">
        <f>IF(ISNUMBER(SEARCH("150",M3)),M56*0.15,IF(ISNUMBER(SEARCH("200",M3)),M56*0.2,IF(ISNUMBER(SEARCH("250",M3)),M56*0.25,IF(ISNUMBER(SEARCH("350",M3)),M56*0.35,IF(ISNUMBER(SEARCH("300",M3)),M56*0.3,M56)))))</f>
        <v>77.2</v>
      </c>
      <c r="N58" s="237">
        <f>N57*2</f>
        <v>836</v>
      </c>
      <c r="O58" s="237">
        <f t="shared" ref="O58:R58" si="11">IF(ISNUMBER(SEARCH("150",O3)),O56*0.15,IF(ISNUMBER(SEARCH("200",O3)),O56*0.2,IF(ISNUMBER(SEARCH("250",O3)),O56*0.25,IF(ISNUMBER(SEARCH("350",O3)),O56*0.35,IF(ISNUMBER(SEARCH("300",O3)),O56*0.3,O56)))))</f>
        <v>2.2000000000000002</v>
      </c>
      <c r="P58" s="237">
        <f t="shared" si="11"/>
        <v>19</v>
      </c>
      <c r="Q58" s="237">
        <f>Q57*2</f>
        <v>2</v>
      </c>
      <c r="R58" s="237">
        <f t="shared" si="11"/>
        <v>0</v>
      </c>
      <c r="S58" s="237"/>
      <c r="T58" s="237">
        <f>T56*0.25</f>
        <v>177.25</v>
      </c>
      <c r="U58" s="237">
        <f t="shared" ref="U58:W58" si="12">U56*0.25</f>
        <v>20.5</v>
      </c>
      <c r="V58" s="237">
        <f t="shared" si="12"/>
        <v>1</v>
      </c>
      <c r="W58" s="237">
        <f t="shared" si="12"/>
        <v>0</v>
      </c>
      <c r="X58" s="238">
        <f>X57*0.1</f>
        <v>38.1</v>
      </c>
      <c r="Y58" s="238">
        <f t="shared" ref="Y58:Z58" si="13">Y57*0.1</f>
        <v>80.100000000000009</v>
      </c>
      <c r="Z58" s="238">
        <f t="shared" si="13"/>
        <v>0</v>
      </c>
      <c r="AA58" s="495"/>
      <c r="AB58" s="237">
        <f>IF(ISNUMBER(SEARCH("150",AB3)),AB56*0.15,IF(ISNUMBER(SEARCH("200",AB3)),AB56*0.2,IF(ISNUMBER(SEARCH("250",AB3)),AB56*0.25,IF(ISNUMBER(SEARCH("350",AB3)),AB56*0.35,IF(ISNUMBER(SEARCH("300",AB3)),AB56*0.3,AB56)))))</f>
        <v>37.099999999999994</v>
      </c>
      <c r="AC58" s="237">
        <f t="shared" ref="AC58:AG58" si="14">IF(ISNUMBER(SEARCH("150",AC3)),AC56*0.15,IF(ISNUMBER(SEARCH("200",AC3)),AC56*0.2,IF(ISNUMBER(SEARCH("250",AC3)),AC56*0.25,IF(ISNUMBER(SEARCH("350",AC3)),AC56*0.35,IF(ISNUMBER(SEARCH("300",AC3)),AC56*0.3,AC56)))))</f>
        <v>29.400000000000002</v>
      </c>
      <c r="AD58" s="237">
        <f t="shared" si="14"/>
        <v>21.75</v>
      </c>
      <c r="AE58" s="237">
        <f t="shared" si="14"/>
        <v>0</v>
      </c>
      <c r="AF58" s="237">
        <f t="shared" si="14"/>
        <v>0</v>
      </c>
      <c r="AG58" s="237">
        <f t="shared" si="14"/>
        <v>0</v>
      </c>
      <c r="AH58" s="238">
        <f>AH57*0.25</f>
        <v>75.25</v>
      </c>
      <c r="AI58" s="238">
        <f t="shared" ref="AI58:AK58" si="15">AI57*0.25</f>
        <v>0</v>
      </c>
      <c r="AJ58" s="238">
        <f t="shared" si="15"/>
        <v>0</v>
      </c>
      <c r="AK58" s="238">
        <f t="shared" si="15"/>
        <v>0</v>
      </c>
      <c r="AL58" s="238">
        <f>AL57*0.1</f>
        <v>19.8</v>
      </c>
      <c r="AM58" s="238">
        <f t="shared" ref="AM58:AN58" si="16">AM57*0.1</f>
        <v>6.4</v>
      </c>
      <c r="AN58" s="238">
        <f t="shared" si="16"/>
        <v>0</v>
      </c>
      <c r="AO58" s="492"/>
      <c r="AP58" s="233"/>
      <c r="AQ58" s="234"/>
      <c r="AR58" s="234"/>
      <c r="AS58" s="234"/>
      <c r="AT58" s="239"/>
      <c r="AU58" s="239"/>
      <c r="AV58" s="239"/>
      <c r="AW58" s="240"/>
      <c r="AX58" s="376"/>
      <c r="AY58" s="234"/>
      <c r="AZ58" s="234"/>
      <c r="BA58" s="234"/>
      <c r="BB58" s="234"/>
      <c r="BC58" s="234"/>
      <c r="BD58" s="234"/>
      <c r="BE58" s="234"/>
      <c r="BF58" s="240"/>
    </row>
    <row r="59" spans="1:58" s="378" customFormat="1" ht="67.5" customHeight="1" thickBot="1">
      <c r="A59" s="377"/>
      <c r="B59" s="242"/>
      <c r="C59" s="242"/>
      <c r="D59" s="242"/>
      <c r="E59" s="242"/>
      <c r="F59" s="242"/>
      <c r="G59" s="242"/>
      <c r="H59" s="242"/>
      <c r="I59" s="243"/>
      <c r="J59" s="243"/>
      <c r="K59" s="243"/>
      <c r="L59" s="242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4"/>
      <c r="Z59" s="244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  <c r="AM59" s="243"/>
      <c r="AN59" s="243"/>
      <c r="AO59" s="492"/>
      <c r="AP59" s="242"/>
      <c r="AQ59" s="242"/>
      <c r="AR59" s="242"/>
      <c r="AS59" s="242"/>
      <c r="AT59" s="246"/>
      <c r="AU59" s="246"/>
      <c r="AV59" s="246"/>
      <c r="AW59" s="242"/>
      <c r="AX59" s="243"/>
      <c r="AY59" s="243"/>
      <c r="AZ59" s="243"/>
      <c r="BA59" s="243"/>
      <c r="BB59" s="243"/>
      <c r="BC59" s="243"/>
      <c r="BD59" s="243"/>
      <c r="BE59" s="243"/>
      <c r="BF59" s="243"/>
    </row>
    <row r="60" spans="1:58" s="78" customFormat="1" ht="67.5" customHeight="1" thickBot="1">
      <c r="A60" s="247" t="e">
        <f>A1+1</f>
        <v>#VALUE!</v>
      </c>
      <c r="B60" s="336" t="s">
        <v>33</v>
      </c>
      <c r="C60" s="484"/>
      <c r="D60" s="484"/>
      <c r="E60" s="484"/>
      <c r="F60" s="496"/>
      <c r="G60" s="497"/>
      <c r="H60" s="497"/>
      <c r="J60" s="76" t="s">
        <v>34</v>
      </c>
      <c r="K60" s="77"/>
      <c r="M60" s="379" t="s">
        <v>51</v>
      </c>
      <c r="N60" s="251"/>
      <c r="O60" s="251"/>
      <c r="P60" s="251"/>
      <c r="Q60" s="251"/>
      <c r="R60" s="251"/>
      <c r="S60" s="251"/>
      <c r="T60" s="251"/>
      <c r="U60" s="251"/>
      <c r="V60" s="25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1"/>
      <c r="AJ60" s="251"/>
      <c r="AK60" s="251"/>
      <c r="AL60" s="251"/>
      <c r="AM60" s="251"/>
      <c r="AN60" s="498"/>
      <c r="AO60" s="492"/>
      <c r="AP60" s="73" t="s">
        <v>33</v>
      </c>
      <c r="AQ60" s="74"/>
      <c r="AR60" s="74"/>
      <c r="AS60" s="74"/>
      <c r="AT60" s="74"/>
      <c r="AU60" s="74"/>
      <c r="AV60" s="74"/>
      <c r="AW60" s="84"/>
      <c r="AX60" s="350"/>
      <c r="AY60" s="76" t="s">
        <v>34</v>
      </c>
      <c r="AZ60" s="88"/>
      <c r="BA60" s="88"/>
      <c r="BB60" s="88"/>
      <c r="BC60" s="88"/>
      <c r="BD60" s="88"/>
      <c r="BE60" s="88"/>
      <c r="BF60" s="77"/>
    </row>
    <row r="61" spans="1:58" s="70" customFormat="1" ht="67.5" customHeight="1" thickBot="1">
      <c r="A61" s="253" t="str">
        <f>UPPER("PRODUCTION DU "&amp;CHAR(10)&amp;TEXT('[1]MENU DU 
0507
 AU 
1107'!E1+1,"JJJJ JJ MMMM AAAA")&amp;CHAR(10)&amp;" POUR CONSOMMATION DU "&amp;CHAR(10)&amp;TEXT('[1]MENU DU 
0507
 AU 
1107'!E1+2,"JJJJ JJ MMMM AAAA")&amp;CHAR(10)&amp;" LIAISON FROIDE")</f>
        <v>PRODUCTION DU 
MARDI 06 JUILLET 2021
 POUR CONSOMMATION DU 
MERCREDI 07 JUILLET 2021
 LIAISON FROIDE</v>
      </c>
      <c r="B61" s="254" t="str">
        <f>'[1]MENU DU 
0507
 AU 
1107'!A5</f>
        <v>ENTREE 1</v>
      </c>
      <c r="C61" s="254" t="str">
        <f>C2</f>
        <v>SALADE REPAS</v>
      </c>
      <c r="D61" s="254" t="str">
        <f>D2</f>
        <v>ENTREE 2</v>
      </c>
      <c r="E61" s="254" t="str">
        <f>E2</f>
        <v>ENTREE 3</v>
      </c>
      <c r="F61" s="254" t="str">
        <f>F2</f>
        <v>ENTREE 4</v>
      </c>
      <c r="G61" s="254"/>
      <c r="H61" s="254"/>
      <c r="I61" s="380"/>
      <c r="J61" s="89" t="str">
        <f>J2</f>
        <v>ENTREE 1</v>
      </c>
      <c r="K61" s="89" t="str">
        <f>K2</f>
        <v>ENTREE 2</v>
      </c>
      <c r="L61" s="92"/>
      <c r="M61" s="89" t="str">
        <f t="shared" ref="M61:R62" si="17">M2</f>
        <v>PLAT PROTIDIQUE N°1</v>
      </c>
      <c r="N61" s="90" t="str">
        <f t="shared" si="17"/>
        <v>PLAT PROTIDIQUE N°2</v>
      </c>
      <c r="O61" s="90" t="str">
        <f t="shared" si="17"/>
        <v>PLAT PROTIDIQUE EXTRA 1</v>
      </c>
      <c r="P61" s="90" t="str">
        <f t="shared" si="17"/>
        <v>PLAT PROTIDIQUE EXTRA 2</v>
      </c>
      <c r="Q61" s="90" t="str">
        <f t="shared" si="17"/>
        <v>PLAT PROTIDIQUE EXTRA 3</v>
      </c>
      <c r="R61" s="90" t="str">
        <f t="shared" si="17"/>
        <v>PLAT PROTIDIQUE EXTRA 4</v>
      </c>
      <c r="S61" s="90"/>
      <c r="T61" s="90" t="str">
        <f t="shared" ref="T61:Z62" si="18">T2</f>
        <v>FECULENT 1</v>
      </c>
      <c r="U61" s="90" t="str">
        <f t="shared" si="18"/>
        <v>FECULENT 2</v>
      </c>
      <c r="V61" s="90" t="str">
        <f t="shared" si="18"/>
        <v>FECULENT 3</v>
      </c>
      <c r="W61" s="90" t="str">
        <f t="shared" si="18"/>
        <v>FECULENT 4</v>
      </c>
      <c r="X61" s="90" t="str">
        <f t="shared" si="18"/>
        <v>GRAINS</v>
      </c>
      <c r="Y61" s="90" t="str">
        <f t="shared" si="18"/>
        <v>LEGUMES 1</v>
      </c>
      <c r="Z61" s="96" t="str">
        <f t="shared" si="18"/>
        <v>LEGUMES 2</v>
      </c>
      <c r="AA61" s="381"/>
      <c r="AB61" s="89" t="str">
        <f t="shared" ref="AB61:AN62" si="19">AB2</f>
        <v>PLAT PROTIDIQUE N°1</v>
      </c>
      <c r="AC61" s="90" t="str">
        <f t="shared" si="19"/>
        <v>PLAT PROTIDIQUE N°2</v>
      </c>
      <c r="AD61" s="90" t="str">
        <f t="shared" si="19"/>
        <v>PLAT PROTIDIQUE EXTRA 1</v>
      </c>
      <c r="AE61" s="90" t="str">
        <f t="shared" si="19"/>
        <v>PLAT PROTIDIQUE EXTRA 2</v>
      </c>
      <c r="AF61" s="90" t="str">
        <f t="shared" si="19"/>
        <v>PLAT PROTIDIQUE EXTRA 3</v>
      </c>
      <c r="AG61" s="90" t="str">
        <f t="shared" si="19"/>
        <v>PLAT PROTIDIQUE EXTRA 4</v>
      </c>
      <c r="AH61" s="90" t="str">
        <f t="shared" si="19"/>
        <v>FECULENT 1</v>
      </c>
      <c r="AI61" s="90" t="str">
        <f t="shared" si="19"/>
        <v>FECULENT 2</v>
      </c>
      <c r="AJ61" s="90" t="str">
        <f t="shared" si="19"/>
        <v>FECULENT 3</v>
      </c>
      <c r="AK61" s="90" t="str">
        <f t="shared" si="19"/>
        <v>FECULENT 4</v>
      </c>
      <c r="AL61" s="90" t="str">
        <f t="shared" si="19"/>
        <v>GRAINS</v>
      </c>
      <c r="AM61" s="90" t="str">
        <f t="shared" si="19"/>
        <v>LEGUMES 1</v>
      </c>
      <c r="AN61" s="90" t="str">
        <f t="shared" si="19"/>
        <v>LEGUMES 2</v>
      </c>
      <c r="AO61" s="492"/>
      <c r="AP61" s="90" t="str">
        <f>AP2</f>
        <v>PRODUIT LACTE 1</v>
      </c>
      <c r="AQ61" s="90" t="str">
        <f>AQ2</f>
        <v>PRODUIT LACTE 2</v>
      </c>
      <c r="AR61" s="90" t="str">
        <f>AR2</f>
        <v>PRODUIT LACTE 3</v>
      </c>
      <c r="AS61" s="90"/>
      <c r="AT61" s="90" t="str">
        <f>AT2</f>
        <v>DESSERT 1</v>
      </c>
      <c r="AU61" s="90" t="str">
        <f>AU2</f>
        <v>DESSERT 2</v>
      </c>
      <c r="AV61" s="90" t="str">
        <f>AV2</f>
        <v>DESSERT 3</v>
      </c>
      <c r="AW61" s="96" t="e">
        <f>AW2</f>
        <v>#REF!</v>
      </c>
      <c r="AX61" s="343"/>
      <c r="AY61" s="89" t="str">
        <f>AY2</f>
        <v>PRODUIT LACTE 1</v>
      </c>
      <c r="AZ61" s="90" t="str">
        <f>AZ2</f>
        <v>PRODUIT LACTE 2</v>
      </c>
      <c r="BA61" s="90" t="str">
        <f>BA2</f>
        <v>PRODUIT LACTE 3</v>
      </c>
      <c r="BB61" s="90"/>
      <c r="BC61" s="90" t="str">
        <f>BC2</f>
        <v>DESSERT 1</v>
      </c>
      <c r="BD61" s="90" t="str">
        <f>BD2</f>
        <v>DESSERT 2</v>
      </c>
      <c r="BE61" s="90" t="str">
        <f>BE2</f>
        <v>DESSERT 3</v>
      </c>
      <c r="BF61" s="96" t="e">
        <f>BF2</f>
        <v>#REF!</v>
      </c>
    </row>
    <row r="62" spans="1:58" s="347" customFormat="1" ht="407.4" customHeight="1" thickBot="1">
      <c r="A62" s="255"/>
      <c r="B62" s="99" t="str">
        <f>'[1]MENU DU 
0507
 AU 
1107'!D5</f>
        <v>Salade exotique</v>
      </c>
      <c r="C62" s="99" t="str">
        <f>'[1]MENU DU 
0507
 AU 
1107'!D6</f>
        <v>Salade chinoise</v>
      </c>
      <c r="D62" s="99" t="str">
        <f>'[1]MENU DU 
0507
 AU 
1107'!D7</f>
        <v>Salade pâtes persillade jambon volaille picnic</v>
      </c>
      <c r="E62" s="99" t="str">
        <f>'[1]MENU DU 
0507
 AU 
1107'!D8</f>
        <v>Sans carotte</v>
      </c>
      <c r="F62" s="99">
        <f>'[1]MENU DU 
0507
 AU 
1107'!D9</f>
        <v>0</v>
      </c>
      <c r="G62" s="99"/>
      <c r="H62" s="99"/>
      <c r="I62" s="382"/>
      <c r="J62" s="99" t="str">
        <f>'[1]MENU DU 
0507
 AU 
1107'!D31</f>
        <v>Salade haricots vert</v>
      </c>
      <c r="K62" s="101" t="str">
        <f>'[1]MENU DU 
0507
 AU 
1107'!D32</f>
        <v>Velouté citrouille</v>
      </c>
      <c r="L62" s="102"/>
      <c r="M62" s="103" t="str">
        <f t="shared" si="17"/>
        <v>Canard à la vanille 200gr</v>
      </c>
      <c r="N62" s="104" t="str">
        <f t="shared" si="17"/>
        <v>Saucisse frit porc X2</v>
      </c>
      <c r="O62" s="104" t="str">
        <f t="shared" si="17"/>
        <v>Carry poulet fumé 200gr</v>
      </c>
      <c r="P62" s="104" t="str">
        <f t="shared" si="17"/>
        <v>Cuisse poulet</v>
      </c>
      <c r="Q62" s="104" t="str">
        <f t="shared" si="17"/>
        <v>Poisson pané X2</v>
      </c>
      <c r="R62" s="104" t="str">
        <f t="shared" si="17"/>
        <v>Lasagne poulet 350gr</v>
      </c>
      <c r="S62" s="104"/>
      <c r="T62" s="105" t="str">
        <f t="shared" si="18"/>
        <v>Riz</v>
      </c>
      <c r="U62" s="105" t="str">
        <f t="shared" si="18"/>
        <v>Riz complet</v>
      </c>
      <c r="V62" s="105" t="str">
        <f t="shared" si="18"/>
        <v>Purée pomme de terre</v>
      </c>
      <c r="W62" s="105">
        <f t="shared" si="18"/>
        <v>0</v>
      </c>
      <c r="X62" s="106" t="str">
        <f t="shared" si="18"/>
        <v>Haricots blanc</v>
      </c>
      <c r="Y62" s="107" t="str">
        <f t="shared" si="18"/>
        <v>Daube citrouille</v>
      </c>
      <c r="Z62" s="107">
        <f t="shared" si="18"/>
        <v>0</v>
      </c>
      <c r="AA62" s="383"/>
      <c r="AB62" s="256" t="str">
        <f t="shared" si="19"/>
        <v>Lasagne poulet 350gr</v>
      </c>
      <c r="AC62" s="257" t="str">
        <f t="shared" si="19"/>
        <v>Carry poulet fumé 200gr</v>
      </c>
      <c r="AD62" s="258" t="str">
        <f t="shared" si="19"/>
        <v>Shop suey dinde 250gr</v>
      </c>
      <c r="AE62" s="258">
        <f t="shared" si="19"/>
        <v>0</v>
      </c>
      <c r="AF62" s="258">
        <f t="shared" si="19"/>
        <v>0</v>
      </c>
      <c r="AG62" s="258">
        <f t="shared" si="19"/>
        <v>0</v>
      </c>
      <c r="AH62" s="259" t="str">
        <f t="shared" si="19"/>
        <v>Riz</v>
      </c>
      <c r="AI62" s="259">
        <f t="shared" si="19"/>
        <v>0</v>
      </c>
      <c r="AJ62" s="259">
        <f t="shared" si="19"/>
        <v>0</v>
      </c>
      <c r="AK62" s="259">
        <f t="shared" si="19"/>
        <v>0</v>
      </c>
      <c r="AL62" s="260" t="str">
        <f t="shared" si="19"/>
        <v>Haricots blanc</v>
      </c>
      <c r="AM62" s="107" t="str">
        <f t="shared" si="19"/>
        <v>Sauté brocolis</v>
      </c>
      <c r="AN62" s="260">
        <f t="shared" si="19"/>
        <v>0</v>
      </c>
      <c r="AO62" s="499"/>
      <c r="AP62" s="262" t="str">
        <f>'[1]MENU DU 
0507
 AU 
1107'!D23</f>
        <v>Chedar</v>
      </c>
      <c r="AQ62" s="262">
        <f>'[1]MENU DU 
0507
 AU 
1107'!D24</f>
        <v>0</v>
      </c>
      <c r="AR62" s="262">
        <f>'[1]MENU DU 
0507
 AU 
1107'!D25</f>
        <v>0</v>
      </c>
      <c r="AS62" s="110" t="s">
        <v>36</v>
      </c>
      <c r="AT62" s="263" t="str">
        <f>'[1]MENU DU 
0507
 AU 
1107'!D26</f>
        <v>Pot de glace</v>
      </c>
      <c r="AU62" s="264" t="str">
        <f>'[1]MENU DU 
0507
 AU 
1107'!D27</f>
        <v>Nectarine</v>
      </c>
      <c r="AV62" s="265" t="s">
        <v>59</v>
      </c>
      <c r="AW62" s="110" t="s">
        <v>36</v>
      </c>
      <c r="AX62" s="346"/>
      <c r="AY62" s="266" t="str">
        <f>'[1]MENU DU 
0507
 AU 
1107'!D46</f>
        <v>Fromage blanc aromatisé</v>
      </c>
      <c r="AZ62" s="267">
        <f>'[1]MENU DU 
0507
 AU 
1107'!D47</f>
        <v>0</v>
      </c>
      <c r="BA62" s="267">
        <f>'[1]MENU DU 
0507
 AU 
1107'!D48</f>
        <v>0</v>
      </c>
      <c r="BB62" s="110" t="s">
        <v>36</v>
      </c>
      <c r="BC62" s="268" t="str">
        <f>'[1]MENU DU 
0507
 AU 
1107'!D49</f>
        <v>Compote pomme ananas</v>
      </c>
      <c r="BD62" s="269">
        <f>'[1]MENU DU 
0507
 AU 
1107'!D50</f>
        <v>0</v>
      </c>
      <c r="BE62" s="269">
        <f>'[1]MENU DU 
0507
 AU 
1107'!D51</f>
        <v>0</v>
      </c>
      <c r="BF62" s="110" t="s">
        <v>36</v>
      </c>
    </row>
    <row r="63" spans="1:58" s="347" customFormat="1" ht="92.25" customHeight="1" thickBot="1">
      <c r="A63" s="118" t="s">
        <v>37</v>
      </c>
      <c r="B63" s="122"/>
      <c r="C63" s="123"/>
      <c r="D63" s="123"/>
      <c r="E63" s="123"/>
      <c r="F63" s="123"/>
      <c r="G63" s="123"/>
      <c r="H63" s="123"/>
      <c r="I63" s="123"/>
      <c r="J63" s="123"/>
      <c r="K63" s="124"/>
      <c r="L63" s="121"/>
      <c r="M63" s="122" t="s">
        <v>38</v>
      </c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4"/>
      <c r="AA63" s="384"/>
      <c r="AB63" s="125" t="s">
        <v>39</v>
      </c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385"/>
      <c r="AP63" s="122"/>
      <c r="AQ63" s="123"/>
      <c r="AR63" s="123"/>
      <c r="AS63" s="123"/>
      <c r="AT63" s="123"/>
      <c r="AU63" s="123"/>
      <c r="AV63" s="123"/>
      <c r="AW63" s="124"/>
      <c r="AX63" s="350"/>
      <c r="AY63" s="122"/>
      <c r="AZ63" s="123"/>
      <c r="BA63" s="123"/>
      <c r="BB63" s="123"/>
      <c r="BC63" s="123"/>
      <c r="BD63" s="123"/>
      <c r="BE63" s="123"/>
      <c r="BF63" s="124"/>
    </row>
    <row r="64" spans="1:58" s="347" customFormat="1" ht="92.4" thickBot="1">
      <c r="A64" s="130" t="s">
        <v>40</v>
      </c>
      <c r="B64" s="131"/>
      <c r="C64" s="132"/>
      <c r="D64" s="132"/>
      <c r="E64" s="132"/>
      <c r="F64" s="132"/>
      <c r="G64" s="133"/>
      <c r="H64" s="133"/>
      <c r="I64" s="386"/>
      <c r="J64" s="141"/>
      <c r="K64" s="135"/>
      <c r="L64" s="136"/>
      <c r="M64" s="131"/>
      <c r="N64" s="132"/>
      <c r="O64" s="132"/>
      <c r="P64" s="132"/>
      <c r="Q64" s="138"/>
      <c r="R64" s="138"/>
      <c r="S64" s="138"/>
      <c r="T64" s="138"/>
      <c r="U64" s="138"/>
      <c r="V64" s="138"/>
      <c r="W64" s="138"/>
      <c r="X64" s="138"/>
      <c r="Y64" s="138"/>
      <c r="Z64" s="139"/>
      <c r="AA64" s="387"/>
      <c r="AB64" s="388"/>
      <c r="AC64" s="389"/>
      <c r="AD64" s="389"/>
      <c r="AE64" s="390"/>
      <c r="AF64" s="390"/>
      <c r="AG64" s="390"/>
      <c r="AH64" s="390"/>
      <c r="AI64" s="390"/>
      <c r="AJ64" s="390"/>
      <c r="AK64" s="390"/>
      <c r="AL64" s="390"/>
      <c r="AM64" s="391"/>
      <c r="AN64" s="391"/>
      <c r="AO64" s="392"/>
      <c r="AP64" s="131"/>
      <c r="AQ64" s="133"/>
      <c r="AR64" s="133"/>
      <c r="AS64" s="133"/>
      <c r="AT64" s="393"/>
      <c r="AU64" s="394"/>
      <c r="AV64" s="394"/>
      <c r="AW64" s="395"/>
      <c r="AX64" s="350"/>
      <c r="AY64" s="140"/>
      <c r="AZ64" s="354"/>
      <c r="BA64" s="354"/>
      <c r="BB64" s="354"/>
      <c r="BC64" s="396"/>
      <c r="BD64" s="397"/>
      <c r="BE64" s="397"/>
      <c r="BF64" s="398"/>
    </row>
    <row r="65" spans="1:58" s="347" customFormat="1" ht="77.25" customHeight="1">
      <c r="A65" s="276" t="s">
        <v>52</v>
      </c>
      <c r="B65" s="277"/>
      <c r="C65" s="277"/>
      <c r="D65" s="277"/>
      <c r="E65" s="277"/>
      <c r="F65" s="277"/>
      <c r="G65" s="173"/>
      <c r="H65" s="173"/>
      <c r="I65" s="343"/>
      <c r="J65" s="277"/>
      <c r="K65" s="277"/>
      <c r="L65" s="184"/>
      <c r="M65" s="18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85"/>
      <c r="AA65" s="343"/>
      <c r="AB65" s="399"/>
      <c r="AC65" s="400"/>
      <c r="AD65" s="400"/>
      <c r="AE65" s="400"/>
      <c r="AF65" s="400"/>
      <c r="AG65" s="400"/>
      <c r="AH65" s="400"/>
      <c r="AI65" s="400"/>
      <c r="AJ65" s="400"/>
      <c r="AK65" s="400"/>
      <c r="AL65" s="401"/>
      <c r="AM65" s="401"/>
      <c r="AN65" s="402"/>
      <c r="AO65" s="403"/>
      <c r="AP65" s="183"/>
      <c r="AQ65" s="173"/>
      <c r="AR65" s="173"/>
      <c r="AS65" s="173"/>
      <c r="AT65" s="186"/>
      <c r="AU65" s="163"/>
      <c r="AV65" s="163"/>
      <c r="AW65" s="404"/>
      <c r="AX65" s="359"/>
      <c r="AY65" s="183"/>
      <c r="AZ65" s="173"/>
      <c r="BA65" s="173"/>
      <c r="BB65" s="173"/>
      <c r="BC65" s="405"/>
      <c r="BD65" s="406"/>
      <c r="BE65" s="407"/>
      <c r="BF65" s="404"/>
    </row>
    <row r="66" spans="1:58">
      <c r="A66" s="282" t="s">
        <v>107</v>
      </c>
      <c r="B66" s="283">
        <v>8</v>
      </c>
      <c r="C66" s="283"/>
      <c r="D66" s="283"/>
      <c r="E66" s="283"/>
      <c r="F66" s="283"/>
      <c r="G66" s="285"/>
      <c r="H66" s="285"/>
      <c r="I66" s="359"/>
      <c r="J66" s="174"/>
      <c r="K66" s="174"/>
      <c r="L66" s="153"/>
      <c r="M66" s="284">
        <v>4</v>
      </c>
      <c r="N66" s="285">
        <v>4</v>
      </c>
      <c r="O66" s="285"/>
      <c r="P66" s="285"/>
      <c r="Q66" s="285"/>
      <c r="R66" s="285"/>
      <c r="S66" s="285"/>
      <c r="T66" s="285">
        <v>8</v>
      </c>
      <c r="U66" s="285"/>
      <c r="V66" s="285"/>
      <c r="W66" s="285"/>
      <c r="X66" s="285"/>
      <c r="Y66" s="285">
        <v>8</v>
      </c>
      <c r="Z66" s="408"/>
      <c r="AA66" s="359"/>
      <c r="AB66" s="409"/>
      <c r="AC66" s="280"/>
      <c r="AD66" s="280"/>
      <c r="AE66" s="280"/>
      <c r="AF66" s="280"/>
      <c r="AG66" s="280"/>
      <c r="AH66" s="280"/>
      <c r="AI66" s="280"/>
      <c r="AJ66" s="280"/>
      <c r="AK66" s="280"/>
      <c r="AL66" s="281"/>
      <c r="AM66" s="281"/>
      <c r="AN66" s="410"/>
      <c r="AO66" s="411"/>
      <c r="AP66" s="284"/>
      <c r="AQ66" s="285"/>
      <c r="AR66" s="285"/>
      <c r="AS66" s="285"/>
      <c r="AT66" s="412"/>
      <c r="AU66" s="285">
        <v>8</v>
      </c>
      <c r="AV66" s="285"/>
      <c r="AW66" s="413"/>
      <c r="AX66" s="359"/>
      <c r="AY66" s="183"/>
      <c r="AZ66" s="173"/>
      <c r="BA66" s="173"/>
      <c r="BB66" s="173"/>
      <c r="BC66" s="414"/>
      <c r="BD66" s="173"/>
      <c r="BE66" s="415"/>
      <c r="BF66" s="416"/>
    </row>
    <row r="67" spans="1:58">
      <c r="A67" s="282" t="s">
        <v>108</v>
      </c>
      <c r="B67" s="283">
        <v>12</v>
      </c>
      <c r="C67" s="283"/>
      <c r="D67" s="283"/>
      <c r="E67" s="283"/>
      <c r="F67" s="283"/>
      <c r="G67" s="285"/>
      <c r="H67" s="285"/>
      <c r="I67" s="359"/>
      <c r="J67" s="174"/>
      <c r="K67" s="174"/>
      <c r="L67" s="153"/>
      <c r="M67" s="284">
        <v>7</v>
      </c>
      <c r="N67" s="285">
        <v>5</v>
      </c>
      <c r="O67" s="285"/>
      <c r="P67" s="285"/>
      <c r="Q67" s="285"/>
      <c r="R67" s="285"/>
      <c r="S67" s="285"/>
      <c r="T67" s="285">
        <v>12</v>
      </c>
      <c r="U67" s="285"/>
      <c r="V67" s="285"/>
      <c r="W67" s="285"/>
      <c r="X67" s="285"/>
      <c r="Y67" s="285">
        <v>12</v>
      </c>
      <c r="Z67" s="408"/>
      <c r="AA67" s="359"/>
      <c r="AB67" s="409"/>
      <c r="AC67" s="280"/>
      <c r="AD67" s="280"/>
      <c r="AE67" s="280"/>
      <c r="AF67" s="280"/>
      <c r="AG67" s="280"/>
      <c r="AH67" s="280"/>
      <c r="AI67" s="280"/>
      <c r="AJ67" s="280"/>
      <c r="AK67" s="280"/>
      <c r="AL67" s="281"/>
      <c r="AM67" s="281"/>
      <c r="AN67" s="410"/>
      <c r="AO67" s="411"/>
      <c r="AP67" s="284"/>
      <c r="AQ67" s="285"/>
      <c r="AR67" s="285"/>
      <c r="AS67" s="285"/>
      <c r="AT67" s="412"/>
      <c r="AU67" s="285">
        <v>12</v>
      </c>
      <c r="AV67" s="285"/>
      <c r="AW67" s="413"/>
      <c r="AX67" s="359"/>
      <c r="AY67" s="183"/>
      <c r="AZ67" s="173"/>
      <c r="BA67" s="173"/>
      <c r="BB67" s="173"/>
      <c r="BC67" s="414"/>
      <c r="BD67" s="173"/>
      <c r="BE67" s="415"/>
      <c r="BF67" s="416"/>
    </row>
    <row r="68" spans="1:58">
      <c r="A68" s="209" t="s">
        <v>109</v>
      </c>
      <c r="B68" s="283">
        <v>26</v>
      </c>
      <c r="C68" s="283"/>
      <c r="D68" s="283"/>
      <c r="E68" s="283"/>
      <c r="F68" s="283"/>
      <c r="G68" s="285"/>
      <c r="H68" s="285"/>
      <c r="I68" s="343"/>
      <c r="J68" s="289">
        <v>11</v>
      </c>
      <c r="K68" s="289"/>
      <c r="L68" s="153"/>
      <c r="M68" s="284"/>
      <c r="N68" s="290"/>
      <c r="O68" s="290"/>
      <c r="P68" s="290"/>
      <c r="Q68" s="290"/>
      <c r="R68" s="290">
        <v>24</v>
      </c>
      <c r="S68" s="290"/>
      <c r="T68" s="290"/>
      <c r="U68" s="290"/>
      <c r="V68" s="290"/>
      <c r="W68" s="290"/>
      <c r="X68" s="290"/>
      <c r="Y68" s="285">
        <v>26</v>
      </c>
      <c r="Z68" s="408"/>
      <c r="AA68" s="343"/>
      <c r="AB68" s="417"/>
      <c r="AC68" s="290">
        <v>11</v>
      </c>
      <c r="AD68" s="290"/>
      <c r="AE68" s="290"/>
      <c r="AF68" s="290"/>
      <c r="AG68" s="290"/>
      <c r="AH68" s="290">
        <v>11</v>
      </c>
      <c r="AI68" s="290"/>
      <c r="AJ68" s="290"/>
      <c r="AK68" s="290"/>
      <c r="AL68" s="290">
        <v>11</v>
      </c>
      <c r="AM68" s="290"/>
      <c r="AN68" s="418"/>
      <c r="AO68" s="411"/>
      <c r="AP68" s="284"/>
      <c r="AQ68" s="285"/>
      <c r="AR68" s="285"/>
      <c r="AS68" s="285"/>
      <c r="AT68" s="412"/>
      <c r="AU68" s="285">
        <v>26</v>
      </c>
      <c r="AV68" s="285"/>
      <c r="AW68" s="413"/>
      <c r="AX68" s="343"/>
      <c r="AY68" s="292">
        <v>11</v>
      </c>
      <c r="AZ68" s="293"/>
      <c r="BA68" s="293"/>
      <c r="BB68" s="293"/>
      <c r="BC68" s="419"/>
      <c r="BD68" s="288"/>
      <c r="BE68" s="420"/>
      <c r="BF68" s="421"/>
    </row>
    <row r="69" spans="1:58">
      <c r="A69" s="422" t="s">
        <v>60</v>
      </c>
      <c r="B69" s="283"/>
      <c r="C69" s="283"/>
      <c r="D69" s="283"/>
      <c r="E69" s="283"/>
      <c r="F69" s="283"/>
      <c r="G69" s="285"/>
      <c r="H69" s="285"/>
      <c r="I69" s="343"/>
      <c r="J69" s="297"/>
      <c r="K69" s="297"/>
      <c r="L69" s="153"/>
      <c r="M69" s="284"/>
      <c r="N69" s="285"/>
      <c r="O69" s="285"/>
      <c r="P69" s="285"/>
      <c r="Q69" s="290"/>
      <c r="R69" s="290"/>
      <c r="S69" s="290"/>
      <c r="T69" s="290"/>
      <c r="U69" s="290"/>
      <c r="V69" s="290"/>
      <c r="W69" s="290"/>
      <c r="X69" s="290"/>
      <c r="Y69" s="285"/>
      <c r="Z69" s="408"/>
      <c r="AA69" s="343"/>
      <c r="AB69" s="423"/>
      <c r="AC69" s="299"/>
      <c r="AD69" s="299"/>
      <c r="AE69" s="299"/>
      <c r="AF69" s="299"/>
      <c r="AG69" s="299"/>
      <c r="AH69" s="299"/>
      <c r="AI69" s="299"/>
      <c r="AJ69" s="299"/>
      <c r="AK69" s="299"/>
      <c r="AL69" s="299"/>
      <c r="AM69" s="299"/>
      <c r="AN69" s="424"/>
      <c r="AO69" s="411"/>
      <c r="AP69" s="284"/>
      <c r="AQ69" s="285"/>
      <c r="AR69" s="285"/>
      <c r="AS69" s="285"/>
      <c r="AT69" s="412"/>
      <c r="AU69" s="285"/>
      <c r="AV69" s="285"/>
      <c r="AW69" s="413"/>
      <c r="AX69" s="343"/>
      <c r="AY69" s="300"/>
      <c r="AZ69" s="301"/>
      <c r="BA69" s="301"/>
      <c r="BB69" s="301"/>
      <c r="BC69" s="425"/>
      <c r="BD69" s="296"/>
      <c r="BE69" s="426"/>
      <c r="BF69" s="427"/>
    </row>
    <row r="70" spans="1:58">
      <c r="A70" s="428" t="s">
        <v>110</v>
      </c>
      <c r="B70" s="283">
        <v>42</v>
      </c>
      <c r="C70" s="283"/>
      <c r="D70" s="283"/>
      <c r="E70" s="283"/>
      <c r="F70" s="283"/>
      <c r="G70" s="285"/>
      <c r="H70" s="285"/>
      <c r="I70" s="343"/>
      <c r="J70" s="289"/>
      <c r="K70" s="289"/>
      <c r="L70" s="153"/>
      <c r="M70" s="284"/>
      <c r="N70" s="285"/>
      <c r="O70" s="285"/>
      <c r="P70" s="285"/>
      <c r="Q70" s="290"/>
      <c r="R70" s="290">
        <v>41</v>
      </c>
      <c r="S70" s="290"/>
      <c r="T70" s="290"/>
      <c r="U70" s="290"/>
      <c r="V70" s="290"/>
      <c r="W70" s="290"/>
      <c r="X70" s="290"/>
      <c r="Y70" s="285">
        <v>41</v>
      </c>
      <c r="Z70" s="408"/>
      <c r="AA70" s="343"/>
      <c r="AB70" s="417"/>
      <c r="AC70" s="290"/>
      <c r="AD70" s="290"/>
      <c r="AE70" s="290"/>
      <c r="AF70" s="290"/>
      <c r="AG70" s="290"/>
      <c r="AH70" s="290"/>
      <c r="AI70" s="290"/>
      <c r="AJ70" s="290"/>
      <c r="AK70" s="290"/>
      <c r="AL70" s="290"/>
      <c r="AM70" s="290"/>
      <c r="AN70" s="418"/>
      <c r="AO70" s="411"/>
      <c r="AP70" s="284"/>
      <c r="AQ70" s="285"/>
      <c r="AR70" s="285"/>
      <c r="AS70" s="285"/>
      <c r="AT70" s="412"/>
      <c r="AU70" s="285">
        <v>42</v>
      </c>
      <c r="AV70" s="285"/>
      <c r="AW70" s="413">
        <v>5</v>
      </c>
      <c r="AX70" s="343"/>
      <c r="AY70" s="292"/>
      <c r="AZ70" s="293"/>
      <c r="BA70" s="293"/>
      <c r="BB70" s="293"/>
      <c r="BC70" s="419"/>
      <c r="BD70" s="288"/>
      <c r="BE70" s="420"/>
      <c r="BF70" s="421"/>
    </row>
    <row r="71" spans="1:58">
      <c r="A71" s="428" t="s">
        <v>111</v>
      </c>
      <c r="B71" s="283">
        <v>20</v>
      </c>
      <c r="C71" s="283"/>
      <c r="D71" s="283"/>
      <c r="E71" s="283"/>
      <c r="F71" s="283"/>
      <c r="G71" s="285"/>
      <c r="H71" s="285"/>
      <c r="I71" s="343"/>
      <c r="J71" s="289">
        <v>21</v>
      </c>
      <c r="K71" s="289"/>
      <c r="L71" s="153"/>
      <c r="M71" s="284"/>
      <c r="N71" s="285"/>
      <c r="O71" s="285"/>
      <c r="P71" s="285"/>
      <c r="Q71" s="290"/>
      <c r="R71" s="290">
        <v>19</v>
      </c>
      <c r="S71" s="290"/>
      <c r="T71" s="290"/>
      <c r="U71" s="290"/>
      <c r="V71" s="290"/>
      <c r="W71" s="290"/>
      <c r="X71" s="290"/>
      <c r="Y71" s="285">
        <v>20</v>
      </c>
      <c r="Z71" s="408"/>
      <c r="AA71" s="343"/>
      <c r="AB71" s="417"/>
      <c r="AC71" s="290">
        <v>20</v>
      </c>
      <c r="AD71" s="290"/>
      <c r="AE71" s="290"/>
      <c r="AF71" s="290"/>
      <c r="AG71" s="290"/>
      <c r="AH71" s="290">
        <v>21</v>
      </c>
      <c r="AI71" s="290"/>
      <c r="AJ71" s="290"/>
      <c r="AK71" s="290"/>
      <c r="AL71" s="290">
        <v>21</v>
      </c>
      <c r="AM71" s="290"/>
      <c r="AN71" s="418"/>
      <c r="AO71" s="411"/>
      <c r="AP71" s="284"/>
      <c r="AQ71" s="285"/>
      <c r="AR71" s="285"/>
      <c r="AS71" s="285"/>
      <c r="AT71" s="412"/>
      <c r="AU71" s="285">
        <v>20</v>
      </c>
      <c r="AV71" s="285"/>
      <c r="AW71" s="413">
        <v>4</v>
      </c>
      <c r="AX71" s="343"/>
      <c r="AY71" s="292">
        <v>21</v>
      </c>
      <c r="AZ71" s="293"/>
      <c r="BA71" s="293"/>
      <c r="BB71" s="293">
        <v>4</v>
      </c>
      <c r="BC71" s="419">
        <v>1</v>
      </c>
      <c r="BD71" s="288"/>
      <c r="BE71" s="420"/>
      <c r="BF71" s="429"/>
    </row>
    <row r="72" spans="1:58">
      <c r="A72" s="428" t="s">
        <v>112</v>
      </c>
      <c r="B72" s="283"/>
      <c r="C72" s="283"/>
      <c r="D72" s="283"/>
      <c r="E72" s="283"/>
      <c r="F72" s="283"/>
      <c r="G72" s="285"/>
      <c r="H72" s="285"/>
      <c r="I72" s="343"/>
      <c r="J72" s="289"/>
      <c r="K72" s="289"/>
      <c r="L72" s="153"/>
      <c r="M72" s="284">
        <v>2</v>
      </c>
      <c r="N72" s="285"/>
      <c r="O72" s="285"/>
      <c r="P72" s="285"/>
      <c r="Q72" s="290"/>
      <c r="R72" s="290"/>
      <c r="S72" s="290"/>
      <c r="T72" s="290">
        <v>2</v>
      </c>
      <c r="U72" s="290"/>
      <c r="V72" s="290"/>
      <c r="W72" s="290"/>
      <c r="X72" s="290"/>
      <c r="Y72" s="285">
        <v>2</v>
      </c>
      <c r="Z72" s="408"/>
      <c r="AA72" s="343"/>
      <c r="AB72" s="430"/>
      <c r="AC72" s="176"/>
      <c r="AD72" s="176"/>
      <c r="AE72" s="176"/>
      <c r="AF72" s="176"/>
      <c r="AG72" s="176"/>
      <c r="AH72" s="176"/>
      <c r="AI72" s="176"/>
      <c r="AJ72" s="176"/>
      <c r="AK72" s="176"/>
      <c r="AL72" s="176"/>
      <c r="AM72" s="176"/>
      <c r="AN72" s="431"/>
      <c r="AO72" s="411"/>
      <c r="AP72" s="284"/>
      <c r="AQ72" s="285"/>
      <c r="AR72" s="285"/>
      <c r="AS72" s="285"/>
      <c r="AT72" s="412"/>
      <c r="AU72" s="285">
        <v>2</v>
      </c>
      <c r="AV72" s="285"/>
      <c r="AW72" s="413"/>
      <c r="AX72" s="343"/>
      <c r="AY72" s="165"/>
      <c r="AZ72" s="166"/>
      <c r="BA72" s="166"/>
      <c r="BB72" s="166"/>
      <c r="BC72" s="430"/>
      <c r="BD72" s="176"/>
      <c r="BE72" s="431"/>
      <c r="BF72" s="432"/>
    </row>
    <row r="73" spans="1:58">
      <c r="A73" s="428" t="s">
        <v>113</v>
      </c>
      <c r="B73" s="283">
        <v>10</v>
      </c>
      <c r="C73" s="283"/>
      <c r="D73" s="283"/>
      <c r="E73" s="283"/>
      <c r="F73" s="283"/>
      <c r="G73" s="285"/>
      <c r="H73" s="285"/>
      <c r="I73" s="343"/>
      <c r="J73" s="306"/>
      <c r="K73" s="306"/>
      <c r="L73" s="153"/>
      <c r="M73" s="284"/>
      <c r="N73" s="285"/>
      <c r="O73" s="285"/>
      <c r="P73" s="285"/>
      <c r="Q73" s="290"/>
      <c r="R73" s="290">
        <v>10</v>
      </c>
      <c r="S73" s="290"/>
      <c r="T73" s="290"/>
      <c r="U73" s="290"/>
      <c r="V73" s="290"/>
      <c r="W73" s="290"/>
      <c r="X73" s="290"/>
      <c r="Y73" s="285">
        <v>10</v>
      </c>
      <c r="Z73" s="408"/>
      <c r="AA73" s="343"/>
      <c r="AB73" s="430"/>
      <c r="AC73" s="176"/>
      <c r="AD73" s="176"/>
      <c r="AE73" s="176"/>
      <c r="AF73" s="176"/>
      <c r="AG73" s="176"/>
      <c r="AH73" s="176"/>
      <c r="AI73" s="176"/>
      <c r="AJ73" s="176"/>
      <c r="AK73" s="176"/>
      <c r="AL73" s="176"/>
      <c r="AM73" s="176"/>
      <c r="AN73" s="431"/>
      <c r="AO73" s="411"/>
      <c r="AP73" s="284"/>
      <c r="AQ73" s="285"/>
      <c r="AR73" s="285"/>
      <c r="AS73" s="285"/>
      <c r="AT73" s="412"/>
      <c r="AU73" s="285">
        <v>10</v>
      </c>
      <c r="AV73" s="285"/>
      <c r="AW73" s="413"/>
      <c r="AX73" s="343"/>
      <c r="AY73" s="165"/>
      <c r="AZ73" s="166"/>
      <c r="BA73" s="166"/>
      <c r="BB73" s="166"/>
      <c r="BC73" s="430"/>
      <c r="BD73" s="176"/>
      <c r="BE73" s="431"/>
      <c r="BF73" s="432"/>
    </row>
    <row r="74" spans="1:58">
      <c r="A74" s="428" t="s">
        <v>114</v>
      </c>
      <c r="B74" s="283">
        <v>4</v>
      </c>
      <c r="C74" s="283"/>
      <c r="D74" s="283"/>
      <c r="E74" s="283"/>
      <c r="F74" s="283"/>
      <c r="G74" s="285"/>
      <c r="H74" s="285"/>
      <c r="I74" s="343"/>
      <c r="J74" s="306"/>
      <c r="K74" s="306"/>
      <c r="L74" s="153"/>
      <c r="M74" s="284"/>
      <c r="N74" s="285"/>
      <c r="O74" s="285"/>
      <c r="P74" s="285"/>
      <c r="Q74" s="290"/>
      <c r="R74" s="290">
        <v>4</v>
      </c>
      <c r="S74" s="290"/>
      <c r="T74" s="290"/>
      <c r="U74" s="290"/>
      <c r="V74" s="290"/>
      <c r="W74" s="290"/>
      <c r="X74" s="290"/>
      <c r="Y74" s="285">
        <v>4</v>
      </c>
      <c r="Z74" s="408"/>
      <c r="AA74" s="343"/>
      <c r="AB74" s="419"/>
      <c r="AC74" s="288"/>
      <c r="AD74" s="288"/>
      <c r="AE74" s="288"/>
      <c r="AF74" s="288"/>
      <c r="AG74" s="288"/>
      <c r="AH74" s="288"/>
      <c r="AI74" s="288"/>
      <c r="AJ74" s="288"/>
      <c r="AK74" s="288"/>
      <c r="AL74" s="288"/>
      <c r="AM74" s="288"/>
      <c r="AN74" s="420"/>
      <c r="AO74" s="411"/>
      <c r="AP74" s="284"/>
      <c r="AQ74" s="285"/>
      <c r="AR74" s="285"/>
      <c r="AS74" s="285"/>
      <c r="AT74" s="412"/>
      <c r="AU74" s="285">
        <v>5</v>
      </c>
      <c r="AV74" s="286"/>
      <c r="AW74" s="413"/>
      <c r="AX74" s="343"/>
      <c r="AY74" s="292"/>
      <c r="AZ74" s="293"/>
      <c r="BA74" s="293"/>
      <c r="BB74" s="293"/>
      <c r="BC74" s="419"/>
      <c r="BD74" s="288"/>
      <c r="BE74" s="420"/>
      <c r="BF74" s="421"/>
    </row>
    <row r="75" spans="1:58">
      <c r="A75" s="307" t="s">
        <v>115</v>
      </c>
      <c r="B75" s="308"/>
      <c r="C75" s="308"/>
      <c r="D75" s="308"/>
      <c r="E75" s="308"/>
      <c r="F75" s="308"/>
      <c r="G75" s="166"/>
      <c r="H75" s="166"/>
      <c r="I75" s="343"/>
      <c r="J75" s="306"/>
      <c r="K75" s="306"/>
      <c r="L75" s="150"/>
      <c r="M75" s="292">
        <v>4</v>
      </c>
      <c r="N75" s="293"/>
      <c r="O75" s="293"/>
      <c r="P75" s="293"/>
      <c r="Q75" s="293"/>
      <c r="R75" s="293"/>
      <c r="S75" s="293"/>
      <c r="T75" s="293">
        <v>4</v>
      </c>
      <c r="U75" s="293"/>
      <c r="V75" s="310"/>
      <c r="W75" s="310"/>
      <c r="X75" s="293"/>
      <c r="Y75" s="293">
        <v>4</v>
      </c>
      <c r="Z75" s="433"/>
      <c r="AA75" s="343"/>
      <c r="AB75" s="434">
        <v>1</v>
      </c>
      <c r="AC75" s="285"/>
      <c r="AD75" s="285"/>
      <c r="AE75" s="311"/>
      <c r="AF75" s="311"/>
      <c r="AG75" s="311"/>
      <c r="AH75" s="285"/>
      <c r="AI75" s="285"/>
      <c r="AJ75" s="285"/>
      <c r="AK75" s="285"/>
      <c r="AL75" s="285"/>
      <c r="AM75" s="285"/>
      <c r="AN75" s="435"/>
      <c r="AO75" s="436"/>
      <c r="AP75" s="292"/>
      <c r="AQ75" s="293"/>
      <c r="AR75" s="293"/>
      <c r="AS75" s="293"/>
      <c r="AT75" s="437"/>
      <c r="AU75" s="293">
        <v>4</v>
      </c>
      <c r="AV75" s="293"/>
      <c r="AW75" s="429"/>
      <c r="AX75" s="343"/>
      <c r="AY75" s="292">
        <v>1</v>
      </c>
      <c r="AZ75" s="293"/>
      <c r="BA75" s="293"/>
      <c r="BB75" s="293"/>
      <c r="BC75" s="438"/>
      <c r="BD75" s="293"/>
      <c r="BE75" s="439"/>
      <c r="BF75" s="421"/>
    </row>
    <row r="76" spans="1:58">
      <c r="A76" s="309" t="s">
        <v>116</v>
      </c>
      <c r="B76" s="283"/>
      <c r="C76" s="283"/>
      <c r="D76" s="283"/>
      <c r="E76" s="283"/>
      <c r="F76" s="283"/>
      <c r="G76" s="285"/>
      <c r="H76" s="285"/>
      <c r="I76" s="343"/>
      <c r="J76" s="289"/>
      <c r="K76" s="289"/>
      <c r="L76" s="153"/>
      <c r="M76" s="284">
        <v>26</v>
      </c>
      <c r="N76" s="285">
        <v>23</v>
      </c>
      <c r="O76" s="285"/>
      <c r="P76" s="285"/>
      <c r="Q76" s="285"/>
      <c r="R76" s="285"/>
      <c r="S76" s="285"/>
      <c r="T76" s="285"/>
      <c r="U76" s="285"/>
      <c r="V76" s="285"/>
      <c r="W76" s="285"/>
      <c r="X76" s="285"/>
      <c r="Y76" s="285">
        <v>44</v>
      </c>
      <c r="Z76" s="408"/>
      <c r="AA76" s="343"/>
      <c r="AB76" s="419"/>
      <c r="AC76" s="288">
        <v>10</v>
      </c>
      <c r="AD76" s="288"/>
      <c r="AE76" s="288"/>
      <c r="AF76" s="288"/>
      <c r="AG76" s="288"/>
      <c r="AH76" s="288"/>
      <c r="AI76" s="288"/>
      <c r="AJ76" s="288"/>
      <c r="AK76" s="288"/>
      <c r="AL76" s="288">
        <v>8</v>
      </c>
      <c r="AM76" s="288"/>
      <c r="AN76" s="420"/>
      <c r="AO76" s="411"/>
      <c r="AP76" s="284"/>
      <c r="AQ76" s="285"/>
      <c r="AR76" s="285"/>
      <c r="AS76" s="285"/>
      <c r="AT76" s="412"/>
      <c r="AU76" s="285">
        <v>44</v>
      </c>
      <c r="AV76" s="285"/>
      <c r="AW76" s="413"/>
      <c r="AX76" s="343"/>
      <c r="AY76" s="292">
        <v>8</v>
      </c>
      <c r="AZ76" s="293"/>
      <c r="BA76" s="293"/>
      <c r="BB76" s="293"/>
      <c r="BC76" s="419"/>
      <c r="BD76" s="288"/>
      <c r="BE76" s="420"/>
      <c r="BF76" s="421"/>
    </row>
    <row r="77" spans="1:58">
      <c r="A77" s="309" t="s">
        <v>117</v>
      </c>
      <c r="B77" s="283">
        <v>44</v>
      </c>
      <c r="C77" s="283"/>
      <c r="D77" s="283"/>
      <c r="E77" s="283"/>
      <c r="F77" s="283"/>
      <c r="G77" s="285"/>
      <c r="H77" s="285"/>
      <c r="I77" s="343"/>
      <c r="J77" s="289">
        <v>12</v>
      </c>
      <c r="K77" s="289"/>
      <c r="L77" s="184"/>
      <c r="M77" s="284">
        <v>25</v>
      </c>
      <c r="N77" s="285">
        <v>18</v>
      </c>
      <c r="O77" s="285"/>
      <c r="P77" s="285"/>
      <c r="Q77" s="285"/>
      <c r="R77" s="285"/>
      <c r="S77" s="285"/>
      <c r="T77" s="285">
        <v>44</v>
      </c>
      <c r="U77" s="285"/>
      <c r="V77" s="285"/>
      <c r="W77" s="285"/>
      <c r="X77" s="290"/>
      <c r="Y77" s="285">
        <v>44</v>
      </c>
      <c r="Z77" s="408"/>
      <c r="AA77" s="343"/>
      <c r="AB77" s="434"/>
      <c r="AC77" s="285">
        <v>11</v>
      </c>
      <c r="AD77" s="285"/>
      <c r="AE77" s="285"/>
      <c r="AF77" s="285"/>
      <c r="AG77" s="285"/>
      <c r="AH77" s="290">
        <v>12</v>
      </c>
      <c r="AI77" s="290"/>
      <c r="AJ77" s="290"/>
      <c r="AK77" s="290"/>
      <c r="AL77" s="285">
        <v>12</v>
      </c>
      <c r="AM77" s="285"/>
      <c r="AN77" s="435"/>
      <c r="AO77" s="411"/>
      <c r="AP77" s="284"/>
      <c r="AQ77" s="285"/>
      <c r="AR77" s="285"/>
      <c r="AS77" s="285"/>
      <c r="AT77" s="284"/>
      <c r="AU77" s="285">
        <v>44</v>
      </c>
      <c r="AV77" s="285"/>
      <c r="AW77" s="413"/>
      <c r="AX77" s="343"/>
      <c r="AY77" s="284">
        <v>12</v>
      </c>
      <c r="AZ77" s="285"/>
      <c r="BA77" s="285"/>
      <c r="BB77" s="285"/>
      <c r="BC77" s="434"/>
      <c r="BD77" s="285"/>
      <c r="BE77" s="435"/>
      <c r="BF77" s="440"/>
    </row>
    <row r="78" spans="1:58">
      <c r="A78" s="313" t="s">
        <v>53</v>
      </c>
      <c r="B78" s="283"/>
      <c r="C78" s="283"/>
      <c r="D78" s="283"/>
      <c r="E78" s="283"/>
      <c r="F78" s="283"/>
      <c r="G78" s="285"/>
      <c r="H78" s="285"/>
      <c r="I78" s="343"/>
      <c r="J78" s="283"/>
      <c r="K78" s="283"/>
      <c r="L78" s="153"/>
      <c r="M78" s="284"/>
      <c r="N78" s="285"/>
      <c r="O78" s="285"/>
      <c r="P78" s="285"/>
      <c r="Q78" s="285"/>
      <c r="R78" s="285"/>
      <c r="S78" s="285"/>
      <c r="T78" s="285"/>
      <c r="U78" s="285"/>
      <c r="V78" s="285"/>
      <c r="W78" s="285"/>
      <c r="X78" s="290"/>
      <c r="Y78" s="285"/>
      <c r="Z78" s="408"/>
      <c r="AA78" s="343"/>
      <c r="AB78" s="434"/>
      <c r="AC78" s="285"/>
      <c r="AD78" s="285"/>
      <c r="AE78" s="285"/>
      <c r="AF78" s="285"/>
      <c r="AG78" s="285"/>
      <c r="AH78" s="290"/>
      <c r="AI78" s="290"/>
      <c r="AJ78" s="290"/>
      <c r="AK78" s="290"/>
      <c r="AL78" s="285"/>
      <c r="AM78" s="285"/>
      <c r="AN78" s="435"/>
      <c r="AO78" s="411"/>
      <c r="AP78" s="284"/>
      <c r="AQ78" s="285"/>
      <c r="AR78" s="285"/>
      <c r="AS78" s="285"/>
      <c r="AT78" s="284"/>
      <c r="AU78" s="285"/>
      <c r="AV78" s="285"/>
      <c r="AW78" s="413"/>
      <c r="AX78" s="343"/>
      <c r="AY78" s="284"/>
      <c r="AZ78" s="285"/>
      <c r="BA78" s="285"/>
      <c r="BB78" s="285"/>
      <c r="BC78" s="434"/>
      <c r="BD78" s="285"/>
      <c r="BE78" s="435"/>
      <c r="BF78" s="440"/>
    </row>
    <row r="79" spans="1:58">
      <c r="A79" s="282" t="s">
        <v>118</v>
      </c>
      <c r="B79" s="283">
        <v>1</v>
      </c>
      <c r="C79" s="283"/>
      <c r="D79" s="283"/>
      <c r="E79" s="283"/>
      <c r="F79" s="283"/>
      <c r="G79" s="285"/>
      <c r="H79" s="285"/>
      <c r="I79" s="343"/>
      <c r="J79" s="283"/>
      <c r="K79" s="283">
        <v>10</v>
      </c>
      <c r="L79" s="153"/>
      <c r="M79" s="284">
        <v>1</v>
      </c>
      <c r="N79" s="285"/>
      <c r="O79" s="285"/>
      <c r="P79" s="285"/>
      <c r="Q79" s="285"/>
      <c r="R79" s="285"/>
      <c r="S79" s="285"/>
      <c r="T79" s="285">
        <v>2</v>
      </c>
      <c r="U79" s="285"/>
      <c r="V79" s="285"/>
      <c r="W79" s="285"/>
      <c r="X79" s="290"/>
      <c r="Y79" s="285">
        <v>2</v>
      </c>
      <c r="Z79" s="408"/>
      <c r="AA79" s="343"/>
      <c r="AB79" s="419"/>
      <c r="AC79" s="288">
        <v>1</v>
      </c>
      <c r="AD79" s="288"/>
      <c r="AE79" s="288"/>
      <c r="AF79" s="288"/>
      <c r="AG79" s="288"/>
      <c r="AH79" s="288">
        <v>1</v>
      </c>
      <c r="AI79" s="288"/>
      <c r="AJ79" s="288"/>
      <c r="AK79" s="288"/>
      <c r="AL79" s="288">
        <v>2</v>
      </c>
      <c r="AM79" s="288"/>
      <c r="AN79" s="420"/>
      <c r="AO79" s="411"/>
      <c r="AP79" s="284">
        <v>2</v>
      </c>
      <c r="AQ79" s="285"/>
      <c r="AR79" s="285"/>
      <c r="AS79" s="285"/>
      <c r="AT79" s="284"/>
      <c r="AU79" s="285"/>
      <c r="AV79" s="285"/>
      <c r="AW79" s="413"/>
      <c r="AX79" s="343"/>
      <c r="AY79" s="284">
        <v>2</v>
      </c>
      <c r="AZ79" s="285"/>
      <c r="BA79" s="285"/>
      <c r="BB79" s="285"/>
      <c r="BC79" s="434"/>
      <c r="BD79" s="285"/>
      <c r="BE79" s="435"/>
      <c r="BF79" s="440"/>
    </row>
    <row r="80" spans="1:58">
      <c r="A80" s="314" t="s">
        <v>119</v>
      </c>
      <c r="B80" s="283">
        <v>3</v>
      </c>
      <c r="C80" s="283"/>
      <c r="D80" s="283"/>
      <c r="E80" s="283"/>
      <c r="F80" s="283"/>
      <c r="G80" s="285"/>
      <c r="H80" s="285"/>
      <c r="I80" s="343"/>
      <c r="J80" s="283"/>
      <c r="K80" s="283"/>
      <c r="L80" s="153"/>
      <c r="M80" s="284">
        <v>3</v>
      </c>
      <c r="N80" s="285"/>
      <c r="O80" s="285"/>
      <c r="P80" s="285"/>
      <c r="Q80" s="285"/>
      <c r="R80" s="285"/>
      <c r="S80" s="285"/>
      <c r="T80" s="285">
        <v>3</v>
      </c>
      <c r="U80" s="285"/>
      <c r="V80" s="285"/>
      <c r="W80" s="285"/>
      <c r="X80" s="290"/>
      <c r="Y80" s="285">
        <v>3</v>
      </c>
      <c r="Z80" s="408"/>
      <c r="AA80" s="343"/>
      <c r="AB80" s="434"/>
      <c r="AC80" s="285"/>
      <c r="AD80" s="285"/>
      <c r="AE80" s="285"/>
      <c r="AF80" s="285"/>
      <c r="AG80" s="285"/>
      <c r="AH80" s="290"/>
      <c r="AI80" s="290"/>
      <c r="AJ80" s="290"/>
      <c r="AK80" s="290"/>
      <c r="AL80" s="285"/>
      <c r="AM80" s="285"/>
      <c r="AN80" s="435"/>
      <c r="AO80" s="411"/>
      <c r="AP80" s="284">
        <v>3</v>
      </c>
      <c r="AQ80" s="285"/>
      <c r="AR80" s="285"/>
      <c r="AS80" s="285"/>
      <c r="AT80" s="284">
        <v>1</v>
      </c>
      <c r="AU80" s="285"/>
      <c r="AV80" s="285"/>
      <c r="AW80" s="413">
        <v>2</v>
      </c>
      <c r="AX80" s="343"/>
      <c r="AY80" s="284"/>
      <c r="AZ80" s="285"/>
      <c r="BA80" s="285"/>
      <c r="BB80" s="285"/>
      <c r="BC80" s="434"/>
      <c r="BD80" s="285"/>
      <c r="BE80" s="435"/>
      <c r="BF80" s="440"/>
    </row>
    <row r="81" spans="1:58">
      <c r="A81" s="282" t="s">
        <v>120</v>
      </c>
      <c r="B81" s="283"/>
      <c r="C81" s="283"/>
      <c r="D81" s="283"/>
      <c r="E81" s="283"/>
      <c r="F81" s="283"/>
      <c r="G81" s="285"/>
      <c r="H81" s="285"/>
      <c r="I81" s="343"/>
      <c r="J81" s="283"/>
      <c r="K81" s="283">
        <v>10</v>
      </c>
      <c r="L81" s="153"/>
      <c r="M81" s="284"/>
      <c r="N81" s="285"/>
      <c r="O81" s="285"/>
      <c r="P81" s="285"/>
      <c r="Q81" s="285"/>
      <c r="R81" s="285"/>
      <c r="S81" s="285"/>
      <c r="T81" s="285">
        <v>2</v>
      </c>
      <c r="U81" s="285"/>
      <c r="V81" s="285"/>
      <c r="W81" s="285"/>
      <c r="X81" s="290"/>
      <c r="Y81" s="285">
        <v>2</v>
      </c>
      <c r="Z81" s="408"/>
      <c r="AA81" s="343"/>
      <c r="AB81" s="434"/>
      <c r="AC81" s="285"/>
      <c r="AD81" s="285"/>
      <c r="AE81" s="285"/>
      <c r="AF81" s="285"/>
      <c r="AG81" s="285"/>
      <c r="AH81" s="290">
        <v>2</v>
      </c>
      <c r="AI81" s="290"/>
      <c r="AJ81" s="290"/>
      <c r="AK81" s="290"/>
      <c r="AL81" s="285">
        <v>2</v>
      </c>
      <c r="AM81" s="285"/>
      <c r="AN81" s="435"/>
      <c r="AO81" s="411"/>
      <c r="AP81" s="284">
        <v>2</v>
      </c>
      <c r="AQ81" s="285"/>
      <c r="AR81" s="285"/>
      <c r="AS81" s="285"/>
      <c r="AT81" s="284"/>
      <c r="AU81" s="285"/>
      <c r="AV81" s="285"/>
      <c r="AW81" s="413"/>
      <c r="AX81" s="343"/>
      <c r="AY81" s="284">
        <v>12</v>
      </c>
      <c r="AZ81" s="285"/>
      <c r="BA81" s="285"/>
      <c r="BB81" s="285"/>
      <c r="BC81" s="434"/>
      <c r="BD81" s="285"/>
      <c r="BE81" s="435"/>
      <c r="BF81" s="440"/>
    </row>
    <row r="82" spans="1:58">
      <c r="A82" s="282" t="s">
        <v>121</v>
      </c>
      <c r="B82" s="283">
        <v>6</v>
      </c>
      <c r="C82" s="283"/>
      <c r="D82" s="283"/>
      <c r="E82" s="283"/>
      <c r="F82" s="283"/>
      <c r="G82" s="285"/>
      <c r="H82" s="285"/>
      <c r="I82" s="343"/>
      <c r="J82" s="283"/>
      <c r="K82" s="283">
        <v>10</v>
      </c>
      <c r="L82" s="153"/>
      <c r="M82" s="284">
        <v>3</v>
      </c>
      <c r="N82" s="285">
        <v>3</v>
      </c>
      <c r="O82" s="285"/>
      <c r="P82" s="285"/>
      <c r="Q82" s="285"/>
      <c r="R82" s="285"/>
      <c r="S82" s="285"/>
      <c r="T82" s="285">
        <v>8</v>
      </c>
      <c r="U82" s="285"/>
      <c r="V82" s="285"/>
      <c r="W82" s="285"/>
      <c r="X82" s="290"/>
      <c r="Y82" s="285">
        <v>10</v>
      </c>
      <c r="Z82" s="408"/>
      <c r="AA82" s="343"/>
      <c r="AB82" s="434"/>
      <c r="AC82" s="285">
        <v>6</v>
      </c>
      <c r="AD82" s="285"/>
      <c r="AE82" s="285"/>
      <c r="AF82" s="285"/>
      <c r="AG82" s="285"/>
      <c r="AH82" s="290">
        <v>8</v>
      </c>
      <c r="AI82" s="290"/>
      <c r="AJ82" s="290"/>
      <c r="AK82" s="290"/>
      <c r="AL82" s="285">
        <v>10</v>
      </c>
      <c r="AM82" s="285"/>
      <c r="AN82" s="435"/>
      <c r="AO82" s="411"/>
      <c r="AP82" s="284">
        <v>12</v>
      </c>
      <c r="AQ82" s="285"/>
      <c r="AR82" s="285"/>
      <c r="AS82" s="285"/>
      <c r="AT82" s="284"/>
      <c r="AU82" s="285"/>
      <c r="AV82" s="285"/>
      <c r="AW82" s="413"/>
      <c r="AX82" s="343"/>
      <c r="AY82" s="284">
        <v>12</v>
      </c>
      <c r="AZ82" s="285"/>
      <c r="BA82" s="285"/>
      <c r="BB82" s="285"/>
      <c r="BC82" s="434"/>
      <c r="BD82" s="285"/>
      <c r="BE82" s="435"/>
      <c r="BF82" s="440"/>
    </row>
    <row r="83" spans="1:58">
      <c r="A83" s="282" t="s">
        <v>122</v>
      </c>
      <c r="B83" s="283">
        <v>8</v>
      </c>
      <c r="C83" s="283"/>
      <c r="D83" s="283"/>
      <c r="E83" s="283"/>
      <c r="F83" s="283"/>
      <c r="G83" s="285"/>
      <c r="H83" s="285"/>
      <c r="I83" s="343"/>
      <c r="J83" s="283"/>
      <c r="K83" s="283">
        <v>10</v>
      </c>
      <c r="L83" s="153"/>
      <c r="M83" s="284">
        <v>3</v>
      </c>
      <c r="N83" s="285">
        <v>3</v>
      </c>
      <c r="O83" s="285"/>
      <c r="P83" s="285"/>
      <c r="Q83" s="285"/>
      <c r="R83" s="285"/>
      <c r="S83" s="285"/>
      <c r="T83" s="285">
        <v>12</v>
      </c>
      <c r="U83" s="285"/>
      <c r="V83" s="285"/>
      <c r="W83" s="285"/>
      <c r="X83" s="290"/>
      <c r="Y83" s="285">
        <v>12</v>
      </c>
      <c r="Z83" s="408"/>
      <c r="AA83" s="343"/>
      <c r="AB83" s="434">
        <v>3</v>
      </c>
      <c r="AC83" s="285">
        <v>3</v>
      </c>
      <c r="AD83" s="285"/>
      <c r="AE83" s="285"/>
      <c r="AF83" s="285"/>
      <c r="AG83" s="285"/>
      <c r="AH83" s="290">
        <v>12</v>
      </c>
      <c r="AI83" s="290"/>
      <c r="AJ83" s="290"/>
      <c r="AK83" s="290"/>
      <c r="AL83" s="285">
        <v>12</v>
      </c>
      <c r="AM83" s="285"/>
      <c r="AN83" s="435"/>
      <c r="AO83" s="411"/>
      <c r="AP83" s="284">
        <v>13</v>
      </c>
      <c r="AQ83" s="285"/>
      <c r="AR83" s="285"/>
      <c r="AS83" s="285"/>
      <c r="AT83" s="284">
        <v>13</v>
      </c>
      <c r="AU83" s="285"/>
      <c r="AV83" s="285"/>
      <c r="AW83" s="413"/>
      <c r="AX83" s="343"/>
      <c r="AY83" s="284">
        <v>13</v>
      </c>
      <c r="AZ83" s="285"/>
      <c r="BA83" s="285"/>
      <c r="BB83" s="285"/>
      <c r="BC83" s="434"/>
      <c r="BD83" s="285"/>
      <c r="BE83" s="435"/>
      <c r="BF83" s="440"/>
    </row>
    <row r="84" spans="1:58">
      <c r="A84" s="282" t="s">
        <v>123</v>
      </c>
      <c r="B84" s="283">
        <v>3</v>
      </c>
      <c r="C84" s="283"/>
      <c r="D84" s="283"/>
      <c r="E84" s="283"/>
      <c r="F84" s="283"/>
      <c r="G84" s="285"/>
      <c r="H84" s="285"/>
      <c r="I84" s="343"/>
      <c r="J84" s="283"/>
      <c r="K84" s="283">
        <v>10</v>
      </c>
      <c r="L84" s="153"/>
      <c r="M84" s="284">
        <v>3</v>
      </c>
      <c r="N84" s="285"/>
      <c r="O84" s="285"/>
      <c r="P84" s="285"/>
      <c r="Q84" s="285"/>
      <c r="R84" s="285"/>
      <c r="S84" s="285"/>
      <c r="T84" s="285">
        <v>8</v>
      </c>
      <c r="U84" s="285"/>
      <c r="V84" s="285"/>
      <c r="W84" s="285"/>
      <c r="X84" s="290"/>
      <c r="Y84" s="285">
        <v>8</v>
      </c>
      <c r="Z84" s="408"/>
      <c r="AA84" s="343"/>
      <c r="AB84" s="434"/>
      <c r="AC84" s="285">
        <v>3</v>
      </c>
      <c r="AD84" s="285"/>
      <c r="AE84" s="285"/>
      <c r="AF84" s="285"/>
      <c r="AG84" s="285"/>
      <c r="AH84" s="290">
        <v>8</v>
      </c>
      <c r="AI84" s="290"/>
      <c r="AJ84" s="290"/>
      <c r="AK84" s="290"/>
      <c r="AL84" s="285">
        <v>8</v>
      </c>
      <c r="AM84" s="285"/>
      <c r="AN84" s="435"/>
      <c r="AO84" s="411"/>
      <c r="AP84" s="284">
        <v>9</v>
      </c>
      <c r="AQ84" s="285"/>
      <c r="AR84" s="285"/>
      <c r="AS84" s="285"/>
      <c r="AT84" s="284"/>
      <c r="AU84" s="285"/>
      <c r="AV84" s="285"/>
      <c r="AW84" s="413"/>
      <c r="AX84" s="343"/>
      <c r="AY84" s="284">
        <v>9</v>
      </c>
      <c r="AZ84" s="285"/>
      <c r="BA84" s="285"/>
      <c r="BB84" s="285"/>
      <c r="BC84" s="434"/>
      <c r="BD84" s="285"/>
      <c r="BE84" s="435"/>
      <c r="BF84" s="440"/>
    </row>
    <row r="85" spans="1:58">
      <c r="A85" s="282" t="s">
        <v>124</v>
      </c>
      <c r="B85" s="283">
        <v>2</v>
      </c>
      <c r="C85" s="283"/>
      <c r="D85" s="283"/>
      <c r="E85" s="283"/>
      <c r="F85" s="283"/>
      <c r="G85" s="285"/>
      <c r="H85" s="285"/>
      <c r="I85" s="343"/>
      <c r="J85" s="283"/>
      <c r="K85" s="283">
        <v>10</v>
      </c>
      <c r="L85" s="153"/>
      <c r="M85" s="284">
        <v>2</v>
      </c>
      <c r="N85" s="285"/>
      <c r="O85" s="285"/>
      <c r="P85" s="285"/>
      <c r="Q85" s="285"/>
      <c r="R85" s="285"/>
      <c r="S85" s="285"/>
      <c r="T85" s="285">
        <v>8</v>
      </c>
      <c r="U85" s="285"/>
      <c r="V85" s="285"/>
      <c r="W85" s="285"/>
      <c r="X85" s="290"/>
      <c r="Y85" s="285">
        <v>8</v>
      </c>
      <c r="Z85" s="408"/>
      <c r="AA85" s="343"/>
      <c r="AB85" s="434">
        <v>2</v>
      </c>
      <c r="AC85" s="285"/>
      <c r="AD85" s="285"/>
      <c r="AE85" s="285"/>
      <c r="AF85" s="285"/>
      <c r="AG85" s="285"/>
      <c r="AH85" s="290">
        <v>8</v>
      </c>
      <c r="AI85" s="290"/>
      <c r="AJ85" s="290"/>
      <c r="AK85" s="290"/>
      <c r="AL85" s="285">
        <v>8</v>
      </c>
      <c r="AM85" s="285"/>
      <c r="AN85" s="435"/>
      <c r="AO85" s="411"/>
      <c r="AP85" s="284">
        <v>8</v>
      </c>
      <c r="AQ85" s="285"/>
      <c r="AR85" s="285"/>
      <c r="AS85" s="285"/>
      <c r="AT85" s="284"/>
      <c r="AU85" s="285"/>
      <c r="AV85" s="285"/>
      <c r="AW85" s="413"/>
      <c r="AX85" s="343"/>
      <c r="AY85" s="284">
        <v>8</v>
      </c>
      <c r="AZ85" s="285"/>
      <c r="BA85" s="285"/>
      <c r="BB85" s="285"/>
      <c r="BC85" s="434"/>
      <c r="BD85" s="285"/>
      <c r="BE85" s="435"/>
      <c r="BF85" s="440"/>
    </row>
    <row r="86" spans="1:58">
      <c r="A86" s="317" t="s">
        <v>125</v>
      </c>
      <c r="B86" s="174"/>
      <c r="C86" s="174"/>
      <c r="D86" s="174"/>
      <c r="E86" s="174"/>
      <c r="F86" s="174"/>
      <c r="G86" s="173"/>
      <c r="H86" s="173"/>
      <c r="I86" s="343"/>
      <c r="J86" s="289">
        <v>3</v>
      </c>
      <c r="K86" s="289"/>
      <c r="L86" s="184"/>
      <c r="M86" s="18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85"/>
      <c r="AA86" s="343"/>
      <c r="AB86" s="419"/>
      <c r="AC86" s="288">
        <v>3</v>
      </c>
      <c r="AD86" s="288"/>
      <c r="AE86" s="288"/>
      <c r="AF86" s="288"/>
      <c r="AG86" s="288"/>
      <c r="AH86" s="288">
        <v>3</v>
      </c>
      <c r="AI86" s="288"/>
      <c r="AJ86" s="288"/>
      <c r="AK86" s="288"/>
      <c r="AL86" s="288">
        <v>3</v>
      </c>
      <c r="AM86" s="288">
        <v>3</v>
      </c>
      <c r="AN86" s="420"/>
      <c r="AO86" s="403"/>
      <c r="AP86" s="183"/>
      <c r="AQ86" s="173"/>
      <c r="AR86" s="173"/>
      <c r="AS86" s="173"/>
      <c r="AT86" s="186"/>
      <c r="AU86" s="163"/>
      <c r="AV86" s="163"/>
      <c r="AW86" s="416"/>
      <c r="AX86" s="343"/>
      <c r="AY86" s="294">
        <v>3</v>
      </c>
      <c r="AZ86" s="288"/>
      <c r="BA86" s="288"/>
      <c r="BB86" s="288"/>
      <c r="BC86" s="419">
        <v>3</v>
      </c>
      <c r="BD86" s="288"/>
      <c r="BE86" s="420"/>
      <c r="BF86" s="421"/>
    </row>
    <row r="87" spans="1:58">
      <c r="A87" s="317" t="s">
        <v>126</v>
      </c>
      <c r="B87" s="174"/>
      <c r="C87" s="174"/>
      <c r="D87" s="174"/>
      <c r="E87" s="174"/>
      <c r="F87" s="174"/>
      <c r="G87" s="173"/>
      <c r="H87" s="173"/>
      <c r="I87" s="343"/>
      <c r="J87" s="289">
        <v>3</v>
      </c>
      <c r="K87" s="289"/>
      <c r="L87" s="184"/>
      <c r="M87" s="18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85"/>
      <c r="AA87" s="343"/>
      <c r="AB87" s="419"/>
      <c r="AC87" s="288">
        <v>3</v>
      </c>
      <c r="AD87" s="288"/>
      <c r="AE87" s="288"/>
      <c r="AF87" s="288"/>
      <c r="AG87" s="288"/>
      <c r="AH87" s="288">
        <v>3</v>
      </c>
      <c r="AI87" s="288"/>
      <c r="AJ87" s="288"/>
      <c r="AK87" s="288"/>
      <c r="AL87" s="288">
        <v>3</v>
      </c>
      <c r="AM87" s="288">
        <v>3</v>
      </c>
      <c r="AN87" s="420"/>
      <c r="AO87" s="403"/>
      <c r="AP87" s="183"/>
      <c r="AQ87" s="173"/>
      <c r="AR87" s="173"/>
      <c r="AS87" s="173"/>
      <c r="AT87" s="186"/>
      <c r="AU87" s="163"/>
      <c r="AV87" s="163"/>
      <c r="AW87" s="416"/>
      <c r="AX87" s="343"/>
      <c r="AY87" s="294">
        <v>3</v>
      </c>
      <c r="AZ87" s="288"/>
      <c r="BA87" s="288"/>
      <c r="BB87" s="288"/>
      <c r="BC87" s="419">
        <v>3</v>
      </c>
      <c r="BD87" s="288"/>
      <c r="BE87" s="420"/>
      <c r="BF87" s="421"/>
    </row>
    <row r="88" spans="1:58">
      <c r="A88" s="317" t="s">
        <v>127</v>
      </c>
      <c r="B88" s="174"/>
      <c r="C88" s="174"/>
      <c r="D88" s="174"/>
      <c r="E88" s="174"/>
      <c r="F88" s="174"/>
      <c r="G88" s="173"/>
      <c r="H88" s="173"/>
      <c r="I88" s="343"/>
      <c r="J88" s="289">
        <v>6</v>
      </c>
      <c r="K88" s="289"/>
      <c r="L88" s="184"/>
      <c r="M88" s="18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85"/>
      <c r="AA88" s="343"/>
      <c r="AB88" s="419">
        <v>3</v>
      </c>
      <c r="AC88" s="288">
        <v>3</v>
      </c>
      <c r="AD88" s="288"/>
      <c r="AE88" s="288"/>
      <c r="AF88" s="288"/>
      <c r="AG88" s="288"/>
      <c r="AH88" s="288">
        <v>3</v>
      </c>
      <c r="AI88" s="288"/>
      <c r="AJ88" s="288"/>
      <c r="AK88" s="288"/>
      <c r="AL88" s="288">
        <v>3</v>
      </c>
      <c r="AM88" s="288">
        <v>6</v>
      </c>
      <c r="AN88" s="420"/>
      <c r="AO88" s="403"/>
      <c r="AP88" s="183"/>
      <c r="AQ88" s="173"/>
      <c r="AR88" s="173"/>
      <c r="AS88" s="173"/>
      <c r="AT88" s="186"/>
      <c r="AU88" s="163"/>
      <c r="AV88" s="163"/>
      <c r="AW88" s="416"/>
      <c r="AX88" s="343"/>
      <c r="AY88" s="294">
        <v>6</v>
      </c>
      <c r="AZ88" s="288"/>
      <c r="BA88" s="288"/>
      <c r="BB88" s="288"/>
      <c r="BC88" s="419">
        <v>6</v>
      </c>
      <c r="BD88" s="288"/>
      <c r="BE88" s="420"/>
      <c r="BF88" s="421"/>
    </row>
    <row r="89" spans="1:58">
      <c r="A89" s="317" t="s">
        <v>128</v>
      </c>
      <c r="B89" s="174"/>
      <c r="C89" s="174"/>
      <c r="D89" s="174"/>
      <c r="E89" s="174"/>
      <c r="F89" s="174"/>
      <c r="G89" s="173"/>
      <c r="H89" s="173"/>
      <c r="I89" s="343"/>
      <c r="J89" s="289">
        <v>1</v>
      </c>
      <c r="K89" s="289"/>
      <c r="L89" s="184"/>
      <c r="M89" s="18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85"/>
      <c r="AA89" s="343"/>
      <c r="AB89" s="419">
        <v>1</v>
      </c>
      <c r="AC89" s="288"/>
      <c r="AD89" s="288"/>
      <c r="AE89" s="288"/>
      <c r="AF89" s="288"/>
      <c r="AG89" s="288"/>
      <c r="AH89" s="288"/>
      <c r="AI89" s="288"/>
      <c r="AJ89" s="288"/>
      <c r="AK89" s="288"/>
      <c r="AL89" s="288"/>
      <c r="AM89" s="288">
        <v>1</v>
      </c>
      <c r="AN89" s="420"/>
      <c r="AO89" s="403"/>
      <c r="AP89" s="183"/>
      <c r="AQ89" s="173"/>
      <c r="AR89" s="173"/>
      <c r="AS89" s="173"/>
      <c r="AT89" s="186"/>
      <c r="AU89" s="163"/>
      <c r="AV89" s="163"/>
      <c r="AW89" s="416"/>
      <c r="AX89" s="343"/>
      <c r="AY89" s="294">
        <v>1</v>
      </c>
      <c r="AZ89" s="288"/>
      <c r="BA89" s="288"/>
      <c r="BB89" s="288"/>
      <c r="BC89" s="419">
        <v>1</v>
      </c>
      <c r="BD89" s="288"/>
      <c r="BE89" s="420"/>
      <c r="BF89" s="421"/>
    </row>
    <row r="90" spans="1:58">
      <c r="A90" s="317" t="s">
        <v>129</v>
      </c>
      <c r="B90" s="174"/>
      <c r="C90" s="174"/>
      <c r="D90" s="174"/>
      <c r="E90" s="174"/>
      <c r="F90" s="174"/>
      <c r="G90" s="173"/>
      <c r="H90" s="173"/>
      <c r="I90" s="343"/>
      <c r="J90" s="289">
        <v>1</v>
      </c>
      <c r="K90" s="289"/>
      <c r="L90" s="184"/>
      <c r="M90" s="18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85"/>
      <c r="AA90" s="343"/>
      <c r="AB90" s="419">
        <v>1</v>
      </c>
      <c r="AC90" s="288"/>
      <c r="AD90" s="288"/>
      <c r="AE90" s="288"/>
      <c r="AF90" s="288"/>
      <c r="AG90" s="288"/>
      <c r="AH90" s="288"/>
      <c r="AI90" s="288"/>
      <c r="AJ90" s="288"/>
      <c r="AK90" s="288"/>
      <c r="AL90" s="288"/>
      <c r="AM90" s="288">
        <v>1</v>
      </c>
      <c r="AN90" s="420"/>
      <c r="AO90" s="403"/>
      <c r="AP90" s="183"/>
      <c r="AQ90" s="173"/>
      <c r="AR90" s="173"/>
      <c r="AS90" s="173"/>
      <c r="AT90" s="186"/>
      <c r="AU90" s="163"/>
      <c r="AV90" s="163"/>
      <c r="AW90" s="416"/>
      <c r="AX90" s="343"/>
      <c r="AY90" s="294">
        <v>1</v>
      </c>
      <c r="AZ90" s="288"/>
      <c r="BA90" s="288"/>
      <c r="BB90" s="288"/>
      <c r="BC90" s="419">
        <v>1</v>
      </c>
      <c r="BD90" s="288"/>
      <c r="BE90" s="420"/>
      <c r="BF90" s="421"/>
    </row>
    <row r="91" spans="1:58">
      <c r="A91" s="317" t="s">
        <v>130</v>
      </c>
      <c r="B91" s="174"/>
      <c r="C91" s="174"/>
      <c r="D91" s="174"/>
      <c r="E91" s="174"/>
      <c r="F91" s="174"/>
      <c r="G91" s="173"/>
      <c r="H91" s="173"/>
      <c r="I91" s="343"/>
      <c r="J91" s="289">
        <v>2</v>
      </c>
      <c r="K91" s="289"/>
      <c r="L91" s="184"/>
      <c r="M91" s="18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85"/>
      <c r="AA91" s="343"/>
      <c r="AB91" s="419">
        <v>1</v>
      </c>
      <c r="AC91" s="288">
        <v>1</v>
      </c>
      <c r="AD91" s="288"/>
      <c r="AE91" s="288"/>
      <c r="AF91" s="288"/>
      <c r="AG91" s="288"/>
      <c r="AH91" s="288">
        <v>1</v>
      </c>
      <c r="AI91" s="288"/>
      <c r="AJ91" s="288"/>
      <c r="AK91" s="288"/>
      <c r="AL91" s="288">
        <v>1</v>
      </c>
      <c r="AM91" s="288">
        <v>2</v>
      </c>
      <c r="AN91" s="420"/>
      <c r="AO91" s="403"/>
      <c r="AP91" s="183"/>
      <c r="AQ91" s="173"/>
      <c r="AR91" s="173"/>
      <c r="AS91" s="173"/>
      <c r="AT91" s="186"/>
      <c r="AU91" s="163"/>
      <c r="AV91" s="163"/>
      <c r="AW91" s="416"/>
      <c r="AX91" s="343"/>
      <c r="AY91" s="294">
        <v>2</v>
      </c>
      <c r="AZ91" s="288"/>
      <c r="BA91" s="288"/>
      <c r="BB91" s="288"/>
      <c r="BC91" s="419">
        <v>2</v>
      </c>
      <c r="BD91" s="288"/>
      <c r="BE91" s="420"/>
      <c r="BF91" s="421"/>
    </row>
    <row r="92" spans="1:58" ht="92.4" thickBot="1">
      <c r="A92" s="317" t="s">
        <v>54</v>
      </c>
      <c r="B92" s="174"/>
      <c r="C92" s="174"/>
      <c r="D92" s="174"/>
      <c r="E92" s="174"/>
      <c r="F92" s="174"/>
      <c r="G92" s="173"/>
      <c r="H92" s="173"/>
      <c r="I92" s="343"/>
      <c r="J92" s="289"/>
      <c r="K92" s="441"/>
      <c r="L92" s="184"/>
      <c r="M92" s="18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343"/>
      <c r="AB92" s="442"/>
      <c r="AC92" s="443"/>
      <c r="AD92" s="443"/>
      <c r="AE92" s="443"/>
      <c r="AF92" s="443"/>
      <c r="AG92" s="443"/>
      <c r="AH92" s="443"/>
      <c r="AI92" s="443"/>
      <c r="AJ92" s="443"/>
      <c r="AK92" s="443"/>
      <c r="AL92" s="443"/>
      <c r="AM92" s="443"/>
      <c r="AN92" s="444"/>
      <c r="AO92" s="403"/>
      <c r="AP92" s="183"/>
      <c r="AQ92" s="173"/>
      <c r="AR92" s="173"/>
      <c r="AS92" s="173"/>
      <c r="AT92" s="186"/>
      <c r="AU92" s="163"/>
      <c r="AV92" s="163"/>
      <c r="AW92" s="445"/>
      <c r="AX92" s="343"/>
      <c r="AY92" s="294"/>
      <c r="AZ92" s="288"/>
      <c r="BA92" s="288"/>
      <c r="BB92" s="288"/>
      <c r="BC92" s="419"/>
      <c r="BD92" s="288"/>
      <c r="BE92" s="420"/>
      <c r="BF92" s="421"/>
    </row>
    <row r="93" spans="1:58" s="449" customFormat="1" ht="92.4" thickBot="1">
      <c r="A93" s="224" t="s">
        <v>61</v>
      </c>
      <c r="B93" s="224">
        <f>SUM(B66:B91)</f>
        <v>189</v>
      </c>
      <c r="C93" s="224">
        <f t="shared" ref="C93:F93" si="20">SUM(C66:C91)</f>
        <v>0</v>
      </c>
      <c r="D93" s="224">
        <f t="shared" si="20"/>
        <v>0</v>
      </c>
      <c r="E93" s="224">
        <f t="shared" si="20"/>
        <v>0</v>
      </c>
      <c r="F93" s="224">
        <f t="shared" si="20"/>
        <v>0</v>
      </c>
      <c r="G93" s="500"/>
      <c r="H93" s="500"/>
      <c r="I93" s="343"/>
      <c r="J93" s="446">
        <f>SUM(J66:J91)</f>
        <v>60</v>
      </c>
      <c r="K93" s="446">
        <f>SUM(K66:K91)</f>
        <v>60</v>
      </c>
      <c r="L93" s="225"/>
      <c r="M93" s="221">
        <f t="shared" ref="M93:Z93" si="21">SUM(M66:M91)</f>
        <v>83</v>
      </c>
      <c r="N93" s="221">
        <f t="shared" si="21"/>
        <v>56</v>
      </c>
      <c r="O93" s="221">
        <f t="shared" si="21"/>
        <v>0</v>
      </c>
      <c r="P93" s="221">
        <f t="shared" si="21"/>
        <v>0</v>
      </c>
      <c r="Q93" s="221">
        <f t="shared" si="21"/>
        <v>0</v>
      </c>
      <c r="R93" s="221">
        <f t="shared" si="21"/>
        <v>98</v>
      </c>
      <c r="S93" s="221"/>
      <c r="T93" s="221">
        <f t="shared" si="21"/>
        <v>113</v>
      </c>
      <c r="U93" s="221">
        <f t="shared" si="21"/>
        <v>0</v>
      </c>
      <c r="V93" s="221">
        <f t="shared" si="21"/>
        <v>0</v>
      </c>
      <c r="W93" s="221">
        <f t="shared" si="21"/>
        <v>0</v>
      </c>
      <c r="X93" s="221">
        <f t="shared" si="21"/>
        <v>0</v>
      </c>
      <c r="Y93" s="221">
        <f t="shared" si="21"/>
        <v>260</v>
      </c>
      <c r="Z93" s="221">
        <f t="shared" si="21"/>
        <v>0</v>
      </c>
      <c r="AA93" s="346"/>
      <c r="AB93" s="447">
        <f t="shared" ref="AB93:AN93" si="22">SUM(AB66:AB91)</f>
        <v>12</v>
      </c>
      <c r="AC93" s="447">
        <f t="shared" si="22"/>
        <v>75</v>
      </c>
      <c r="AD93" s="447">
        <f t="shared" si="22"/>
        <v>0</v>
      </c>
      <c r="AE93" s="447">
        <f t="shared" si="22"/>
        <v>0</v>
      </c>
      <c r="AF93" s="447">
        <f t="shared" si="22"/>
        <v>0</v>
      </c>
      <c r="AG93" s="447">
        <f t="shared" si="22"/>
        <v>0</v>
      </c>
      <c r="AH93" s="447">
        <f t="shared" si="22"/>
        <v>93</v>
      </c>
      <c r="AI93" s="447">
        <f t="shared" si="22"/>
        <v>0</v>
      </c>
      <c r="AJ93" s="447">
        <f t="shared" si="22"/>
        <v>0</v>
      </c>
      <c r="AK93" s="447">
        <f t="shared" si="22"/>
        <v>0</v>
      </c>
      <c r="AL93" s="447">
        <f t="shared" si="22"/>
        <v>104</v>
      </c>
      <c r="AM93" s="447">
        <f t="shared" si="22"/>
        <v>16</v>
      </c>
      <c r="AN93" s="447">
        <f t="shared" si="22"/>
        <v>0</v>
      </c>
      <c r="AO93" s="448"/>
      <c r="AP93" s="221">
        <f t="shared" ref="AP93:AW93" si="23">SUM(AP66:AP91)</f>
        <v>49</v>
      </c>
      <c r="AQ93" s="221">
        <f t="shared" si="23"/>
        <v>0</v>
      </c>
      <c r="AR93" s="221">
        <f t="shared" si="23"/>
        <v>0</v>
      </c>
      <c r="AS93" s="221">
        <f t="shared" si="23"/>
        <v>0</v>
      </c>
      <c r="AT93" s="221">
        <f t="shared" si="23"/>
        <v>14</v>
      </c>
      <c r="AU93" s="221">
        <f t="shared" si="23"/>
        <v>217</v>
      </c>
      <c r="AV93" s="221">
        <f t="shared" si="23"/>
        <v>0</v>
      </c>
      <c r="AW93" s="221">
        <f t="shared" si="23"/>
        <v>11</v>
      </c>
      <c r="AX93" s="343"/>
      <c r="AY93" s="222">
        <f t="shared" ref="AY93:BF93" si="24">SUM(AY66:AY91)</f>
        <v>125</v>
      </c>
      <c r="AZ93" s="222">
        <f t="shared" si="24"/>
        <v>0</v>
      </c>
      <c r="BA93" s="222">
        <f t="shared" si="24"/>
        <v>0</v>
      </c>
      <c r="BB93" s="222">
        <f t="shared" si="24"/>
        <v>4</v>
      </c>
      <c r="BC93" s="222">
        <f t="shared" si="24"/>
        <v>17</v>
      </c>
      <c r="BD93" s="222">
        <f t="shared" si="24"/>
        <v>0</v>
      </c>
      <c r="BE93" s="222">
        <f t="shared" si="24"/>
        <v>0</v>
      </c>
      <c r="BF93" s="222">
        <f t="shared" si="24"/>
        <v>0</v>
      </c>
    </row>
    <row r="94" spans="1:58" ht="92.4" thickBot="1">
      <c r="A94" s="324" t="s">
        <v>51</v>
      </c>
      <c r="B94" s="450">
        <f>B93</f>
        <v>189</v>
      </c>
      <c r="C94" s="450">
        <f t="shared" ref="C94:F94" si="25">C93</f>
        <v>0</v>
      </c>
      <c r="D94" s="450">
        <f t="shared" si="25"/>
        <v>0</v>
      </c>
      <c r="E94" s="450">
        <f t="shared" si="25"/>
        <v>0</v>
      </c>
      <c r="F94" s="450">
        <f t="shared" si="25"/>
        <v>0</v>
      </c>
      <c r="G94" s="181"/>
      <c r="H94" s="181"/>
      <c r="I94" s="343"/>
      <c r="J94" s="451">
        <f>J93</f>
        <v>60</v>
      </c>
      <c r="K94" s="451">
        <f>K93</f>
        <v>60</v>
      </c>
      <c r="L94" s="181"/>
      <c r="M94" s="230">
        <f>M93</f>
        <v>83</v>
      </c>
      <c r="N94" s="230">
        <f t="shared" ref="N94:Z94" si="26">N93</f>
        <v>56</v>
      </c>
      <c r="O94" s="230">
        <f t="shared" si="26"/>
        <v>0</v>
      </c>
      <c r="P94" s="230">
        <f t="shared" si="26"/>
        <v>0</v>
      </c>
      <c r="Q94" s="230">
        <f t="shared" si="26"/>
        <v>0</v>
      </c>
      <c r="R94" s="230">
        <f t="shared" si="26"/>
        <v>98</v>
      </c>
      <c r="S94" s="230"/>
      <c r="T94" s="230">
        <f t="shared" si="26"/>
        <v>113</v>
      </c>
      <c r="U94" s="230">
        <f t="shared" si="26"/>
        <v>0</v>
      </c>
      <c r="V94" s="230">
        <f t="shared" si="26"/>
        <v>0</v>
      </c>
      <c r="W94" s="230">
        <f t="shared" si="26"/>
        <v>0</v>
      </c>
      <c r="X94" s="230">
        <f t="shared" si="26"/>
        <v>0</v>
      </c>
      <c r="Y94" s="230">
        <f t="shared" si="26"/>
        <v>260</v>
      </c>
      <c r="Z94" s="230">
        <f t="shared" si="26"/>
        <v>0</v>
      </c>
      <c r="AA94" s="346"/>
      <c r="AB94" s="452">
        <f>AB93</f>
        <v>12</v>
      </c>
      <c r="AC94" s="452">
        <f t="shared" ref="AC94:AN94" si="27">AC93</f>
        <v>75</v>
      </c>
      <c r="AD94" s="452">
        <f t="shared" si="27"/>
        <v>0</v>
      </c>
      <c r="AE94" s="452">
        <f t="shared" si="27"/>
        <v>0</v>
      </c>
      <c r="AF94" s="452">
        <f t="shared" si="27"/>
        <v>0</v>
      </c>
      <c r="AG94" s="452">
        <f t="shared" si="27"/>
        <v>0</v>
      </c>
      <c r="AH94" s="452">
        <f t="shared" si="27"/>
        <v>93</v>
      </c>
      <c r="AI94" s="452">
        <f t="shared" si="27"/>
        <v>0</v>
      </c>
      <c r="AJ94" s="452">
        <f t="shared" si="27"/>
        <v>0</v>
      </c>
      <c r="AK94" s="452">
        <f t="shared" si="27"/>
        <v>0</v>
      </c>
      <c r="AL94" s="452">
        <f t="shared" si="27"/>
        <v>104</v>
      </c>
      <c r="AM94" s="452">
        <f t="shared" si="27"/>
        <v>16</v>
      </c>
      <c r="AN94" s="452">
        <f t="shared" si="27"/>
        <v>0</v>
      </c>
      <c r="AO94" s="453"/>
      <c r="AP94" s="204">
        <f>AP93</f>
        <v>49</v>
      </c>
      <c r="AQ94" s="204">
        <f t="shared" ref="AQ94:AW94" si="28">AQ93</f>
        <v>0</v>
      </c>
      <c r="AR94" s="204">
        <f t="shared" si="28"/>
        <v>0</v>
      </c>
      <c r="AS94" s="204">
        <f t="shared" si="28"/>
        <v>0</v>
      </c>
      <c r="AT94" s="204">
        <f t="shared" si="28"/>
        <v>14</v>
      </c>
      <c r="AU94" s="204">
        <f t="shared" si="28"/>
        <v>217</v>
      </c>
      <c r="AV94" s="204">
        <f t="shared" si="28"/>
        <v>0</v>
      </c>
      <c r="AW94" s="204">
        <f t="shared" si="28"/>
        <v>11</v>
      </c>
      <c r="AX94" s="365"/>
      <c r="AY94" s="227">
        <f>AY93</f>
        <v>125</v>
      </c>
      <c r="AZ94" s="227">
        <f t="shared" ref="AZ94:BF94" si="29">AZ93</f>
        <v>0</v>
      </c>
      <c r="BA94" s="227">
        <f t="shared" si="29"/>
        <v>0</v>
      </c>
      <c r="BB94" s="227">
        <f t="shared" si="29"/>
        <v>4</v>
      </c>
      <c r="BC94" s="227">
        <f t="shared" si="29"/>
        <v>17</v>
      </c>
      <c r="BD94" s="227">
        <f t="shared" si="29"/>
        <v>0</v>
      </c>
      <c r="BE94" s="227">
        <f t="shared" si="29"/>
        <v>0</v>
      </c>
      <c r="BF94" s="227">
        <f t="shared" si="29"/>
        <v>0</v>
      </c>
    </row>
    <row r="95" spans="1:58" s="463" customFormat="1" ht="92.4" thickBot="1">
      <c r="A95" s="231" t="s">
        <v>50</v>
      </c>
      <c r="B95" s="232">
        <f>B93*0.1</f>
        <v>18.900000000000002</v>
      </c>
      <c r="C95" s="232">
        <f t="shared" ref="C95:F95" si="30">C93*0.1</f>
        <v>0</v>
      </c>
      <c r="D95" s="232">
        <f t="shared" si="30"/>
        <v>0</v>
      </c>
      <c r="E95" s="232">
        <f t="shared" si="30"/>
        <v>0</v>
      </c>
      <c r="F95" s="232">
        <f t="shared" si="30"/>
        <v>0</v>
      </c>
      <c r="G95" s="501"/>
      <c r="H95" s="501"/>
      <c r="I95" s="376"/>
      <c r="J95" s="454">
        <f>J94*0.1</f>
        <v>6</v>
      </c>
      <c r="K95" s="454">
        <f>K94*0.1</f>
        <v>6</v>
      </c>
      <c r="L95" s="235"/>
      <c r="M95" s="236">
        <f>IF(ISNUMBER(SEARCH("150",M62)),M93*0.15,IF(ISNUMBER(SEARCH("200",M62)),M93*0.2,IF(ISNUMBER(SEARCH("250",M62)),M93*0.25,IF(ISNUMBER(SEARCH("350",M62)),M93*0.35,IF(ISNUMBER(SEARCH("300",M62)),M93*0.3,M93)))))</f>
        <v>16.600000000000001</v>
      </c>
      <c r="N95" s="236">
        <f>N94*2</f>
        <v>112</v>
      </c>
      <c r="O95" s="236">
        <f t="shared" ref="O95:R95" si="31">IF(ISNUMBER(SEARCH("150",O62)),O93*0.15,IF(ISNUMBER(SEARCH("200",O62)),O93*0.2,IF(ISNUMBER(SEARCH("250",O62)),O93*0.25,IF(ISNUMBER(SEARCH("350",O62)),O93*0.35,IF(ISNUMBER(SEARCH("300",O62)),O93*0.3,O93)))))</f>
        <v>0</v>
      </c>
      <c r="P95" s="236">
        <f t="shared" si="31"/>
        <v>0</v>
      </c>
      <c r="Q95" s="236">
        <f t="shared" si="31"/>
        <v>0</v>
      </c>
      <c r="R95" s="236">
        <f t="shared" si="31"/>
        <v>34.299999999999997</v>
      </c>
      <c r="S95" s="502"/>
      <c r="T95" s="455">
        <f>T94*0.25</f>
        <v>28.25</v>
      </c>
      <c r="U95" s="455">
        <f t="shared" ref="U95:W95" si="32">U94*0.25</f>
        <v>0</v>
      </c>
      <c r="V95" s="455">
        <f t="shared" si="32"/>
        <v>0</v>
      </c>
      <c r="W95" s="455">
        <f t="shared" si="32"/>
        <v>0</v>
      </c>
      <c r="X95" s="456">
        <f>X94*0.1</f>
        <v>0</v>
      </c>
      <c r="Y95" s="456">
        <f t="shared" ref="Y95:Z95" si="33">Y94*0.1</f>
        <v>26</v>
      </c>
      <c r="Z95" s="456">
        <f t="shared" si="33"/>
        <v>0</v>
      </c>
      <c r="AA95" s="376"/>
      <c r="AB95" s="455">
        <f>IF(ISNUMBER(SEARCH("150",AB62)),AB93*0.15,IF(ISNUMBER(SEARCH("200",AB62)),AB93*0.2,IF(ISNUMBER(SEARCH("250",AB62)),AB93*0.25,IF(ISNUMBER(SEARCH("350",AB62)),AB93*0.35,IF(ISNUMBER(SEARCH("300",AB62)),AB93*0.3,AB93)))))</f>
        <v>4.1999999999999993</v>
      </c>
      <c r="AC95" s="455">
        <f t="shared" ref="AC95:AG95" si="34">IF(ISNUMBER(SEARCH("150",AC62)),AC93*0.15,IF(ISNUMBER(SEARCH("200",AC62)),AC93*0.2,IF(ISNUMBER(SEARCH("250",AC62)),AC93*0.25,IF(ISNUMBER(SEARCH("350",AC62)),AC93*0.35,IF(ISNUMBER(SEARCH("300",AC62)),AC93*0.3,AC93)))))</f>
        <v>15</v>
      </c>
      <c r="AD95" s="455">
        <f t="shared" si="34"/>
        <v>0</v>
      </c>
      <c r="AE95" s="455">
        <f t="shared" si="34"/>
        <v>0</v>
      </c>
      <c r="AF95" s="455">
        <f t="shared" si="34"/>
        <v>0</v>
      </c>
      <c r="AG95" s="455">
        <f t="shared" si="34"/>
        <v>0</v>
      </c>
      <c r="AH95" s="456">
        <f>AH94*0.25</f>
        <v>23.25</v>
      </c>
      <c r="AI95" s="456">
        <f t="shared" ref="AI95:AK95" si="35">AI94*0.25</f>
        <v>0</v>
      </c>
      <c r="AJ95" s="456">
        <f t="shared" si="35"/>
        <v>0</v>
      </c>
      <c r="AK95" s="456">
        <f t="shared" si="35"/>
        <v>0</v>
      </c>
      <c r="AL95" s="456">
        <f>AL94*0.1</f>
        <v>10.4</v>
      </c>
      <c r="AM95" s="456">
        <f t="shared" ref="AM95:AN95" si="36">AM94*0.1</f>
        <v>1.6</v>
      </c>
      <c r="AN95" s="456">
        <f t="shared" si="36"/>
        <v>0</v>
      </c>
      <c r="AO95" s="457"/>
      <c r="AP95" s="232"/>
      <c r="AQ95" s="375"/>
      <c r="AR95" s="375"/>
      <c r="AS95" s="375"/>
      <c r="AT95" s="458"/>
      <c r="AU95" s="458"/>
      <c r="AV95" s="458"/>
      <c r="AW95" s="459"/>
      <c r="AX95" s="376"/>
      <c r="AY95" s="460"/>
      <c r="AZ95" s="461"/>
      <c r="BA95" s="461"/>
      <c r="BB95" s="461"/>
      <c r="BC95" s="460"/>
      <c r="BD95" s="461"/>
      <c r="BE95" s="461"/>
      <c r="BF95" s="462"/>
    </row>
    <row r="96" spans="1:58" ht="92.4" thickBot="1">
      <c r="A96" s="78"/>
    </row>
    <row r="97" spans="1:40" ht="92.4" thickBot="1">
      <c r="A97" s="326" t="s">
        <v>55</v>
      </c>
      <c r="M97" s="327">
        <f>M95+M58</f>
        <v>93.800000000000011</v>
      </c>
      <c r="N97" s="328">
        <f>N95+N58</f>
        <v>948</v>
      </c>
      <c r="O97" s="328">
        <f>O95+O58</f>
        <v>2.2000000000000002</v>
      </c>
      <c r="P97" s="328">
        <f>P95+P58</f>
        <v>19</v>
      </c>
      <c r="Q97" s="328">
        <f>Q95+Q58</f>
        <v>2</v>
      </c>
      <c r="R97" s="328"/>
      <c r="S97" s="328"/>
      <c r="T97" s="328"/>
      <c r="U97" s="328">
        <f t="shared" ref="U97:Z97" si="37">U95+U58</f>
        <v>20.5</v>
      </c>
      <c r="V97" s="328">
        <f t="shared" si="37"/>
        <v>1</v>
      </c>
      <c r="W97" s="328">
        <f t="shared" si="37"/>
        <v>0</v>
      </c>
      <c r="X97" s="328">
        <f t="shared" si="37"/>
        <v>38.1</v>
      </c>
      <c r="Y97" s="328">
        <f t="shared" si="37"/>
        <v>106.10000000000001</v>
      </c>
      <c r="Z97" s="329">
        <f t="shared" si="37"/>
        <v>0</v>
      </c>
      <c r="AA97" s="330"/>
      <c r="AB97" s="464">
        <f>AB95+AB58</f>
        <v>41.3</v>
      </c>
      <c r="AC97" s="465">
        <f>AC95+AC58</f>
        <v>44.400000000000006</v>
      </c>
      <c r="AD97" s="465">
        <f>AD95+AD58</f>
        <v>21.75</v>
      </c>
      <c r="AE97" s="465">
        <f>AF95+AF58</f>
        <v>0</v>
      </c>
      <c r="AF97" s="465">
        <f t="shared" ref="AF97:AL97" si="38">AF95+AF58</f>
        <v>0</v>
      </c>
      <c r="AG97" s="465">
        <f t="shared" si="38"/>
        <v>0</v>
      </c>
      <c r="AH97" s="465">
        <f t="shared" si="38"/>
        <v>98.5</v>
      </c>
      <c r="AI97" s="465">
        <f t="shared" si="38"/>
        <v>0</v>
      </c>
      <c r="AJ97" s="465">
        <f t="shared" si="38"/>
        <v>0</v>
      </c>
      <c r="AK97" s="465">
        <f t="shared" si="38"/>
        <v>0</v>
      </c>
      <c r="AL97" s="465">
        <f t="shared" si="38"/>
        <v>30.200000000000003</v>
      </c>
      <c r="AM97" s="465"/>
      <c r="AN97" s="466"/>
    </row>
  </sheetData>
  <mergeCells count="21">
    <mergeCell ref="A61:A62"/>
    <mergeCell ref="B63:K63"/>
    <mergeCell ref="M63:Z63"/>
    <mergeCell ref="AB63:AN63"/>
    <mergeCell ref="AP63:AW63"/>
    <mergeCell ref="AY63:BF63"/>
    <mergeCell ref="M4:Z4"/>
    <mergeCell ref="AB4:AN4"/>
    <mergeCell ref="AP4:AW4"/>
    <mergeCell ref="AY4:BF4"/>
    <mergeCell ref="B60:F60"/>
    <mergeCell ref="J60:K60"/>
    <mergeCell ref="M60:AN60"/>
    <mergeCell ref="AP60:AW60"/>
    <mergeCell ref="AY60:BF60"/>
    <mergeCell ref="A1:A3"/>
    <mergeCell ref="B1:F1"/>
    <mergeCell ref="J1:K1"/>
    <mergeCell ref="M1:AN1"/>
    <mergeCell ref="AP1:AW1"/>
    <mergeCell ref="AY1:BF1"/>
  </mergeCells>
  <pageMargins left="0.15748031496062992" right="0.15748031496062992" top="0.15748031496062992" bottom="0" header="0" footer="0"/>
  <pageSetup paperSize="8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 DU JJMM AU JJMM</vt:lpstr>
      <vt:lpstr>LUNDI</vt:lpstr>
      <vt:lpstr>MARDI</vt:lpstr>
      <vt:lpstr>'MENU DU JJMM AU JJMM'!Zone_d_impression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Satyanand</dc:creator>
  <cp:lastModifiedBy>Satyanand</cp:lastModifiedBy>
  <dcterms:created xsi:type="dcterms:W3CDTF">2021-07-02T07:03:05Z</dcterms:created>
  <dcterms:modified xsi:type="dcterms:W3CDTF">2021-07-02T07:05:43Z</dcterms:modified>
</cp:coreProperties>
</file>