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ERV-REGAL02\BaseDocuments\INFORMATIQUE\Qualité\"/>
    </mc:Choice>
  </mc:AlternateContent>
  <xr:revisionPtr revIDLastSave="0" documentId="13_ncr:1_{F8BD7592-1AA4-4E62-B67B-E56BB94DC8D9}" xr6:coauthVersionLast="46" xr6:coauthVersionMax="47" xr10:uidLastSave="{00000000-0000-0000-0000-000000000000}"/>
  <bookViews>
    <workbookView minimized="1" xWindow="2304" yWindow="2304" windowWidth="17280" windowHeight="9420" tabRatio="736" firstSheet="1" activeTab="1" xr2:uid="{01B270D9-EFDC-41ED-B336-79880B034C62}"/>
  </bookViews>
  <sheets>
    <sheet name="Dico automate repart." sheetId="4" state="hidden" r:id="rId1"/>
    <sheet name="LM" sheetId="10" r:id="rId2"/>
    <sheet name="LS" sheetId="2" r:id="rId3"/>
    <sheet name="MM" sheetId="5" r:id="rId4"/>
    <sheet name="MS" sheetId="6" r:id="rId5"/>
    <sheet name="MEM" sheetId="7" r:id="rId6"/>
    <sheet name="MES" sheetId="8" r:id="rId7"/>
    <sheet name="JM" sheetId="9" r:id="rId8"/>
    <sheet name="JS" sheetId="11" r:id="rId9"/>
    <sheet name="VM" sheetId="13" r:id="rId10"/>
    <sheet name="VS" sheetId="12" r:id="rId11"/>
    <sheet name="SM" sheetId="15" r:id="rId12"/>
    <sheet name="SS" sheetId="16" r:id="rId13"/>
    <sheet name="DS" sheetId="18" r:id="rId14"/>
    <sheet name="DM" sheetId="17" r:id="rId15"/>
    <sheet name="DM 1" sheetId="14" r:id="rId16"/>
    <sheet name="DS 1" sheetId="19" r:id="rId17"/>
    <sheet name="LM PREV" sheetId="24" r:id="rId18"/>
    <sheet name="LS PREV" sheetId="23" r:id="rId19"/>
    <sheet name="Récap Hebdomadaire" sheetId="20" r:id="rId20"/>
  </sheets>
  <externalReferences>
    <externalReference r:id="rId21"/>
  </externalReferences>
  <definedNames>
    <definedName name="_xlnm.Print_Area" localSheetId="1">LM!$A$1:$Z$56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9" i="10" l="1"/>
  <c r="C45" i="10" l="1"/>
  <c r="G45" i="10"/>
  <c r="H7" i="20" l="1"/>
  <c r="J7" i="20"/>
  <c r="I7" i="20"/>
  <c r="G7" i="20"/>
  <c r="B7" i="20"/>
  <c r="C7" i="20"/>
  <c r="D7" i="20"/>
  <c r="E7" i="20"/>
  <c r="F45" i="24"/>
  <c r="B45" i="24"/>
  <c r="F43" i="24"/>
  <c r="F41" i="24"/>
  <c r="F44" i="24" s="1"/>
  <c r="B41" i="24"/>
  <c r="B43" i="24" s="1"/>
  <c r="I40" i="24"/>
  <c r="H40" i="24"/>
  <c r="G40" i="24"/>
  <c r="E40" i="24"/>
  <c r="D40" i="24"/>
  <c r="C40" i="24"/>
  <c r="I39" i="24"/>
  <c r="H39" i="24"/>
  <c r="G39" i="24"/>
  <c r="E39" i="24"/>
  <c r="D39" i="24"/>
  <c r="C39" i="24"/>
  <c r="I38" i="24"/>
  <c r="H38" i="24"/>
  <c r="G38" i="24"/>
  <c r="E38" i="24"/>
  <c r="D38" i="24"/>
  <c r="C38" i="24"/>
  <c r="I37" i="24"/>
  <c r="H37" i="24"/>
  <c r="G37" i="24"/>
  <c r="E37" i="24"/>
  <c r="D37" i="24"/>
  <c r="C37" i="24"/>
  <c r="I36" i="24"/>
  <c r="H36" i="24"/>
  <c r="G36" i="24"/>
  <c r="E36" i="24"/>
  <c r="D36" i="24"/>
  <c r="C36" i="24"/>
  <c r="I35" i="24"/>
  <c r="H35" i="24"/>
  <c r="G35" i="24"/>
  <c r="E35" i="24"/>
  <c r="D35" i="24"/>
  <c r="C35" i="24"/>
  <c r="I34" i="24"/>
  <c r="H34" i="24"/>
  <c r="G34" i="24"/>
  <c r="E34" i="24"/>
  <c r="D34" i="24"/>
  <c r="C34" i="24"/>
  <c r="I33" i="24"/>
  <c r="H33" i="24"/>
  <c r="G33" i="24"/>
  <c r="E33" i="24"/>
  <c r="D33" i="24"/>
  <c r="C33" i="24"/>
  <c r="I32" i="24"/>
  <c r="H32" i="24"/>
  <c r="G32" i="24"/>
  <c r="E32" i="24"/>
  <c r="D32" i="24"/>
  <c r="C32" i="24"/>
  <c r="I31" i="24"/>
  <c r="H31" i="24"/>
  <c r="G31" i="24"/>
  <c r="E31" i="24"/>
  <c r="D31" i="24"/>
  <c r="C31" i="24"/>
  <c r="I30" i="24"/>
  <c r="H30" i="24"/>
  <c r="G30" i="24"/>
  <c r="E30" i="24"/>
  <c r="D30" i="24"/>
  <c r="C30" i="24"/>
  <c r="I29" i="24"/>
  <c r="H29" i="24"/>
  <c r="G29" i="24"/>
  <c r="E29" i="24"/>
  <c r="D29" i="24"/>
  <c r="C29" i="24"/>
  <c r="I27" i="24"/>
  <c r="H27" i="24"/>
  <c r="G27" i="24"/>
  <c r="E27" i="24"/>
  <c r="D27" i="24"/>
  <c r="C27" i="24"/>
  <c r="I26" i="24"/>
  <c r="H26" i="24"/>
  <c r="G26" i="24"/>
  <c r="E26" i="24"/>
  <c r="D26" i="24"/>
  <c r="C26" i="24"/>
  <c r="I25" i="24"/>
  <c r="H25" i="24"/>
  <c r="G25" i="24"/>
  <c r="E25" i="24"/>
  <c r="D25" i="24"/>
  <c r="C25" i="24"/>
  <c r="I24" i="24"/>
  <c r="H24" i="24"/>
  <c r="G24" i="24"/>
  <c r="E24" i="24"/>
  <c r="D24" i="24"/>
  <c r="C24" i="24"/>
  <c r="I22" i="24"/>
  <c r="H22" i="24"/>
  <c r="G22" i="24"/>
  <c r="E22" i="24"/>
  <c r="D22" i="24"/>
  <c r="C22" i="24"/>
  <c r="I21" i="24"/>
  <c r="H21" i="24"/>
  <c r="G21" i="24"/>
  <c r="E21" i="24"/>
  <c r="D21" i="24"/>
  <c r="C21" i="24"/>
  <c r="I20" i="24"/>
  <c r="H20" i="24"/>
  <c r="G20" i="24"/>
  <c r="E20" i="24"/>
  <c r="D20" i="24"/>
  <c r="C20" i="24"/>
  <c r="I19" i="24"/>
  <c r="H19" i="24"/>
  <c r="G19" i="24"/>
  <c r="E19" i="24"/>
  <c r="D19" i="24"/>
  <c r="C19" i="24"/>
  <c r="I18" i="24"/>
  <c r="H18" i="24"/>
  <c r="G18" i="24"/>
  <c r="E18" i="24"/>
  <c r="D18" i="24"/>
  <c r="C18" i="24"/>
  <c r="I17" i="24"/>
  <c r="H17" i="24"/>
  <c r="G17" i="24"/>
  <c r="E17" i="24"/>
  <c r="D17" i="24"/>
  <c r="C17" i="24"/>
  <c r="I16" i="24"/>
  <c r="H16" i="24"/>
  <c r="G16" i="24"/>
  <c r="E16" i="24"/>
  <c r="D16" i="24"/>
  <c r="C16" i="24"/>
  <c r="I14" i="24"/>
  <c r="H14" i="24"/>
  <c r="G14" i="24"/>
  <c r="E14" i="24"/>
  <c r="D14" i="24"/>
  <c r="C14" i="24"/>
  <c r="I13" i="24"/>
  <c r="H13" i="24"/>
  <c r="G13" i="24"/>
  <c r="E13" i="24"/>
  <c r="D13" i="24"/>
  <c r="C13" i="24"/>
  <c r="I12" i="24"/>
  <c r="H12" i="24"/>
  <c r="G12" i="24"/>
  <c r="E12" i="24"/>
  <c r="D12" i="24"/>
  <c r="C12" i="24"/>
  <c r="I11" i="24"/>
  <c r="H11" i="24"/>
  <c r="G11" i="24"/>
  <c r="E11" i="24"/>
  <c r="D11" i="24"/>
  <c r="C11" i="24"/>
  <c r="I10" i="24"/>
  <c r="H10" i="24"/>
  <c r="G10" i="24"/>
  <c r="E10" i="24"/>
  <c r="D10" i="24"/>
  <c r="C10" i="24"/>
  <c r="I9" i="24"/>
  <c r="H9" i="24"/>
  <c r="G9" i="24"/>
  <c r="E9" i="24"/>
  <c r="D9" i="24"/>
  <c r="C9" i="24"/>
  <c r="I8" i="24"/>
  <c r="I45" i="24" s="1"/>
  <c r="H8" i="24"/>
  <c r="H41" i="24" s="1"/>
  <c r="H43" i="24" s="1"/>
  <c r="G8" i="24"/>
  <c r="G41" i="24" s="1"/>
  <c r="G43" i="24" s="1"/>
  <c r="E8" i="24"/>
  <c r="D8" i="24"/>
  <c r="C8" i="24"/>
  <c r="F45" i="23"/>
  <c r="C45" i="23"/>
  <c r="B45" i="23"/>
  <c r="F43" i="23"/>
  <c r="F41" i="23"/>
  <c r="F44" i="23" s="1"/>
  <c r="E41" i="23"/>
  <c r="E43" i="23" s="1"/>
  <c r="B41" i="23"/>
  <c r="B44" i="23" s="1"/>
  <c r="B48" i="23" s="1"/>
  <c r="I40" i="23"/>
  <c r="H40" i="23"/>
  <c r="G40" i="23"/>
  <c r="E40" i="23"/>
  <c r="D40" i="23"/>
  <c r="C40" i="23"/>
  <c r="I39" i="23"/>
  <c r="H39" i="23"/>
  <c r="G39" i="23"/>
  <c r="E39" i="23"/>
  <c r="D39" i="23"/>
  <c r="C39" i="23"/>
  <c r="I38" i="23"/>
  <c r="H38" i="23"/>
  <c r="G38" i="23"/>
  <c r="E38" i="23"/>
  <c r="D38" i="23"/>
  <c r="C38" i="23"/>
  <c r="I37" i="23"/>
  <c r="H37" i="23"/>
  <c r="G37" i="23"/>
  <c r="E37" i="23"/>
  <c r="D37" i="23"/>
  <c r="C37" i="23"/>
  <c r="I36" i="23"/>
  <c r="H36" i="23"/>
  <c r="G36" i="23"/>
  <c r="E36" i="23"/>
  <c r="D36" i="23"/>
  <c r="C36" i="23"/>
  <c r="I35" i="23"/>
  <c r="H35" i="23"/>
  <c r="G35" i="23"/>
  <c r="E35" i="23"/>
  <c r="D35" i="23"/>
  <c r="C35" i="23"/>
  <c r="I34" i="23"/>
  <c r="H34" i="23"/>
  <c r="G34" i="23"/>
  <c r="E34" i="23"/>
  <c r="D34" i="23"/>
  <c r="C34" i="23"/>
  <c r="I33" i="23"/>
  <c r="H33" i="23"/>
  <c r="G33" i="23"/>
  <c r="E33" i="23"/>
  <c r="D33" i="23"/>
  <c r="C33" i="23"/>
  <c r="I32" i="23"/>
  <c r="H32" i="23"/>
  <c r="G32" i="23"/>
  <c r="E32" i="23"/>
  <c r="D32" i="23"/>
  <c r="C32" i="23"/>
  <c r="I31" i="23"/>
  <c r="H31" i="23"/>
  <c r="G31" i="23"/>
  <c r="E31" i="23"/>
  <c r="D31" i="23"/>
  <c r="C31" i="23"/>
  <c r="I30" i="23"/>
  <c r="H30" i="23"/>
  <c r="G30" i="23"/>
  <c r="E30" i="23"/>
  <c r="D30" i="23"/>
  <c r="C30" i="23"/>
  <c r="I29" i="23"/>
  <c r="H29" i="23"/>
  <c r="G29" i="23"/>
  <c r="E29" i="23"/>
  <c r="D29" i="23"/>
  <c r="C29" i="23"/>
  <c r="I27" i="23"/>
  <c r="H27" i="23"/>
  <c r="G27" i="23"/>
  <c r="E27" i="23"/>
  <c r="D27" i="23"/>
  <c r="C27" i="23"/>
  <c r="I26" i="23"/>
  <c r="H26" i="23"/>
  <c r="G26" i="23"/>
  <c r="E26" i="23"/>
  <c r="D26" i="23"/>
  <c r="C26" i="23"/>
  <c r="I25" i="23"/>
  <c r="H25" i="23"/>
  <c r="G25" i="23"/>
  <c r="E25" i="23"/>
  <c r="D25" i="23"/>
  <c r="C25" i="23"/>
  <c r="I24" i="23"/>
  <c r="H24" i="23"/>
  <c r="G24" i="23"/>
  <c r="E24" i="23"/>
  <c r="D24" i="23"/>
  <c r="C24" i="23"/>
  <c r="I22" i="23"/>
  <c r="H22" i="23"/>
  <c r="G22" i="23"/>
  <c r="E22" i="23"/>
  <c r="D22" i="23"/>
  <c r="C22" i="23"/>
  <c r="I21" i="23"/>
  <c r="H21" i="23"/>
  <c r="G21" i="23"/>
  <c r="E21" i="23"/>
  <c r="D21" i="23"/>
  <c r="C21" i="23"/>
  <c r="I20" i="23"/>
  <c r="H20" i="23"/>
  <c r="G20" i="23"/>
  <c r="E20" i="23"/>
  <c r="D20" i="23"/>
  <c r="C20" i="23"/>
  <c r="I19" i="23"/>
  <c r="H19" i="23"/>
  <c r="G19" i="23"/>
  <c r="E19" i="23"/>
  <c r="D19" i="23"/>
  <c r="C19" i="23"/>
  <c r="I18" i="23"/>
  <c r="H18" i="23"/>
  <c r="G18" i="23"/>
  <c r="E18" i="23"/>
  <c r="D18" i="23"/>
  <c r="C18" i="23"/>
  <c r="I17" i="23"/>
  <c r="H17" i="23"/>
  <c r="G17" i="23"/>
  <c r="E17" i="23"/>
  <c r="D17" i="23"/>
  <c r="C17" i="23"/>
  <c r="I16" i="23"/>
  <c r="H16" i="23"/>
  <c r="G16" i="23"/>
  <c r="E16" i="23"/>
  <c r="D16" i="23"/>
  <c r="C16" i="23"/>
  <c r="I14" i="23"/>
  <c r="H14" i="23"/>
  <c r="G14" i="23"/>
  <c r="E14" i="23"/>
  <c r="D14" i="23"/>
  <c r="C14" i="23"/>
  <c r="I13" i="23"/>
  <c r="H13" i="23"/>
  <c r="G13" i="23"/>
  <c r="E13" i="23"/>
  <c r="D13" i="23"/>
  <c r="C13" i="23"/>
  <c r="I12" i="23"/>
  <c r="H12" i="23"/>
  <c r="G12" i="23"/>
  <c r="E12" i="23"/>
  <c r="D12" i="23"/>
  <c r="C12" i="23"/>
  <c r="I11" i="23"/>
  <c r="H11" i="23"/>
  <c r="G11" i="23"/>
  <c r="E11" i="23"/>
  <c r="D11" i="23"/>
  <c r="C11" i="23"/>
  <c r="I10" i="23"/>
  <c r="H10" i="23"/>
  <c r="G10" i="23"/>
  <c r="E10" i="23"/>
  <c r="D10" i="23"/>
  <c r="C10" i="23"/>
  <c r="I9" i="23"/>
  <c r="I41" i="23" s="1"/>
  <c r="I43" i="23" s="1"/>
  <c r="H9" i="23"/>
  <c r="G9" i="23"/>
  <c r="E9" i="23"/>
  <c r="D9" i="23"/>
  <c r="D45" i="23" s="1"/>
  <c r="C9" i="23"/>
  <c r="I8" i="23"/>
  <c r="I45" i="23" s="1"/>
  <c r="H8" i="23"/>
  <c r="H41" i="23" s="1"/>
  <c r="H43" i="23" s="1"/>
  <c r="G8" i="23"/>
  <c r="G41" i="23" s="1"/>
  <c r="G43" i="23" s="1"/>
  <c r="E8" i="23"/>
  <c r="E45" i="23" s="1"/>
  <c r="D8" i="23"/>
  <c r="D41" i="23" s="1"/>
  <c r="D43" i="23" s="1"/>
  <c r="C8" i="23"/>
  <c r="C41" i="23" s="1"/>
  <c r="C43" i="23" s="1"/>
  <c r="E49" i="5"/>
  <c r="D49" i="10"/>
  <c r="E49" i="15"/>
  <c r="I49" i="19"/>
  <c r="E49" i="9"/>
  <c r="C49" i="6"/>
  <c r="I49" i="10"/>
  <c r="I49" i="7"/>
  <c r="G49" i="17"/>
  <c r="D49" i="23"/>
  <c r="D49" i="11"/>
  <c r="I49" i="2"/>
  <c r="I49" i="23"/>
  <c r="E49" i="6"/>
  <c r="E49" i="14"/>
  <c r="C49" i="15"/>
  <c r="C49" i="14"/>
  <c r="D49" i="24"/>
  <c r="C49" i="24"/>
  <c r="H49" i="15"/>
  <c r="D49" i="17"/>
  <c r="H49" i="13"/>
  <c r="G49" i="23"/>
  <c r="D49" i="9"/>
  <c r="D49" i="6"/>
  <c r="G49" i="7"/>
  <c r="I49" i="6"/>
  <c r="E49" i="17"/>
  <c r="C49" i="23"/>
  <c r="E49" i="16"/>
  <c r="D49" i="16"/>
  <c r="I49" i="18"/>
  <c r="I49" i="13"/>
  <c r="H49" i="16"/>
  <c r="H49" i="17"/>
  <c r="H49" i="7"/>
  <c r="D49" i="12"/>
  <c r="G49" i="13"/>
  <c r="E49" i="13"/>
  <c r="C49" i="12"/>
  <c r="I49" i="17"/>
  <c r="I49" i="9"/>
  <c r="E49" i="10"/>
  <c r="H49" i="9"/>
  <c r="I49" i="5"/>
  <c r="D49" i="19"/>
  <c r="H49" i="2"/>
  <c r="I49" i="24"/>
  <c r="D49" i="2"/>
  <c r="I49" i="12"/>
  <c r="I49" i="16"/>
  <c r="E49" i="23"/>
  <c r="G49" i="12"/>
  <c r="C49" i="18"/>
  <c r="H49" i="5"/>
  <c r="C49" i="9"/>
  <c r="H49" i="19"/>
  <c r="E49" i="24"/>
  <c r="C49" i="5"/>
  <c r="I49" i="11"/>
  <c r="D49" i="14"/>
  <c r="E49" i="18"/>
  <c r="H49" i="23"/>
  <c r="G49" i="18"/>
  <c r="H49" i="6"/>
  <c r="E49" i="8"/>
  <c r="C49" i="11"/>
  <c r="I49" i="8"/>
  <c r="E49" i="11"/>
  <c r="C49" i="8"/>
  <c r="H49" i="24"/>
  <c r="G49" i="2"/>
  <c r="C49" i="17"/>
  <c r="E49" i="19"/>
  <c r="G49" i="24"/>
  <c r="G49" i="5"/>
  <c r="H49" i="11"/>
  <c r="D49" i="18"/>
  <c r="I49" i="14"/>
  <c r="H49" i="8"/>
  <c r="I49" i="15"/>
  <c r="D49" i="13"/>
  <c r="H49" i="10"/>
  <c r="D49" i="5"/>
  <c r="C49" i="16"/>
  <c r="C49" i="19"/>
  <c r="G49" i="19"/>
  <c r="D49" i="15"/>
  <c r="H49" i="14"/>
  <c r="E49" i="2"/>
  <c r="G49" i="14"/>
  <c r="H49" i="12"/>
  <c r="G49" i="8"/>
  <c r="C49" i="7"/>
  <c r="G49" i="10"/>
  <c r="G49" i="11"/>
  <c r="C49" i="2"/>
  <c r="D49" i="8"/>
  <c r="C49" i="13"/>
  <c r="G49" i="6"/>
  <c r="G49" i="9"/>
  <c r="E49" i="7"/>
  <c r="G49" i="16"/>
  <c r="D49" i="7"/>
  <c r="G49" i="15"/>
  <c r="E49" i="12"/>
  <c r="H49" i="18"/>
  <c r="B49" i="10" l="1"/>
  <c r="F49" i="10"/>
  <c r="D41" i="24"/>
  <c r="D43" i="24" s="1"/>
  <c r="C41" i="24"/>
  <c r="C43" i="24" s="1"/>
  <c r="E45" i="24"/>
  <c r="D45" i="24"/>
  <c r="E41" i="24"/>
  <c r="E43" i="24" s="1"/>
  <c r="I41" i="24"/>
  <c r="I43" i="24" s="1"/>
  <c r="C45" i="24"/>
  <c r="G45" i="24"/>
  <c r="B44" i="24"/>
  <c r="B48" i="24" s="1"/>
  <c r="H45" i="24"/>
  <c r="G45" i="23"/>
  <c r="B43" i="23"/>
  <c r="H45" i="23"/>
  <c r="F45" i="19"/>
  <c r="B45" i="19"/>
  <c r="F43" i="19"/>
  <c r="F41" i="19"/>
  <c r="F44" i="19" s="1"/>
  <c r="B41" i="19"/>
  <c r="B44" i="19" s="1"/>
  <c r="I40" i="19"/>
  <c r="H40" i="19"/>
  <c r="G40" i="19"/>
  <c r="E40" i="19"/>
  <c r="D40" i="19"/>
  <c r="C40" i="19"/>
  <c r="I39" i="19"/>
  <c r="H39" i="19"/>
  <c r="G39" i="19"/>
  <c r="E39" i="19"/>
  <c r="D39" i="19"/>
  <c r="C39" i="19"/>
  <c r="I38" i="19"/>
  <c r="H38" i="19"/>
  <c r="G38" i="19"/>
  <c r="E38" i="19"/>
  <c r="D38" i="19"/>
  <c r="C38" i="19"/>
  <c r="I37" i="19"/>
  <c r="H37" i="19"/>
  <c r="G37" i="19"/>
  <c r="E37" i="19"/>
  <c r="D37" i="19"/>
  <c r="C37" i="19"/>
  <c r="I36" i="19"/>
  <c r="H36" i="19"/>
  <c r="G36" i="19"/>
  <c r="E36" i="19"/>
  <c r="D36" i="19"/>
  <c r="C36" i="19"/>
  <c r="I35" i="19"/>
  <c r="H35" i="19"/>
  <c r="G35" i="19"/>
  <c r="E35" i="19"/>
  <c r="D35" i="19"/>
  <c r="C35" i="19"/>
  <c r="I34" i="19"/>
  <c r="H34" i="19"/>
  <c r="G34" i="19"/>
  <c r="E34" i="19"/>
  <c r="D34" i="19"/>
  <c r="C34" i="19"/>
  <c r="I33" i="19"/>
  <c r="H33" i="19"/>
  <c r="G33" i="19"/>
  <c r="E33" i="19"/>
  <c r="D33" i="19"/>
  <c r="C33" i="19"/>
  <c r="I32" i="19"/>
  <c r="H32" i="19"/>
  <c r="G32" i="19"/>
  <c r="E32" i="19"/>
  <c r="D32" i="19"/>
  <c r="C32" i="19"/>
  <c r="I31" i="19"/>
  <c r="H31" i="19"/>
  <c r="G31" i="19"/>
  <c r="E31" i="19"/>
  <c r="D31" i="19"/>
  <c r="C31" i="19"/>
  <c r="I30" i="19"/>
  <c r="H30" i="19"/>
  <c r="G30" i="19"/>
  <c r="E30" i="19"/>
  <c r="D30" i="19"/>
  <c r="C30" i="19"/>
  <c r="I29" i="19"/>
  <c r="H29" i="19"/>
  <c r="G29" i="19"/>
  <c r="E29" i="19"/>
  <c r="D29" i="19"/>
  <c r="C29" i="19"/>
  <c r="I27" i="19"/>
  <c r="H27" i="19"/>
  <c r="G27" i="19"/>
  <c r="E27" i="19"/>
  <c r="D27" i="19"/>
  <c r="C27" i="19"/>
  <c r="I26" i="19"/>
  <c r="H26" i="19"/>
  <c r="G26" i="19"/>
  <c r="E26" i="19"/>
  <c r="D26" i="19"/>
  <c r="C26" i="19"/>
  <c r="I25" i="19"/>
  <c r="H25" i="19"/>
  <c r="G25" i="19"/>
  <c r="E25" i="19"/>
  <c r="D25" i="19"/>
  <c r="C25" i="19"/>
  <c r="I24" i="19"/>
  <c r="H24" i="19"/>
  <c r="G24" i="19"/>
  <c r="E24" i="19"/>
  <c r="D24" i="19"/>
  <c r="C24" i="19"/>
  <c r="I22" i="19"/>
  <c r="H22" i="19"/>
  <c r="G22" i="19"/>
  <c r="E22" i="19"/>
  <c r="D22" i="19"/>
  <c r="C22" i="19"/>
  <c r="I21" i="19"/>
  <c r="H21" i="19"/>
  <c r="G21" i="19"/>
  <c r="E21" i="19"/>
  <c r="D21" i="19"/>
  <c r="C21" i="19"/>
  <c r="I20" i="19"/>
  <c r="H20" i="19"/>
  <c r="G20" i="19"/>
  <c r="E20" i="19"/>
  <c r="D20" i="19"/>
  <c r="C20" i="19"/>
  <c r="I19" i="19"/>
  <c r="H19" i="19"/>
  <c r="G19" i="19"/>
  <c r="E19" i="19"/>
  <c r="D19" i="19"/>
  <c r="C19" i="19"/>
  <c r="I18" i="19"/>
  <c r="H18" i="19"/>
  <c r="G18" i="19"/>
  <c r="E18" i="19"/>
  <c r="D18" i="19"/>
  <c r="C18" i="19"/>
  <c r="I17" i="19"/>
  <c r="H17" i="19"/>
  <c r="G17" i="19"/>
  <c r="E17" i="19"/>
  <c r="D17" i="19"/>
  <c r="C17" i="19"/>
  <c r="I16" i="19"/>
  <c r="H16" i="19"/>
  <c r="G16" i="19"/>
  <c r="E16" i="19"/>
  <c r="D16" i="19"/>
  <c r="C16" i="19"/>
  <c r="I14" i="19"/>
  <c r="H14" i="19"/>
  <c r="G14" i="19"/>
  <c r="E14" i="19"/>
  <c r="D14" i="19"/>
  <c r="C14" i="19"/>
  <c r="I13" i="19"/>
  <c r="H13" i="19"/>
  <c r="G13" i="19"/>
  <c r="E13" i="19"/>
  <c r="D13" i="19"/>
  <c r="C13" i="19"/>
  <c r="I12" i="19"/>
  <c r="H12" i="19"/>
  <c r="G12" i="19"/>
  <c r="E12" i="19"/>
  <c r="D12" i="19"/>
  <c r="C12" i="19"/>
  <c r="I11" i="19"/>
  <c r="H11" i="19"/>
  <c r="G11" i="19"/>
  <c r="E11" i="19"/>
  <c r="D11" i="19"/>
  <c r="C11" i="19"/>
  <c r="I10" i="19"/>
  <c r="H10" i="19"/>
  <c r="G10" i="19"/>
  <c r="E10" i="19"/>
  <c r="D10" i="19"/>
  <c r="C10" i="19"/>
  <c r="I9" i="19"/>
  <c r="H9" i="19"/>
  <c r="G9" i="19"/>
  <c r="E9" i="19"/>
  <c r="D9" i="19"/>
  <c r="C9" i="19"/>
  <c r="I8" i="19"/>
  <c r="I45" i="19" s="1"/>
  <c r="H8" i="19"/>
  <c r="H45" i="19" s="1"/>
  <c r="G8" i="19"/>
  <c r="E8" i="19"/>
  <c r="E45" i="19" s="1"/>
  <c r="D8" i="19"/>
  <c r="D45" i="19" s="1"/>
  <c r="C8" i="19"/>
  <c r="F45" i="18"/>
  <c r="B45" i="18"/>
  <c r="F43" i="18"/>
  <c r="F41" i="18"/>
  <c r="F44" i="18" s="1"/>
  <c r="B41" i="18"/>
  <c r="B44" i="18" s="1"/>
  <c r="B48" i="18" s="1"/>
  <c r="I40" i="18"/>
  <c r="H40" i="18"/>
  <c r="G40" i="18"/>
  <c r="E40" i="18"/>
  <c r="D40" i="18"/>
  <c r="C40" i="18"/>
  <c r="I39" i="18"/>
  <c r="H39" i="18"/>
  <c r="G39" i="18"/>
  <c r="E39" i="18"/>
  <c r="D39" i="18"/>
  <c r="C39" i="18"/>
  <c r="I38" i="18"/>
  <c r="H38" i="18"/>
  <c r="G38" i="18"/>
  <c r="E38" i="18"/>
  <c r="D38" i="18"/>
  <c r="C38" i="18"/>
  <c r="I37" i="18"/>
  <c r="H37" i="18"/>
  <c r="G37" i="18"/>
  <c r="E37" i="18"/>
  <c r="D37" i="18"/>
  <c r="C37" i="18"/>
  <c r="I36" i="18"/>
  <c r="H36" i="18"/>
  <c r="G36" i="18"/>
  <c r="E36" i="18"/>
  <c r="D36" i="18"/>
  <c r="C36" i="18"/>
  <c r="I35" i="18"/>
  <c r="H35" i="18"/>
  <c r="G35" i="18"/>
  <c r="E35" i="18"/>
  <c r="D35" i="18"/>
  <c r="C35" i="18"/>
  <c r="I34" i="18"/>
  <c r="H34" i="18"/>
  <c r="G34" i="18"/>
  <c r="E34" i="18"/>
  <c r="D34" i="18"/>
  <c r="C34" i="18"/>
  <c r="I33" i="18"/>
  <c r="H33" i="18"/>
  <c r="G33" i="18"/>
  <c r="E33" i="18"/>
  <c r="D33" i="18"/>
  <c r="C33" i="18"/>
  <c r="I32" i="18"/>
  <c r="H32" i="18"/>
  <c r="G32" i="18"/>
  <c r="E32" i="18"/>
  <c r="D32" i="18"/>
  <c r="C32" i="18"/>
  <c r="I31" i="18"/>
  <c r="H31" i="18"/>
  <c r="G31" i="18"/>
  <c r="E31" i="18"/>
  <c r="D31" i="18"/>
  <c r="C31" i="18"/>
  <c r="I30" i="18"/>
  <c r="H30" i="18"/>
  <c r="G30" i="18"/>
  <c r="E30" i="18"/>
  <c r="D30" i="18"/>
  <c r="C30" i="18"/>
  <c r="I29" i="18"/>
  <c r="H29" i="18"/>
  <c r="G29" i="18"/>
  <c r="E29" i="18"/>
  <c r="D29" i="18"/>
  <c r="C29" i="18"/>
  <c r="I27" i="18"/>
  <c r="H27" i="18"/>
  <c r="G27" i="18"/>
  <c r="E27" i="18"/>
  <c r="D27" i="18"/>
  <c r="C27" i="18"/>
  <c r="I26" i="18"/>
  <c r="H26" i="18"/>
  <c r="G26" i="18"/>
  <c r="E26" i="18"/>
  <c r="D26" i="18"/>
  <c r="C26" i="18"/>
  <c r="I25" i="18"/>
  <c r="H25" i="18"/>
  <c r="G25" i="18"/>
  <c r="E25" i="18"/>
  <c r="D25" i="18"/>
  <c r="C25" i="18"/>
  <c r="I24" i="18"/>
  <c r="H24" i="18"/>
  <c r="G24" i="18"/>
  <c r="E24" i="18"/>
  <c r="D24" i="18"/>
  <c r="C24" i="18"/>
  <c r="I22" i="18"/>
  <c r="H22" i="18"/>
  <c r="G22" i="18"/>
  <c r="E22" i="18"/>
  <c r="D22" i="18"/>
  <c r="C22" i="18"/>
  <c r="I21" i="18"/>
  <c r="H21" i="18"/>
  <c r="G21" i="18"/>
  <c r="E21" i="18"/>
  <c r="D21" i="18"/>
  <c r="C21" i="18"/>
  <c r="I20" i="18"/>
  <c r="H20" i="18"/>
  <c r="G20" i="18"/>
  <c r="E20" i="18"/>
  <c r="D20" i="18"/>
  <c r="C20" i="18"/>
  <c r="I19" i="18"/>
  <c r="H19" i="18"/>
  <c r="G19" i="18"/>
  <c r="E19" i="18"/>
  <c r="D19" i="18"/>
  <c r="C19" i="18"/>
  <c r="I18" i="18"/>
  <c r="H18" i="18"/>
  <c r="G18" i="18"/>
  <c r="E18" i="18"/>
  <c r="D18" i="18"/>
  <c r="C18" i="18"/>
  <c r="I17" i="18"/>
  <c r="H17" i="18"/>
  <c r="G17" i="18"/>
  <c r="E17" i="18"/>
  <c r="D17" i="18"/>
  <c r="C17" i="18"/>
  <c r="I16" i="18"/>
  <c r="H16" i="18"/>
  <c r="G16" i="18"/>
  <c r="E16" i="18"/>
  <c r="D16" i="18"/>
  <c r="C16" i="18"/>
  <c r="I14" i="18"/>
  <c r="H14" i="18"/>
  <c r="G14" i="18"/>
  <c r="E14" i="18"/>
  <c r="D14" i="18"/>
  <c r="C14" i="18"/>
  <c r="I13" i="18"/>
  <c r="H13" i="18"/>
  <c r="G13" i="18"/>
  <c r="E13" i="18"/>
  <c r="D13" i="18"/>
  <c r="C13" i="18"/>
  <c r="I12" i="18"/>
  <c r="H12" i="18"/>
  <c r="G12" i="18"/>
  <c r="E12" i="18"/>
  <c r="D12" i="18"/>
  <c r="C12" i="18"/>
  <c r="I11" i="18"/>
  <c r="H11" i="18"/>
  <c r="G11" i="18"/>
  <c r="E11" i="18"/>
  <c r="D11" i="18"/>
  <c r="C11" i="18"/>
  <c r="I10" i="18"/>
  <c r="H10" i="18"/>
  <c r="G10" i="18"/>
  <c r="E10" i="18"/>
  <c r="D10" i="18"/>
  <c r="C10" i="18"/>
  <c r="I9" i="18"/>
  <c r="I41" i="18" s="1"/>
  <c r="I43" i="18" s="1"/>
  <c r="H9" i="18"/>
  <c r="G9" i="18"/>
  <c r="E9" i="18"/>
  <c r="D9" i="18"/>
  <c r="C9" i="18"/>
  <c r="I8" i="18"/>
  <c r="H8" i="18"/>
  <c r="G8" i="18"/>
  <c r="E8" i="18"/>
  <c r="D8" i="18"/>
  <c r="C8" i="18"/>
  <c r="F45" i="17"/>
  <c r="B45" i="17"/>
  <c r="F43" i="17"/>
  <c r="F41" i="17"/>
  <c r="F44" i="17" s="1"/>
  <c r="B41" i="17"/>
  <c r="B44" i="17" s="1"/>
  <c r="I40" i="17"/>
  <c r="H40" i="17"/>
  <c r="G40" i="17"/>
  <c r="E40" i="17"/>
  <c r="D40" i="17"/>
  <c r="C40" i="17"/>
  <c r="I39" i="17"/>
  <c r="H39" i="17"/>
  <c r="G39" i="17"/>
  <c r="E39" i="17"/>
  <c r="D39" i="17"/>
  <c r="C39" i="17"/>
  <c r="I38" i="17"/>
  <c r="H38" i="17"/>
  <c r="G38" i="17"/>
  <c r="E38" i="17"/>
  <c r="D38" i="17"/>
  <c r="C38" i="17"/>
  <c r="I37" i="17"/>
  <c r="H37" i="17"/>
  <c r="G37" i="17"/>
  <c r="E37" i="17"/>
  <c r="D37" i="17"/>
  <c r="C37" i="17"/>
  <c r="I36" i="17"/>
  <c r="H36" i="17"/>
  <c r="G36" i="17"/>
  <c r="E36" i="17"/>
  <c r="D36" i="17"/>
  <c r="C36" i="17"/>
  <c r="I35" i="17"/>
  <c r="H35" i="17"/>
  <c r="G35" i="17"/>
  <c r="E35" i="17"/>
  <c r="D35" i="17"/>
  <c r="C35" i="17"/>
  <c r="I34" i="17"/>
  <c r="H34" i="17"/>
  <c r="G34" i="17"/>
  <c r="E34" i="17"/>
  <c r="D34" i="17"/>
  <c r="C34" i="17"/>
  <c r="I33" i="17"/>
  <c r="H33" i="17"/>
  <c r="G33" i="17"/>
  <c r="E33" i="17"/>
  <c r="D33" i="17"/>
  <c r="C33" i="17"/>
  <c r="I32" i="17"/>
  <c r="H32" i="17"/>
  <c r="G32" i="17"/>
  <c r="E32" i="17"/>
  <c r="D32" i="17"/>
  <c r="C32" i="17"/>
  <c r="I31" i="17"/>
  <c r="H31" i="17"/>
  <c r="G31" i="17"/>
  <c r="E31" i="17"/>
  <c r="D31" i="17"/>
  <c r="C31" i="17"/>
  <c r="I30" i="17"/>
  <c r="H30" i="17"/>
  <c r="G30" i="17"/>
  <c r="E30" i="17"/>
  <c r="D30" i="17"/>
  <c r="C30" i="17"/>
  <c r="I29" i="17"/>
  <c r="H29" i="17"/>
  <c r="G29" i="17"/>
  <c r="E29" i="17"/>
  <c r="D29" i="17"/>
  <c r="C29" i="17"/>
  <c r="I27" i="17"/>
  <c r="H27" i="17"/>
  <c r="G27" i="17"/>
  <c r="E27" i="17"/>
  <c r="D27" i="17"/>
  <c r="C27" i="17"/>
  <c r="I26" i="17"/>
  <c r="H26" i="17"/>
  <c r="G26" i="17"/>
  <c r="E26" i="17"/>
  <c r="D26" i="17"/>
  <c r="C26" i="17"/>
  <c r="I25" i="17"/>
  <c r="H25" i="17"/>
  <c r="G25" i="17"/>
  <c r="E25" i="17"/>
  <c r="D25" i="17"/>
  <c r="C25" i="17"/>
  <c r="I24" i="17"/>
  <c r="H24" i="17"/>
  <c r="G24" i="17"/>
  <c r="E24" i="17"/>
  <c r="D24" i="17"/>
  <c r="C24" i="17"/>
  <c r="I22" i="17"/>
  <c r="H22" i="17"/>
  <c r="G22" i="17"/>
  <c r="E22" i="17"/>
  <c r="D22" i="17"/>
  <c r="C22" i="17"/>
  <c r="I21" i="17"/>
  <c r="H21" i="17"/>
  <c r="G21" i="17"/>
  <c r="E21" i="17"/>
  <c r="D21" i="17"/>
  <c r="C21" i="17"/>
  <c r="I20" i="17"/>
  <c r="H20" i="17"/>
  <c r="G20" i="17"/>
  <c r="E20" i="17"/>
  <c r="D20" i="17"/>
  <c r="C20" i="17"/>
  <c r="I19" i="17"/>
  <c r="H19" i="17"/>
  <c r="G19" i="17"/>
  <c r="E19" i="17"/>
  <c r="D19" i="17"/>
  <c r="C19" i="17"/>
  <c r="I18" i="17"/>
  <c r="H18" i="17"/>
  <c r="G18" i="17"/>
  <c r="E18" i="17"/>
  <c r="D18" i="17"/>
  <c r="C18" i="17"/>
  <c r="I17" i="17"/>
  <c r="H17" i="17"/>
  <c r="G17" i="17"/>
  <c r="E17" i="17"/>
  <c r="D17" i="17"/>
  <c r="C17" i="17"/>
  <c r="I16" i="17"/>
  <c r="H16" i="17"/>
  <c r="G16" i="17"/>
  <c r="E16" i="17"/>
  <c r="D16" i="17"/>
  <c r="C16" i="17"/>
  <c r="I14" i="17"/>
  <c r="H14" i="17"/>
  <c r="G14" i="17"/>
  <c r="E14" i="17"/>
  <c r="D14" i="17"/>
  <c r="C14" i="17"/>
  <c r="I13" i="17"/>
  <c r="H13" i="17"/>
  <c r="G13" i="17"/>
  <c r="E13" i="17"/>
  <c r="D13" i="17"/>
  <c r="C13" i="17"/>
  <c r="I12" i="17"/>
  <c r="H12" i="17"/>
  <c r="G12" i="17"/>
  <c r="E12" i="17"/>
  <c r="D12" i="17"/>
  <c r="C12" i="17"/>
  <c r="I11" i="17"/>
  <c r="H11" i="17"/>
  <c r="G11" i="17"/>
  <c r="E11" i="17"/>
  <c r="D11" i="17"/>
  <c r="C11" i="17"/>
  <c r="I10" i="17"/>
  <c r="H10" i="17"/>
  <c r="G10" i="17"/>
  <c r="E10" i="17"/>
  <c r="D10" i="17"/>
  <c r="C10" i="17"/>
  <c r="I9" i="17"/>
  <c r="H9" i="17"/>
  <c r="G9" i="17"/>
  <c r="E9" i="17"/>
  <c r="D9" i="17"/>
  <c r="C9" i="17"/>
  <c r="I8" i="17"/>
  <c r="H8" i="17"/>
  <c r="H45" i="17" s="1"/>
  <c r="G8" i="17"/>
  <c r="G45" i="17" s="1"/>
  <c r="E8" i="17"/>
  <c r="D8" i="17"/>
  <c r="C8" i="17"/>
  <c r="F45" i="16"/>
  <c r="B45" i="16"/>
  <c r="F43" i="16"/>
  <c r="F41" i="16"/>
  <c r="F44" i="16" s="1"/>
  <c r="B41" i="16"/>
  <c r="B44" i="16" s="1"/>
  <c r="I40" i="16"/>
  <c r="H40" i="16"/>
  <c r="G40" i="16"/>
  <c r="E40" i="16"/>
  <c r="D40" i="16"/>
  <c r="C40" i="16"/>
  <c r="I39" i="16"/>
  <c r="H39" i="16"/>
  <c r="G39" i="16"/>
  <c r="E39" i="16"/>
  <c r="D39" i="16"/>
  <c r="C39" i="16"/>
  <c r="I38" i="16"/>
  <c r="H38" i="16"/>
  <c r="G38" i="16"/>
  <c r="E38" i="16"/>
  <c r="D38" i="16"/>
  <c r="C38" i="16"/>
  <c r="I37" i="16"/>
  <c r="H37" i="16"/>
  <c r="G37" i="16"/>
  <c r="E37" i="16"/>
  <c r="D37" i="16"/>
  <c r="C37" i="16"/>
  <c r="I36" i="16"/>
  <c r="H36" i="16"/>
  <c r="G36" i="16"/>
  <c r="E36" i="16"/>
  <c r="D36" i="16"/>
  <c r="C36" i="16"/>
  <c r="I35" i="16"/>
  <c r="H35" i="16"/>
  <c r="G35" i="16"/>
  <c r="E35" i="16"/>
  <c r="D35" i="16"/>
  <c r="C35" i="16"/>
  <c r="I34" i="16"/>
  <c r="H34" i="16"/>
  <c r="G34" i="16"/>
  <c r="E34" i="16"/>
  <c r="D34" i="16"/>
  <c r="C34" i="16"/>
  <c r="I33" i="16"/>
  <c r="H33" i="16"/>
  <c r="G33" i="16"/>
  <c r="E33" i="16"/>
  <c r="D33" i="16"/>
  <c r="C33" i="16"/>
  <c r="I32" i="16"/>
  <c r="H32" i="16"/>
  <c r="G32" i="16"/>
  <c r="E32" i="16"/>
  <c r="D32" i="16"/>
  <c r="C32" i="16"/>
  <c r="I31" i="16"/>
  <c r="H31" i="16"/>
  <c r="G31" i="16"/>
  <c r="E31" i="16"/>
  <c r="D31" i="16"/>
  <c r="C31" i="16"/>
  <c r="I30" i="16"/>
  <c r="H30" i="16"/>
  <c r="G30" i="16"/>
  <c r="E30" i="16"/>
  <c r="D30" i="16"/>
  <c r="C30" i="16"/>
  <c r="I29" i="16"/>
  <c r="H29" i="16"/>
  <c r="G29" i="16"/>
  <c r="E29" i="16"/>
  <c r="D29" i="16"/>
  <c r="C29" i="16"/>
  <c r="I27" i="16"/>
  <c r="H27" i="16"/>
  <c r="G27" i="16"/>
  <c r="E27" i="16"/>
  <c r="D27" i="16"/>
  <c r="C27" i="16"/>
  <c r="I26" i="16"/>
  <c r="H26" i="16"/>
  <c r="G26" i="16"/>
  <c r="E26" i="16"/>
  <c r="D26" i="16"/>
  <c r="C26" i="16"/>
  <c r="I25" i="16"/>
  <c r="H25" i="16"/>
  <c r="G25" i="16"/>
  <c r="E25" i="16"/>
  <c r="D25" i="16"/>
  <c r="C25" i="16"/>
  <c r="I24" i="16"/>
  <c r="H24" i="16"/>
  <c r="G24" i="16"/>
  <c r="E24" i="16"/>
  <c r="D24" i="16"/>
  <c r="C24" i="16"/>
  <c r="I22" i="16"/>
  <c r="H22" i="16"/>
  <c r="G22" i="16"/>
  <c r="E22" i="16"/>
  <c r="D22" i="16"/>
  <c r="C22" i="16"/>
  <c r="I21" i="16"/>
  <c r="H21" i="16"/>
  <c r="G21" i="16"/>
  <c r="E21" i="16"/>
  <c r="D21" i="16"/>
  <c r="C21" i="16"/>
  <c r="I20" i="16"/>
  <c r="H20" i="16"/>
  <c r="G20" i="16"/>
  <c r="E20" i="16"/>
  <c r="D20" i="16"/>
  <c r="C20" i="16"/>
  <c r="I19" i="16"/>
  <c r="H19" i="16"/>
  <c r="G19" i="16"/>
  <c r="E19" i="16"/>
  <c r="D19" i="16"/>
  <c r="C19" i="16"/>
  <c r="I18" i="16"/>
  <c r="H18" i="16"/>
  <c r="G18" i="16"/>
  <c r="E18" i="16"/>
  <c r="D18" i="16"/>
  <c r="C18" i="16"/>
  <c r="I17" i="16"/>
  <c r="H17" i="16"/>
  <c r="G17" i="16"/>
  <c r="E17" i="16"/>
  <c r="D17" i="16"/>
  <c r="C17" i="16"/>
  <c r="I16" i="16"/>
  <c r="H16" i="16"/>
  <c r="G16" i="16"/>
  <c r="E16" i="16"/>
  <c r="D16" i="16"/>
  <c r="C16" i="16"/>
  <c r="I14" i="16"/>
  <c r="H14" i="16"/>
  <c r="G14" i="16"/>
  <c r="E14" i="16"/>
  <c r="D14" i="16"/>
  <c r="C14" i="16"/>
  <c r="I13" i="16"/>
  <c r="H13" i="16"/>
  <c r="G13" i="16"/>
  <c r="E13" i="16"/>
  <c r="D13" i="16"/>
  <c r="C13" i="16"/>
  <c r="I12" i="16"/>
  <c r="H12" i="16"/>
  <c r="G12" i="16"/>
  <c r="E12" i="16"/>
  <c r="D12" i="16"/>
  <c r="C12" i="16"/>
  <c r="I11" i="16"/>
  <c r="H11" i="16"/>
  <c r="G11" i="16"/>
  <c r="E11" i="16"/>
  <c r="D11" i="16"/>
  <c r="C11" i="16"/>
  <c r="I10" i="16"/>
  <c r="H10" i="16"/>
  <c r="G10" i="16"/>
  <c r="E10" i="16"/>
  <c r="D10" i="16"/>
  <c r="C10" i="16"/>
  <c r="I9" i="16"/>
  <c r="H9" i="16"/>
  <c r="G9" i="16"/>
  <c r="E9" i="16"/>
  <c r="D9" i="16"/>
  <c r="C9" i="16"/>
  <c r="I8" i="16"/>
  <c r="H8" i="16"/>
  <c r="G8" i="16"/>
  <c r="E8" i="16"/>
  <c r="D8" i="16"/>
  <c r="C8" i="16"/>
  <c r="F45" i="15"/>
  <c r="B45" i="15"/>
  <c r="F43" i="15"/>
  <c r="F41" i="15"/>
  <c r="F44" i="15" s="1"/>
  <c r="B41" i="15"/>
  <c r="B44" i="15" s="1"/>
  <c r="I40" i="15"/>
  <c r="H40" i="15"/>
  <c r="G40" i="15"/>
  <c r="E40" i="15"/>
  <c r="D40" i="15"/>
  <c r="C40" i="15"/>
  <c r="I39" i="15"/>
  <c r="H39" i="15"/>
  <c r="G39" i="15"/>
  <c r="E39" i="15"/>
  <c r="D39" i="15"/>
  <c r="C39" i="15"/>
  <c r="I38" i="15"/>
  <c r="H38" i="15"/>
  <c r="G38" i="15"/>
  <c r="E38" i="15"/>
  <c r="D38" i="15"/>
  <c r="C38" i="15"/>
  <c r="I37" i="15"/>
  <c r="H37" i="15"/>
  <c r="G37" i="15"/>
  <c r="E37" i="15"/>
  <c r="D37" i="15"/>
  <c r="C37" i="15"/>
  <c r="I36" i="15"/>
  <c r="H36" i="15"/>
  <c r="G36" i="15"/>
  <c r="E36" i="15"/>
  <c r="D36" i="15"/>
  <c r="C36" i="15"/>
  <c r="I35" i="15"/>
  <c r="H35" i="15"/>
  <c r="G35" i="15"/>
  <c r="E35" i="15"/>
  <c r="D35" i="15"/>
  <c r="C35" i="15"/>
  <c r="I34" i="15"/>
  <c r="H34" i="15"/>
  <c r="G34" i="15"/>
  <c r="E34" i="15"/>
  <c r="D34" i="15"/>
  <c r="C34" i="15"/>
  <c r="I33" i="15"/>
  <c r="H33" i="15"/>
  <c r="G33" i="15"/>
  <c r="E33" i="15"/>
  <c r="D33" i="15"/>
  <c r="C33" i="15"/>
  <c r="I32" i="15"/>
  <c r="H32" i="15"/>
  <c r="G32" i="15"/>
  <c r="E32" i="15"/>
  <c r="D32" i="15"/>
  <c r="C32" i="15"/>
  <c r="I31" i="15"/>
  <c r="H31" i="15"/>
  <c r="G31" i="15"/>
  <c r="E31" i="15"/>
  <c r="D31" i="15"/>
  <c r="C31" i="15"/>
  <c r="I30" i="15"/>
  <c r="H30" i="15"/>
  <c r="G30" i="15"/>
  <c r="E30" i="15"/>
  <c r="D30" i="15"/>
  <c r="C30" i="15"/>
  <c r="I29" i="15"/>
  <c r="H29" i="15"/>
  <c r="G29" i="15"/>
  <c r="E29" i="15"/>
  <c r="D29" i="15"/>
  <c r="C29" i="15"/>
  <c r="I27" i="15"/>
  <c r="H27" i="15"/>
  <c r="G27" i="15"/>
  <c r="E27" i="15"/>
  <c r="D27" i="15"/>
  <c r="C27" i="15"/>
  <c r="I26" i="15"/>
  <c r="H26" i="15"/>
  <c r="G26" i="15"/>
  <c r="E26" i="15"/>
  <c r="D26" i="15"/>
  <c r="C26" i="15"/>
  <c r="I25" i="15"/>
  <c r="H25" i="15"/>
  <c r="G25" i="15"/>
  <c r="E25" i="15"/>
  <c r="D25" i="15"/>
  <c r="C25" i="15"/>
  <c r="I24" i="15"/>
  <c r="H24" i="15"/>
  <c r="G24" i="15"/>
  <c r="E24" i="15"/>
  <c r="D24" i="15"/>
  <c r="C24" i="15"/>
  <c r="I22" i="15"/>
  <c r="H22" i="15"/>
  <c r="G22" i="15"/>
  <c r="E22" i="15"/>
  <c r="D22" i="15"/>
  <c r="C22" i="15"/>
  <c r="I21" i="15"/>
  <c r="H21" i="15"/>
  <c r="G21" i="15"/>
  <c r="E21" i="15"/>
  <c r="D21" i="15"/>
  <c r="C21" i="15"/>
  <c r="I20" i="15"/>
  <c r="H20" i="15"/>
  <c r="G20" i="15"/>
  <c r="E20" i="15"/>
  <c r="D20" i="15"/>
  <c r="C20" i="15"/>
  <c r="I19" i="15"/>
  <c r="H19" i="15"/>
  <c r="G19" i="15"/>
  <c r="E19" i="15"/>
  <c r="D19" i="15"/>
  <c r="C19" i="15"/>
  <c r="I18" i="15"/>
  <c r="H18" i="15"/>
  <c r="G18" i="15"/>
  <c r="E18" i="15"/>
  <c r="D18" i="15"/>
  <c r="C18" i="15"/>
  <c r="I17" i="15"/>
  <c r="H17" i="15"/>
  <c r="G17" i="15"/>
  <c r="E17" i="15"/>
  <c r="D17" i="15"/>
  <c r="C17" i="15"/>
  <c r="I16" i="15"/>
  <c r="H16" i="15"/>
  <c r="G16" i="15"/>
  <c r="E16" i="15"/>
  <c r="D16" i="15"/>
  <c r="C16" i="15"/>
  <c r="I14" i="15"/>
  <c r="H14" i="15"/>
  <c r="G14" i="15"/>
  <c r="E14" i="15"/>
  <c r="D14" i="15"/>
  <c r="C14" i="15"/>
  <c r="I13" i="15"/>
  <c r="H13" i="15"/>
  <c r="G13" i="15"/>
  <c r="E13" i="15"/>
  <c r="D13" i="15"/>
  <c r="C13" i="15"/>
  <c r="I12" i="15"/>
  <c r="H12" i="15"/>
  <c r="G12" i="15"/>
  <c r="E12" i="15"/>
  <c r="D12" i="15"/>
  <c r="C12" i="15"/>
  <c r="I11" i="15"/>
  <c r="H11" i="15"/>
  <c r="G11" i="15"/>
  <c r="E11" i="15"/>
  <c r="D11" i="15"/>
  <c r="C11" i="15"/>
  <c r="I10" i="15"/>
  <c r="H10" i="15"/>
  <c r="G10" i="15"/>
  <c r="E10" i="15"/>
  <c r="D10" i="15"/>
  <c r="C10" i="15"/>
  <c r="I9" i="15"/>
  <c r="H9" i="15"/>
  <c r="H41" i="15" s="1"/>
  <c r="H43" i="15" s="1"/>
  <c r="G9" i="15"/>
  <c r="E9" i="15"/>
  <c r="D9" i="15"/>
  <c r="C9" i="15"/>
  <c r="I8" i="15"/>
  <c r="H8" i="15"/>
  <c r="G8" i="15"/>
  <c r="E8" i="15"/>
  <c r="D8" i="15"/>
  <c r="D41" i="15" s="1"/>
  <c r="D43" i="15" s="1"/>
  <c r="C8" i="15"/>
  <c r="F45" i="14"/>
  <c r="B45" i="14"/>
  <c r="F43" i="14"/>
  <c r="F41" i="14"/>
  <c r="F44" i="14" s="1"/>
  <c r="B41" i="14"/>
  <c r="B44" i="14" s="1"/>
  <c r="I40" i="14"/>
  <c r="H40" i="14"/>
  <c r="G40" i="14"/>
  <c r="E40" i="14"/>
  <c r="D40" i="14"/>
  <c r="C40" i="14"/>
  <c r="I39" i="14"/>
  <c r="H39" i="14"/>
  <c r="G39" i="14"/>
  <c r="E39" i="14"/>
  <c r="D39" i="14"/>
  <c r="C39" i="14"/>
  <c r="I38" i="14"/>
  <c r="H38" i="14"/>
  <c r="G38" i="14"/>
  <c r="E38" i="14"/>
  <c r="D38" i="14"/>
  <c r="C38" i="14"/>
  <c r="I37" i="14"/>
  <c r="H37" i="14"/>
  <c r="G37" i="14"/>
  <c r="E37" i="14"/>
  <c r="D37" i="14"/>
  <c r="C37" i="14"/>
  <c r="I36" i="14"/>
  <c r="H36" i="14"/>
  <c r="G36" i="14"/>
  <c r="E36" i="14"/>
  <c r="D36" i="14"/>
  <c r="C36" i="14"/>
  <c r="I35" i="14"/>
  <c r="H35" i="14"/>
  <c r="G35" i="14"/>
  <c r="E35" i="14"/>
  <c r="D35" i="14"/>
  <c r="C35" i="14"/>
  <c r="I34" i="14"/>
  <c r="H34" i="14"/>
  <c r="G34" i="14"/>
  <c r="E34" i="14"/>
  <c r="D34" i="14"/>
  <c r="C34" i="14"/>
  <c r="I33" i="14"/>
  <c r="H33" i="14"/>
  <c r="G33" i="14"/>
  <c r="E33" i="14"/>
  <c r="D33" i="14"/>
  <c r="C33" i="14"/>
  <c r="I32" i="14"/>
  <c r="H32" i="14"/>
  <c r="G32" i="14"/>
  <c r="E32" i="14"/>
  <c r="D32" i="14"/>
  <c r="C32" i="14"/>
  <c r="I31" i="14"/>
  <c r="H31" i="14"/>
  <c r="G31" i="14"/>
  <c r="E31" i="14"/>
  <c r="D31" i="14"/>
  <c r="C31" i="14"/>
  <c r="I30" i="14"/>
  <c r="H30" i="14"/>
  <c r="G30" i="14"/>
  <c r="E30" i="14"/>
  <c r="D30" i="14"/>
  <c r="C30" i="14"/>
  <c r="I29" i="14"/>
  <c r="H29" i="14"/>
  <c r="G29" i="14"/>
  <c r="E29" i="14"/>
  <c r="D29" i="14"/>
  <c r="C29" i="14"/>
  <c r="I27" i="14"/>
  <c r="H27" i="14"/>
  <c r="G27" i="14"/>
  <c r="E27" i="14"/>
  <c r="D27" i="14"/>
  <c r="C27" i="14"/>
  <c r="I26" i="14"/>
  <c r="H26" i="14"/>
  <c r="G26" i="14"/>
  <c r="E26" i="14"/>
  <c r="D26" i="14"/>
  <c r="C26" i="14"/>
  <c r="I25" i="14"/>
  <c r="H25" i="14"/>
  <c r="G25" i="14"/>
  <c r="E25" i="14"/>
  <c r="D25" i="14"/>
  <c r="C25" i="14"/>
  <c r="I24" i="14"/>
  <c r="H24" i="14"/>
  <c r="G24" i="14"/>
  <c r="E24" i="14"/>
  <c r="D24" i="14"/>
  <c r="C24" i="14"/>
  <c r="I22" i="14"/>
  <c r="H22" i="14"/>
  <c r="G22" i="14"/>
  <c r="E22" i="14"/>
  <c r="D22" i="14"/>
  <c r="C22" i="14"/>
  <c r="I21" i="14"/>
  <c r="H21" i="14"/>
  <c r="G21" i="14"/>
  <c r="E21" i="14"/>
  <c r="D21" i="14"/>
  <c r="C21" i="14"/>
  <c r="I20" i="14"/>
  <c r="H20" i="14"/>
  <c r="G20" i="14"/>
  <c r="E20" i="14"/>
  <c r="D20" i="14"/>
  <c r="C20" i="14"/>
  <c r="I19" i="14"/>
  <c r="H19" i="14"/>
  <c r="G19" i="14"/>
  <c r="E19" i="14"/>
  <c r="D19" i="14"/>
  <c r="C19" i="14"/>
  <c r="I18" i="14"/>
  <c r="H18" i="14"/>
  <c r="G18" i="14"/>
  <c r="E18" i="14"/>
  <c r="D18" i="14"/>
  <c r="C18" i="14"/>
  <c r="I17" i="14"/>
  <c r="H17" i="14"/>
  <c r="G17" i="14"/>
  <c r="E17" i="14"/>
  <c r="D17" i="14"/>
  <c r="C17" i="14"/>
  <c r="I16" i="14"/>
  <c r="H16" i="14"/>
  <c r="G16" i="14"/>
  <c r="E16" i="14"/>
  <c r="D16" i="14"/>
  <c r="C16" i="14"/>
  <c r="I14" i="14"/>
  <c r="H14" i="14"/>
  <c r="G14" i="14"/>
  <c r="E14" i="14"/>
  <c r="D14" i="14"/>
  <c r="C14" i="14"/>
  <c r="I13" i="14"/>
  <c r="H13" i="14"/>
  <c r="G13" i="14"/>
  <c r="E13" i="14"/>
  <c r="D13" i="14"/>
  <c r="C13" i="14"/>
  <c r="I12" i="14"/>
  <c r="H12" i="14"/>
  <c r="G12" i="14"/>
  <c r="E12" i="14"/>
  <c r="D12" i="14"/>
  <c r="C12" i="14"/>
  <c r="I11" i="14"/>
  <c r="H11" i="14"/>
  <c r="G11" i="14"/>
  <c r="E11" i="14"/>
  <c r="D11" i="14"/>
  <c r="C11" i="14"/>
  <c r="I10" i="14"/>
  <c r="H10" i="14"/>
  <c r="G10" i="14"/>
  <c r="E10" i="14"/>
  <c r="D10" i="14"/>
  <c r="C10" i="14"/>
  <c r="I9" i="14"/>
  <c r="H9" i="14"/>
  <c r="G9" i="14"/>
  <c r="E9" i="14"/>
  <c r="D9" i="14"/>
  <c r="C9" i="14"/>
  <c r="I8" i="14"/>
  <c r="H8" i="14"/>
  <c r="G8" i="14"/>
  <c r="E8" i="14"/>
  <c r="D8" i="14"/>
  <c r="C8" i="14"/>
  <c r="F45" i="13"/>
  <c r="B45" i="13"/>
  <c r="F43" i="13"/>
  <c r="F41" i="13"/>
  <c r="F44" i="13" s="1"/>
  <c r="B41" i="13"/>
  <c r="B44" i="13" s="1"/>
  <c r="I40" i="13"/>
  <c r="H40" i="13"/>
  <c r="G40" i="13"/>
  <c r="E40" i="13"/>
  <c r="D40" i="13"/>
  <c r="C40" i="13"/>
  <c r="I39" i="13"/>
  <c r="H39" i="13"/>
  <c r="G39" i="13"/>
  <c r="E39" i="13"/>
  <c r="D39" i="13"/>
  <c r="C39" i="13"/>
  <c r="I38" i="13"/>
  <c r="H38" i="13"/>
  <c r="G38" i="13"/>
  <c r="E38" i="13"/>
  <c r="D38" i="13"/>
  <c r="C38" i="13"/>
  <c r="I37" i="13"/>
  <c r="H37" i="13"/>
  <c r="G37" i="13"/>
  <c r="E37" i="13"/>
  <c r="D37" i="13"/>
  <c r="C37" i="13"/>
  <c r="I36" i="13"/>
  <c r="H36" i="13"/>
  <c r="G36" i="13"/>
  <c r="E36" i="13"/>
  <c r="D36" i="13"/>
  <c r="C36" i="13"/>
  <c r="I35" i="13"/>
  <c r="H35" i="13"/>
  <c r="G35" i="13"/>
  <c r="E35" i="13"/>
  <c r="D35" i="13"/>
  <c r="C35" i="13"/>
  <c r="I34" i="13"/>
  <c r="H34" i="13"/>
  <c r="G34" i="13"/>
  <c r="E34" i="13"/>
  <c r="D34" i="13"/>
  <c r="C34" i="13"/>
  <c r="I33" i="13"/>
  <c r="H33" i="13"/>
  <c r="G33" i="13"/>
  <c r="E33" i="13"/>
  <c r="D33" i="13"/>
  <c r="C33" i="13"/>
  <c r="I32" i="13"/>
  <c r="H32" i="13"/>
  <c r="G32" i="13"/>
  <c r="E32" i="13"/>
  <c r="D32" i="13"/>
  <c r="C32" i="13"/>
  <c r="I31" i="13"/>
  <c r="H31" i="13"/>
  <c r="G31" i="13"/>
  <c r="E31" i="13"/>
  <c r="D31" i="13"/>
  <c r="C31" i="13"/>
  <c r="I30" i="13"/>
  <c r="H30" i="13"/>
  <c r="G30" i="13"/>
  <c r="E30" i="13"/>
  <c r="D30" i="13"/>
  <c r="C30" i="13"/>
  <c r="I29" i="13"/>
  <c r="H29" i="13"/>
  <c r="G29" i="13"/>
  <c r="E29" i="13"/>
  <c r="D29" i="13"/>
  <c r="C29" i="13"/>
  <c r="I27" i="13"/>
  <c r="H27" i="13"/>
  <c r="G27" i="13"/>
  <c r="E27" i="13"/>
  <c r="D27" i="13"/>
  <c r="C27" i="13"/>
  <c r="I26" i="13"/>
  <c r="H26" i="13"/>
  <c r="G26" i="13"/>
  <c r="E26" i="13"/>
  <c r="D26" i="13"/>
  <c r="C26" i="13"/>
  <c r="I25" i="13"/>
  <c r="H25" i="13"/>
  <c r="G25" i="13"/>
  <c r="E25" i="13"/>
  <c r="D25" i="13"/>
  <c r="C25" i="13"/>
  <c r="I24" i="13"/>
  <c r="H24" i="13"/>
  <c r="G24" i="13"/>
  <c r="E24" i="13"/>
  <c r="D24" i="13"/>
  <c r="C24" i="13"/>
  <c r="I22" i="13"/>
  <c r="H22" i="13"/>
  <c r="G22" i="13"/>
  <c r="E22" i="13"/>
  <c r="D22" i="13"/>
  <c r="C22" i="13"/>
  <c r="I21" i="13"/>
  <c r="H21" i="13"/>
  <c r="G21" i="13"/>
  <c r="E21" i="13"/>
  <c r="D21" i="13"/>
  <c r="C21" i="13"/>
  <c r="I20" i="13"/>
  <c r="H20" i="13"/>
  <c r="G20" i="13"/>
  <c r="E20" i="13"/>
  <c r="D20" i="13"/>
  <c r="C20" i="13"/>
  <c r="I19" i="13"/>
  <c r="H19" i="13"/>
  <c r="G19" i="13"/>
  <c r="E19" i="13"/>
  <c r="D19" i="13"/>
  <c r="C19" i="13"/>
  <c r="I18" i="13"/>
  <c r="H18" i="13"/>
  <c r="G18" i="13"/>
  <c r="E18" i="13"/>
  <c r="D18" i="13"/>
  <c r="C18" i="13"/>
  <c r="I17" i="13"/>
  <c r="H17" i="13"/>
  <c r="G17" i="13"/>
  <c r="E17" i="13"/>
  <c r="D17" i="13"/>
  <c r="C17" i="13"/>
  <c r="I16" i="13"/>
  <c r="H16" i="13"/>
  <c r="G16" i="13"/>
  <c r="E16" i="13"/>
  <c r="D16" i="13"/>
  <c r="C16" i="13"/>
  <c r="I14" i="13"/>
  <c r="H14" i="13"/>
  <c r="G14" i="13"/>
  <c r="E14" i="13"/>
  <c r="D14" i="13"/>
  <c r="C14" i="13"/>
  <c r="I13" i="13"/>
  <c r="H13" i="13"/>
  <c r="G13" i="13"/>
  <c r="E13" i="13"/>
  <c r="D13" i="13"/>
  <c r="C13" i="13"/>
  <c r="I12" i="13"/>
  <c r="H12" i="13"/>
  <c r="G12" i="13"/>
  <c r="E12" i="13"/>
  <c r="D12" i="13"/>
  <c r="C12" i="13"/>
  <c r="I11" i="13"/>
  <c r="H11" i="13"/>
  <c r="G11" i="13"/>
  <c r="E11" i="13"/>
  <c r="D11" i="13"/>
  <c r="C11" i="13"/>
  <c r="I10" i="13"/>
  <c r="H10" i="13"/>
  <c r="G10" i="13"/>
  <c r="E10" i="13"/>
  <c r="D10" i="13"/>
  <c r="C10" i="13"/>
  <c r="I9" i="13"/>
  <c r="H9" i="13"/>
  <c r="G9" i="13"/>
  <c r="E9" i="13"/>
  <c r="D9" i="13"/>
  <c r="C9" i="13"/>
  <c r="I8" i="13"/>
  <c r="H8" i="13"/>
  <c r="G8" i="13"/>
  <c r="E8" i="13"/>
  <c r="D8" i="13"/>
  <c r="C8" i="13"/>
  <c r="F45" i="12"/>
  <c r="B45" i="12"/>
  <c r="F43" i="12"/>
  <c r="F41" i="12"/>
  <c r="F44" i="12" s="1"/>
  <c r="B41" i="12"/>
  <c r="B44" i="12" s="1"/>
  <c r="I40" i="12"/>
  <c r="H40" i="12"/>
  <c r="G40" i="12"/>
  <c r="E40" i="12"/>
  <c r="D40" i="12"/>
  <c r="C40" i="12"/>
  <c r="I39" i="12"/>
  <c r="H39" i="12"/>
  <c r="G39" i="12"/>
  <c r="E39" i="12"/>
  <c r="D39" i="12"/>
  <c r="C39" i="12"/>
  <c r="I38" i="12"/>
  <c r="H38" i="12"/>
  <c r="G38" i="12"/>
  <c r="E38" i="12"/>
  <c r="D38" i="12"/>
  <c r="C38" i="12"/>
  <c r="I37" i="12"/>
  <c r="H37" i="12"/>
  <c r="G37" i="12"/>
  <c r="E37" i="12"/>
  <c r="D37" i="12"/>
  <c r="C37" i="12"/>
  <c r="I36" i="12"/>
  <c r="H36" i="12"/>
  <c r="G36" i="12"/>
  <c r="E36" i="12"/>
  <c r="D36" i="12"/>
  <c r="C36" i="12"/>
  <c r="I35" i="12"/>
  <c r="H35" i="12"/>
  <c r="G35" i="12"/>
  <c r="E35" i="12"/>
  <c r="D35" i="12"/>
  <c r="C35" i="12"/>
  <c r="I34" i="12"/>
  <c r="H34" i="12"/>
  <c r="G34" i="12"/>
  <c r="E34" i="12"/>
  <c r="D34" i="12"/>
  <c r="C34" i="12"/>
  <c r="I33" i="12"/>
  <c r="H33" i="12"/>
  <c r="G33" i="12"/>
  <c r="E33" i="12"/>
  <c r="D33" i="12"/>
  <c r="C33" i="12"/>
  <c r="I32" i="12"/>
  <c r="H32" i="12"/>
  <c r="G32" i="12"/>
  <c r="E32" i="12"/>
  <c r="D32" i="12"/>
  <c r="C32" i="12"/>
  <c r="I31" i="12"/>
  <c r="H31" i="12"/>
  <c r="G31" i="12"/>
  <c r="E31" i="12"/>
  <c r="D31" i="12"/>
  <c r="C31" i="12"/>
  <c r="I30" i="12"/>
  <c r="H30" i="12"/>
  <c r="G30" i="12"/>
  <c r="E30" i="12"/>
  <c r="D30" i="12"/>
  <c r="C30" i="12"/>
  <c r="I29" i="12"/>
  <c r="H29" i="12"/>
  <c r="G29" i="12"/>
  <c r="E29" i="12"/>
  <c r="D29" i="12"/>
  <c r="C29" i="12"/>
  <c r="I27" i="12"/>
  <c r="H27" i="12"/>
  <c r="G27" i="12"/>
  <c r="E27" i="12"/>
  <c r="D27" i="12"/>
  <c r="C27" i="12"/>
  <c r="I26" i="12"/>
  <c r="H26" i="12"/>
  <c r="G26" i="12"/>
  <c r="E26" i="12"/>
  <c r="D26" i="12"/>
  <c r="C26" i="12"/>
  <c r="I25" i="12"/>
  <c r="H25" i="12"/>
  <c r="G25" i="12"/>
  <c r="E25" i="12"/>
  <c r="D25" i="12"/>
  <c r="C25" i="12"/>
  <c r="I24" i="12"/>
  <c r="H24" i="12"/>
  <c r="G24" i="12"/>
  <c r="E24" i="12"/>
  <c r="D24" i="12"/>
  <c r="C24" i="12"/>
  <c r="I22" i="12"/>
  <c r="H22" i="12"/>
  <c r="G22" i="12"/>
  <c r="E22" i="12"/>
  <c r="D22" i="12"/>
  <c r="C22" i="12"/>
  <c r="I21" i="12"/>
  <c r="H21" i="12"/>
  <c r="G21" i="12"/>
  <c r="E21" i="12"/>
  <c r="D21" i="12"/>
  <c r="C21" i="12"/>
  <c r="I20" i="12"/>
  <c r="H20" i="12"/>
  <c r="G20" i="12"/>
  <c r="E20" i="12"/>
  <c r="D20" i="12"/>
  <c r="C20" i="12"/>
  <c r="I19" i="12"/>
  <c r="H19" i="12"/>
  <c r="G19" i="12"/>
  <c r="E19" i="12"/>
  <c r="D19" i="12"/>
  <c r="C19" i="12"/>
  <c r="I18" i="12"/>
  <c r="H18" i="12"/>
  <c r="G18" i="12"/>
  <c r="E18" i="12"/>
  <c r="D18" i="12"/>
  <c r="C18" i="12"/>
  <c r="I17" i="12"/>
  <c r="H17" i="12"/>
  <c r="G17" i="12"/>
  <c r="E17" i="12"/>
  <c r="D17" i="12"/>
  <c r="C17" i="12"/>
  <c r="I16" i="12"/>
  <c r="H16" i="12"/>
  <c r="G16" i="12"/>
  <c r="E16" i="12"/>
  <c r="D16" i="12"/>
  <c r="C16" i="12"/>
  <c r="I14" i="12"/>
  <c r="H14" i="12"/>
  <c r="G14" i="12"/>
  <c r="E14" i="12"/>
  <c r="D14" i="12"/>
  <c r="C14" i="12"/>
  <c r="I13" i="12"/>
  <c r="H13" i="12"/>
  <c r="G13" i="12"/>
  <c r="E13" i="12"/>
  <c r="D13" i="12"/>
  <c r="C13" i="12"/>
  <c r="I12" i="12"/>
  <c r="H12" i="12"/>
  <c r="G12" i="12"/>
  <c r="E12" i="12"/>
  <c r="D12" i="12"/>
  <c r="C12" i="12"/>
  <c r="I11" i="12"/>
  <c r="H11" i="12"/>
  <c r="G11" i="12"/>
  <c r="E11" i="12"/>
  <c r="D11" i="12"/>
  <c r="C11" i="12"/>
  <c r="I10" i="12"/>
  <c r="H10" i="12"/>
  <c r="G10" i="12"/>
  <c r="E10" i="12"/>
  <c r="D10" i="12"/>
  <c r="C10" i="12"/>
  <c r="I9" i="12"/>
  <c r="I41" i="12" s="1"/>
  <c r="I43" i="12" s="1"/>
  <c r="H9" i="12"/>
  <c r="G9" i="12"/>
  <c r="E9" i="12"/>
  <c r="D9" i="12"/>
  <c r="C9" i="12"/>
  <c r="C45" i="12" s="1"/>
  <c r="I8" i="12"/>
  <c r="H8" i="12"/>
  <c r="G8" i="12"/>
  <c r="G45" i="12" s="1"/>
  <c r="E8" i="12"/>
  <c r="D8" i="12"/>
  <c r="C8" i="12"/>
  <c r="F45" i="11"/>
  <c r="B45" i="11"/>
  <c r="F43" i="11"/>
  <c r="F41" i="11"/>
  <c r="F44" i="11" s="1"/>
  <c r="B41" i="11"/>
  <c r="B44" i="11" s="1"/>
  <c r="I40" i="11"/>
  <c r="H40" i="11"/>
  <c r="G40" i="11"/>
  <c r="E40" i="11"/>
  <c r="D40" i="11"/>
  <c r="C40" i="11"/>
  <c r="I39" i="11"/>
  <c r="H39" i="11"/>
  <c r="G39" i="11"/>
  <c r="E39" i="11"/>
  <c r="D39" i="11"/>
  <c r="C39" i="11"/>
  <c r="I38" i="11"/>
  <c r="H38" i="11"/>
  <c r="G38" i="11"/>
  <c r="E38" i="11"/>
  <c r="D38" i="11"/>
  <c r="C38" i="11"/>
  <c r="I37" i="11"/>
  <c r="H37" i="11"/>
  <c r="G37" i="11"/>
  <c r="E37" i="11"/>
  <c r="D37" i="11"/>
  <c r="C37" i="11"/>
  <c r="I36" i="11"/>
  <c r="H36" i="11"/>
  <c r="G36" i="11"/>
  <c r="E36" i="11"/>
  <c r="D36" i="11"/>
  <c r="C36" i="11"/>
  <c r="I35" i="11"/>
  <c r="H35" i="11"/>
  <c r="G35" i="11"/>
  <c r="E35" i="11"/>
  <c r="D35" i="11"/>
  <c r="C35" i="11"/>
  <c r="I34" i="11"/>
  <c r="H34" i="11"/>
  <c r="G34" i="11"/>
  <c r="E34" i="11"/>
  <c r="D34" i="11"/>
  <c r="C34" i="11"/>
  <c r="I33" i="11"/>
  <c r="H33" i="11"/>
  <c r="G33" i="11"/>
  <c r="E33" i="11"/>
  <c r="D33" i="11"/>
  <c r="C33" i="11"/>
  <c r="I32" i="11"/>
  <c r="H32" i="11"/>
  <c r="G32" i="11"/>
  <c r="E32" i="11"/>
  <c r="D32" i="11"/>
  <c r="C32" i="11"/>
  <c r="I31" i="11"/>
  <c r="H31" i="11"/>
  <c r="G31" i="11"/>
  <c r="E31" i="11"/>
  <c r="D31" i="11"/>
  <c r="C31" i="11"/>
  <c r="I30" i="11"/>
  <c r="H30" i="11"/>
  <c r="G30" i="11"/>
  <c r="E30" i="11"/>
  <c r="D30" i="11"/>
  <c r="C30" i="11"/>
  <c r="I29" i="11"/>
  <c r="H29" i="11"/>
  <c r="G29" i="11"/>
  <c r="E29" i="11"/>
  <c r="D29" i="11"/>
  <c r="C29" i="11"/>
  <c r="I27" i="11"/>
  <c r="H27" i="11"/>
  <c r="G27" i="11"/>
  <c r="E27" i="11"/>
  <c r="D27" i="11"/>
  <c r="C27" i="11"/>
  <c r="I26" i="11"/>
  <c r="H26" i="11"/>
  <c r="G26" i="11"/>
  <c r="E26" i="11"/>
  <c r="D26" i="11"/>
  <c r="C26" i="11"/>
  <c r="I25" i="11"/>
  <c r="H25" i="11"/>
  <c r="G25" i="11"/>
  <c r="E25" i="11"/>
  <c r="D25" i="11"/>
  <c r="C25" i="11"/>
  <c r="I24" i="11"/>
  <c r="H24" i="11"/>
  <c r="G24" i="11"/>
  <c r="E24" i="11"/>
  <c r="D24" i="11"/>
  <c r="C24" i="11"/>
  <c r="I22" i="11"/>
  <c r="H22" i="11"/>
  <c r="G22" i="11"/>
  <c r="E22" i="11"/>
  <c r="D22" i="11"/>
  <c r="C22" i="11"/>
  <c r="I21" i="11"/>
  <c r="H21" i="11"/>
  <c r="G21" i="11"/>
  <c r="E21" i="11"/>
  <c r="D21" i="11"/>
  <c r="C21" i="11"/>
  <c r="I20" i="11"/>
  <c r="H20" i="11"/>
  <c r="G20" i="11"/>
  <c r="E20" i="11"/>
  <c r="D20" i="11"/>
  <c r="C20" i="11"/>
  <c r="I19" i="11"/>
  <c r="H19" i="11"/>
  <c r="G19" i="11"/>
  <c r="E19" i="11"/>
  <c r="D19" i="11"/>
  <c r="C19" i="11"/>
  <c r="I18" i="11"/>
  <c r="H18" i="11"/>
  <c r="G18" i="11"/>
  <c r="E18" i="11"/>
  <c r="D18" i="11"/>
  <c r="C18" i="11"/>
  <c r="I17" i="11"/>
  <c r="H17" i="11"/>
  <c r="G17" i="11"/>
  <c r="E17" i="11"/>
  <c r="D17" i="11"/>
  <c r="C17" i="11"/>
  <c r="I16" i="11"/>
  <c r="H16" i="11"/>
  <c r="G16" i="11"/>
  <c r="E16" i="11"/>
  <c r="D16" i="11"/>
  <c r="C16" i="11"/>
  <c r="I14" i="11"/>
  <c r="H14" i="11"/>
  <c r="G14" i="11"/>
  <c r="E14" i="11"/>
  <c r="D14" i="11"/>
  <c r="C14" i="11"/>
  <c r="I13" i="11"/>
  <c r="H13" i="11"/>
  <c r="G13" i="11"/>
  <c r="E13" i="11"/>
  <c r="D13" i="11"/>
  <c r="C13" i="11"/>
  <c r="I12" i="11"/>
  <c r="H12" i="11"/>
  <c r="G12" i="11"/>
  <c r="E12" i="11"/>
  <c r="D12" i="11"/>
  <c r="C12" i="11"/>
  <c r="I11" i="11"/>
  <c r="H11" i="11"/>
  <c r="G11" i="11"/>
  <c r="E11" i="11"/>
  <c r="D11" i="11"/>
  <c r="C11" i="11"/>
  <c r="I10" i="11"/>
  <c r="H10" i="11"/>
  <c r="G10" i="11"/>
  <c r="E10" i="11"/>
  <c r="D10" i="11"/>
  <c r="C10" i="11"/>
  <c r="I9" i="11"/>
  <c r="H9" i="11"/>
  <c r="G9" i="11"/>
  <c r="E9" i="11"/>
  <c r="D9" i="11"/>
  <c r="C9" i="11"/>
  <c r="I8" i="11"/>
  <c r="H8" i="11"/>
  <c r="G8" i="11"/>
  <c r="E8" i="11"/>
  <c r="D8" i="11"/>
  <c r="C8" i="11"/>
  <c r="F45" i="10"/>
  <c r="B45" i="10"/>
  <c r="F43" i="10"/>
  <c r="F41" i="10"/>
  <c r="F44" i="10" s="1"/>
  <c r="B41" i="10"/>
  <c r="B44" i="10" s="1"/>
  <c r="I40" i="10"/>
  <c r="H40" i="10"/>
  <c r="G40" i="10"/>
  <c r="E40" i="10"/>
  <c r="D40" i="10"/>
  <c r="C40" i="10"/>
  <c r="I39" i="10"/>
  <c r="H39" i="10"/>
  <c r="G39" i="10"/>
  <c r="E39" i="10"/>
  <c r="D39" i="10"/>
  <c r="C39" i="10"/>
  <c r="I38" i="10"/>
  <c r="H38" i="10"/>
  <c r="G38" i="10"/>
  <c r="E38" i="10"/>
  <c r="D38" i="10"/>
  <c r="C38" i="10"/>
  <c r="I37" i="10"/>
  <c r="H37" i="10"/>
  <c r="G37" i="10"/>
  <c r="E37" i="10"/>
  <c r="D37" i="10"/>
  <c r="C37" i="10"/>
  <c r="I36" i="10"/>
  <c r="H36" i="10"/>
  <c r="G36" i="10"/>
  <c r="E36" i="10"/>
  <c r="D36" i="10"/>
  <c r="C36" i="10"/>
  <c r="I35" i="10"/>
  <c r="H35" i="10"/>
  <c r="G35" i="10"/>
  <c r="E35" i="10"/>
  <c r="D35" i="10"/>
  <c r="C35" i="10"/>
  <c r="I34" i="10"/>
  <c r="H34" i="10"/>
  <c r="G34" i="10"/>
  <c r="E34" i="10"/>
  <c r="D34" i="10"/>
  <c r="C34" i="10"/>
  <c r="I33" i="10"/>
  <c r="H33" i="10"/>
  <c r="G33" i="10"/>
  <c r="E33" i="10"/>
  <c r="D33" i="10"/>
  <c r="C33" i="10"/>
  <c r="I32" i="10"/>
  <c r="H32" i="10"/>
  <c r="G32" i="10"/>
  <c r="E32" i="10"/>
  <c r="D32" i="10"/>
  <c r="C32" i="10"/>
  <c r="I31" i="10"/>
  <c r="H31" i="10"/>
  <c r="G31" i="10"/>
  <c r="E31" i="10"/>
  <c r="D31" i="10"/>
  <c r="C31" i="10"/>
  <c r="I30" i="10"/>
  <c r="H30" i="10"/>
  <c r="G30" i="10"/>
  <c r="E30" i="10"/>
  <c r="D30" i="10"/>
  <c r="C30" i="10"/>
  <c r="I29" i="10"/>
  <c r="H29" i="10"/>
  <c r="G29" i="10"/>
  <c r="E29" i="10"/>
  <c r="D29" i="10"/>
  <c r="C29" i="10"/>
  <c r="I27" i="10"/>
  <c r="H27" i="10"/>
  <c r="G27" i="10"/>
  <c r="E27" i="10"/>
  <c r="D27" i="10"/>
  <c r="C27" i="10"/>
  <c r="I26" i="10"/>
  <c r="H26" i="10"/>
  <c r="G26" i="10"/>
  <c r="E26" i="10"/>
  <c r="D26" i="10"/>
  <c r="C26" i="10"/>
  <c r="I25" i="10"/>
  <c r="H25" i="10"/>
  <c r="G25" i="10"/>
  <c r="E25" i="10"/>
  <c r="D25" i="10"/>
  <c r="C25" i="10"/>
  <c r="I24" i="10"/>
  <c r="H24" i="10"/>
  <c r="G24" i="10"/>
  <c r="E24" i="10"/>
  <c r="D24" i="10"/>
  <c r="C24" i="10"/>
  <c r="I22" i="10"/>
  <c r="H22" i="10"/>
  <c r="G22" i="10"/>
  <c r="E22" i="10"/>
  <c r="D22" i="10"/>
  <c r="C22" i="10"/>
  <c r="I21" i="10"/>
  <c r="H21" i="10"/>
  <c r="G21" i="10"/>
  <c r="E21" i="10"/>
  <c r="D21" i="10"/>
  <c r="C21" i="10"/>
  <c r="I20" i="10"/>
  <c r="H20" i="10"/>
  <c r="G20" i="10"/>
  <c r="E20" i="10"/>
  <c r="D20" i="10"/>
  <c r="C20" i="10"/>
  <c r="I19" i="10"/>
  <c r="H19" i="10"/>
  <c r="G19" i="10"/>
  <c r="E19" i="10"/>
  <c r="D19" i="10"/>
  <c r="C19" i="10"/>
  <c r="I18" i="10"/>
  <c r="H18" i="10"/>
  <c r="G18" i="10"/>
  <c r="E18" i="10"/>
  <c r="D18" i="10"/>
  <c r="C18" i="10"/>
  <c r="I17" i="10"/>
  <c r="H17" i="10"/>
  <c r="G17" i="10"/>
  <c r="E17" i="10"/>
  <c r="D17" i="10"/>
  <c r="C17" i="10"/>
  <c r="I16" i="10"/>
  <c r="H16" i="10"/>
  <c r="G16" i="10"/>
  <c r="E16" i="10"/>
  <c r="D16" i="10"/>
  <c r="C16" i="10"/>
  <c r="I14" i="10"/>
  <c r="H14" i="10"/>
  <c r="G14" i="10"/>
  <c r="E14" i="10"/>
  <c r="D14" i="10"/>
  <c r="C14" i="10"/>
  <c r="I13" i="10"/>
  <c r="H13" i="10"/>
  <c r="G13" i="10"/>
  <c r="E13" i="10"/>
  <c r="D13" i="10"/>
  <c r="C13" i="10"/>
  <c r="I12" i="10"/>
  <c r="H12" i="10"/>
  <c r="G12" i="10"/>
  <c r="E12" i="10"/>
  <c r="D12" i="10"/>
  <c r="C12" i="10"/>
  <c r="I11" i="10"/>
  <c r="H11" i="10"/>
  <c r="G11" i="10"/>
  <c r="E11" i="10"/>
  <c r="D11" i="10"/>
  <c r="C11" i="10"/>
  <c r="I10" i="10"/>
  <c r="H10" i="10"/>
  <c r="G10" i="10"/>
  <c r="E10" i="10"/>
  <c r="D10" i="10"/>
  <c r="C10" i="10"/>
  <c r="I9" i="10"/>
  <c r="H9" i="10"/>
  <c r="G9" i="10"/>
  <c r="E9" i="10"/>
  <c r="D9" i="10"/>
  <c r="C9" i="10"/>
  <c r="I8" i="10"/>
  <c r="H8" i="10"/>
  <c r="G8" i="10"/>
  <c r="E8" i="10"/>
  <c r="D8" i="10"/>
  <c r="C8" i="10"/>
  <c r="F45" i="9"/>
  <c r="B45" i="9"/>
  <c r="F43" i="9"/>
  <c r="F41" i="9"/>
  <c r="F44" i="9" s="1"/>
  <c r="B41" i="9"/>
  <c r="B44" i="9" s="1"/>
  <c r="I40" i="9"/>
  <c r="H40" i="9"/>
  <c r="G40" i="9"/>
  <c r="E40" i="9"/>
  <c r="D40" i="9"/>
  <c r="C40" i="9"/>
  <c r="I39" i="9"/>
  <c r="H39" i="9"/>
  <c r="G39" i="9"/>
  <c r="E39" i="9"/>
  <c r="D39" i="9"/>
  <c r="C39" i="9"/>
  <c r="I38" i="9"/>
  <c r="H38" i="9"/>
  <c r="G38" i="9"/>
  <c r="E38" i="9"/>
  <c r="D38" i="9"/>
  <c r="C38" i="9"/>
  <c r="I37" i="9"/>
  <c r="H37" i="9"/>
  <c r="G37" i="9"/>
  <c r="E37" i="9"/>
  <c r="D37" i="9"/>
  <c r="C37" i="9"/>
  <c r="I36" i="9"/>
  <c r="H36" i="9"/>
  <c r="G36" i="9"/>
  <c r="E36" i="9"/>
  <c r="D36" i="9"/>
  <c r="C36" i="9"/>
  <c r="I35" i="9"/>
  <c r="H35" i="9"/>
  <c r="G35" i="9"/>
  <c r="E35" i="9"/>
  <c r="D35" i="9"/>
  <c r="C35" i="9"/>
  <c r="I34" i="9"/>
  <c r="H34" i="9"/>
  <c r="G34" i="9"/>
  <c r="E34" i="9"/>
  <c r="D34" i="9"/>
  <c r="C34" i="9"/>
  <c r="I33" i="9"/>
  <c r="H33" i="9"/>
  <c r="G33" i="9"/>
  <c r="E33" i="9"/>
  <c r="D33" i="9"/>
  <c r="C33" i="9"/>
  <c r="I32" i="9"/>
  <c r="H32" i="9"/>
  <c r="G32" i="9"/>
  <c r="E32" i="9"/>
  <c r="D32" i="9"/>
  <c r="C32" i="9"/>
  <c r="I31" i="9"/>
  <c r="H31" i="9"/>
  <c r="G31" i="9"/>
  <c r="E31" i="9"/>
  <c r="D31" i="9"/>
  <c r="C31" i="9"/>
  <c r="I30" i="9"/>
  <c r="H30" i="9"/>
  <c r="G30" i="9"/>
  <c r="E30" i="9"/>
  <c r="D30" i="9"/>
  <c r="C30" i="9"/>
  <c r="I29" i="9"/>
  <c r="H29" i="9"/>
  <c r="G29" i="9"/>
  <c r="E29" i="9"/>
  <c r="D29" i="9"/>
  <c r="C29" i="9"/>
  <c r="I27" i="9"/>
  <c r="H27" i="9"/>
  <c r="G27" i="9"/>
  <c r="E27" i="9"/>
  <c r="D27" i="9"/>
  <c r="C27" i="9"/>
  <c r="I26" i="9"/>
  <c r="H26" i="9"/>
  <c r="G26" i="9"/>
  <c r="E26" i="9"/>
  <c r="D26" i="9"/>
  <c r="C26" i="9"/>
  <c r="I25" i="9"/>
  <c r="H25" i="9"/>
  <c r="G25" i="9"/>
  <c r="E25" i="9"/>
  <c r="D25" i="9"/>
  <c r="C25" i="9"/>
  <c r="I24" i="9"/>
  <c r="H24" i="9"/>
  <c r="G24" i="9"/>
  <c r="E24" i="9"/>
  <c r="D24" i="9"/>
  <c r="C24" i="9"/>
  <c r="I22" i="9"/>
  <c r="H22" i="9"/>
  <c r="G22" i="9"/>
  <c r="E22" i="9"/>
  <c r="D22" i="9"/>
  <c r="C22" i="9"/>
  <c r="I21" i="9"/>
  <c r="H21" i="9"/>
  <c r="G21" i="9"/>
  <c r="E21" i="9"/>
  <c r="D21" i="9"/>
  <c r="C21" i="9"/>
  <c r="I20" i="9"/>
  <c r="H20" i="9"/>
  <c r="G20" i="9"/>
  <c r="E20" i="9"/>
  <c r="D20" i="9"/>
  <c r="C20" i="9"/>
  <c r="I19" i="9"/>
  <c r="H19" i="9"/>
  <c r="G19" i="9"/>
  <c r="E19" i="9"/>
  <c r="D19" i="9"/>
  <c r="C19" i="9"/>
  <c r="I18" i="9"/>
  <c r="H18" i="9"/>
  <c r="G18" i="9"/>
  <c r="E18" i="9"/>
  <c r="D18" i="9"/>
  <c r="C18" i="9"/>
  <c r="I17" i="9"/>
  <c r="H17" i="9"/>
  <c r="G17" i="9"/>
  <c r="E17" i="9"/>
  <c r="D17" i="9"/>
  <c r="C17" i="9"/>
  <c r="I16" i="9"/>
  <c r="H16" i="9"/>
  <c r="G16" i="9"/>
  <c r="E16" i="9"/>
  <c r="D16" i="9"/>
  <c r="C16" i="9"/>
  <c r="I14" i="9"/>
  <c r="H14" i="9"/>
  <c r="G14" i="9"/>
  <c r="E14" i="9"/>
  <c r="D14" i="9"/>
  <c r="C14" i="9"/>
  <c r="I13" i="9"/>
  <c r="H13" i="9"/>
  <c r="G13" i="9"/>
  <c r="E13" i="9"/>
  <c r="D13" i="9"/>
  <c r="C13" i="9"/>
  <c r="I12" i="9"/>
  <c r="H12" i="9"/>
  <c r="G12" i="9"/>
  <c r="E12" i="9"/>
  <c r="D12" i="9"/>
  <c r="C12" i="9"/>
  <c r="I11" i="9"/>
  <c r="H11" i="9"/>
  <c r="G11" i="9"/>
  <c r="E11" i="9"/>
  <c r="D11" i="9"/>
  <c r="C11" i="9"/>
  <c r="I10" i="9"/>
  <c r="H10" i="9"/>
  <c r="G10" i="9"/>
  <c r="E10" i="9"/>
  <c r="D10" i="9"/>
  <c r="C10" i="9"/>
  <c r="I9" i="9"/>
  <c r="H9" i="9"/>
  <c r="H41" i="9" s="1"/>
  <c r="H43" i="9" s="1"/>
  <c r="G9" i="9"/>
  <c r="E9" i="9"/>
  <c r="D9" i="9"/>
  <c r="C9" i="9"/>
  <c r="I8" i="9"/>
  <c r="I45" i="9" s="1"/>
  <c r="H8" i="9"/>
  <c r="G8" i="9"/>
  <c r="E8" i="9"/>
  <c r="D8" i="9"/>
  <c r="C8" i="9"/>
  <c r="F45" i="8"/>
  <c r="B45" i="8"/>
  <c r="F43" i="8"/>
  <c r="F41" i="8"/>
  <c r="F44" i="8" s="1"/>
  <c r="B41" i="8"/>
  <c r="B44" i="8" s="1"/>
  <c r="I40" i="8"/>
  <c r="H40" i="8"/>
  <c r="G40" i="8"/>
  <c r="E40" i="8"/>
  <c r="D40" i="8"/>
  <c r="C40" i="8"/>
  <c r="I39" i="8"/>
  <c r="H39" i="8"/>
  <c r="G39" i="8"/>
  <c r="E39" i="8"/>
  <c r="D39" i="8"/>
  <c r="C39" i="8"/>
  <c r="I38" i="8"/>
  <c r="H38" i="8"/>
  <c r="G38" i="8"/>
  <c r="E38" i="8"/>
  <c r="D38" i="8"/>
  <c r="C38" i="8"/>
  <c r="I37" i="8"/>
  <c r="H37" i="8"/>
  <c r="G37" i="8"/>
  <c r="E37" i="8"/>
  <c r="D37" i="8"/>
  <c r="C37" i="8"/>
  <c r="I36" i="8"/>
  <c r="H36" i="8"/>
  <c r="G36" i="8"/>
  <c r="E36" i="8"/>
  <c r="D36" i="8"/>
  <c r="C36" i="8"/>
  <c r="I35" i="8"/>
  <c r="H35" i="8"/>
  <c r="G35" i="8"/>
  <c r="E35" i="8"/>
  <c r="D35" i="8"/>
  <c r="C35" i="8"/>
  <c r="I34" i="8"/>
  <c r="H34" i="8"/>
  <c r="G34" i="8"/>
  <c r="E34" i="8"/>
  <c r="D34" i="8"/>
  <c r="C34" i="8"/>
  <c r="I33" i="8"/>
  <c r="H33" i="8"/>
  <c r="G33" i="8"/>
  <c r="E33" i="8"/>
  <c r="D33" i="8"/>
  <c r="C33" i="8"/>
  <c r="I32" i="8"/>
  <c r="H32" i="8"/>
  <c r="G32" i="8"/>
  <c r="E32" i="8"/>
  <c r="D32" i="8"/>
  <c r="C32" i="8"/>
  <c r="I31" i="8"/>
  <c r="H31" i="8"/>
  <c r="G31" i="8"/>
  <c r="E31" i="8"/>
  <c r="D31" i="8"/>
  <c r="C31" i="8"/>
  <c r="I30" i="8"/>
  <c r="H30" i="8"/>
  <c r="G30" i="8"/>
  <c r="E30" i="8"/>
  <c r="D30" i="8"/>
  <c r="C30" i="8"/>
  <c r="I29" i="8"/>
  <c r="H29" i="8"/>
  <c r="G29" i="8"/>
  <c r="E29" i="8"/>
  <c r="D29" i="8"/>
  <c r="C29" i="8"/>
  <c r="I27" i="8"/>
  <c r="H27" i="8"/>
  <c r="G27" i="8"/>
  <c r="E27" i="8"/>
  <c r="D27" i="8"/>
  <c r="C27" i="8"/>
  <c r="I26" i="8"/>
  <c r="H26" i="8"/>
  <c r="G26" i="8"/>
  <c r="E26" i="8"/>
  <c r="D26" i="8"/>
  <c r="C26" i="8"/>
  <c r="I25" i="8"/>
  <c r="H25" i="8"/>
  <c r="G25" i="8"/>
  <c r="E25" i="8"/>
  <c r="D25" i="8"/>
  <c r="C25" i="8"/>
  <c r="I24" i="8"/>
  <c r="H24" i="8"/>
  <c r="G24" i="8"/>
  <c r="E24" i="8"/>
  <c r="D24" i="8"/>
  <c r="C24" i="8"/>
  <c r="I22" i="8"/>
  <c r="H22" i="8"/>
  <c r="G22" i="8"/>
  <c r="E22" i="8"/>
  <c r="D22" i="8"/>
  <c r="C22" i="8"/>
  <c r="I21" i="8"/>
  <c r="H21" i="8"/>
  <c r="G21" i="8"/>
  <c r="E21" i="8"/>
  <c r="D21" i="8"/>
  <c r="C21" i="8"/>
  <c r="I20" i="8"/>
  <c r="H20" i="8"/>
  <c r="G20" i="8"/>
  <c r="E20" i="8"/>
  <c r="D20" i="8"/>
  <c r="C20" i="8"/>
  <c r="I19" i="8"/>
  <c r="H19" i="8"/>
  <c r="G19" i="8"/>
  <c r="E19" i="8"/>
  <c r="D19" i="8"/>
  <c r="C19" i="8"/>
  <c r="I18" i="8"/>
  <c r="H18" i="8"/>
  <c r="G18" i="8"/>
  <c r="E18" i="8"/>
  <c r="D18" i="8"/>
  <c r="C18" i="8"/>
  <c r="I17" i="8"/>
  <c r="H17" i="8"/>
  <c r="G17" i="8"/>
  <c r="E17" i="8"/>
  <c r="D17" i="8"/>
  <c r="C17" i="8"/>
  <c r="I16" i="8"/>
  <c r="H16" i="8"/>
  <c r="G16" i="8"/>
  <c r="E16" i="8"/>
  <c r="D16" i="8"/>
  <c r="C16" i="8"/>
  <c r="I14" i="8"/>
  <c r="H14" i="8"/>
  <c r="G14" i="8"/>
  <c r="E14" i="8"/>
  <c r="D14" i="8"/>
  <c r="C14" i="8"/>
  <c r="I13" i="8"/>
  <c r="H13" i="8"/>
  <c r="G13" i="8"/>
  <c r="E13" i="8"/>
  <c r="D13" i="8"/>
  <c r="C13" i="8"/>
  <c r="I12" i="8"/>
  <c r="H12" i="8"/>
  <c r="G12" i="8"/>
  <c r="E12" i="8"/>
  <c r="D12" i="8"/>
  <c r="C12" i="8"/>
  <c r="I11" i="8"/>
  <c r="H11" i="8"/>
  <c r="G11" i="8"/>
  <c r="E11" i="8"/>
  <c r="D11" i="8"/>
  <c r="C11" i="8"/>
  <c r="I10" i="8"/>
  <c r="H10" i="8"/>
  <c r="G10" i="8"/>
  <c r="E10" i="8"/>
  <c r="D10" i="8"/>
  <c r="C10" i="8"/>
  <c r="I9" i="8"/>
  <c r="H9" i="8"/>
  <c r="G9" i="8"/>
  <c r="E9" i="8"/>
  <c r="D9" i="8"/>
  <c r="C9" i="8"/>
  <c r="C45" i="8" s="1"/>
  <c r="I8" i="8"/>
  <c r="H8" i="8"/>
  <c r="G8" i="8"/>
  <c r="E8" i="8"/>
  <c r="D8" i="8"/>
  <c r="D41" i="8" s="1"/>
  <c r="D43" i="8" s="1"/>
  <c r="C8" i="8"/>
  <c r="F45" i="7"/>
  <c r="B45" i="7"/>
  <c r="F43" i="7"/>
  <c r="F41" i="7"/>
  <c r="F44" i="7" s="1"/>
  <c r="B41" i="7"/>
  <c r="B44" i="7" s="1"/>
  <c r="I40" i="7"/>
  <c r="H40" i="7"/>
  <c r="G40" i="7"/>
  <c r="E40" i="7"/>
  <c r="D40" i="7"/>
  <c r="C40" i="7"/>
  <c r="I39" i="7"/>
  <c r="H39" i="7"/>
  <c r="G39" i="7"/>
  <c r="E39" i="7"/>
  <c r="D39" i="7"/>
  <c r="C39" i="7"/>
  <c r="I38" i="7"/>
  <c r="H38" i="7"/>
  <c r="G38" i="7"/>
  <c r="E38" i="7"/>
  <c r="D38" i="7"/>
  <c r="C38" i="7"/>
  <c r="I37" i="7"/>
  <c r="H37" i="7"/>
  <c r="G37" i="7"/>
  <c r="E37" i="7"/>
  <c r="D37" i="7"/>
  <c r="C37" i="7"/>
  <c r="I36" i="7"/>
  <c r="H36" i="7"/>
  <c r="G36" i="7"/>
  <c r="E36" i="7"/>
  <c r="D36" i="7"/>
  <c r="C36" i="7"/>
  <c r="I35" i="7"/>
  <c r="H35" i="7"/>
  <c r="G35" i="7"/>
  <c r="E35" i="7"/>
  <c r="D35" i="7"/>
  <c r="C35" i="7"/>
  <c r="I34" i="7"/>
  <c r="H34" i="7"/>
  <c r="G34" i="7"/>
  <c r="E34" i="7"/>
  <c r="D34" i="7"/>
  <c r="C34" i="7"/>
  <c r="I33" i="7"/>
  <c r="H33" i="7"/>
  <c r="G33" i="7"/>
  <c r="E33" i="7"/>
  <c r="D33" i="7"/>
  <c r="C33" i="7"/>
  <c r="I32" i="7"/>
  <c r="H32" i="7"/>
  <c r="G32" i="7"/>
  <c r="E32" i="7"/>
  <c r="D32" i="7"/>
  <c r="C32" i="7"/>
  <c r="I31" i="7"/>
  <c r="H31" i="7"/>
  <c r="G31" i="7"/>
  <c r="E31" i="7"/>
  <c r="D31" i="7"/>
  <c r="C31" i="7"/>
  <c r="I30" i="7"/>
  <c r="H30" i="7"/>
  <c r="G30" i="7"/>
  <c r="E30" i="7"/>
  <c r="D30" i="7"/>
  <c r="C30" i="7"/>
  <c r="I29" i="7"/>
  <c r="H29" i="7"/>
  <c r="G29" i="7"/>
  <c r="E29" i="7"/>
  <c r="D29" i="7"/>
  <c r="C29" i="7"/>
  <c r="I27" i="7"/>
  <c r="H27" i="7"/>
  <c r="G27" i="7"/>
  <c r="E27" i="7"/>
  <c r="D27" i="7"/>
  <c r="C27" i="7"/>
  <c r="I26" i="7"/>
  <c r="H26" i="7"/>
  <c r="G26" i="7"/>
  <c r="E26" i="7"/>
  <c r="D26" i="7"/>
  <c r="C26" i="7"/>
  <c r="I25" i="7"/>
  <c r="H25" i="7"/>
  <c r="G25" i="7"/>
  <c r="E25" i="7"/>
  <c r="D25" i="7"/>
  <c r="C25" i="7"/>
  <c r="I24" i="7"/>
  <c r="H24" i="7"/>
  <c r="G24" i="7"/>
  <c r="E24" i="7"/>
  <c r="D24" i="7"/>
  <c r="C24" i="7"/>
  <c r="I22" i="7"/>
  <c r="H22" i="7"/>
  <c r="G22" i="7"/>
  <c r="E22" i="7"/>
  <c r="D22" i="7"/>
  <c r="C22" i="7"/>
  <c r="I21" i="7"/>
  <c r="H21" i="7"/>
  <c r="G21" i="7"/>
  <c r="E21" i="7"/>
  <c r="D21" i="7"/>
  <c r="C21" i="7"/>
  <c r="I20" i="7"/>
  <c r="H20" i="7"/>
  <c r="G20" i="7"/>
  <c r="E20" i="7"/>
  <c r="D20" i="7"/>
  <c r="C20" i="7"/>
  <c r="I19" i="7"/>
  <c r="H19" i="7"/>
  <c r="G19" i="7"/>
  <c r="E19" i="7"/>
  <c r="D19" i="7"/>
  <c r="C19" i="7"/>
  <c r="I18" i="7"/>
  <c r="H18" i="7"/>
  <c r="G18" i="7"/>
  <c r="E18" i="7"/>
  <c r="D18" i="7"/>
  <c r="C18" i="7"/>
  <c r="I17" i="7"/>
  <c r="H17" i="7"/>
  <c r="G17" i="7"/>
  <c r="E17" i="7"/>
  <c r="D17" i="7"/>
  <c r="C17" i="7"/>
  <c r="I16" i="7"/>
  <c r="H16" i="7"/>
  <c r="G16" i="7"/>
  <c r="E16" i="7"/>
  <c r="D16" i="7"/>
  <c r="C16" i="7"/>
  <c r="I14" i="7"/>
  <c r="H14" i="7"/>
  <c r="G14" i="7"/>
  <c r="E14" i="7"/>
  <c r="D14" i="7"/>
  <c r="C14" i="7"/>
  <c r="I13" i="7"/>
  <c r="H13" i="7"/>
  <c r="G13" i="7"/>
  <c r="E13" i="7"/>
  <c r="D13" i="7"/>
  <c r="C13" i="7"/>
  <c r="I12" i="7"/>
  <c r="H12" i="7"/>
  <c r="G12" i="7"/>
  <c r="E12" i="7"/>
  <c r="D12" i="7"/>
  <c r="C12" i="7"/>
  <c r="I11" i="7"/>
  <c r="H11" i="7"/>
  <c r="G11" i="7"/>
  <c r="E11" i="7"/>
  <c r="D11" i="7"/>
  <c r="C11" i="7"/>
  <c r="I10" i="7"/>
  <c r="H10" i="7"/>
  <c r="G10" i="7"/>
  <c r="E10" i="7"/>
  <c r="D10" i="7"/>
  <c r="C10" i="7"/>
  <c r="I9" i="7"/>
  <c r="H9" i="7"/>
  <c r="G9" i="7"/>
  <c r="E9" i="7"/>
  <c r="E41" i="7" s="1"/>
  <c r="E43" i="7" s="1"/>
  <c r="D9" i="7"/>
  <c r="C9" i="7"/>
  <c r="I8" i="7"/>
  <c r="H8" i="7"/>
  <c r="G8" i="7"/>
  <c r="E8" i="7"/>
  <c r="D8" i="7"/>
  <c r="C8" i="7"/>
  <c r="F45" i="6"/>
  <c r="B45" i="6"/>
  <c r="F43" i="6"/>
  <c r="F41" i="6"/>
  <c r="F44" i="6" s="1"/>
  <c r="B41" i="6"/>
  <c r="B44" i="6" s="1"/>
  <c r="I40" i="6"/>
  <c r="H40" i="6"/>
  <c r="G40" i="6"/>
  <c r="E40" i="6"/>
  <c r="D40" i="6"/>
  <c r="C40" i="6"/>
  <c r="I39" i="6"/>
  <c r="H39" i="6"/>
  <c r="G39" i="6"/>
  <c r="E39" i="6"/>
  <c r="D39" i="6"/>
  <c r="C39" i="6"/>
  <c r="I38" i="6"/>
  <c r="H38" i="6"/>
  <c r="G38" i="6"/>
  <c r="E38" i="6"/>
  <c r="D38" i="6"/>
  <c r="C38" i="6"/>
  <c r="I37" i="6"/>
  <c r="H37" i="6"/>
  <c r="G37" i="6"/>
  <c r="E37" i="6"/>
  <c r="D37" i="6"/>
  <c r="C37" i="6"/>
  <c r="I36" i="6"/>
  <c r="H36" i="6"/>
  <c r="G36" i="6"/>
  <c r="E36" i="6"/>
  <c r="D36" i="6"/>
  <c r="C36" i="6"/>
  <c r="I35" i="6"/>
  <c r="H35" i="6"/>
  <c r="G35" i="6"/>
  <c r="E35" i="6"/>
  <c r="D35" i="6"/>
  <c r="C35" i="6"/>
  <c r="I34" i="6"/>
  <c r="H34" i="6"/>
  <c r="G34" i="6"/>
  <c r="E34" i="6"/>
  <c r="D34" i="6"/>
  <c r="C34" i="6"/>
  <c r="I33" i="6"/>
  <c r="H33" i="6"/>
  <c r="G33" i="6"/>
  <c r="E33" i="6"/>
  <c r="D33" i="6"/>
  <c r="C33" i="6"/>
  <c r="I32" i="6"/>
  <c r="H32" i="6"/>
  <c r="G32" i="6"/>
  <c r="E32" i="6"/>
  <c r="D32" i="6"/>
  <c r="C32" i="6"/>
  <c r="I31" i="6"/>
  <c r="H31" i="6"/>
  <c r="G31" i="6"/>
  <c r="E31" i="6"/>
  <c r="D31" i="6"/>
  <c r="C31" i="6"/>
  <c r="I30" i="6"/>
  <c r="H30" i="6"/>
  <c r="G30" i="6"/>
  <c r="E30" i="6"/>
  <c r="D30" i="6"/>
  <c r="C30" i="6"/>
  <c r="I29" i="6"/>
  <c r="H29" i="6"/>
  <c r="G29" i="6"/>
  <c r="E29" i="6"/>
  <c r="D29" i="6"/>
  <c r="C29" i="6"/>
  <c r="I27" i="6"/>
  <c r="H27" i="6"/>
  <c r="G27" i="6"/>
  <c r="E27" i="6"/>
  <c r="D27" i="6"/>
  <c r="C27" i="6"/>
  <c r="I26" i="6"/>
  <c r="H26" i="6"/>
  <c r="G26" i="6"/>
  <c r="E26" i="6"/>
  <c r="D26" i="6"/>
  <c r="C26" i="6"/>
  <c r="I25" i="6"/>
  <c r="H25" i="6"/>
  <c r="G25" i="6"/>
  <c r="E25" i="6"/>
  <c r="D25" i="6"/>
  <c r="C25" i="6"/>
  <c r="I24" i="6"/>
  <c r="H24" i="6"/>
  <c r="G24" i="6"/>
  <c r="E24" i="6"/>
  <c r="D24" i="6"/>
  <c r="C24" i="6"/>
  <c r="I22" i="6"/>
  <c r="H22" i="6"/>
  <c r="G22" i="6"/>
  <c r="E22" i="6"/>
  <c r="D22" i="6"/>
  <c r="C22" i="6"/>
  <c r="I21" i="6"/>
  <c r="H21" i="6"/>
  <c r="G21" i="6"/>
  <c r="E21" i="6"/>
  <c r="D21" i="6"/>
  <c r="C21" i="6"/>
  <c r="I20" i="6"/>
  <c r="H20" i="6"/>
  <c r="G20" i="6"/>
  <c r="E20" i="6"/>
  <c r="D20" i="6"/>
  <c r="C20" i="6"/>
  <c r="I19" i="6"/>
  <c r="H19" i="6"/>
  <c r="G19" i="6"/>
  <c r="E19" i="6"/>
  <c r="D19" i="6"/>
  <c r="C19" i="6"/>
  <c r="I18" i="6"/>
  <c r="H18" i="6"/>
  <c r="G18" i="6"/>
  <c r="E18" i="6"/>
  <c r="D18" i="6"/>
  <c r="C18" i="6"/>
  <c r="I17" i="6"/>
  <c r="H17" i="6"/>
  <c r="G17" i="6"/>
  <c r="E17" i="6"/>
  <c r="D17" i="6"/>
  <c r="C17" i="6"/>
  <c r="I16" i="6"/>
  <c r="H16" i="6"/>
  <c r="G16" i="6"/>
  <c r="E16" i="6"/>
  <c r="D16" i="6"/>
  <c r="C16" i="6"/>
  <c r="I14" i="6"/>
  <c r="H14" i="6"/>
  <c r="G14" i="6"/>
  <c r="E14" i="6"/>
  <c r="D14" i="6"/>
  <c r="C14" i="6"/>
  <c r="I13" i="6"/>
  <c r="H13" i="6"/>
  <c r="G13" i="6"/>
  <c r="E13" i="6"/>
  <c r="D13" i="6"/>
  <c r="C13" i="6"/>
  <c r="I12" i="6"/>
  <c r="H12" i="6"/>
  <c r="G12" i="6"/>
  <c r="E12" i="6"/>
  <c r="D12" i="6"/>
  <c r="C12" i="6"/>
  <c r="I11" i="6"/>
  <c r="H11" i="6"/>
  <c r="G11" i="6"/>
  <c r="E11" i="6"/>
  <c r="D11" i="6"/>
  <c r="C11" i="6"/>
  <c r="I10" i="6"/>
  <c r="H10" i="6"/>
  <c r="G10" i="6"/>
  <c r="E10" i="6"/>
  <c r="D10" i="6"/>
  <c r="C10" i="6"/>
  <c r="I9" i="6"/>
  <c r="H9" i="6"/>
  <c r="G9" i="6"/>
  <c r="E9" i="6"/>
  <c r="D9" i="6"/>
  <c r="C9" i="6"/>
  <c r="I8" i="6"/>
  <c r="H8" i="6"/>
  <c r="G8" i="6"/>
  <c r="E8" i="6"/>
  <c r="D8" i="6"/>
  <c r="C8" i="6"/>
  <c r="F45" i="5"/>
  <c r="B45" i="5"/>
  <c r="F43" i="5"/>
  <c r="F41" i="5"/>
  <c r="F44" i="5" s="1"/>
  <c r="B41" i="5"/>
  <c r="B44" i="5" s="1"/>
  <c r="I40" i="5"/>
  <c r="H40" i="5"/>
  <c r="G40" i="5"/>
  <c r="E40" i="5"/>
  <c r="D40" i="5"/>
  <c r="C40" i="5"/>
  <c r="I39" i="5"/>
  <c r="H39" i="5"/>
  <c r="G39" i="5"/>
  <c r="E39" i="5"/>
  <c r="D39" i="5"/>
  <c r="C39" i="5"/>
  <c r="I38" i="5"/>
  <c r="H38" i="5"/>
  <c r="G38" i="5"/>
  <c r="E38" i="5"/>
  <c r="D38" i="5"/>
  <c r="C38" i="5"/>
  <c r="I37" i="5"/>
  <c r="H37" i="5"/>
  <c r="G37" i="5"/>
  <c r="E37" i="5"/>
  <c r="D37" i="5"/>
  <c r="C37" i="5"/>
  <c r="I36" i="5"/>
  <c r="H36" i="5"/>
  <c r="G36" i="5"/>
  <c r="E36" i="5"/>
  <c r="D36" i="5"/>
  <c r="C36" i="5"/>
  <c r="I35" i="5"/>
  <c r="H35" i="5"/>
  <c r="G35" i="5"/>
  <c r="E35" i="5"/>
  <c r="D35" i="5"/>
  <c r="C35" i="5"/>
  <c r="I34" i="5"/>
  <c r="H34" i="5"/>
  <c r="G34" i="5"/>
  <c r="E34" i="5"/>
  <c r="D34" i="5"/>
  <c r="C34" i="5"/>
  <c r="I33" i="5"/>
  <c r="H33" i="5"/>
  <c r="G33" i="5"/>
  <c r="E33" i="5"/>
  <c r="D33" i="5"/>
  <c r="C33" i="5"/>
  <c r="I32" i="5"/>
  <c r="H32" i="5"/>
  <c r="G32" i="5"/>
  <c r="E32" i="5"/>
  <c r="D32" i="5"/>
  <c r="C32" i="5"/>
  <c r="I31" i="5"/>
  <c r="H31" i="5"/>
  <c r="G31" i="5"/>
  <c r="E31" i="5"/>
  <c r="D31" i="5"/>
  <c r="C31" i="5"/>
  <c r="I30" i="5"/>
  <c r="H30" i="5"/>
  <c r="G30" i="5"/>
  <c r="E30" i="5"/>
  <c r="D30" i="5"/>
  <c r="C30" i="5"/>
  <c r="I29" i="5"/>
  <c r="H29" i="5"/>
  <c r="G29" i="5"/>
  <c r="E29" i="5"/>
  <c r="D29" i="5"/>
  <c r="C29" i="5"/>
  <c r="I27" i="5"/>
  <c r="H27" i="5"/>
  <c r="G27" i="5"/>
  <c r="E27" i="5"/>
  <c r="D27" i="5"/>
  <c r="C27" i="5"/>
  <c r="I26" i="5"/>
  <c r="H26" i="5"/>
  <c r="G26" i="5"/>
  <c r="E26" i="5"/>
  <c r="D26" i="5"/>
  <c r="C26" i="5"/>
  <c r="I25" i="5"/>
  <c r="H25" i="5"/>
  <c r="G25" i="5"/>
  <c r="E25" i="5"/>
  <c r="D25" i="5"/>
  <c r="C25" i="5"/>
  <c r="I24" i="5"/>
  <c r="H24" i="5"/>
  <c r="G24" i="5"/>
  <c r="E24" i="5"/>
  <c r="D24" i="5"/>
  <c r="C24" i="5"/>
  <c r="I22" i="5"/>
  <c r="H22" i="5"/>
  <c r="G22" i="5"/>
  <c r="E22" i="5"/>
  <c r="D22" i="5"/>
  <c r="C22" i="5"/>
  <c r="I21" i="5"/>
  <c r="H21" i="5"/>
  <c r="G21" i="5"/>
  <c r="E21" i="5"/>
  <c r="D21" i="5"/>
  <c r="C21" i="5"/>
  <c r="I20" i="5"/>
  <c r="H20" i="5"/>
  <c r="G20" i="5"/>
  <c r="E20" i="5"/>
  <c r="D20" i="5"/>
  <c r="C20" i="5"/>
  <c r="I19" i="5"/>
  <c r="H19" i="5"/>
  <c r="G19" i="5"/>
  <c r="E19" i="5"/>
  <c r="D19" i="5"/>
  <c r="C19" i="5"/>
  <c r="I18" i="5"/>
  <c r="H18" i="5"/>
  <c r="G18" i="5"/>
  <c r="E18" i="5"/>
  <c r="D18" i="5"/>
  <c r="C18" i="5"/>
  <c r="I17" i="5"/>
  <c r="H17" i="5"/>
  <c r="G17" i="5"/>
  <c r="E17" i="5"/>
  <c r="D17" i="5"/>
  <c r="C17" i="5"/>
  <c r="I16" i="5"/>
  <c r="H16" i="5"/>
  <c r="G16" i="5"/>
  <c r="E16" i="5"/>
  <c r="D16" i="5"/>
  <c r="C16" i="5"/>
  <c r="I14" i="5"/>
  <c r="H14" i="5"/>
  <c r="G14" i="5"/>
  <c r="E14" i="5"/>
  <c r="D14" i="5"/>
  <c r="C14" i="5"/>
  <c r="I13" i="5"/>
  <c r="H13" i="5"/>
  <c r="G13" i="5"/>
  <c r="E13" i="5"/>
  <c r="D13" i="5"/>
  <c r="C13" i="5"/>
  <c r="I12" i="5"/>
  <c r="H12" i="5"/>
  <c r="G12" i="5"/>
  <c r="E12" i="5"/>
  <c r="D12" i="5"/>
  <c r="C12" i="5"/>
  <c r="I11" i="5"/>
  <c r="H11" i="5"/>
  <c r="G11" i="5"/>
  <c r="E11" i="5"/>
  <c r="D11" i="5"/>
  <c r="C11" i="5"/>
  <c r="I10" i="5"/>
  <c r="H10" i="5"/>
  <c r="G10" i="5"/>
  <c r="E10" i="5"/>
  <c r="D10" i="5"/>
  <c r="C10" i="5"/>
  <c r="I9" i="5"/>
  <c r="H9" i="5"/>
  <c r="G9" i="5"/>
  <c r="E9" i="5"/>
  <c r="D9" i="5"/>
  <c r="C9" i="5"/>
  <c r="I8" i="5"/>
  <c r="H8" i="5"/>
  <c r="G8" i="5"/>
  <c r="E8" i="5"/>
  <c r="D8" i="5"/>
  <c r="C8" i="5"/>
  <c r="F45" i="2"/>
  <c r="B45" i="2"/>
  <c r="B41" i="2"/>
  <c r="C45" i="14" l="1"/>
  <c r="D41" i="14"/>
  <c r="D43" i="14" s="1"/>
  <c r="G45" i="19"/>
  <c r="B48" i="19"/>
  <c r="C41" i="19"/>
  <c r="C43" i="19" s="1"/>
  <c r="E41" i="19"/>
  <c r="E43" i="19" s="1"/>
  <c r="D41" i="19"/>
  <c r="D43" i="19" s="1"/>
  <c r="E45" i="17"/>
  <c r="C45" i="16"/>
  <c r="E41" i="16"/>
  <c r="E43" i="16" s="1"/>
  <c r="D41" i="16"/>
  <c r="D43" i="16" s="1"/>
  <c r="G45" i="15"/>
  <c r="I41" i="15"/>
  <c r="I43" i="15" s="1"/>
  <c r="C41" i="15"/>
  <c r="C43" i="15" s="1"/>
  <c r="E45" i="15"/>
  <c r="I45" i="12"/>
  <c r="B48" i="12"/>
  <c r="D45" i="12"/>
  <c r="E41" i="12"/>
  <c r="E43" i="12" s="1"/>
  <c r="E45" i="13"/>
  <c r="C45" i="13"/>
  <c r="H45" i="11"/>
  <c r="I45" i="11"/>
  <c r="D45" i="9"/>
  <c r="G41" i="8"/>
  <c r="G43" i="8" s="1"/>
  <c r="E41" i="8"/>
  <c r="E43" i="8" s="1"/>
  <c r="I45" i="7"/>
  <c r="C45" i="7"/>
  <c r="B48" i="6"/>
  <c r="E41" i="6"/>
  <c r="E43" i="6" s="1"/>
  <c r="C41" i="5"/>
  <c r="C43" i="5" s="1"/>
  <c r="E41" i="10"/>
  <c r="E43" i="10" s="1"/>
  <c r="C41" i="10"/>
  <c r="C43" i="10" s="1"/>
  <c r="G45" i="14"/>
  <c r="I41" i="14"/>
  <c r="I43" i="14" s="1"/>
  <c r="H41" i="14"/>
  <c r="H43" i="14" s="1"/>
  <c r="H45" i="14"/>
  <c r="B48" i="14"/>
  <c r="I45" i="14"/>
  <c r="E45" i="14"/>
  <c r="E41" i="14"/>
  <c r="E43" i="14" s="1"/>
  <c r="C41" i="14"/>
  <c r="C43" i="14" s="1"/>
  <c r="D45" i="14"/>
  <c r="I45" i="18"/>
  <c r="H45" i="18"/>
  <c r="G41" i="18"/>
  <c r="G43" i="18" s="1"/>
  <c r="G45" i="18"/>
  <c r="H41" i="18"/>
  <c r="H43" i="18" s="1"/>
  <c r="C45" i="19"/>
  <c r="G41" i="19"/>
  <c r="G43" i="19" s="1"/>
  <c r="H41" i="19"/>
  <c r="H43" i="19" s="1"/>
  <c r="I41" i="19"/>
  <c r="I43" i="19" s="1"/>
  <c r="B43" i="19"/>
  <c r="C45" i="18"/>
  <c r="E41" i="18"/>
  <c r="E43" i="18" s="1"/>
  <c r="D45" i="18"/>
  <c r="C41" i="18"/>
  <c r="C43" i="18" s="1"/>
  <c r="E45" i="18"/>
  <c r="D41" i="18"/>
  <c r="D43" i="18" s="1"/>
  <c r="I45" i="17"/>
  <c r="G41" i="17"/>
  <c r="G43" i="17" s="1"/>
  <c r="H41" i="17"/>
  <c r="H43" i="17" s="1"/>
  <c r="B48" i="17"/>
  <c r="D41" i="17"/>
  <c r="D43" i="17" s="1"/>
  <c r="E41" i="17"/>
  <c r="E43" i="17" s="1"/>
  <c r="C41" i="17"/>
  <c r="C43" i="17" s="1"/>
  <c r="H41" i="16"/>
  <c r="H43" i="16" s="1"/>
  <c r="G45" i="16"/>
  <c r="I41" i="16"/>
  <c r="I43" i="16" s="1"/>
  <c r="H45" i="16"/>
  <c r="B48" i="16"/>
  <c r="G41" i="16"/>
  <c r="G43" i="16" s="1"/>
  <c r="I45" i="16"/>
  <c r="D45" i="16"/>
  <c r="C41" i="16"/>
  <c r="C43" i="16" s="1"/>
  <c r="E45" i="16"/>
  <c r="H45" i="15"/>
  <c r="B48" i="15"/>
  <c r="I45" i="15"/>
  <c r="G41" i="15"/>
  <c r="G43" i="15" s="1"/>
  <c r="D45" i="15"/>
  <c r="H45" i="12"/>
  <c r="E45" i="12"/>
  <c r="C41" i="12"/>
  <c r="C43" i="12" s="1"/>
  <c r="D41" i="12"/>
  <c r="D43" i="12" s="1"/>
  <c r="G45" i="13"/>
  <c r="H41" i="13"/>
  <c r="H43" i="13" s="1"/>
  <c r="H45" i="13"/>
  <c r="B48" i="13"/>
  <c r="I45" i="13"/>
  <c r="C41" i="13"/>
  <c r="C43" i="13" s="1"/>
  <c r="D41" i="13"/>
  <c r="D43" i="13" s="1"/>
  <c r="B43" i="18"/>
  <c r="C45" i="17"/>
  <c r="D45" i="17"/>
  <c r="I41" i="17"/>
  <c r="I43" i="17" s="1"/>
  <c r="B43" i="17"/>
  <c r="B43" i="16"/>
  <c r="E41" i="15"/>
  <c r="E43" i="15" s="1"/>
  <c r="C45" i="15"/>
  <c r="B43" i="15"/>
  <c r="G41" i="14"/>
  <c r="G43" i="14" s="1"/>
  <c r="B43" i="14"/>
  <c r="E41" i="13"/>
  <c r="E43" i="13" s="1"/>
  <c r="D45" i="13"/>
  <c r="G41" i="13"/>
  <c r="G43" i="13" s="1"/>
  <c r="I41" i="13"/>
  <c r="I43" i="13" s="1"/>
  <c r="B43" i="13"/>
  <c r="B48" i="11"/>
  <c r="G41" i="11"/>
  <c r="G43" i="11" s="1"/>
  <c r="H41" i="11"/>
  <c r="H43" i="11" s="1"/>
  <c r="G45" i="11"/>
  <c r="I41" i="11"/>
  <c r="I43" i="11" s="1"/>
  <c r="E45" i="11"/>
  <c r="D45" i="11"/>
  <c r="C41" i="11"/>
  <c r="C43" i="11" s="1"/>
  <c r="D41" i="11"/>
  <c r="D43" i="11" s="1"/>
  <c r="G45" i="9"/>
  <c r="I41" i="9"/>
  <c r="I43" i="9" s="1"/>
  <c r="H45" i="9"/>
  <c r="B48" i="9"/>
  <c r="D41" i="9"/>
  <c r="D43" i="9" s="1"/>
  <c r="E45" i="9"/>
  <c r="C41" i="9"/>
  <c r="C43" i="9" s="1"/>
  <c r="G45" i="8"/>
  <c r="I45" i="8"/>
  <c r="H45" i="8"/>
  <c r="D45" i="8"/>
  <c r="E45" i="8"/>
  <c r="C41" i="8"/>
  <c r="C43" i="8" s="1"/>
  <c r="H45" i="7"/>
  <c r="H41" i="7"/>
  <c r="H43" i="7" s="1"/>
  <c r="G45" i="7"/>
  <c r="I41" i="7"/>
  <c r="I43" i="7" s="1"/>
  <c r="C41" i="7"/>
  <c r="C43" i="7" s="1"/>
  <c r="D41" i="7"/>
  <c r="D43" i="7" s="1"/>
  <c r="E45" i="7"/>
  <c r="I41" i="6"/>
  <c r="I43" i="6" s="1"/>
  <c r="H45" i="6"/>
  <c r="G45" i="6"/>
  <c r="I45" i="6"/>
  <c r="D45" i="6"/>
  <c r="C41" i="6"/>
  <c r="C43" i="6" s="1"/>
  <c r="E45" i="6"/>
  <c r="C45" i="6"/>
  <c r="D41" i="6"/>
  <c r="D43" i="6" s="1"/>
  <c r="I41" i="5"/>
  <c r="I43" i="5" s="1"/>
  <c r="G45" i="5"/>
  <c r="H45" i="5"/>
  <c r="B48" i="5"/>
  <c r="I45" i="5"/>
  <c r="H41" i="5"/>
  <c r="H43" i="5" s="1"/>
  <c r="D45" i="5"/>
  <c r="D41" i="5"/>
  <c r="D43" i="5" s="1"/>
  <c r="E45" i="5"/>
  <c r="H41" i="10"/>
  <c r="H43" i="10" s="1"/>
  <c r="H45" i="10"/>
  <c r="B48" i="10"/>
  <c r="I45" i="10"/>
  <c r="E45" i="10"/>
  <c r="D41" i="10"/>
  <c r="D43" i="10" s="1"/>
  <c r="D45" i="10"/>
  <c r="G41" i="12"/>
  <c r="G43" i="12" s="1"/>
  <c r="H41" i="12"/>
  <c r="H43" i="12" s="1"/>
  <c r="B43" i="12"/>
  <c r="E41" i="11"/>
  <c r="E43" i="11" s="1"/>
  <c r="C45" i="11"/>
  <c r="B43" i="11"/>
  <c r="G41" i="10"/>
  <c r="G43" i="10" s="1"/>
  <c r="I41" i="10"/>
  <c r="I43" i="10" s="1"/>
  <c r="B43" i="10"/>
  <c r="E41" i="9"/>
  <c r="E43" i="9" s="1"/>
  <c r="C45" i="9"/>
  <c r="G41" i="9"/>
  <c r="G43" i="9" s="1"/>
  <c r="B43" i="9"/>
  <c r="B48" i="8"/>
  <c r="H41" i="8"/>
  <c r="H43" i="8" s="1"/>
  <c r="I41" i="8"/>
  <c r="I43" i="8" s="1"/>
  <c r="B43" i="8"/>
  <c r="B48" i="7"/>
  <c r="D45" i="7"/>
  <c r="G41" i="7"/>
  <c r="G43" i="7" s="1"/>
  <c r="B43" i="7"/>
  <c r="G41" i="6"/>
  <c r="G43" i="6" s="1"/>
  <c r="H41" i="6"/>
  <c r="H43" i="6" s="1"/>
  <c r="B43" i="6"/>
  <c r="E41" i="5"/>
  <c r="E43" i="5" s="1"/>
  <c r="C45" i="5"/>
  <c r="G41" i="5"/>
  <c r="G43" i="5" s="1"/>
  <c r="B43" i="5"/>
  <c r="C30" i="2"/>
  <c r="D30" i="2"/>
  <c r="E30" i="2"/>
  <c r="C31" i="2"/>
  <c r="D31" i="2"/>
  <c r="E31" i="2"/>
  <c r="C32" i="2"/>
  <c r="D32" i="2"/>
  <c r="E32" i="2"/>
  <c r="C33" i="2"/>
  <c r="D33" i="2"/>
  <c r="E33" i="2"/>
  <c r="C34" i="2"/>
  <c r="D34" i="2"/>
  <c r="E34" i="2"/>
  <c r="C35" i="2"/>
  <c r="D35" i="2"/>
  <c r="E35" i="2"/>
  <c r="C36" i="2"/>
  <c r="D36" i="2"/>
  <c r="E36" i="2"/>
  <c r="C37" i="2"/>
  <c r="D37" i="2"/>
  <c r="E37" i="2"/>
  <c r="C38" i="2"/>
  <c r="D38" i="2"/>
  <c r="E38" i="2"/>
  <c r="C39" i="2"/>
  <c r="D39" i="2"/>
  <c r="E39" i="2"/>
  <c r="C40" i="2"/>
  <c r="D40" i="2"/>
  <c r="E40" i="2"/>
  <c r="E29" i="2"/>
  <c r="D29" i="2"/>
  <c r="C29" i="2"/>
  <c r="G30" i="2"/>
  <c r="H30" i="2"/>
  <c r="I30" i="2"/>
  <c r="G31" i="2"/>
  <c r="H31" i="2"/>
  <c r="I31" i="2"/>
  <c r="G32" i="2"/>
  <c r="H32" i="2"/>
  <c r="I32" i="2"/>
  <c r="G33" i="2"/>
  <c r="H33" i="2"/>
  <c r="I33" i="2"/>
  <c r="G34" i="2"/>
  <c r="H34" i="2"/>
  <c r="I34" i="2"/>
  <c r="G35" i="2"/>
  <c r="H35" i="2"/>
  <c r="I35" i="2"/>
  <c r="G36" i="2"/>
  <c r="H36" i="2"/>
  <c r="I36" i="2"/>
  <c r="G37" i="2"/>
  <c r="H37" i="2"/>
  <c r="I37" i="2"/>
  <c r="G38" i="2"/>
  <c r="H38" i="2"/>
  <c r="I38" i="2"/>
  <c r="G39" i="2"/>
  <c r="H39" i="2"/>
  <c r="I39" i="2"/>
  <c r="G40" i="2"/>
  <c r="H40" i="2"/>
  <c r="I40" i="2"/>
  <c r="G25" i="2"/>
  <c r="H25" i="2"/>
  <c r="I25" i="2"/>
  <c r="G26" i="2"/>
  <c r="H26" i="2"/>
  <c r="I26" i="2"/>
  <c r="G27" i="2"/>
  <c r="H27" i="2"/>
  <c r="I27" i="2"/>
  <c r="I29" i="2"/>
  <c r="H29" i="2"/>
  <c r="G29" i="2"/>
  <c r="I24" i="2"/>
  <c r="H24" i="2"/>
  <c r="G24" i="2"/>
  <c r="C25" i="2"/>
  <c r="D25" i="2"/>
  <c r="E25" i="2"/>
  <c r="C26" i="2"/>
  <c r="D26" i="2"/>
  <c r="E26" i="2"/>
  <c r="C27" i="2"/>
  <c r="D27" i="2"/>
  <c r="E27" i="2"/>
  <c r="E24" i="2"/>
  <c r="D24" i="2"/>
  <c r="C24" i="2"/>
  <c r="G17" i="2"/>
  <c r="H17" i="2"/>
  <c r="I17" i="2"/>
  <c r="G18" i="2"/>
  <c r="H18" i="2"/>
  <c r="I18" i="2"/>
  <c r="G19" i="2"/>
  <c r="H19" i="2"/>
  <c r="I19" i="2"/>
  <c r="G20" i="2"/>
  <c r="H20" i="2"/>
  <c r="I20" i="2"/>
  <c r="G21" i="2"/>
  <c r="H21" i="2"/>
  <c r="I21" i="2"/>
  <c r="G22" i="2"/>
  <c r="H22" i="2"/>
  <c r="I22" i="2"/>
  <c r="I16" i="2"/>
  <c r="H16" i="2"/>
  <c r="G16" i="2"/>
  <c r="G9" i="2"/>
  <c r="H9" i="2"/>
  <c r="I9" i="2"/>
  <c r="G10" i="2"/>
  <c r="H10" i="2"/>
  <c r="I10" i="2"/>
  <c r="G11" i="2"/>
  <c r="H11" i="2"/>
  <c r="I11" i="2"/>
  <c r="G12" i="2"/>
  <c r="H12" i="2"/>
  <c r="I12" i="2"/>
  <c r="G13" i="2"/>
  <c r="H13" i="2"/>
  <c r="I13" i="2"/>
  <c r="G14" i="2"/>
  <c r="H14" i="2"/>
  <c r="I14" i="2"/>
  <c r="I8" i="2"/>
  <c r="H8" i="2"/>
  <c r="G8" i="2"/>
  <c r="C17" i="2"/>
  <c r="D17" i="2"/>
  <c r="E17" i="2"/>
  <c r="C18" i="2"/>
  <c r="D18" i="2"/>
  <c r="E18" i="2"/>
  <c r="C19" i="2"/>
  <c r="D19" i="2"/>
  <c r="E19" i="2"/>
  <c r="C20" i="2"/>
  <c r="D20" i="2"/>
  <c r="E20" i="2"/>
  <c r="C21" i="2"/>
  <c r="D21" i="2"/>
  <c r="E21" i="2"/>
  <c r="C22" i="2"/>
  <c r="D22" i="2"/>
  <c r="E22" i="2"/>
  <c r="E16" i="2"/>
  <c r="D16" i="2"/>
  <c r="C16" i="2"/>
  <c r="C9" i="2"/>
  <c r="D9" i="2"/>
  <c r="E9" i="2"/>
  <c r="C10" i="2"/>
  <c r="D10" i="2"/>
  <c r="E10" i="2"/>
  <c r="C11" i="2"/>
  <c r="D11" i="2"/>
  <c r="E11" i="2"/>
  <c r="C12" i="2"/>
  <c r="D12" i="2"/>
  <c r="E12" i="2"/>
  <c r="C13" i="2"/>
  <c r="D13" i="2"/>
  <c r="E13" i="2"/>
  <c r="C14" i="2"/>
  <c r="D14" i="2"/>
  <c r="E14" i="2"/>
  <c r="E8" i="2"/>
  <c r="D8" i="2"/>
  <c r="C8" i="2"/>
  <c r="S6" i="4"/>
  <c r="R6" i="4"/>
  <c r="Q6" i="4"/>
  <c r="I6" i="4"/>
  <c r="H6" i="4"/>
  <c r="G6" i="4"/>
  <c r="S5" i="4"/>
  <c r="R5" i="4"/>
  <c r="Q5" i="4"/>
  <c r="I5" i="4"/>
  <c r="H5" i="4"/>
  <c r="G5" i="4"/>
  <c r="S4" i="4"/>
  <c r="R4" i="4"/>
  <c r="Q4" i="4"/>
  <c r="I4" i="4"/>
  <c r="H4" i="4"/>
  <c r="G4" i="4"/>
  <c r="I45" i="2" l="1"/>
  <c r="I41" i="2"/>
  <c r="H45" i="2"/>
  <c r="H41" i="2"/>
  <c r="H43" i="2" s="1"/>
  <c r="G41" i="2"/>
  <c r="G45" i="2"/>
  <c r="C41" i="2"/>
  <c r="C43" i="2" s="1"/>
  <c r="C45" i="2"/>
  <c r="E41" i="2"/>
  <c r="E45" i="2"/>
  <c r="D45" i="2"/>
  <c r="D41" i="2"/>
  <c r="D43" i="2" s="1"/>
  <c r="F43" i="2"/>
  <c r="I43" i="2"/>
  <c r="G43" i="2"/>
  <c r="F41" i="2"/>
  <c r="F44" i="2" s="1"/>
  <c r="E43" i="2"/>
  <c r="B43" i="2"/>
  <c r="B44" i="2" l="1"/>
  <c r="B48" i="2" l="1"/>
</calcChain>
</file>

<file path=xl/sharedStrings.xml><?xml version="1.0" encoding="utf-8"?>
<sst xmlns="http://schemas.openxmlformats.org/spreadsheetml/2006/main" count="1371" uniqueCount="92">
  <si>
    <t>VERSION 7 DU 05/2021</t>
  </si>
  <si>
    <t>NOM DU PLAT /MIDI OU SOIR/ DATE DE CONSOMMATION</t>
  </si>
  <si>
    <t xml:space="preserve">DATE DE PRODUCTION : 
DLC:
</t>
  </si>
  <si>
    <t>/ //</t>
  </si>
  <si>
    <t>Cuisinier:</t>
  </si>
  <si>
    <t xml:space="preserve">Poids du produit après cuisson (avant mixage) : </t>
  </si>
  <si>
    <t>Opérateur:</t>
  </si>
  <si>
    <t xml:space="preserve">DATE : </t>
  </si>
  <si>
    <t>COMMANDE FINALE</t>
  </si>
  <si>
    <t>HA</t>
  </si>
  <si>
    <t>1P</t>
  </si>
  <si>
    <t>3P</t>
  </si>
  <si>
    <t>6P</t>
  </si>
  <si>
    <t>MIX</t>
  </si>
  <si>
    <t>EPHAD ANDRE *</t>
  </si>
  <si>
    <t>PASA</t>
  </si>
  <si>
    <t>U 1</t>
  </si>
  <si>
    <t>U 2</t>
  </si>
  <si>
    <t>U 3</t>
  </si>
  <si>
    <t>U 4</t>
  </si>
  <si>
    <t>U 5</t>
  </si>
  <si>
    <t>U 6</t>
  </si>
  <si>
    <t>CROIX ROUGE *</t>
  </si>
  <si>
    <t>RDC</t>
  </si>
  <si>
    <t>ACCEUIL DU JOUR</t>
  </si>
  <si>
    <t>ETAGE 1</t>
  </si>
  <si>
    <t>ETAGE 2</t>
  </si>
  <si>
    <t>ETAGE 3</t>
  </si>
  <si>
    <t>ETAGE 4</t>
  </si>
  <si>
    <t xml:space="preserve">ETAGE 5 </t>
  </si>
  <si>
    <t>EPHAD SAINT FRANCOIS*</t>
  </si>
  <si>
    <t xml:space="preserve"> ALZ </t>
  </si>
  <si>
    <t>SECTEUR 1 &amp; 2</t>
  </si>
  <si>
    <t>MHL*</t>
  </si>
  <si>
    <t>MAS *</t>
  </si>
  <si>
    <t>EPHAD ST CLOTILDE*</t>
  </si>
  <si>
    <t>UNITE ALZHEIMER</t>
  </si>
  <si>
    <t>IME BEAUSEJOUR*</t>
  </si>
  <si>
    <t>FAM ST FRANCOIS*</t>
  </si>
  <si>
    <t>CEM*</t>
  </si>
  <si>
    <t>EHPAD ST PAUL*</t>
  </si>
  <si>
    <t xml:space="preserve">HC </t>
  </si>
  <si>
    <t>MPL</t>
  </si>
  <si>
    <t xml:space="preserve">CCAS ST ANDRE </t>
  </si>
  <si>
    <t>NB TOTAL EFFECTIFS/ PORTIONS</t>
  </si>
  <si>
    <t>(Entourez) POSE DU THERMOBOUTON : OUI HA OU MIX/ NON</t>
  </si>
  <si>
    <t>Masse totale (Kg)</t>
  </si>
  <si>
    <t>Type de barquette</t>
  </si>
  <si>
    <t>P1</t>
  </si>
  <si>
    <t>P3</t>
  </si>
  <si>
    <t>P6</t>
  </si>
  <si>
    <t>Effectif vérifié</t>
  </si>
  <si>
    <t xml:space="preserve">ECHANTILLONS TEMOINS CC </t>
  </si>
  <si>
    <t>ECHANTILLONS TEMOINS DE MHL</t>
  </si>
  <si>
    <t>Masse totale MIX+HA+TE+TB (Kg)</t>
  </si>
  <si>
    <t>Production Prioritaire (si)</t>
  </si>
  <si>
    <t>Excedents Production + Conditionnement</t>
  </si>
  <si>
    <t>CONTRÔLE Post-Thermocellage</t>
  </si>
  <si>
    <t>Excédents après répartition</t>
  </si>
  <si>
    <t>DATE:</t>
  </si>
  <si>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pour les
Conditionneurs:
</t>
    </r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 pour le 
Répartiteur: 
Les sites surlignés </t>
    </r>
    <r>
      <rPr>
        <u/>
        <sz val="18"/>
        <rFont val="Calibri"/>
        <family val="2"/>
        <scheme val="minor"/>
      </rPr>
      <t xml:space="preserve">en </t>
    </r>
    <r>
      <rPr>
        <u/>
        <sz val="18"/>
        <color theme="6" tint="0.59999389629810485"/>
        <rFont val="Calibri"/>
        <family val="2"/>
        <scheme val="minor"/>
      </rPr>
      <t>vert</t>
    </r>
    <r>
      <rPr>
        <b/>
        <sz val="18"/>
        <rFont val="Calibri"/>
        <family val="2"/>
        <scheme val="minor"/>
      </rPr>
      <t xml:space="preserve"> sont prioritaires lors de la répartition
PRECISEZ LES REMPLACEMENTS EFFECTUES SI NECESSAIRE:
</t>
    </r>
  </si>
  <si>
    <r>
      <t xml:space="preserve">NOM+SIGNATURE CONDITIONNEUR:
</t>
    </r>
    <r>
      <rPr>
        <b/>
        <i/>
        <sz val="11"/>
        <color theme="1"/>
        <rFont val="Calibri"/>
        <family val="2"/>
        <scheme val="minor"/>
      </rPr>
      <t>(Obligatoire)</t>
    </r>
  </si>
  <si>
    <r>
      <t xml:space="preserve">NOM+SIGNATURE
REPARTITEUR:
</t>
    </r>
    <r>
      <rPr>
        <b/>
        <i/>
        <sz val="11"/>
        <color theme="1"/>
        <rFont val="Calibri"/>
        <family val="2"/>
        <scheme val="minor"/>
      </rPr>
      <t>(Obligatoire)</t>
    </r>
  </si>
  <si>
    <t>Plat</t>
  </si>
  <si>
    <t>Automate plat</t>
  </si>
  <si>
    <t>Riz</t>
  </si>
  <si>
    <t>Automate riz</t>
  </si>
  <si>
    <t>Type barquette</t>
  </si>
  <si>
    <t>Effectif</t>
  </si>
  <si>
    <t>P5</t>
  </si>
  <si>
    <t>LES SŒURS</t>
  </si>
  <si>
    <t>HDJ</t>
  </si>
  <si>
    <t>LUNDI 31 MAI 2021 SOIR</t>
  </si>
  <si>
    <t>MARDI 1ER JUIN 2021 MIDI</t>
  </si>
  <si>
    <t>MARDI 1ER JUIN 2021 SOIR</t>
  </si>
  <si>
    <t>MERCREDI 2 JUIN 2021 MIDI</t>
  </si>
  <si>
    <t>MERCREDI 2 JUIN 2021 SOIR</t>
  </si>
  <si>
    <t>JEUDI 3 JUIN 2021 MIDI</t>
  </si>
  <si>
    <t>JEUDI 3 JUIN 2021 SOIR</t>
  </si>
  <si>
    <t>VENDREDI 4 JUIN 2021 MIDI</t>
  </si>
  <si>
    <t>VENDREDI 4 JUIN 2021 SOIR</t>
  </si>
  <si>
    <t>SAMEDI 5 JUIN 2021 MIDI</t>
  </si>
  <si>
    <t xml:space="preserve">SAMEDI 5 JUIN 2021 SOIR </t>
  </si>
  <si>
    <t>DIMANCHE 6 JUIN 2021 MIDI</t>
  </si>
  <si>
    <t>DIMANCHE 6 JUIN 2021 SOIR</t>
  </si>
  <si>
    <t>Poids total</t>
  </si>
  <si>
    <t>Mixés</t>
  </si>
  <si>
    <t>Hachés</t>
  </si>
  <si>
    <t>LUNDI 7 JUIN  2021 MIDI</t>
  </si>
  <si>
    <t>Supplément</t>
  </si>
  <si>
    <t>Inventaire</t>
  </si>
  <si>
    <t>Récapitulatif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</si>
</sst>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;\-0;;@"/>
    <numFmt numFmtId="165" formatCode="0.0;\-0.0;;@"/>
  </numFmts>
  <fonts count="51" x14ac:knownFonts="1"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i/>
      <sz val="18"/>
      <name val="Calibri"/>
      <family val="2"/>
      <scheme val="minor"/>
    </font>
    <font>
      <u/>
      <sz val="18"/>
      <name val="Calibri"/>
      <family val="2"/>
      <scheme val="minor"/>
    </font>
    <font>
      <b/>
      <u/>
      <sz val="8"/>
      <color rgb="FF00B0F0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u/>
      <sz val="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i/>
      <sz val="12"/>
      <name val="Calibri"/>
      <family val="2"/>
      <scheme val="minor"/>
    </font>
    <font>
      <b/>
      <sz val="25"/>
      <name val="Calibri"/>
      <family val="2"/>
      <scheme val="minor"/>
    </font>
    <font>
      <b/>
      <sz val="20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8"/>
      <color theme="6" tint="0.59999389629810485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20"/>
      <color rgb="FF00B050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5"/>
      <color rgb="FFFF0000"/>
      <name val="Calibri"/>
      <family val="2"/>
      <scheme val="minor"/>
    </font>
    <font>
      <b/>
      <sz val="25"/>
      <color rgb="FF7030A0"/>
      <name val="Calibri"/>
      <family val="2"/>
      <scheme val="minor"/>
    </font>
    <font>
      <b/>
      <sz val="25"/>
      <color rgb="FF00B050"/>
      <name val="Calibri"/>
      <family val="2"/>
      <scheme val="minor"/>
    </font>
    <font>
      <b/>
      <sz val="25"/>
      <color theme="3" tint="-0.249977111117893"/>
      <name val="Calibri"/>
      <family val="2"/>
      <scheme val="minor"/>
    </font>
    <font>
      <b/>
      <sz val="25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4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/>
    </fill>
    <fill>
      <patternFill patternType="solid">
        <fgColor theme="6" tint="0.79998168889431442"/>
        <bgColor indexed="64"/>
      </patternFill>
    </fill>
    <fill>
      <patternFill patternType="lightGray">
        <bgColor theme="6" tint="0.79998168889431442"/>
      </patternFill>
    </fill>
    <fill>
      <patternFill patternType="lightGray">
        <bgColor theme="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FF"/>
        <bgColor indexed="64"/>
      </patternFill>
    </fill>
    <fill>
      <patternFill patternType="lightGray">
        <bgColor rgb="FFFFFFFF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4" fillId="0" borderId="0"/>
  </cellStyleXfs>
  <cellXfs count="212">
    <xf numFmtId="0" fontId="0" fillId="0" borderId="0" xfId="0"/>
    <xf numFmtId="0" fontId="24" fillId="0" borderId="0" xfId="1"/>
    <xf numFmtId="0" fontId="24" fillId="0" borderId="0" xfId="1" applyAlignment="1">
      <alignment vertical="top"/>
    </xf>
    <xf numFmtId="0" fontId="6" fillId="0" borderId="0" xfId="1" applyFont="1" applyAlignment="1">
      <alignment horizontal="left"/>
    </xf>
    <xf numFmtId="0" fontId="29" fillId="0" borderId="0" xfId="1" applyFont="1"/>
    <xf numFmtId="0" fontId="24" fillId="0" borderId="1" xfId="1" applyBorder="1"/>
    <xf numFmtId="0" fontId="11" fillId="0" borderId="4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3" borderId="18" xfId="1" applyFont="1" applyFill="1" applyBorder="1" applyAlignment="1">
      <alignment vertical="center" wrapText="1"/>
    </xf>
    <xf numFmtId="164" fontId="14" fillId="5" borderId="2" xfId="1" applyNumberFormat="1" applyFont="1" applyFill="1" applyBorder="1" applyAlignment="1">
      <alignment horizontal="center" wrapText="1"/>
    </xf>
    <xf numFmtId="0" fontId="30" fillId="5" borderId="6" xfId="1" applyFont="1" applyFill="1" applyBorder="1" applyAlignment="1">
      <alignment wrapText="1"/>
    </xf>
    <xf numFmtId="0" fontId="30" fillId="5" borderId="0" xfId="1" applyFont="1" applyFill="1" applyAlignment="1">
      <alignment horizontal="center" wrapText="1"/>
    </xf>
    <xf numFmtId="0" fontId="30" fillId="5" borderId="7" xfId="1" applyFont="1" applyFill="1" applyBorder="1" applyAlignment="1">
      <alignment horizontal="center" wrapText="1"/>
    </xf>
    <xf numFmtId="0" fontId="15" fillId="3" borderId="18" xfId="1" applyFont="1" applyFill="1" applyBorder="1" applyAlignment="1">
      <alignment vertical="center" textRotation="255" wrapText="1"/>
    </xf>
    <xf numFmtId="0" fontId="15" fillId="3" borderId="0" xfId="1" applyFont="1" applyFill="1" applyAlignment="1">
      <alignment vertical="center" textRotation="255" wrapText="1"/>
    </xf>
    <xf numFmtId="0" fontId="19" fillId="3" borderId="1" xfId="1" applyFont="1" applyFill="1" applyBorder="1" applyAlignment="1">
      <alignment horizontal="left" vertical="center"/>
    </xf>
    <xf numFmtId="0" fontId="20" fillId="10" borderId="0" xfId="1" applyFont="1" applyFill="1" applyAlignment="1">
      <alignment horizontal="center" vertical="center"/>
    </xf>
    <xf numFmtId="164" fontId="20" fillId="3" borderId="1" xfId="1" applyNumberFormat="1" applyFont="1" applyFill="1" applyBorder="1" applyAlignment="1">
      <alignment horizontal="center" vertical="center"/>
    </xf>
    <xf numFmtId="0" fontId="20" fillId="3" borderId="1" xfId="1" applyFont="1" applyFill="1" applyBorder="1" applyAlignment="1">
      <alignment horizontal="center" vertical="center"/>
    </xf>
    <xf numFmtId="0" fontId="32" fillId="0" borderId="1" xfId="1" applyFont="1" applyBorder="1" applyAlignment="1">
      <alignment horizontal="center" vertical="center"/>
    </xf>
    <xf numFmtId="0" fontId="33" fillId="3" borderId="0" xfId="1" applyFont="1" applyFill="1" applyAlignment="1">
      <alignment horizontal="center"/>
    </xf>
    <xf numFmtId="2" fontId="33" fillId="3" borderId="3" xfId="1" applyNumberFormat="1" applyFont="1" applyFill="1" applyBorder="1" applyAlignment="1">
      <alignment horizontal="center"/>
    </xf>
    <xf numFmtId="2" fontId="33" fillId="3" borderId="0" xfId="1" applyNumberFormat="1" applyFont="1" applyFill="1" applyAlignment="1">
      <alignment horizontal="center"/>
    </xf>
    <xf numFmtId="0" fontId="13" fillId="0" borderId="1" xfId="1" applyFont="1" applyBorder="1" applyAlignment="1">
      <alignment horizontal="center" vertical="center"/>
    </xf>
    <xf numFmtId="2" fontId="1" fillId="11" borderId="10" xfId="1" applyNumberFormat="1" applyFont="1" applyFill="1" applyBorder="1" applyAlignment="1">
      <alignment horizontal="center"/>
    </xf>
    <xf numFmtId="0" fontId="3" fillId="3" borderId="1" xfId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165" fontId="1" fillId="11" borderId="1" xfId="1" applyNumberFormat="1" applyFont="1" applyFill="1" applyBorder="1" applyAlignment="1">
      <alignment horizontal="center"/>
    </xf>
    <xf numFmtId="0" fontId="24" fillId="11" borderId="13" xfId="1" applyFill="1" applyBorder="1" applyAlignment="1">
      <alignment horizontal="center"/>
    </xf>
    <xf numFmtId="0" fontId="13" fillId="13" borderId="1" xfId="1" applyFont="1" applyFill="1" applyBorder="1" applyAlignment="1">
      <alignment horizontal="center"/>
    </xf>
    <xf numFmtId="0" fontId="3" fillId="0" borderId="0" xfId="1" applyFont="1"/>
    <xf numFmtId="0" fontId="35" fillId="15" borderId="1" xfId="1" applyFont="1" applyFill="1" applyBorder="1" applyAlignment="1">
      <alignment horizontal="center" vertical="center"/>
    </xf>
    <xf numFmtId="0" fontId="36" fillId="0" borderId="0" xfId="1" applyFont="1"/>
    <xf numFmtId="0" fontId="5" fillId="0" borderId="1" xfId="1" applyFont="1" applyBorder="1" applyAlignment="1">
      <alignment horizontal="center" vertical="center"/>
    </xf>
    <xf numFmtId="0" fontId="22" fillId="0" borderId="1" xfId="1" applyFont="1" applyBorder="1" applyAlignment="1">
      <alignment horizontal="center" vertical="center"/>
    </xf>
    <xf numFmtId="0" fontId="13" fillId="16" borderId="1" xfId="1" applyFont="1" applyFill="1" applyBorder="1" applyAlignment="1">
      <alignment horizontal="center" vertical="center"/>
    </xf>
    <xf numFmtId="0" fontId="23" fillId="3" borderId="0" xfId="1" applyFont="1" applyFill="1" applyAlignment="1">
      <alignment vertical="center" wrapText="1"/>
    </xf>
    <xf numFmtId="0" fontId="38" fillId="3" borderId="0" xfId="1" applyFont="1" applyFill="1" applyAlignment="1">
      <alignment horizontal="center"/>
    </xf>
    <xf numFmtId="1" fontId="29" fillId="3" borderId="0" xfId="1" applyNumberFormat="1" applyFont="1" applyFill="1" applyAlignment="1">
      <alignment vertical="top"/>
    </xf>
    <xf numFmtId="1" fontId="5" fillId="0" borderId="0" xfId="1" applyNumberFormat="1" applyFont="1" applyAlignment="1">
      <alignment horizontal="center"/>
    </xf>
    <xf numFmtId="0" fontId="6" fillId="0" borderId="0" xfId="1" applyFont="1" applyAlignment="1">
      <alignment horizontal="center"/>
    </xf>
    <xf numFmtId="0" fontId="24" fillId="3" borderId="0" xfId="1" applyFill="1"/>
    <xf numFmtId="0" fontId="24" fillId="0" borderId="26" xfId="1" applyBorder="1"/>
    <xf numFmtId="0" fontId="24" fillId="0" borderId="28" xfId="1" applyBorder="1"/>
    <xf numFmtId="0" fontId="24" fillId="0" borderId="31" xfId="1" applyBorder="1" applyAlignment="1">
      <alignment vertical="center"/>
    </xf>
    <xf numFmtId="0" fontId="2" fillId="0" borderId="1" xfId="1" applyFont="1" applyBorder="1"/>
    <xf numFmtId="0" fontId="2" fillId="0" borderId="32" xfId="1" applyFont="1" applyBorder="1"/>
    <xf numFmtId="0" fontId="24" fillId="0" borderId="33" xfId="1" applyBorder="1" applyAlignment="1">
      <alignment vertical="center"/>
    </xf>
    <xf numFmtId="0" fontId="2" fillId="0" borderId="13" xfId="1" applyFont="1" applyBorder="1"/>
    <xf numFmtId="0" fontId="2" fillId="0" borderId="34" xfId="1" applyFont="1" applyBorder="1"/>
    <xf numFmtId="0" fontId="2" fillId="0" borderId="31" xfId="1" applyFont="1" applyBorder="1"/>
    <xf numFmtId="0" fontId="24" fillId="0" borderId="32" xfId="1" applyBorder="1"/>
    <xf numFmtId="0" fontId="24" fillId="17" borderId="35" xfId="1" applyFill="1" applyBorder="1" applyAlignment="1">
      <alignment horizontal="center"/>
    </xf>
    <xf numFmtId="0" fontId="24" fillId="0" borderId="0" xfId="1" applyAlignment="1">
      <alignment horizontal="center"/>
    </xf>
    <xf numFmtId="0" fontId="2" fillId="0" borderId="36" xfId="1" applyFont="1" applyBorder="1"/>
    <xf numFmtId="0" fontId="24" fillId="0" borderId="37" xfId="1" applyBorder="1"/>
    <xf numFmtId="0" fontId="24" fillId="0" borderId="38" xfId="1" applyBorder="1"/>
    <xf numFmtId="0" fontId="0" fillId="0" borderId="1" xfId="0" applyBorder="1" applyProtection="1"/>
    <xf numFmtId="164" fontId="31" fillId="8" borderId="1" xfId="1" applyNumberFormat="1" applyFont="1" applyFill="1" applyBorder="1" applyAlignment="1" applyProtection="1">
      <alignment horizontal="center" wrapText="1"/>
    </xf>
    <xf numFmtId="0" fontId="0" fillId="5" borderId="1" xfId="0" applyFill="1" applyBorder="1" applyProtection="1"/>
    <xf numFmtId="0" fontId="24" fillId="0" borderId="0" xfId="1" applyAlignment="1" applyProtection="1">
      <alignment horizontal="center" vertical="center"/>
      <protection locked="0"/>
    </xf>
    <xf numFmtId="0" fontId="13" fillId="4" borderId="1" xfId="1" applyFont="1" applyFill="1" applyBorder="1" applyAlignment="1" applyProtection="1">
      <alignment horizontal="center" vertical="center"/>
      <protection locked="0"/>
    </xf>
    <xf numFmtId="0" fontId="16" fillId="0" borderId="8" xfId="1" applyFont="1" applyBorder="1" applyAlignment="1" applyProtection="1">
      <alignment horizontal="center"/>
      <protection locked="0"/>
    </xf>
    <xf numFmtId="0" fontId="13" fillId="9" borderId="1" xfId="1" applyFont="1" applyFill="1" applyBorder="1" applyAlignment="1" applyProtection="1">
      <alignment horizontal="center" vertical="center"/>
      <protection locked="0"/>
    </xf>
    <xf numFmtId="0" fontId="16" fillId="9" borderId="8" xfId="1" applyFont="1" applyFill="1" applyBorder="1" applyAlignment="1" applyProtection="1">
      <alignment horizontal="center"/>
      <protection locked="0"/>
    </xf>
    <xf numFmtId="0" fontId="16" fillId="9" borderId="3" xfId="1" applyFont="1" applyFill="1" applyBorder="1" applyAlignment="1" applyProtection="1">
      <alignment horizontal="center"/>
      <protection locked="0"/>
    </xf>
    <xf numFmtId="0" fontId="13" fillId="4" borderId="3" xfId="1" applyFont="1" applyFill="1" applyBorder="1" applyAlignment="1" applyProtection="1">
      <alignment horizontal="center" vertical="center"/>
      <protection locked="0"/>
    </xf>
    <xf numFmtId="0" fontId="13" fillId="9" borderId="13" xfId="1" applyFont="1" applyFill="1" applyBorder="1" applyAlignment="1" applyProtection="1">
      <alignment horizontal="center" vertical="center"/>
      <protection locked="0"/>
    </xf>
    <xf numFmtId="0" fontId="13" fillId="9" borderId="1" xfId="1" applyFont="1" applyFill="1" applyBorder="1" applyAlignment="1" applyProtection="1">
      <alignment horizontal="center" vertical="center" wrapText="1"/>
      <protection locked="0"/>
    </xf>
    <xf numFmtId="0" fontId="13" fillId="9" borderId="1" xfId="1" applyFont="1" applyFill="1" applyBorder="1" applyAlignment="1" applyProtection="1">
      <alignment horizontal="center"/>
      <protection locked="0"/>
    </xf>
    <xf numFmtId="0" fontId="21" fillId="0" borderId="1" xfId="1" applyFont="1" applyBorder="1" applyAlignment="1" applyProtection="1">
      <alignment vertical="center" wrapText="1"/>
      <protection locked="0"/>
    </xf>
    <xf numFmtId="1" fontId="33" fillId="3" borderId="1" xfId="1" applyNumberFormat="1" applyFont="1" applyFill="1" applyBorder="1" applyAlignment="1" applyProtection="1">
      <alignment horizontal="center" vertical="center"/>
      <protection locked="0"/>
    </xf>
    <xf numFmtId="1" fontId="5" fillId="0" borderId="1" xfId="1" applyNumberFormat="1" applyFont="1" applyBorder="1" applyAlignment="1" applyProtection="1">
      <alignment horizontal="center"/>
      <protection locked="0"/>
    </xf>
    <xf numFmtId="1" fontId="33" fillId="0" borderId="1" xfId="1" applyNumberFormat="1" applyFont="1" applyBorder="1" applyAlignment="1" applyProtection="1">
      <alignment horizontal="center" vertical="center"/>
      <protection locked="0"/>
    </xf>
    <xf numFmtId="0" fontId="24" fillId="0" borderId="1" xfId="1" applyBorder="1" applyProtection="1">
      <protection locked="0"/>
    </xf>
    <xf numFmtId="0" fontId="6" fillId="0" borderId="0" xfId="1" applyFont="1" applyProtection="1">
      <protection locked="0"/>
    </xf>
    <xf numFmtId="0" fontId="24" fillId="0" borderId="0" xfId="1" applyProtection="1">
      <protection locked="0"/>
    </xf>
    <xf numFmtId="0" fontId="29" fillId="0" borderId="0" xfId="1" applyFont="1" applyProtection="1">
      <protection locked="0"/>
    </xf>
    <xf numFmtId="0" fontId="20" fillId="0" borderId="0" xfId="1" applyFont="1" applyProtection="1">
      <protection locked="0"/>
    </xf>
    <xf numFmtId="0" fontId="23" fillId="3" borderId="0" xfId="1" applyFont="1" applyFill="1" applyAlignment="1" applyProtection="1">
      <alignment vertical="center" wrapText="1"/>
      <protection locked="0"/>
    </xf>
    <xf numFmtId="0" fontId="38" fillId="3" borderId="0" xfId="1" applyFont="1" applyFill="1" applyAlignment="1" applyProtection="1">
      <alignment horizontal="center"/>
      <protection locked="0"/>
    </xf>
    <xf numFmtId="1" fontId="29" fillId="3" borderId="0" xfId="1" applyNumberFormat="1" applyFont="1" applyFill="1" applyAlignment="1" applyProtection="1">
      <alignment vertical="top"/>
      <protection locked="0"/>
    </xf>
    <xf numFmtId="164" fontId="20" fillId="10" borderId="0" xfId="1" applyNumberFormat="1" applyFont="1" applyFill="1" applyAlignment="1">
      <alignment horizontal="center" vertical="center"/>
    </xf>
    <xf numFmtId="164" fontId="19" fillId="12" borderId="17" xfId="1" applyNumberFormat="1" applyFont="1" applyFill="1" applyBorder="1" applyAlignment="1">
      <alignment horizontal="center"/>
    </xf>
    <xf numFmtId="164" fontId="24" fillId="12" borderId="13" xfId="1" applyNumberFormat="1" applyFill="1" applyBorder="1" applyAlignment="1">
      <alignment horizontal="center"/>
    </xf>
    <xf numFmtId="164" fontId="39" fillId="6" borderId="2" xfId="1" applyNumberFormat="1" applyFont="1" applyFill="1" applyBorder="1" applyAlignment="1" applyProtection="1">
      <alignment horizontal="center"/>
      <protection locked="0"/>
    </xf>
    <xf numFmtId="0" fontId="30" fillId="0" borderId="1" xfId="0" applyFont="1" applyBorder="1" applyProtection="1"/>
    <xf numFmtId="164" fontId="39" fillId="6" borderId="2" xfId="0" applyNumberFormat="1" applyFont="1" applyFill="1" applyBorder="1" applyAlignment="1" applyProtection="1">
      <alignment horizontal="center"/>
      <protection locked="0"/>
    </xf>
    <xf numFmtId="164" fontId="40" fillId="7" borderId="2" xfId="0" applyNumberFormat="1" applyFont="1" applyFill="1" applyBorder="1" applyAlignment="1" applyProtection="1">
      <alignment horizontal="center" wrapText="1"/>
      <protection locked="0"/>
    </xf>
    <xf numFmtId="164" fontId="30" fillId="8" borderId="1" xfId="1" applyNumberFormat="1" applyFont="1" applyFill="1" applyBorder="1" applyAlignment="1" applyProtection="1">
      <alignment horizontal="center" wrapText="1"/>
    </xf>
    <xf numFmtId="164" fontId="40" fillId="6" borderId="2" xfId="0" applyNumberFormat="1" applyFont="1" applyFill="1" applyBorder="1" applyAlignment="1" applyProtection="1">
      <alignment horizontal="center"/>
      <protection locked="0"/>
    </xf>
    <xf numFmtId="0" fontId="30" fillId="5" borderId="1" xfId="0" applyFont="1" applyFill="1" applyBorder="1" applyProtection="1"/>
    <xf numFmtId="164" fontId="41" fillId="7" borderId="2" xfId="0" applyNumberFormat="1" applyFont="1" applyFill="1" applyBorder="1" applyAlignment="1" applyProtection="1">
      <alignment horizontal="center" wrapText="1"/>
      <protection locked="0"/>
    </xf>
    <xf numFmtId="164" fontId="41" fillId="6" borderId="2" xfId="0" applyNumberFormat="1" applyFont="1" applyFill="1" applyBorder="1" applyAlignment="1" applyProtection="1">
      <alignment horizontal="center"/>
      <protection locked="0"/>
    </xf>
    <xf numFmtId="164" fontId="18" fillId="6" borderId="2" xfId="0" applyNumberFormat="1" applyFont="1" applyFill="1" applyBorder="1" applyAlignment="1" applyProtection="1">
      <alignment horizontal="center"/>
      <protection locked="0"/>
    </xf>
    <xf numFmtId="164" fontId="42" fillId="7" borderId="2" xfId="0" applyNumberFormat="1" applyFont="1" applyFill="1" applyBorder="1" applyAlignment="1" applyProtection="1">
      <alignment horizontal="center" wrapText="1"/>
      <protection locked="0"/>
    </xf>
    <xf numFmtId="164" fontId="42" fillId="6" borderId="2" xfId="0" applyNumberFormat="1" applyFont="1" applyFill="1" applyBorder="1" applyAlignment="1" applyProtection="1">
      <alignment horizontal="center"/>
      <protection locked="0"/>
    </xf>
    <xf numFmtId="164" fontId="43" fillId="7" borderId="2" xfId="0" applyNumberFormat="1" applyFont="1" applyFill="1" applyBorder="1" applyAlignment="1" applyProtection="1">
      <alignment horizontal="center" wrapText="1"/>
      <protection locked="0"/>
    </xf>
    <xf numFmtId="164" fontId="18" fillId="6" borderId="0" xfId="0" applyNumberFormat="1" applyFont="1" applyFill="1" applyAlignment="1" applyProtection="1">
      <alignment horizontal="center"/>
      <protection locked="0"/>
    </xf>
    <xf numFmtId="0" fontId="31" fillId="0" borderId="0" xfId="0" applyFont="1"/>
    <xf numFmtId="0" fontId="30" fillId="3" borderId="1" xfId="0" applyFont="1" applyFill="1" applyBorder="1" applyProtection="1"/>
    <xf numFmtId="164" fontId="44" fillId="6" borderId="2" xfId="0" applyNumberFormat="1" applyFont="1" applyFill="1" applyBorder="1" applyAlignment="1" applyProtection="1">
      <alignment horizontal="center"/>
      <protection locked="0"/>
    </xf>
    <xf numFmtId="164" fontId="45" fillId="7" borderId="2" xfId="0" applyNumberFormat="1" applyFont="1" applyFill="1" applyBorder="1" applyAlignment="1" applyProtection="1">
      <alignment horizontal="center" wrapText="1"/>
      <protection locked="0"/>
    </xf>
    <xf numFmtId="164" fontId="45" fillId="6" borderId="2" xfId="0" applyNumberFormat="1" applyFont="1" applyFill="1" applyBorder="1" applyAlignment="1" applyProtection="1">
      <alignment horizontal="center"/>
      <protection locked="0"/>
    </xf>
    <xf numFmtId="164" fontId="46" fillId="7" borderId="2" xfId="0" applyNumberFormat="1" applyFont="1" applyFill="1" applyBorder="1" applyAlignment="1" applyProtection="1">
      <alignment horizontal="center" wrapText="1"/>
      <protection locked="0"/>
    </xf>
    <xf numFmtId="164" fontId="46" fillId="6" borderId="2" xfId="0" applyNumberFormat="1" applyFont="1" applyFill="1" applyBorder="1" applyAlignment="1" applyProtection="1">
      <alignment horizontal="center"/>
      <protection locked="0"/>
    </xf>
    <xf numFmtId="164" fontId="17" fillId="6" borderId="2" xfId="0" applyNumberFormat="1" applyFont="1" applyFill="1" applyBorder="1" applyAlignment="1" applyProtection="1">
      <alignment horizontal="center"/>
      <protection locked="0"/>
    </xf>
    <xf numFmtId="164" fontId="47" fillId="7" borderId="2" xfId="0" applyNumberFormat="1" applyFont="1" applyFill="1" applyBorder="1" applyAlignment="1" applyProtection="1">
      <alignment horizontal="center" wrapText="1"/>
      <protection locked="0"/>
    </xf>
    <xf numFmtId="164" fontId="47" fillId="6" borderId="2" xfId="0" applyNumberFormat="1" applyFont="1" applyFill="1" applyBorder="1" applyAlignment="1" applyProtection="1">
      <alignment horizontal="center"/>
      <protection locked="0"/>
    </xf>
    <xf numFmtId="164" fontId="17" fillId="2" borderId="0" xfId="0" applyNumberFormat="1" applyFont="1" applyFill="1" applyAlignment="1" applyProtection="1">
      <alignment horizontal="center"/>
      <protection locked="0"/>
    </xf>
    <xf numFmtId="164" fontId="48" fillId="7" borderId="2" xfId="0" applyNumberFormat="1" applyFont="1" applyFill="1" applyBorder="1" applyAlignment="1" applyProtection="1">
      <alignment horizontal="center" wrapText="1"/>
      <protection locked="0"/>
    </xf>
    <xf numFmtId="164" fontId="17" fillId="6" borderId="0" xfId="0" applyNumberFormat="1" applyFont="1" applyFill="1" applyAlignment="1" applyProtection="1">
      <alignment horizontal="center"/>
      <protection locked="0"/>
    </xf>
    <xf numFmtId="0" fontId="31" fillId="0" borderId="39" xfId="0" applyFont="1" applyBorder="1"/>
    <xf numFmtId="2" fontId="31" fillId="0" borderId="39" xfId="0" applyNumberFormat="1" applyFont="1" applyBorder="1"/>
    <xf numFmtId="0" fontId="31" fillId="0" borderId="39" xfId="0" applyFont="1" applyFill="1" applyBorder="1"/>
    <xf numFmtId="0" fontId="31" fillId="18" borderId="0" xfId="0" applyFont="1" applyFill="1" applyAlignment="1">
      <alignment horizontal="center"/>
    </xf>
    <xf numFmtId="0" fontId="30" fillId="20" borderId="1" xfId="0" applyFont="1" applyFill="1" applyBorder="1" applyProtection="1"/>
    <xf numFmtId="0" fontId="21" fillId="20" borderId="1" xfId="1" applyFont="1" applyFill="1" applyBorder="1" applyAlignment="1" applyProtection="1">
      <alignment vertical="center" wrapText="1"/>
      <protection locked="0"/>
    </xf>
    <xf numFmtId="164" fontId="17" fillId="20" borderId="0" xfId="0" applyNumberFormat="1" applyFont="1" applyFill="1" applyAlignment="1" applyProtection="1">
      <alignment horizontal="center"/>
      <protection locked="0"/>
    </xf>
    <xf numFmtId="0" fontId="24" fillId="19" borderId="0" xfId="1" applyFill="1"/>
    <xf numFmtId="0" fontId="24" fillId="20" borderId="0" xfId="1" applyFill="1"/>
    <xf numFmtId="164" fontId="21" fillId="20" borderId="1" xfId="1" applyNumberFormat="1" applyFont="1" applyFill="1" applyBorder="1" applyAlignment="1" applyProtection="1">
      <alignment vertical="center" wrapText="1"/>
      <protection locked="0"/>
    </xf>
    <xf numFmtId="0" fontId="36" fillId="20" borderId="0" xfId="1" applyFont="1" applyFill="1"/>
    <xf numFmtId="0" fontId="11" fillId="20" borderId="4" xfId="1" applyFont="1" applyFill="1" applyBorder="1" applyAlignment="1">
      <alignment horizontal="center" vertical="center" wrapText="1"/>
    </xf>
    <xf numFmtId="0" fontId="30" fillId="21" borderId="6" xfId="1" applyFont="1" applyFill="1" applyBorder="1" applyAlignment="1">
      <alignment wrapText="1"/>
    </xf>
    <xf numFmtId="164" fontId="30" fillId="21" borderId="1" xfId="1" applyNumberFormat="1" applyFont="1" applyFill="1" applyBorder="1" applyAlignment="1" applyProtection="1">
      <alignment horizontal="center" wrapText="1"/>
    </xf>
    <xf numFmtId="0" fontId="30" fillId="21" borderId="1" xfId="0" applyFont="1" applyFill="1" applyBorder="1" applyProtection="1"/>
    <xf numFmtId="0" fontId="20" fillId="20" borderId="1" xfId="1" applyFont="1" applyFill="1" applyBorder="1" applyAlignment="1">
      <alignment horizontal="center" vertical="center"/>
    </xf>
    <xf numFmtId="2" fontId="33" fillId="20" borderId="3" xfId="1" applyNumberFormat="1" applyFont="1" applyFill="1" applyBorder="1" applyAlignment="1">
      <alignment horizontal="center"/>
    </xf>
    <xf numFmtId="0" fontId="4" fillId="20" borderId="1" xfId="1" applyFont="1" applyFill="1" applyBorder="1" applyAlignment="1">
      <alignment horizontal="center"/>
    </xf>
    <xf numFmtId="0" fontId="24" fillId="20" borderId="13" xfId="1" applyFill="1" applyBorder="1" applyAlignment="1">
      <alignment horizontal="center"/>
    </xf>
    <xf numFmtId="1" fontId="5" fillId="20" borderId="1" xfId="1" applyNumberFormat="1" applyFont="1" applyFill="1" applyBorder="1" applyAlignment="1" applyProtection="1">
      <alignment horizontal="center"/>
      <protection locked="0"/>
    </xf>
    <xf numFmtId="1" fontId="29" fillId="20" borderId="0" xfId="1" applyNumberFormat="1" applyFont="1" applyFill="1" applyAlignment="1" applyProtection="1">
      <alignment vertical="top"/>
      <protection locked="0"/>
    </xf>
    <xf numFmtId="1" fontId="29" fillId="20" borderId="0" xfId="1" applyNumberFormat="1" applyFont="1" applyFill="1" applyAlignment="1">
      <alignment vertical="top"/>
    </xf>
    <xf numFmtId="1" fontId="5" fillId="20" borderId="0" xfId="1" applyNumberFormat="1" applyFont="1" applyFill="1" applyAlignment="1">
      <alignment horizontal="center"/>
    </xf>
    <xf numFmtId="0" fontId="29" fillId="19" borderId="0" xfId="1" applyFont="1" applyFill="1" applyProtection="1">
      <protection locked="0"/>
    </xf>
    <xf numFmtId="0" fontId="23" fillId="19" borderId="0" xfId="1" applyFont="1" applyFill="1" applyAlignment="1" applyProtection="1">
      <alignment vertical="center" wrapText="1"/>
      <protection locked="0"/>
    </xf>
    <xf numFmtId="0" fontId="23" fillId="19" borderId="0" xfId="1" applyFont="1" applyFill="1" applyAlignment="1">
      <alignment vertical="center" wrapText="1"/>
    </xf>
    <xf numFmtId="0" fontId="24" fillId="19" borderId="0" xfId="1" applyFill="1" applyProtection="1">
      <protection locked="0"/>
    </xf>
    <xf numFmtId="164" fontId="24" fillId="11" borderId="13" xfId="1" applyNumberFormat="1" applyFill="1" applyBorder="1" applyAlignment="1">
      <alignment horizontal="center"/>
    </xf>
    <xf numFmtId="164" fontId="24" fillId="19" borderId="13" xfId="1" applyNumberFormat="1" applyFill="1" applyBorder="1" applyAlignment="1">
      <alignment horizontal="center"/>
    </xf>
    <xf numFmtId="0" fontId="24" fillId="0" borderId="0" xfId="1" applyAlignment="1">
      <alignment horizontal="center"/>
    </xf>
    <xf numFmtId="0" fontId="24" fillId="0" borderId="20" xfId="1" applyBorder="1" applyAlignment="1">
      <alignment horizontal="center"/>
    </xf>
    <xf numFmtId="0" fontId="24" fillId="0" borderId="21" xfId="1" applyBorder="1" applyAlignment="1">
      <alignment horizontal="center"/>
    </xf>
    <xf numFmtId="0" fontId="24" fillId="0" borderId="22" xfId="1" applyBorder="1" applyAlignment="1">
      <alignment horizontal="center"/>
    </xf>
    <xf numFmtId="0" fontId="24" fillId="0" borderId="23" xfId="1" applyBorder="1" applyAlignment="1">
      <alignment horizontal="center"/>
    </xf>
    <xf numFmtId="0" fontId="24" fillId="0" borderId="24" xfId="1" applyBorder="1" applyAlignment="1">
      <alignment horizontal="center"/>
    </xf>
    <xf numFmtId="0" fontId="24" fillId="0" borderId="25" xfId="1" applyBorder="1" applyAlignment="1">
      <alignment horizontal="center"/>
    </xf>
    <xf numFmtId="0" fontId="24" fillId="0" borderId="3" xfId="1" applyBorder="1" applyAlignment="1">
      <alignment horizontal="center"/>
    </xf>
    <xf numFmtId="0" fontId="24" fillId="0" borderId="27" xfId="1" applyBorder="1" applyAlignment="1">
      <alignment horizontal="center"/>
    </xf>
    <xf numFmtId="0" fontId="24" fillId="0" borderId="29" xfId="1" applyBorder="1" applyAlignment="1">
      <alignment horizontal="center"/>
    </xf>
    <xf numFmtId="0" fontId="24" fillId="0" borderId="30" xfId="1" applyBorder="1" applyAlignment="1">
      <alignment horizontal="center"/>
    </xf>
    <xf numFmtId="0" fontId="29" fillId="0" borderId="12" xfId="1" applyFont="1" applyBorder="1" applyAlignment="1" applyProtection="1">
      <alignment horizontal="center" wrapText="1"/>
      <protection locked="0"/>
    </xf>
    <xf numFmtId="0" fontId="29" fillId="0" borderId="0" xfId="1" applyFont="1" applyAlignment="1" applyProtection="1">
      <alignment horizontal="center" wrapText="1"/>
      <protection locked="0"/>
    </xf>
    <xf numFmtId="164" fontId="34" fillId="20" borderId="1" xfId="1" applyNumberFormat="1" applyFont="1" applyFill="1" applyBorder="1" applyAlignment="1">
      <alignment horizontal="center"/>
    </xf>
    <xf numFmtId="164" fontId="34" fillId="20" borderId="1" xfId="1" applyNumberFormat="1" applyFont="1" applyFill="1" applyBorder="1" applyAlignment="1" applyProtection="1">
      <alignment horizontal="center"/>
      <protection locked="0"/>
    </xf>
    <xf numFmtId="2" fontId="1" fillId="20" borderId="19" xfId="1" applyNumberFormat="1" applyFont="1" applyFill="1" applyBorder="1" applyAlignment="1">
      <alignment horizontal="center"/>
    </xf>
    <xf numFmtId="2" fontId="1" fillId="20" borderId="6" xfId="1" applyNumberFormat="1" applyFont="1" applyFill="1" applyBorder="1" applyAlignment="1">
      <alignment horizontal="center"/>
    </xf>
    <xf numFmtId="2" fontId="1" fillId="20" borderId="9" xfId="1" applyNumberFormat="1" applyFont="1" applyFill="1" applyBorder="1" applyAlignment="1">
      <alignment horizontal="center"/>
    </xf>
    <xf numFmtId="1" fontId="29" fillId="3" borderId="0" xfId="1" applyNumberFormat="1" applyFont="1" applyFill="1" applyAlignment="1" applyProtection="1">
      <alignment horizontal="center" vertical="top" wrapText="1"/>
      <protection locked="0"/>
    </xf>
    <xf numFmtId="0" fontId="25" fillId="20" borderId="1" xfId="1" applyFont="1" applyFill="1" applyBorder="1" applyAlignment="1" applyProtection="1">
      <alignment horizontal="center" vertical="center"/>
      <protection locked="0"/>
    </xf>
    <xf numFmtId="0" fontId="26" fillId="20" borderId="13" xfId="1" applyFont="1" applyFill="1" applyBorder="1" applyAlignment="1" applyProtection="1">
      <alignment horizontal="left" vertical="top" wrapText="1"/>
      <protection locked="0"/>
    </xf>
    <xf numFmtId="0" fontId="26" fillId="20" borderId="3" xfId="1" applyFont="1" applyFill="1" applyBorder="1" applyAlignment="1" applyProtection="1">
      <alignment horizontal="left" vertical="top"/>
      <protection locked="0"/>
    </xf>
    <xf numFmtId="0" fontId="4" fillId="20" borderId="14" xfId="1" applyFont="1" applyFill="1" applyBorder="1" applyAlignment="1" applyProtection="1">
      <alignment horizontal="center" vertical="center" wrapText="1"/>
      <protection locked="0"/>
    </xf>
    <xf numFmtId="0" fontId="4" fillId="20" borderId="0" xfId="1" applyFont="1" applyFill="1" applyAlignment="1" applyProtection="1">
      <alignment horizontal="center" vertical="center" wrapText="1"/>
      <protection locked="0"/>
    </xf>
    <xf numFmtId="0" fontId="5" fillId="3" borderId="15" xfId="1" applyFont="1" applyFill="1" applyBorder="1" applyAlignment="1" applyProtection="1">
      <alignment vertical="center" wrapText="1"/>
      <protection locked="0"/>
    </xf>
    <xf numFmtId="0" fontId="5" fillId="3" borderId="2" xfId="1" applyFont="1" applyFill="1" applyBorder="1" applyAlignment="1" applyProtection="1">
      <alignment vertical="center" wrapText="1"/>
      <protection locked="0"/>
    </xf>
    <xf numFmtId="0" fontId="5" fillId="3" borderId="10" xfId="1" applyFont="1" applyFill="1" applyBorder="1" applyAlignment="1" applyProtection="1">
      <alignment vertical="center" wrapText="1"/>
      <protection locked="0"/>
    </xf>
    <xf numFmtId="0" fontId="27" fillId="0" borderId="13" xfId="1" applyFont="1" applyBorder="1" applyAlignment="1" applyProtection="1">
      <alignment horizontal="left" vertical="top"/>
      <protection locked="0"/>
    </xf>
    <xf numFmtId="0" fontId="27" fillId="0" borderId="3" xfId="1" applyFont="1" applyBorder="1" applyAlignment="1" applyProtection="1">
      <alignment horizontal="left" vertical="top"/>
      <protection locked="0"/>
    </xf>
    <xf numFmtId="0" fontId="6" fillId="0" borderId="0" xfId="1" applyFont="1" applyAlignment="1" applyProtection="1">
      <alignment horizontal="left" vertical="center" wrapText="1"/>
      <protection locked="0"/>
    </xf>
    <xf numFmtId="0" fontId="7" fillId="20" borderId="16" xfId="1" applyFont="1" applyFill="1" applyBorder="1" applyAlignment="1" applyProtection="1">
      <alignment horizontal="center" vertical="top" wrapText="1"/>
      <protection locked="0"/>
    </xf>
    <xf numFmtId="0" fontId="7" fillId="20" borderId="12" xfId="1" applyFont="1" applyFill="1" applyBorder="1" applyAlignment="1" applyProtection="1">
      <alignment horizontal="center" vertical="top" wrapText="1"/>
      <protection locked="0"/>
    </xf>
    <xf numFmtId="0" fontId="7" fillId="20" borderId="17" xfId="1" applyFont="1" applyFill="1" applyBorder="1" applyAlignment="1" applyProtection="1">
      <alignment horizontal="center" vertical="top" wrapText="1"/>
      <protection locked="0"/>
    </xf>
    <xf numFmtId="0" fontId="7" fillId="20" borderId="14" xfId="1" applyFont="1" applyFill="1" applyBorder="1" applyAlignment="1" applyProtection="1">
      <alignment horizontal="center" vertical="top" wrapText="1"/>
      <protection locked="0"/>
    </xf>
    <xf numFmtId="0" fontId="7" fillId="20" borderId="0" xfId="1" applyFont="1" applyFill="1" applyAlignment="1" applyProtection="1">
      <alignment horizontal="center" vertical="top" wrapText="1"/>
      <protection locked="0"/>
    </xf>
    <xf numFmtId="0" fontId="7" fillId="20" borderId="11" xfId="1" applyFont="1" applyFill="1" applyBorder="1" applyAlignment="1" applyProtection="1">
      <alignment horizontal="center" vertical="top" wrapText="1"/>
      <protection locked="0"/>
    </xf>
    <xf numFmtId="0" fontId="7" fillId="20" borderId="19" xfId="1" applyFont="1" applyFill="1" applyBorder="1" applyAlignment="1" applyProtection="1">
      <alignment horizontal="center" vertical="top" wrapText="1"/>
      <protection locked="0"/>
    </xf>
    <xf numFmtId="0" fontId="7" fillId="20" borderId="6" xfId="1" applyFont="1" applyFill="1" applyBorder="1" applyAlignment="1" applyProtection="1">
      <alignment horizontal="center" vertical="top" wrapText="1"/>
      <protection locked="0"/>
    </xf>
    <xf numFmtId="0" fontId="7" fillId="20" borderId="9" xfId="1" applyFont="1" applyFill="1" applyBorder="1" applyAlignment="1" applyProtection="1">
      <alignment horizontal="center" vertical="top" wrapText="1"/>
      <protection locked="0"/>
    </xf>
    <xf numFmtId="0" fontId="10" fillId="0" borderId="0" xfId="1" applyFont="1" applyAlignment="1">
      <alignment horizontal="center" vertical="center" wrapText="1"/>
    </xf>
    <xf numFmtId="0" fontId="13" fillId="20" borderId="15" xfId="1" applyFont="1" applyFill="1" applyBorder="1" applyAlignment="1" applyProtection="1">
      <alignment horizontal="center" vertical="center"/>
      <protection locked="0"/>
    </xf>
    <xf numFmtId="0" fontId="13" fillId="20" borderId="2" xfId="1" applyFont="1" applyFill="1" applyBorder="1" applyAlignment="1" applyProtection="1">
      <alignment horizontal="center" vertical="center"/>
      <protection locked="0"/>
    </xf>
    <xf numFmtId="0" fontId="13" fillId="20" borderId="10" xfId="1" applyFont="1" applyFill="1" applyBorder="1" applyAlignment="1" applyProtection="1">
      <alignment horizontal="center" vertical="center"/>
      <protection locked="0"/>
    </xf>
    <xf numFmtId="0" fontId="13" fillId="3" borderId="15" xfId="1" applyFont="1" applyFill="1" applyBorder="1" applyAlignment="1" applyProtection="1">
      <alignment horizontal="center" vertical="center"/>
      <protection locked="0"/>
    </xf>
    <xf numFmtId="0" fontId="13" fillId="3" borderId="2" xfId="1" applyFont="1" applyFill="1" applyBorder="1" applyAlignment="1" applyProtection="1">
      <alignment horizontal="center" vertical="center"/>
      <protection locked="0"/>
    </xf>
    <xf numFmtId="0" fontId="13" fillId="3" borderId="10" xfId="1" applyFont="1" applyFill="1" applyBorder="1" applyAlignment="1" applyProtection="1">
      <alignment horizontal="center" vertical="center"/>
      <protection locked="0"/>
    </xf>
    <xf numFmtId="0" fontId="25" fillId="0" borderId="1" xfId="1" applyFont="1" applyBorder="1" applyAlignment="1" applyProtection="1">
      <alignment horizontal="center" vertical="center"/>
      <protection locked="0"/>
    </xf>
    <xf numFmtId="0" fontId="26" fillId="2" borderId="13" xfId="1" applyFont="1" applyFill="1" applyBorder="1" applyAlignment="1" applyProtection="1">
      <alignment horizontal="left" vertical="top" wrapText="1"/>
      <protection locked="0"/>
    </xf>
    <xf numFmtId="0" fontId="26" fillId="2" borderId="3" xfId="1" applyFont="1" applyFill="1" applyBorder="1" applyAlignment="1" applyProtection="1">
      <alignment horizontal="left" vertical="top"/>
      <protection locked="0"/>
    </xf>
    <xf numFmtId="0" fontId="4" fillId="2" borderId="14" xfId="1" applyFont="1" applyFill="1" applyBorder="1" applyAlignment="1" applyProtection="1">
      <alignment horizontal="center" vertical="center" wrapText="1"/>
      <protection locked="0"/>
    </xf>
    <xf numFmtId="0" fontId="4" fillId="2" borderId="0" xfId="1" applyFont="1" applyFill="1" applyAlignment="1" applyProtection="1">
      <alignment horizontal="center" vertical="center" wrapText="1"/>
      <protection locked="0"/>
    </xf>
    <xf numFmtId="164" fontId="34" fillId="14" borderId="1" xfId="1" applyNumberFormat="1" applyFont="1" applyFill="1" applyBorder="1" applyAlignment="1">
      <alignment horizontal="center"/>
    </xf>
    <xf numFmtId="164" fontId="34" fillId="14" borderId="1" xfId="1" applyNumberFormat="1" applyFont="1" applyFill="1" applyBorder="1" applyAlignment="1" applyProtection="1">
      <alignment horizontal="center"/>
      <protection locked="0"/>
    </xf>
    <xf numFmtId="2" fontId="1" fillId="3" borderId="19" xfId="1" applyNumberFormat="1" applyFont="1" applyFill="1" applyBorder="1" applyAlignment="1">
      <alignment horizontal="center"/>
    </xf>
    <xf numFmtId="2" fontId="1" fillId="3" borderId="6" xfId="1" applyNumberFormat="1" applyFont="1" applyFill="1" applyBorder="1" applyAlignment="1">
      <alignment horizontal="center"/>
    </xf>
    <xf numFmtId="2" fontId="1" fillId="3" borderId="9" xfId="1" applyNumberFormat="1" applyFont="1" applyFill="1" applyBorder="1" applyAlignment="1">
      <alignment horizontal="center"/>
    </xf>
    <xf numFmtId="0" fontId="7" fillId="0" borderId="16" xfId="1" applyFont="1" applyBorder="1" applyAlignment="1" applyProtection="1">
      <alignment horizontal="center" vertical="top" wrapText="1"/>
      <protection locked="0"/>
    </xf>
    <xf numFmtId="0" fontId="7" fillId="0" borderId="12" xfId="1" applyFont="1" applyBorder="1" applyAlignment="1" applyProtection="1">
      <alignment horizontal="center" vertical="top" wrapText="1"/>
      <protection locked="0"/>
    </xf>
    <xf numFmtId="0" fontId="7" fillId="0" borderId="17" xfId="1" applyFont="1" applyBorder="1" applyAlignment="1" applyProtection="1">
      <alignment horizontal="center" vertical="top" wrapText="1"/>
      <protection locked="0"/>
    </xf>
    <xf numFmtId="0" fontId="7" fillId="0" borderId="14" xfId="1" applyFont="1" applyBorder="1" applyAlignment="1" applyProtection="1">
      <alignment horizontal="center" vertical="top" wrapText="1"/>
      <protection locked="0"/>
    </xf>
    <xf numFmtId="0" fontId="7" fillId="0" borderId="0" xfId="1" applyFont="1" applyAlignment="1" applyProtection="1">
      <alignment horizontal="center" vertical="top" wrapText="1"/>
      <protection locked="0"/>
    </xf>
    <xf numFmtId="0" fontId="7" fillId="0" borderId="11" xfId="1" applyFont="1" applyBorder="1" applyAlignment="1" applyProtection="1">
      <alignment horizontal="center" vertical="top" wrapText="1"/>
      <protection locked="0"/>
    </xf>
    <xf numFmtId="0" fontId="7" fillId="0" borderId="19" xfId="1" applyFont="1" applyBorder="1" applyAlignment="1" applyProtection="1">
      <alignment horizontal="center" vertical="top" wrapText="1"/>
      <protection locked="0"/>
    </xf>
    <xf numFmtId="0" fontId="7" fillId="0" borderId="6" xfId="1" applyFont="1" applyBorder="1" applyAlignment="1" applyProtection="1">
      <alignment horizontal="center" vertical="top" wrapText="1"/>
      <protection locked="0"/>
    </xf>
    <xf numFmtId="0" fontId="7" fillId="0" borderId="9" xfId="1" applyFont="1" applyBorder="1" applyAlignment="1" applyProtection="1">
      <alignment horizontal="center" vertical="top" wrapText="1"/>
      <protection locked="0"/>
    </xf>
    <xf numFmtId="0" fontId="49" fillId="3" borderId="40" xfId="0" applyFont="1" applyFill="1" applyBorder="1" applyAlignment="1">
      <alignment horizontal="center" vertical="center"/>
    </xf>
    <xf numFmtId="0" fontId="31" fillId="18" borderId="0" xfId="0" applyFont="1" applyFill="1" applyAlignment="1">
      <alignment horizontal="center"/>
    </xf>
    <xf numFmtId="0" fontId="31" fillId="0" borderId="39" xfId="0" applyFont="1" applyBorder="1" applyAlignment="1">
      <alignment horizontal="center"/>
    </xf>
    <xf numFmtId="0" fontId="31" fillId="18" borderId="24" xfId="0" applyFont="1" applyFill="1" applyBorder="1" applyAlignment="1">
      <alignment horizontal="center"/>
    </xf>
    <xf numFmtId="0" fontId="21" fillId="19" borderId="1" xfId="1" applyFont="1" applyFill="1" applyBorder="1" applyAlignment="1" applyProtection="1">
      <alignment vertical="center" wrapText="1"/>
      <protection locked="0"/>
    </xf>
    <xf numFmtId="164" fontId="21" fillId="19" borderId="1" xfId="1" applyNumberFormat="1" applyFont="1" applyFill="1" applyBorder="1" applyAlignment="1" applyProtection="1">
      <alignment vertical="center" wrapText="1"/>
      <protection locked="0"/>
    </xf>
  </cellXfs>
  <cellStyles count="2">
    <cellStyle name="Normal" xfId="0" builtinId="0"/>
    <cellStyle name="Normal 2" xfId="1" xr:uid="{7AFFAA0D-DA66-4C52-AEB5-49EF82D617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160020</xdr:colOff>
          <xdr:row>7</xdr:row>
          <xdr:rowOff>251460</xdr:rowOff>
        </xdr:from>
        <xdr:to>
          <xdr:col>20</xdr:col>
          <xdr:colOff>22860</xdr:colOff>
          <xdr:row>10</xdr:row>
          <xdr:rowOff>68580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175260</xdr:colOff>
          <xdr:row>10</xdr:row>
          <xdr:rowOff>182880</xdr:rowOff>
        </xdr:from>
        <xdr:to>
          <xdr:col>20</xdr:col>
          <xdr:colOff>38100</xdr:colOff>
          <xdr:row>13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167640</xdr:colOff>
          <xdr:row>8</xdr:row>
          <xdr:rowOff>68580</xdr:rowOff>
        </xdr:from>
        <xdr:to>
          <xdr:col>20</xdr:col>
          <xdr:colOff>15240</xdr:colOff>
          <xdr:row>10</xdr:row>
          <xdr:rowOff>160020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182880</xdr:colOff>
          <xdr:row>11</xdr:row>
          <xdr:rowOff>7620</xdr:rowOff>
        </xdr:from>
        <xdr:to>
          <xdr:col>20</xdr:col>
          <xdr:colOff>30480</xdr:colOff>
          <xdr:row>13</xdr:row>
          <xdr:rowOff>91440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175260</xdr:colOff>
          <xdr:row>7</xdr:row>
          <xdr:rowOff>15240</xdr:rowOff>
        </xdr:from>
        <xdr:to>
          <xdr:col>20</xdr:col>
          <xdr:colOff>22860</xdr:colOff>
          <xdr:row>9</xdr:row>
          <xdr:rowOff>91440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190500</xdr:colOff>
          <xdr:row>9</xdr:row>
          <xdr:rowOff>205740</xdr:rowOff>
        </xdr:from>
        <xdr:to>
          <xdr:col>20</xdr:col>
          <xdr:colOff>38100</xdr:colOff>
          <xdr:row>12</xdr:row>
          <xdr:rowOff>22860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144780</xdr:colOff>
          <xdr:row>7</xdr:row>
          <xdr:rowOff>7620</xdr:rowOff>
        </xdr:from>
        <xdr:to>
          <xdr:col>19</xdr:col>
          <xdr:colOff>45720</xdr:colOff>
          <xdr:row>9</xdr:row>
          <xdr:rowOff>91440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160020</xdr:colOff>
          <xdr:row>9</xdr:row>
          <xdr:rowOff>205740</xdr:rowOff>
        </xdr:from>
        <xdr:to>
          <xdr:col>20</xdr:col>
          <xdr:colOff>7620</xdr:colOff>
          <xdr:row>12</xdr:row>
          <xdr:rowOff>30480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XCEL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1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77D8E-8267-4F19-B626-1CF9AA58F1E7}">
  <sheetPr codeName="Feuil1"/>
  <dimension ref="A1:W28"/>
  <sheetViews>
    <sheetView zoomScale="70" zoomScaleNormal="70" workbookViewId="0">
      <selection activeCell="V6" sqref="V6"/>
    </sheetView>
  </sheetViews>
  <sheetFormatPr baseColWidth="10" defaultColWidth="10.6640625" defaultRowHeight="14.4" x14ac:dyDescent="0.3"/>
  <cols>
    <col min="1" max="16384" width="10.6640625" style="1"/>
  </cols>
  <sheetData>
    <row r="1" spans="1:23" ht="15" thickBot="1" x14ac:dyDescent="0.35">
      <c r="A1" s="142" t="s">
        <v>63</v>
      </c>
      <c r="B1" s="143"/>
      <c r="C1" s="143"/>
      <c r="D1" s="144"/>
      <c r="F1" s="145" t="s">
        <v>64</v>
      </c>
      <c r="G1" s="146"/>
      <c r="H1" s="146"/>
      <c r="I1" s="147"/>
      <c r="K1" s="145" t="s">
        <v>65</v>
      </c>
      <c r="L1" s="146"/>
      <c r="M1" s="146"/>
      <c r="N1" s="147"/>
      <c r="P1" s="145" t="s">
        <v>66</v>
      </c>
      <c r="Q1" s="146"/>
      <c r="R1" s="146"/>
      <c r="S1" s="147"/>
    </row>
    <row r="2" spans="1:23" x14ac:dyDescent="0.3">
      <c r="A2" s="42"/>
      <c r="B2" s="148" t="s">
        <v>67</v>
      </c>
      <c r="C2" s="148"/>
      <c r="D2" s="149"/>
      <c r="F2" s="43"/>
      <c r="G2" s="150" t="s">
        <v>67</v>
      </c>
      <c r="H2" s="150"/>
      <c r="I2" s="151"/>
      <c r="K2" s="43"/>
      <c r="L2" s="150" t="s">
        <v>67</v>
      </c>
      <c r="M2" s="150"/>
      <c r="N2" s="151"/>
      <c r="P2" s="43"/>
      <c r="Q2" s="150" t="s">
        <v>67</v>
      </c>
      <c r="R2" s="150"/>
      <c r="S2" s="151"/>
    </row>
    <row r="3" spans="1:23" ht="18.600000000000001" thickBot="1" x14ac:dyDescent="0.4">
      <c r="A3" s="44" t="s">
        <v>68</v>
      </c>
      <c r="B3" s="45" t="s">
        <v>48</v>
      </c>
      <c r="C3" s="45" t="s">
        <v>49</v>
      </c>
      <c r="D3" s="46" t="s">
        <v>69</v>
      </c>
      <c r="F3" s="47" t="s">
        <v>68</v>
      </c>
      <c r="G3" s="48" t="s">
        <v>48</v>
      </c>
      <c r="H3" s="48" t="s">
        <v>49</v>
      </c>
      <c r="I3" s="49" t="s">
        <v>69</v>
      </c>
      <c r="K3" s="44" t="s">
        <v>68</v>
      </c>
      <c r="L3" s="45" t="s">
        <v>48</v>
      </c>
      <c r="M3" s="45" t="s">
        <v>49</v>
      </c>
      <c r="N3" s="46" t="s">
        <v>50</v>
      </c>
      <c r="P3" s="47" t="s">
        <v>68</v>
      </c>
      <c r="Q3" s="48" t="s">
        <v>48</v>
      </c>
      <c r="R3" s="48" t="s">
        <v>49</v>
      </c>
      <c r="S3" s="49" t="s">
        <v>69</v>
      </c>
    </row>
    <row r="4" spans="1:23" ht="19.2" thickTop="1" thickBot="1" x14ac:dyDescent="0.4">
      <c r="A4" s="50">
        <v>1</v>
      </c>
      <c r="B4" s="5">
        <v>1</v>
      </c>
      <c r="C4" s="5"/>
      <c r="D4" s="51"/>
      <c r="F4" s="52"/>
      <c r="G4" s="5" t="str">
        <f>IF(ISBLANK(F4),"",VLOOKUP($F$4,$A$4:$D$28,2,FALSE))</f>
        <v/>
      </c>
      <c r="H4" s="5" t="str">
        <f>IF(ISBLANK(F4),"",VLOOKUP($F$4,$A$4:$D$28,3,FALSE))</f>
        <v/>
      </c>
      <c r="I4" s="5" t="str">
        <f>IF(ISBLANK(F4),"",VLOOKUP($F$4,$A$4:$D$28,4,FALSE))</f>
        <v/>
      </c>
      <c r="K4" s="50">
        <v>1</v>
      </c>
      <c r="L4" s="5">
        <v>1</v>
      </c>
      <c r="M4" s="5"/>
      <c r="N4" s="51"/>
      <c r="P4" s="52"/>
      <c r="Q4" s="5" t="str">
        <f>IF(ISBLANK(P4),"",VLOOKUP($P$4,$K$4:$N$28,2,FALSE))</f>
        <v/>
      </c>
      <c r="R4" s="5" t="str">
        <f>IF(ISBLANK(P4),"",VLOOKUP($P$4,$K$4:$N$28,3,FALSE))</f>
        <v/>
      </c>
      <c r="S4" s="5" t="str">
        <f>IF(ISBLANK(P4),"",VLOOKUP($P$4,$K$4:$N$28,4,FALSE))</f>
        <v/>
      </c>
    </row>
    <row r="5" spans="1:23" ht="19.2" thickTop="1" thickBot="1" x14ac:dyDescent="0.4">
      <c r="A5" s="50">
        <v>2</v>
      </c>
      <c r="B5" s="5">
        <v>2</v>
      </c>
      <c r="C5" s="5"/>
      <c r="D5" s="51"/>
      <c r="F5" s="52"/>
      <c r="G5" s="5" t="str">
        <f>IF(ISBLANK(F5),"",VLOOKUP($F$5,$A$4:$D$28,2,FALSE))</f>
        <v/>
      </c>
      <c r="H5" s="5" t="str">
        <f>IF(ISBLANK(F5),"",VLOOKUP($F$5,$A$4:$D$28,3,FALSE))</f>
        <v/>
      </c>
      <c r="I5" s="5" t="str">
        <f>IF(ISBLANK(F5),"",VLOOKUP($F$5,$A$4:$D$28,4,FALSE))</f>
        <v/>
      </c>
      <c r="K5" s="50">
        <v>2</v>
      </c>
      <c r="L5" s="5">
        <v>2</v>
      </c>
      <c r="M5" s="5"/>
      <c r="N5" s="51"/>
      <c r="P5" s="52"/>
      <c r="Q5" s="5" t="str">
        <f>IF(ISBLANK(P5),"",VLOOKUP($P$4,$K$4:$N$28,2,FALSE))</f>
        <v/>
      </c>
      <c r="R5" s="5" t="str">
        <f>IF(ISBLANK(P5),"",VLOOKUP($P$4,$K$4:$N$28,3,FALSE))</f>
        <v/>
      </c>
      <c r="S5" s="5" t="str">
        <f>IF(ISBLANK(P5),"",VLOOKUP($P$4,$K$4:$N$28,4,FALSE))</f>
        <v/>
      </c>
    </row>
    <row r="6" spans="1:23" ht="19.2" thickTop="1" thickBot="1" x14ac:dyDescent="0.4">
      <c r="A6" s="50">
        <v>3</v>
      </c>
      <c r="B6" s="5"/>
      <c r="C6" s="5">
        <v>1</v>
      </c>
      <c r="D6" s="51"/>
      <c r="F6" s="52"/>
      <c r="G6" s="5" t="str">
        <f>IF(ISBLANK(F6),"",VLOOKUP($F$6,$A$4:$D$28,2,FALSE))</f>
        <v/>
      </c>
      <c r="H6" s="5" t="str">
        <f>IF(ISBLANK(F6),"",VLOOKUP($F$6,$A$4:$D$28,3,FALSE))</f>
        <v/>
      </c>
      <c r="I6" s="5" t="str">
        <f>IF(ISBLANK(F6),"",VLOOKUP($F$6,$A$4:$D$28,4,FALSE))</f>
        <v/>
      </c>
      <c r="K6" s="50">
        <v>3</v>
      </c>
      <c r="L6" s="5"/>
      <c r="M6" s="5">
        <v>1</v>
      </c>
      <c r="N6" s="51"/>
      <c r="P6" s="52"/>
      <c r="Q6" s="5" t="str">
        <f>IF(ISBLANK(P6),"",VLOOKUP($P$6,$K$4:$N$28,2,FALSE))</f>
        <v/>
      </c>
      <c r="R6" s="5" t="str">
        <f>IF(ISBLANK(P6),"",VLOOKUP($P$6,$K$4:$N$28,2,FALSE))</f>
        <v/>
      </c>
      <c r="S6" s="5" t="str">
        <f>IF(ISBLANK(P6),"",VLOOKUP($P6,$K$4:$N$28,2,FALSE))</f>
        <v/>
      </c>
    </row>
    <row r="7" spans="1:23" ht="18.600000000000001" thickTop="1" x14ac:dyDescent="0.35">
      <c r="A7" s="50">
        <v>4</v>
      </c>
      <c r="B7" s="5">
        <v>1</v>
      </c>
      <c r="C7" s="5">
        <v>1</v>
      </c>
      <c r="D7" s="51"/>
      <c r="K7" s="50">
        <v>4</v>
      </c>
      <c r="L7" s="5">
        <v>1</v>
      </c>
      <c r="M7" s="5">
        <v>1</v>
      </c>
      <c r="N7" s="51"/>
    </row>
    <row r="8" spans="1:23" ht="18" x14ac:dyDescent="0.35">
      <c r="A8" s="50">
        <v>5</v>
      </c>
      <c r="B8" s="5"/>
      <c r="C8" s="5"/>
      <c r="D8" s="51">
        <v>1</v>
      </c>
      <c r="K8" s="50">
        <v>5</v>
      </c>
      <c r="L8" s="5">
        <v>2</v>
      </c>
      <c r="M8" s="5">
        <v>1</v>
      </c>
      <c r="N8" s="51"/>
    </row>
    <row r="9" spans="1:23" ht="18" x14ac:dyDescent="0.35">
      <c r="A9" s="50">
        <v>6</v>
      </c>
      <c r="B9" s="5">
        <v>1</v>
      </c>
      <c r="C9" s="5"/>
      <c r="D9" s="51">
        <v>1</v>
      </c>
      <c r="K9" s="50">
        <v>6</v>
      </c>
      <c r="L9" s="5"/>
      <c r="M9" s="5"/>
      <c r="N9" s="51">
        <v>1</v>
      </c>
    </row>
    <row r="10" spans="1:23" ht="18" x14ac:dyDescent="0.35">
      <c r="A10" s="50">
        <v>7</v>
      </c>
      <c r="B10" s="5">
        <v>2</v>
      </c>
      <c r="C10" s="5"/>
      <c r="D10" s="51">
        <v>1</v>
      </c>
      <c r="K10" s="50">
        <v>7</v>
      </c>
      <c r="L10" s="5">
        <v>1</v>
      </c>
      <c r="M10" s="5"/>
      <c r="N10" s="51">
        <v>1</v>
      </c>
    </row>
    <row r="11" spans="1:23" ht="18" x14ac:dyDescent="0.35">
      <c r="A11" s="50">
        <v>8</v>
      </c>
      <c r="B11" s="5"/>
      <c r="C11" s="5">
        <v>1</v>
      </c>
      <c r="D11" s="51">
        <v>1</v>
      </c>
      <c r="K11" s="50">
        <v>8</v>
      </c>
      <c r="L11" s="5">
        <v>2</v>
      </c>
      <c r="M11" s="5"/>
      <c r="N11" s="51">
        <v>1</v>
      </c>
      <c r="Q11" s="141"/>
      <c r="R11" s="141"/>
      <c r="S11" s="141"/>
      <c r="T11" s="141"/>
      <c r="U11" s="141"/>
      <c r="V11" s="141"/>
      <c r="W11" s="141"/>
    </row>
    <row r="12" spans="1:23" ht="18" x14ac:dyDescent="0.35">
      <c r="A12" s="50">
        <v>9</v>
      </c>
      <c r="B12" s="5">
        <v>1</v>
      </c>
      <c r="C12" s="5">
        <v>1</v>
      </c>
      <c r="D12" s="51">
        <v>1</v>
      </c>
      <c r="E12" s="53"/>
      <c r="K12" s="50">
        <v>9</v>
      </c>
      <c r="L12" s="5"/>
      <c r="M12" s="5">
        <v>1</v>
      </c>
      <c r="N12" s="51">
        <v>1</v>
      </c>
    </row>
    <row r="13" spans="1:23" ht="18" x14ac:dyDescent="0.35">
      <c r="A13" s="50">
        <v>10</v>
      </c>
      <c r="B13" s="5"/>
      <c r="C13" s="5"/>
      <c r="D13" s="51">
        <v>2</v>
      </c>
      <c r="K13" s="50">
        <v>10</v>
      </c>
      <c r="L13" s="5">
        <v>1</v>
      </c>
      <c r="M13" s="5">
        <v>1</v>
      </c>
      <c r="N13" s="51">
        <v>1</v>
      </c>
    </row>
    <row r="14" spans="1:23" ht="18" x14ac:dyDescent="0.35">
      <c r="A14" s="50">
        <v>11</v>
      </c>
      <c r="B14" s="5">
        <v>1</v>
      </c>
      <c r="C14" s="5"/>
      <c r="D14" s="51">
        <v>2</v>
      </c>
      <c r="K14" s="50">
        <v>11</v>
      </c>
      <c r="L14" s="5">
        <v>2</v>
      </c>
      <c r="M14" s="5">
        <v>1</v>
      </c>
      <c r="N14" s="51">
        <v>1</v>
      </c>
      <c r="Q14" s="141"/>
      <c r="R14" s="141"/>
      <c r="S14" s="141"/>
      <c r="T14" s="141"/>
    </row>
    <row r="15" spans="1:23" ht="18" x14ac:dyDescent="0.35">
      <c r="A15" s="50">
        <v>12</v>
      </c>
      <c r="B15" s="5">
        <v>2</v>
      </c>
      <c r="C15" s="5"/>
      <c r="D15" s="51">
        <v>2</v>
      </c>
      <c r="K15" s="50">
        <v>12</v>
      </c>
      <c r="L15" s="5"/>
      <c r="M15" s="5"/>
      <c r="N15" s="51">
        <v>2</v>
      </c>
    </row>
    <row r="16" spans="1:23" ht="18" x14ac:dyDescent="0.35">
      <c r="A16" s="50">
        <v>13</v>
      </c>
      <c r="B16" s="5"/>
      <c r="C16" s="5">
        <v>1</v>
      </c>
      <c r="D16" s="51">
        <v>2</v>
      </c>
      <c r="K16" s="50">
        <v>13</v>
      </c>
      <c r="L16" s="5">
        <v>1</v>
      </c>
      <c r="M16" s="5"/>
      <c r="N16" s="51">
        <v>2</v>
      </c>
    </row>
    <row r="17" spans="1:14" ht="18" x14ac:dyDescent="0.35">
      <c r="A17" s="50">
        <v>14</v>
      </c>
      <c r="B17" s="5">
        <v>1</v>
      </c>
      <c r="C17" s="5">
        <v>1</v>
      </c>
      <c r="D17" s="51">
        <v>2</v>
      </c>
      <c r="K17" s="50">
        <v>14</v>
      </c>
      <c r="L17" s="5">
        <v>2</v>
      </c>
      <c r="M17" s="5"/>
      <c r="N17" s="51">
        <v>2</v>
      </c>
    </row>
    <row r="18" spans="1:14" ht="18" x14ac:dyDescent="0.35">
      <c r="A18" s="50">
        <v>15</v>
      </c>
      <c r="B18" s="5"/>
      <c r="C18" s="5"/>
      <c r="D18" s="51">
        <v>3</v>
      </c>
      <c r="K18" s="50">
        <v>15</v>
      </c>
      <c r="L18" s="5"/>
      <c r="M18" s="5">
        <v>1</v>
      </c>
      <c r="N18" s="51">
        <v>2</v>
      </c>
    </row>
    <row r="19" spans="1:14" ht="18" x14ac:dyDescent="0.35">
      <c r="A19" s="50">
        <v>16</v>
      </c>
      <c r="B19" s="5">
        <v>1</v>
      </c>
      <c r="C19" s="5"/>
      <c r="D19" s="51">
        <v>3</v>
      </c>
      <c r="K19" s="50">
        <v>16</v>
      </c>
      <c r="L19" s="5">
        <v>1</v>
      </c>
      <c r="M19" s="5">
        <v>1</v>
      </c>
      <c r="N19" s="51">
        <v>2</v>
      </c>
    </row>
    <row r="20" spans="1:14" ht="18" x14ac:dyDescent="0.35">
      <c r="A20" s="50">
        <v>17</v>
      </c>
      <c r="B20" s="5">
        <v>2</v>
      </c>
      <c r="C20" s="5"/>
      <c r="D20" s="51">
        <v>3</v>
      </c>
      <c r="K20" s="50">
        <v>17</v>
      </c>
      <c r="L20" s="5">
        <v>2</v>
      </c>
      <c r="M20" s="5">
        <v>1</v>
      </c>
      <c r="N20" s="51">
        <v>2</v>
      </c>
    </row>
    <row r="21" spans="1:14" ht="18" x14ac:dyDescent="0.35">
      <c r="A21" s="50">
        <v>18</v>
      </c>
      <c r="B21" s="5"/>
      <c r="C21" s="5">
        <v>1</v>
      </c>
      <c r="D21" s="51">
        <v>3</v>
      </c>
      <c r="K21" s="50">
        <v>18</v>
      </c>
      <c r="L21" s="5"/>
      <c r="M21" s="5"/>
      <c r="N21" s="51">
        <v>3</v>
      </c>
    </row>
    <row r="22" spans="1:14" ht="18" x14ac:dyDescent="0.35">
      <c r="A22" s="50">
        <v>19</v>
      </c>
      <c r="B22" s="5">
        <v>1</v>
      </c>
      <c r="C22" s="5">
        <v>1</v>
      </c>
      <c r="D22" s="51">
        <v>3</v>
      </c>
      <c r="K22" s="50">
        <v>19</v>
      </c>
      <c r="L22" s="5">
        <v>1</v>
      </c>
      <c r="M22" s="5"/>
      <c r="N22" s="51">
        <v>3</v>
      </c>
    </row>
    <row r="23" spans="1:14" ht="18" x14ac:dyDescent="0.35">
      <c r="A23" s="50">
        <v>20</v>
      </c>
      <c r="B23" s="5"/>
      <c r="C23" s="5"/>
      <c r="D23" s="51">
        <v>4</v>
      </c>
      <c r="K23" s="50">
        <v>20</v>
      </c>
      <c r="L23" s="5">
        <v>2</v>
      </c>
      <c r="M23" s="5"/>
      <c r="N23" s="51">
        <v>3</v>
      </c>
    </row>
    <row r="24" spans="1:14" ht="18" x14ac:dyDescent="0.35">
      <c r="A24" s="50">
        <v>21</v>
      </c>
      <c r="B24" s="5">
        <v>1</v>
      </c>
      <c r="C24" s="5"/>
      <c r="D24" s="51">
        <v>4</v>
      </c>
      <c r="K24" s="50">
        <v>21</v>
      </c>
      <c r="L24" s="5"/>
      <c r="M24" s="5">
        <v>1</v>
      </c>
      <c r="N24" s="51">
        <v>3</v>
      </c>
    </row>
    <row r="25" spans="1:14" ht="18" x14ac:dyDescent="0.35">
      <c r="A25" s="50">
        <v>22</v>
      </c>
      <c r="B25" s="5">
        <v>2</v>
      </c>
      <c r="C25" s="5"/>
      <c r="D25" s="51">
        <v>4</v>
      </c>
      <c r="K25" s="50">
        <v>22</v>
      </c>
      <c r="L25" s="5">
        <v>1</v>
      </c>
      <c r="M25" s="5">
        <v>1</v>
      </c>
      <c r="N25" s="51">
        <v>3</v>
      </c>
    </row>
    <row r="26" spans="1:14" ht="18" x14ac:dyDescent="0.35">
      <c r="A26" s="50">
        <v>23</v>
      </c>
      <c r="B26" s="5"/>
      <c r="C26" s="5">
        <v>1</v>
      </c>
      <c r="D26" s="51">
        <v>4</v>
      </c>
      <c r="K26" s="50">
        <v>23</v>
      </c>
      <c r="L26" s="5">
        <v>2</v>
      </c>
      <c r="M26" s="5">
        <v>1</v>
      </c>
      <c r="N26" s="51">
        <v>3</v>
      </c>
    </row>
    <row r="27" spans="1:14" ht="18" x14ac:dyDescent="0.35">
      <c r="A27" s="50">
        <v>24</v>
      </c>
      <c r="B27" s="5">
        <v>1</v>
      </c>
      <c r="C27" s="5">
        <v>1</v>
      </c>
      <c r="D27" s="51">
        <v>4</v>
      </c>
      <c r="K27" s="50">
        <v>24</v>
      </c>
      <c r="L27" s="5"/>
      <c r="M27" s="5"/>
      <c r="N27" s="51">
        <v>4</v>
      </c>
    </row>
    <row r="28" spans="1:14" ht="18.600000000000001" thickBot="1" x14ac:dyDescent="0.4">
      <c r="A28" s="54">
        <v>25</v>
      </c>
      <c r="B28" s="55"/>
      <c r="C28" s="55"/>
      <c r="D28" s="56">
        <v>5</v>
      </c>
      <c r="K28" s="54">
        <v>25</v>
      </c>
      <c r="L28" s="55">
        <v>1</v>
      </c>
      <c r="M28" s="55"/>
      <c r="N28" s="56">
        <v>4</v>
      </c>
    </row>
  </sheetData>
  <sheetProtection formatCells="0" formatColumns="0" formatRows="0" insertColumns="0" insertRows="0" insertHyperlinks="0" deleteColumns="0" deleteRows="0" sort="0" autoFilter="0" pivotTables="0"/>
  <mergeCells count="10">
    <mergeCell ref="Q11:W11"/>
    <mergeCell ref="Q14:T14"/>
    <mergeCell ref="A1:D1"/>
    <mergeCell ref="F1:I1"/>
    <mergeCell ref="K1:N1"/>
    <mergeCell ref="P1:S1"/>
    <mergeCell ref="B2:D2"/>
    <mergeCell ref="G2:I2"/>
    <mergeCell ref="L2:N2"/>
    <mergeCell ref="Q2:S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5561D-010D-4580-BAB3-82C94D79FB68}">
  <sheetPr codeName="Feuil2">
    <tabColor theme="0"/>
  </sheetPr>
  <dimension ref="A1:AB81"/>
  <sheetViews>
    <sheetView showRowColHeaders="0" tabSelected="1" topLeftCell="A34" zoomScale="95" zoomScaleNormal="95" workbookViewId="0">
      <selection activeCell="C51" sqref="C51"/>
    </sheetView>
  </sheetViews>
  <sheetFormatPr baseColWidth="10" defaultColWidth="8.58203125" defaultRowHeight="14.4" x14ac:dyDescent="0.3"/>
  <cols>
    <col min="1" max="1" width="24.83203125" style="1" customWidth="1"/>
    <col min="2" max="2" width="5" style="1" bestFit="1" customWidth="1"/>
    <col min="3" max="3" width="3.25" style="1" bestFit="1" customWidth="1"/>
    <col min="4" max="4" width="3" style="1" bestFit="1" customWidth="1"/>
    <col min="5" max="5" width="3.6640625" style="1" bestFit="1" customWidth="1"/>
    <col min="6" max="6" width="6.164062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8" ht="15" customHeight="1" x14ac:dyDescent="0.3">
      <c r="A1" s="60" t="s">
        <v>0</v>
      </c>
      <c r="B1" s="160" t="s">
        <v>1</v>
      </c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</row>
    <row r="2" spans="1:28" ht="39" customHeight="1" x14ac:dyDescent="0.3">
      <c r="A2" s="161" t="s">
        <v>2</v>
      </c>
      <c r="B2" s="163" t="s">
        <v>88</v>
      </c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4"/>
      <c r="V2" s="164"/>
      <c r="W2" s="164"/>
      <c r="X2" s="164"/>
      <c r="Y2" s="120"/>
    </row>
    <row r="3" spans="1:28" s="2" customFormat="1" ht="19.5" customHeight="1" x14ac:dyDescent="0.35">
      <c r="A3" s="162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8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  <c r="Y4" s="120"/>
      <c r="Z4" s="120"/>
      <c r="AA4" s="120"/>
    </row>
    <row r="5" spans="1:28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  <c r="Y5" s="120"/>
      <c r="Z5" s="120"/>
      <c r="AA5" s="120"/>
    </row>
    <row r="6" spans="1:28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  <c r="Y6" s="120"/>
      <c r="Z6" s="120"/>
      <c r="AA6" s="120"/>
    </row>
    <row r="7" spans="1:28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  <c r="Y7" s="120"/>
      <c r="Z7" s="120"/>
      <c r="AA7" s="120"/>
      <c r="AB7" s="120"/>
    </row>
    <row r="8" spans="1:28" ht="21" customHeight="1" x14ac:dyDescent="0.5">
      <c r="A8" s="62" t="s">
        <v>15</v>
      </c>
      <c r="B8" s="85"/>
      <c r="C8" s="11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  <c r="Y8" s="120"/>
      <c r="Z8" s="120"/>
      <c r="AA8" s="120"/>
      <c r="AB8" s="120"/>
    </row>
    <row r="9" spans="1:28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116">
        <f>IF(ISBLANK(F9),"",VLOOKUP(F9,'Dico automate repart.'!$K$4:$N$28,2,FALSE))</f>
        <v>1</v>
      </c>
      <c r="H9" s="11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  <c r="Y9" s="120"/>
      <c r="Z9" s="120"/>
      <c r="AA9" s="120"/>
      <c r="AB9" s="120"/>
    </row>
    <row r="10" spans="1:28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11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  <c r="Y10" s="120"/>
      <c r="Z10" s="120"/>
      <c r="AA10" s="120"/>
      <c r="AB10" s="120"/>
    </row>
    <row r="11" spans="1:28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11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  <c r="Y11" s="120"/>
      <c r="Z11" s="120"/>
      <c r="AA11" s="120"/>
    </row>
    <row r="12" spans="1:28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  <c r="Y12" s="120"/>
      <c r="Z12" s="120"/>
      <c r="AA12" s="120"/>
    </row>
    <row r="13" spans="1:28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8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8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8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8" ht="21" customHeight="1" x14ac:dyDescent="0.6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  <c r="Z17" s="120"/>
      <c r="AA17" s="120"/>
    </row>
    <row r="18" spans="1:28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  <c r="AB18" s="120"/>
    </row>
    <row r="19" spans="1:28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8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8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8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8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8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8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8" ht="21" customHeight="1" x14ac:dyDescent="0.6">
      <c r="A26" s="66" t="s">
        <v>33</v>
      </c>
      <c r="B26" s="106">
        <v>4</v>
      </c>
      <c r="C26" s="86">
        <f>IF(ISBLANK($B26),"",VLOOKUP($B26,'Dico automate repart.'!$K$4:$N$28,2,FALSE))</f>
        <v>1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8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8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8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11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  <c r="Z29" s="120"/>
    </row>
    <row r="30" spans="1:28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11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8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8" ht="21" customHeight="1" x14ac:dyDescent="0.6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5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116">
        <f>IF(ISBLANK(F33),"",VLOOKUP(F33,'Dico automate repart.'!$K$4:$N$28,3,FALSE))</f>
        <v>0</v>
      </c>
      <c r="I33" s="11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5" ht="21" customHeight="1" x14ac:dyDescent="0.6">
      <c r="A34" s="63" t="s">
        <v>39</v>
      </c>
      <c r="B34" s="106">
        <v>14</v>
      </c>
      <c r="C34" s="100">
        <f>IF(ISBLANK($B34),"",VLOOKUP($B34,'Dico automate repart.'!$K$4:$N$28,2,FALSE))</f>
        <v>2</v>
      </c>
      <c r="D34" s="100">
        <f>IF(ISBLANK($B34),"",VLOOKUP($B34,'Dico automate repart.'!$K$4:$N$28,3,FALSE))</f>
        <v>0</v>
      </c>
      <c r="E34" s="100">
        <f>IF(ISBLANK($B34),"",VLOOKUP($B34,'Dico automate repart.'!$K$4:$N$28,4,FALSE))</f>
        <v>2</v>
      </c>
      <c r="F34" s="106">
        <v>15</v>
      </c>
      <c r="G34" s="116">
        <f>IF(ISBLANK(F34),"",VLOOKUP(F34,'Dico automate repart.'!$K$4:$N$28,2,FALSE))</f>
        <v>0</v>
      </c>
      <c r="H34" s="116">
        <f>IF(ISBLANK(F34),"",VLOOKUP(F34,'Dico automate repart.'!$K$4:$N$28,3,FALSE))</f>
        <v>1</v>
      </c>
      <c r="I34" s="116">
        <f>IF(ISBLANK(F34),"",VLOOKUP(F34,'Dico automate repart.'!$K$4:$N$28,4,FALSE))</f>
        <v>2</v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5" ht="21" customHeight="1" x14ac:dyDescent="0.6">
      <c r="A35" s="61" t="s">
        <v>40</v>
      </c>
      <c r="B35" s="106">
        <v>13</v>
      </c>
      <c r="C35" s="116">
        <f>IF(ISBLANK($B35),"",VLOOKUP($B35,'Dico automate repart.'!$K$4:$N$28,2,FALSE))</f>
        <v>1</v>
      </c>
      <c r="D35" s="116">
        <f>IF(ISBLANK($B35),"",VLOOKUP($B35,'Dico automate repart.'!$K$4:$N$28,3,FALSE))</f>
        <v>0</v>
      </c>
      <c r="E35" s="116">
        <f>IF(ISBLANK($B35),"",VLOOKUP($B35,'Dico automate repart.'!$K$4:$N$28,4,FALSE))</f>
        <v>2</v>
      </c>
      <c r="F35" s="106">
        <v>11</v>
      </c>
      <c r="G35" s="116">
        <f>IF(ISBLANK(F35),"",VLOOKUP(F35,'Dico automate repart.'!$K$4:$N$28,2,FALSE))</f>
        <v>2</v>
      </c>
      <c r="H35" s="116">
        <f>IF(ISBLANK(F35),"",VLOOKUP(F35,'Dico automate repart.'!$K$4:$N$28,3,FALSE))</f>
        <v>1</v>
      </c>
      <c r="I35" s="11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5" ht="21" customHeight="1" x14ac:dyDescent="0.6">
      <c r="A36" s="63" t="s">
        <v>41</v>
      </c>
      <c r="B36" s="106"/>
      <c r="C36" s="100" t="str">
        <f>IF(ISBLANK($B36),"",VLOOKUP($B36,'Dico automate repart.'!$K$4:$N$28,2,FALSE))</f>
        <v/>
      </c>
      <c r="D36" s="100" t="str">
        <f>IF(ISBLANK($B36),"",VLOOKUP($B36,'Dico automate repart.'!$K$4:$N$28,3,FALSE))</f>
        <v/>
      </c>
      <c r="E36" s="100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11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5" ht="21" customHeight="1" x14ac:dyDescent="0.6">
      <c r="A37" s="63" t="s">
        <v>70</v>
      </c>
      <c r="B37" s="106"/>
      <c r="C37" s="100" t="str">
        <f>IF(ISBLANK($B37),"",VLOOKUP($B37,'Dico automate repart.'!$K$4:$N$28,2,FALSE))</f>
        <v/>
      </c>
      <c r="D37" s="100" t="str">
        <f>IF(ISBLANK($B37),"",VLOOKUP($B37,'Dico automate repart.'!$K$4:$N$28,3,FALSE))</f>
        <v/>
      </c>
      <c r="E37" s="100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11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5" ht="21" customHeight="1" x14ac:dyDescent="0.6">
      <c r="A38" s="63" t="s">
        <v>42</v>
      </c>
      <c r="B38" s="106">
        <v>1</v>
      </c>
      <c r="C38" s="100">
        <f>IF(ISBLANK($B38),"",VLOOKUP($B38,'Dico automate repart.'!$K$4:$N$28,2,FALSE))</f>
        <v>1</v>
      </c>
      <c r="D38" s="100">
        <f>IF(ISBLANK($B38),"",VLOOKUP($B38,'Dico automate repart.'!$K$4:$N$28,3,FALSE))</f>
        <v>0</v>
      </c>
      <c r="E38" s="100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5" ht="21" customHeight="1" x14ac:dyDescent="0.6">
      <c r="A39" s="69" t="s">
        <v>43</v>
      </c>
      <c r="B39" s="106"/>
      <c r="C39" s="100" t="str">
        <f>IF(ISBLANK($B39),"",VLOOKUP($B39,'Dico automate repart.'!$K$4:$N$28,2,FALSE))</f>
        <v/>
      </c>
      <c r="D39" s="100" t="str">
        <f>IF(ISBLANK($B39),"",VLOOKUP($B39,'Dico automate repart.'!$K$4:$N$28,3,FALSE))</f>
        <v/>
      </c>
      <c r="E39" s="100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5" ht="21" customHeight="1" x14ac:dyDescent="0.6">
      <c r="A40" s="69" t="s">
        <v>71</v>
      </c>
      <c r="B40" s="118">
        <v>1</v>
      </c>
      <c r="C40" s="116">
        <f>IF(ISBLANK($B40),"",VLOOKUP($B40,'Dico automate repart.'!$K$4:$N$28,2,FALSE))</f>
        <v>1</v>
      </c>
      <c r="D40" s="100">
        <f>IF(ISBLANK($B40),"",VLOOKUP($B40,'Dico automate repart.'!$K$4:$N$28,3,FALSE))</f>
        <v>0</v>
      </c>
      <c r="E40" s="100">
        <f>IF(ISBLANK($B40),"",VLOOKUP($B40,'Dico automate repart.'!$K$4:$N$28,4,FALSE))</f>
        <v>0</v>
      </c>
      <c r="F40" s="118">
        <v>1</v>
      </c>
      <c r="G40" s="116">
        <f>IF(ISBLANK(F40),"",VLOOKUP(F40,'Dico automate repart.'!$K$4:$N$28,2,FALSE))</f>
        <v>1</v>
      </c>
      <c r="H40" s="100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5" ht="18.75" customHeight="1" x14ac:dyDescent="0.3">
      <c r="A41" s="15" t="s">
        <v>44</v>
      </c>
      <c r="B41" s="82">
        <f>SUM(B8:B40)</f>
        <v>45</v>
      </c>
      <c r="C41" s="17">
        <f>SUM(C8:C40)</f>
        <v>12</v>
      </c>
      <c r="D41" s="18">
        <f>SUM(D8:D40)</f>
        <v>3</v>
      </c>
      <c r="E41" s="18">
        <f>SUM(E8:E40)</f>
        <v>4</v>
      </c>
      <c r="F41" s="16">
        <f>SUM(F7:F40)</f>
        <v>151</v>
      </c>
      <c r="G41" s="127">
        <f>SUM(G8:G40)</f>
        <v>25</v>
      </c>
      <c r="H41" s="18">
        <f>SUM(H8:H40)</f>
        <v>14</v>
      </c>
      <c r="I41" s="18">
        <f>SUM(I8:I40)</f>
        <v>14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5" ht="21" customHeight="1" x14ac:dyDescent="0.3">
      <c r="A42" s="181" t="s">
        <v>45</v>
      </c>
      <c r="B42" s="182"/>
      <c r="C42" s="182"/>
      <c r="D42" s="182"/>
      <c r="E42" s="182"/>
      <c r="F42" s="182"/>
      <c r="G42" s="182"/>
      <c r="H42" s="182"/>
      <c r="I42" s="183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  <c r="Y42" s="120"/>
    </row>
    <row r="43" spans="1:25" ht="15" customHeight="1" x14ac:dyDescent="0.3">
      <c r="A43" s="19" t="s">
        <v>46</v>
      </c>
      <c r="B43" s="20">
        <f>B41*0.15</f>
        <v>6.75</v>
      </c>
      <c r="C43" s="21">
        <f>C41*0.15</f>
        <v>1.7999999999999998</v>
      </c>
      <c r="D43" s="21">
        <f>D41*0.15</f>
        <v>0.44999999999999996</v>
      </c>
      <c r="E43" s="21">
        <f>E41*0.15</f>
        <v>0.6</v>
      </c>
      <c r="F43" s="22">
        <f>SUM(F9:F40)*0.15</f>
        <v>22.65</v>
      </c>
      <c r="G43" s="21">
        <f>G41*0.15</f>
        <v>3.75</v>
      </c>
      <c r="H43" s="21">
        <f>H41*0.15</f>
        <v>2.1</v>
      </c>
      <c r="I43" s="21">
        <f>I41*0.15</f>
        <v>2.1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5" ht="18.75" customHeight="1" x14ac:dyDescent="0.35">
      <c r="A44" s="23" t="s">
        <v>47</v>
      </c>
      <c r="B44" s="24">
        <f>B41*0.15+0.24</f>
        <v>6.99</v>
      </c>
      <c r="C44" s="25" t="s">
        <v>48</v>
      </c>
      <c r="D44" s="26" t="s">
        <v>49</v>
      </c>
      <c r="E44" s="26" t="s">
        <v>50</v>
      </c>
      <c r="F44" s="27">
        <f>F41*0.15+0.24</f>
        <v>22.889999999999997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5" ht="15.75" customHeight="1" x14ac:dyDescent="0.3">
      <c r="A45" s="19" t="s">
        <v>51</v>
      </c>
      <c r="B45" s="83">
        <f t="shared" ref="B45:I45" si="0">SUM(B8:B40)</f>
        <v>45</v>
      </c>
      <c r="C45" s="140">
        <f>SUM(C8:C40)+B46+B47</f>
        <v>14</v>
      </c>
      <c r="D45" s="28">
        <f t="shared" si="0"/>
        <v>3</v>
      </c>
      <c r="E45" s="28">
        <f t="shared" si="0"/>
        <v>4</v>
      </c>
      <c r="F45" s="84">
        <f t="shared" si="0"/>
        <v>151</v>
      </c>
      <c r="G45" s="139">
        <f>SUM(G8:G40)+F46+F47</f>
        <v>27</v>
      </c>
      <c r="H45" s="28">
        <f t="shared" si="0"/>
        <v>14</v>
      </c>
      <c r="I45" s="28">
        <f t="shared" si="0"/>
        <v>14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5" ht="21" customHeight="1" x14ac:dyDescent="0.45">
      <c r="A46" s="29" t="s">
        <v>52</v>
      </c>
      <c r="B46" s="154">
        <v>1</v>
      </c>
      <c r="C46" s="154"/>
      <c r="D46" s="154"/>
      <c r="E46" s="154"/>
      <c r="F46" s="154">
        <v>1</v>
      </c>
      <c r="G46" s="154"/>
      <c r="H46" s="154"/>
      <c r="I46" s="154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5" ht="21" customHeight="1" x14ac:dyDescent="0.45">
      <c r="A47" s="29" t="s">
        <v>53</v>
      </c>
      <c r="B47" s="155">
        <v>1</v>
      </c>
      <c r="C47" s="155"/>
      <c r="D47" s="155"/>
      <c r="E47" s="155"/>
      <c r="F47" s="155">
        <v>1</v>
      </c>
      <c r="G47" s="155"/>
      <c r="H47" s="155"/>
      <c r="I47" s="155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5" ht="18.75" customHeight="1" x14ac:dyDescent="0.35">
      <c r="A48" s="23" t="s">
        <v>54</v>
      </c>
      <c r="B48" s="156">
        <f>SUM(B44+F44)+0.6</f>
        <v>30.479999999999997</v>
      </c>
      <c r="C48" s="157"/>
      <c r="D48" s="157"/>
      <c r="E48" s="157"/>
      <c r="F48" s="157"/>
      <c r="G48" s="157"/>
      <c r="H48" s="157"/>
      <c r="I48" s="158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6" ht="21" customHeight="1" x14ac:dyDescent="0.4">
      <c r="A49" s="31" t="s">
        <v>55</v>
      </c>
      <c r="B49" s="210">
        <f ca="1">(C49*0.15)+(D49*0.45)+(E49*0.9)</f>
        <v>6.75</v>
      </c>
      <c r="C49" s="211">
        <f ca="1">C41-[1]!SOMME_SI_COULEUR(C8:C40,65280)</f>
        <v>12</v>
      </c>
      <c r="D49" s="211">
        <f ca="1">D41-[1]!SOMME_SI_COULEUR(D8:D40,65280)</f>
        <v>3</v>
      </c>
      <c r="E49" s="121">
        <f ca="1">E41-[1]!SOMME_SI_COULEUR(E8:E40,65280)</f>
        <v>4</v>
      </c>
      <c r="F49" s="117">
        <f ca="1">(G49*0.15)+(H49*0.45)+(I49*0.9)</f>
        <v>22.65</v>
      </c>
      <c r="G49" s="210">
        <f ca="1">G41-[1]!SOMME_SI_COULEUR(G8:G40,65280)</f>
        <v>25</v>
      </c>
      <c r="H49" s="117">
        <f ca="1">H41-[1]!SOMME_SI_COULEUR(H8:H40,65280)</f>
        <v>14</v>
      </c>
      <c r="I49" s="117">
        <f ca="1">I41-[1]!SOMME_SI_COULEUR(I8:I40,65280)</f>
        <v>14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6" ht="20.100000000000001" customHeight="1" x14ac:dyDescent="0.4">
      <c r="A50" s="33" t="s">
        <v>56</v>
      </c>
      <c r="B50" s="117"/>
      <c r="C50" s="210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6" ht="20.100000000000001" customHeight="1" x14ac:dyDescent="0.4">
      <c r="A51" s="34" t="s">
        <v>57</v>
      </c>
      <c r="B51" s="70"/>
      <c r="C51" s="210"/>
      <c r="D51" s="70"/>
      <c r="E51" s="70"/>
      <c r="F51" s="70"/>
      <c r="G51" s="70"/>
      <c r="H51" s="117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6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6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6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  <c r="Z54" s="120"/>
    </row>
    <row r="55" spans="1:26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6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6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6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6" x14ac:dyDescent="0.3">
      <c r="B59" s="39"/>
      <c r="C59" s="39"/>
      <c r="D59" s="39"/>
      <c r="E59" s="39"/>
      <c r="F59" s="39"/>
    </row>
    <row r="60" spans="1:26" x14ac:dyDescent="0.3">
      <c r="B60" s="39"/>
      <c r="C60" s="39"/>
      <c r="D60" s="39"/>
      <c r="E60" s="39"/>
      <c r="F60" s="39"/>
    </row>
    <row r="61" spans="1:26" x14ac:dyDescent="0.3">
      <c r="B61" s="39"/>
      <c r="C61" s="39"/>
      <c r="D61" s="39"/>
      <c r="E61" s="39"/>
      <c r="F61" s="40"/>
    </row>
    <row r="62" spans="1:26" x14ac:dyDescent="0.3">
      <c r="F62" s="40"/>
    </row>
    <row r="63" spans="1:26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160020</xdr:colOff>
                    <xdr:row>7</xdr:row>
                    <xdr:rowOff>251460</xdr:rowOff>
                  </from>
                  <to>
                    <xdr:col>20</xdr:col>
                    <xdr:colOff>22860</xdr:colOff>
                    <xdr:row>10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175260</xdr:colOff>
                    <xdr:row>10</xdr:row>
                    <xdr:rowOff>182880</xdr:rowOff>
                  </from>
                  <to>
                    <xdr:col>20</xdr:col>
                    <xdr:colOff>38100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E4C06B-12D2-4BDB-A780-9C00814AD2F7}">
  <sheetPr codeName="Feuil3">
    <tabColor theme="0"/>
  </sheetPr>
  <dimension ref="A1:Z81"/>
  <sheetViews>
    <sheetView zoomScale="95" zoomScaleNormal="95" workbookViewId="0">
      <selection activeCell="E6" sqref="E1:E1048576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20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1" width="3" style="1" bestFit="1" customWidth="1"/>
    <col min="12" max="13" width="3" style="119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6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6" ht="39" customHeight="1" x14ac:dyDescent="0.3">
      <c r="A2" s="188" t="s">
        <v>2</v>
      </c>
      <c r="B2" s="190" t="s">
        <v>72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6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6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6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6" ht="15" customHeight="1" x14ac:dyDescent="0.3">
      <c r="A6" s="5"/>
      <c r="B6" s="6" t="s">
        <v>9</v>
      </c>
      <c r="C6" s="6" t="s">
        <v>10</v>
      </c>
      <c r="D6" s="6" t="s">
        <v>11</v>
      </c>
      <c r="E6" s="123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6" ht="15.75" customHeight="1" x14ac:dyDescent="0.5">
      <c r="A7" s="61" t="s">
        <v>14</v>
      </c>
      <c r="B7" s="9"/>
      <c r="C7" s="10"/>
      <c r="D7" s="10"/>
      <c r="E7" s="124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6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11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6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11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6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11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  <c r="Z10" s="120"/>
    </row>
    <row r="11" spans="1:26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11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6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11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6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11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6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11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6" ht="18.75" customHeight="1" x14ac:dyDescent="0.6">
      <c r="A15" s="61" t="s">
        <v>22</v>
      </c>
      <c r="B15" s="102"/>
      <c r="C15" s="89"/>
      <c r="D15" s="89"/>
      <c r="E15" s="125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6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11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126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11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11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11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11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11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125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11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11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11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11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125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11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11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11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126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11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0</v>
      </c>
      <c r="E34" s="116">
        <f>IF(ISBLANK($B34),"",VLOOKUP($B34,'Dico automate repart.'!$K$4:$N$28,4,FALSE))</f>
        <v>0</v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11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11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11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11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11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09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116" t="str">
        <f>IF(ISBLANK($B40),"",VLOOKUP($B40,'Dico automate repart.'!$K$4:$N$28,4,FALSE))</f>
        <v/>
      </c>
      <c r="F40" s="109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27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128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129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130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24.479999999999997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6" ht="21" customHeight="1" x14ac:dyDescent="0.4">
      <c r="A49" s="31" t="s">
        <v>55</v>
      </c>
      <c r="B49" s="117"/>
      <c r="C49" s="117">
        <f ca="1">C41-[1]!SOMME_SI_COULEUR(C8:C40,65280)</f>
        <v>9</v>
      </c>
      <c r="D49" s="117">
        <f ca="1">D41-[1]!SOMME_SI_COULEUR(D8:D40,65280)</f>
        <v>4</v>
      </c>
      <c r="E49" s="117">
        <f ca="1">E41-[1]!SOMME_SI_COULEUR(E8:E40,65280)</f>
        <v>1</v>
      </c>
      <c r="F49" s="117"/>
      <c r="G49" s="117">
        <f ca="1">G41-[1]!SOMME_SI_COULEUR(G8:G40,65280)</f>
        <v>21</v>
      </c>
      <c r="H49" s="117">
        <f ca="1">H41-[1]!SOMME_SI_COULEUR(H8:H40,65280)</f>
        <v>12</v>
      </c>
      <c r="I49" s="117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6" ht="20.100000000000001" customHeight="1" x14ac:dyDescent="0.4">
      <c r="A50" s="33" t="s">
        <v>56</v>
      </c>
      <c r="B50" s="70"/>
      <c r="C50" s="70"/>
      <c r="D50" s="70"/>
      <c r="E50" s="117"/>
      <c r="F50" s="70"/>
      <c r="G50" s="70"/>
      <c r="H50" s="70"/>
      <c r="I50" s="70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  <c r="Z50" s="120"/>
    </row>
    <row r="51" spans="1:26" ht="20.100000000000001" customHeight="1" x14ac:dyDescent="0.4">
      <c r="A51" s="34" t="s">
        <v>57</v>
      </c>
      <c r="B51" s="70"/>
      <c r="C51" s="70"/>
      <c r="D51" s="117"/>
      <c r="E51" s="117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6" ht="20.100000000000001" customHeight="1" x14ac:dyDescent="0.3">
      <c r="A52" s="35" t="s">
        <v>58</v>
      </c>
      <c r="B52" s="71"/>
      <c r="C52" s="72"/>
      <c r="D52" s="72"/>
      <c r="E52" s="131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6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138"/>
      <c r="M53" s="135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6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136"/>
      <c r="M54" s="136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6" x14ac:dyDescent="0.3">
      <c r="A55" s="80"/>
      <c r="B55" s="81"/>
      <c r="C55" s="81"/>
      <c r="D55" s="81"/>
      <c r="E55" s="132"/>
      <c r="F55" s="81"/>
      <c r="G55" s="81"/>
      <c r="H55" s="81"/>
      <c r="I55" s="81"/>
      <c r="J55" s="79"/>
      <c r="K55" s="79"/>
      <c r="L55" s="136"/>
      <c r="M55" s="136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6" x14ac:dyDescent="0.3">
      <c r="A56" s="80"/>
      <c r="B56" s="81"/>
      <c r="C56" s="81"/>
      <c r="D56" s="81"/>
      <c r="E56" s="132"/>
      <c r="F56" s="81"/>
      <c r="G56" s="81"/>
      <c r="H56" s="81"/>
      <c r="I56" s="81"/>
      <c r="J56" s="79"/>
      <c r="K56" s="79"/>
      <c r="L56" s="136"/>
      <c r="M56" s="136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6" x14ac:dyDescent="0.3">
      <c r="A57" s="37"/>
      <c r="B57" s="38"/>
      <c r="C57" s="38"/>
      <c r="D57" s="38"/>
      <c r="E57" s="133"/>
      <c r="F57" s="38"/>
      <c r="G57" s="38"/>
      <c r="H57" s="38"/>
      <c r="I57" s="38"/>
      <c r="J57" s="36"/>
      <c r="K57" s="36"/>
      <c r="L57" s="137"/>
      <c r="M57" s="137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6" x14ac:dyDescent="0.3">
      <c r="A58" s="37"/>
      <c r="B58" s="38"/>
      <c r="C58" s="38"/>
      <c r="D58" s="38"/>
      <c r="E58" s="133"/>
      <c r="F58" s="38"/>
      <c r="G58" s="38"/>
      <c r="H58" s="38"/>
      <c r="I58" s="38"/>
    </row>
    <row r="59" spans="1:26" x14ac:dyDescent="0.3">
      <c r="B59" s="39"/>
      <c r="C59" s="39"/>
      <c r="D59" s="39"/>
      <c r="E59" s="134"/>
      <c r="F59" s="39"/>
    </row>
    <row r="60" spans="1:26" x14ac:dyDescent="0.3">
      <c r="B60" s="39"/>
      <c r="C60" s="39"/>
      <c r="D60" s="39"/>
      <c r="E60" s="134"/>
      <c r="F60" s="39"/>
    </row>
    <row r="61" spans="1:26" x14ac:dyDescent="0.3">
      <c r="B61" s="39"/>
      <c r="C61" s="39"/>
      <c r="D61" s="39"/>
      <c r="E61" s="134"/>
      <c r="F61" s="40"/>
    </row>
    <row r="62" spans="1:26" x14ac:dyDescent="0.3">
      <c r="F62" s="40"/>
    </row>
    <row r="63" spans="1:26" x14ac:dyDescent="0.3">
      <c r="F63" s="40"/>
    </row>
    <row r="75" spans="1:7" x14ac:dyDescent="0.3">
      <c r="A75" s="41"/>
      <c r="B75" s="41"/>
      <c r="C75" s="41"/>
      <c r="D75" s="41"/>
      <c r="F75" s="41"/>
      <c r="G75" s="41"/>
    </row>
    <row r="76" spans="1:7" x14ac:dyDescent="0.3">
      <c r="A76" s="41"/>
      <c r="B76" s="41"/>
      <c r="C76" s="41"/>
      <c r="D76" s="41"/>
      <c r="F76" s="41"/>
      <c r="G76" s="41"/>
    </row>
    <row r="77" spans="1:7" x14ac:dyDescent="0.3">
      <c r="A77" s="41"/>
      <c r="B77" s="41"/>
      <c r="C77" s="41"/>
      <c r="D77" s="41"/>
      <c r="F77" s="41"/>
      <c r="G77" s="41"/>
    </row>
    <row r="78" spans="1:7" x14ac:dyDescent="0.3">
      <c r="A78" s="41"/>
      <c r="B78" s="41"/>
      <c r="C78" s="41"/>
      <c r="D78" s="41"/>
      <c r="F78" s="41"/>
      <c r="G78" s="41"/>
    </row>
    <row r="79" spans="1:7" x14ac:dyDescent="0.3">
      <c r="A79" s="41"/>
      <c r="B79" s="41"/>
      <c r="C79" s="41"/>
      <c r="D79" s="41"/>
      <c r="F79" s="41"/>
      <c r="G79" s="41"/>
    </row>
    <row r="80" spans="1:7" x14ac:dyDescent="0.3">
      <c r="A80" s="41"/>
      <c r="B80" s="41"/>
      <c r="C80" s="41"/>
      <c r="D80" s="41"/>
      <c r="F80" s="41"/>
      <c r="G80" s="41"/>
    </row>
    <row r="81" spans="1:7" x14ac:dyDescent="0.3">
      <c r="A81" s="41"/>
      <c r="B81" s="41"/>
      <c r="C81" s="41"/>
      <c r="D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167640</xdr:colOff>
                    <xdr:row>8</xdr:row>
                    <xdr:rowOff>68580</xdr:rowOff>
                  </from>
                  <to>
                    <xdr:col>20</xdr:col>
                    <xdr:colOff>15240</xdr:colOff>
                    <xdr:row>10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182880</xdr:colOff>
                    <xdr:row>11</xdr:row>
                    <xdr:rowOff>7620</xdr:rowOff>
                  </from>
                  <to>
                    <xdr:col>20</xdr:col>
                    <xdr:colOff>30480</xdr:colOff>
                    <xdr:row>13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8DAC2-50F4-40EA-8020-4A2D15ED0CB0}">
  <sheetPr codeName="Feuil4">
    <tabColor theme="0"/>
  </sheetPr>
  <dimension ref="A1:X81"/>
  <sheetViews>
    <sheetView topLeftCell="A36" zoomScale="99" zoomScaleNormal="99" workbookViewId="0">
      <selection activeCell="G49" sqref="G49:I49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3" width="3.25" style="1" bestFit="1" customWidth="1"/>
    <col min="4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73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6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101">
        <v>1</v>
      </c>
      <c r="G8" s="86">
        <f>IF(ISBLANK(F8),"",VLOOKUP(F8,'Dico automate repart.'!$K$4:$N$28,2,FALSE))</f>
        <v>1</v>
      </c>
      <c r="H8" s="86">
        <f>IF(ISBLANK(F8),"",VLOOKUP(F8,'Dico automate repart.'!$K$4:$N$28,3,FALSE))</f>
        <v>0</v>
      </c>
      <c r="I8" s="86">
        <f>IF(ISBLANK(F8),"",VLOOKUP(F8,'Dico automate repart.'!$K$4:$N$28,4,FALSE))</f>
        <v>0</v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4</v>
      </c>
      <c r="G10" s="86">
        <f>IF(ISBLANK(F10),"",VLOOKUP(F10,'Dico automate repart.'!$K$4:$N$28,2,FALSE))</f>
        <v>1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17</v>
      </c>
      <c r="C34" s="86">
        <f>IF(ISBLANK($B34),"",VLOOKUP($B34,'Dico automate repart.'!$K$4:$N$28,2,FALSE))</f>
        <v>2</v>
      </c>
      <c r="D34" s="86">
        <f>IF(ISBLANK($B34),"",VLOOKUP($B34,'Dico automate repart.'!$K$4:$N$28,3,FALSE))</f>
        <v>1</v>
      </c>
      <c r="E34" s="86">
        <f>IF(ISBLANK($B34),"",VLOOKUP($B34,'Dico automate repart.'!$K$4:$N$28,4,FALSE))</f>
        <v>2</v>
      </c>
      <c r="F34" s="106">
        <v>17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116">
        <f>IF(ISBLANK(F40),"",VLOOKUP(F40,'Dico automate repart.'!$K$4:$N$28,2,FALSE))</f>
        <v>1</v>
      </c>
      <c r="H40" s="11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47</v>
      </c>
      <c r="C41" s="17">
        <f>SUM(C8:C40)</f>
        <v>11</v>
      </c>
      <c r="D41" s="18">
        <f>SUM(D8:D40)</f>
        <v>4</v>
      </c>
      <c r="E41" s="18">
        <f>SUM(E8:E40)</f>
        <v>4</v>
      </c>
      <c r="F41" s="16">
        <f>SUM(F7:F40)</f>
        <v>152</v>
      </c>
      <c r="G41" s="18">
        <f>SUM(G8:G40)</f>
        <v>26</v>
      </c>
      <c r="H41" s="18">
        <f>SUM(H8:H40)</f>
        <v>14</v>
      </c>
      <c r="I41" s="18">
        <f>SUM(I8:I40)</f>
        <v>14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7.05</v>
      </c>
      <c r="C43" s="21">
        <f>C41*0.15</f>
        <v>1.65</v>
      </c>
      <c r="D43" s="21">
        <f>D41*0.15</f>
        <v>0.6</v>
      </c>
      <c r="E43" s="21">
        <f>E41*0.15</f>
        <v>0.6</v>
      </c>
      <c r="F43" s="22">
        <f>SUM(F9:F40)*0.15</f>
        <v>22.65</v>
      </c>
      <c r="G43" s="21">
        <f>G41*0.15</f>
        <v>3.9</v>
      </c>
      <c r="H43" s="21">
        <f>H41*0.15</f>
        <v>2.1</v>
      </c>
      <c r="I43" s="21">
        <f>I41*0.15</f>
        <v>2.1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7.29</v>
      </c>
      <c r="C44" s="25" t="s">
        <v>48</v>
      </c>
      <c r="D44" s="26" t="s">
        <v>49</v>
      </c>
      <c r="E44" s="26" t="s">
        <v>50</v>
      </c>
      <c r="F44" s="27">
        <f>F41*0.15+0.24</f>
        <v>23.04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47</v>
      </c>
      <c r="C45" s="28">
        <f t="shared" si="0"/>
        <v>11</v>
      </c>
      <c r="D45" s="28">
        <f t="shared" si="0"/>
        <v>4</v>
      </c>
      <c r="E45" s="28">
        <f t="shared" si="0"/>
        <v>4</v>
      </c>
      <c r="F45" s="84">
        <f t="shared" si="0"/>
        <v>152</v>
      </c>
      <c r="G45" s="28">
        <f t="shared" si="0"/>
        <v>26</v>
      </c>
      <c r="H45" s="28">
        <f t="shared" si="0"/>
        <v>14</v>
      </c>
      <c r="I45" s="28">
        <f t="shared" si="0"/>
        <v>14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30.93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117"/>
      <c r="C49" s="121">
        <f ca="1">C41-[1]!SOMME_SI_COULEUR(C8:C40,65280)</f>
        <v>11</v>
      </c>
      <c r="D49" s="121">
        <f ca="1">D41-[1]!SOMME_SI_COULEUR(D8:D40,65280)</f>
        <v>4</v>
      </c>
      <c r="E49" s="121">
        <f ca="1">E41-[1]!SOMME_SI_COULEUR(E8:E40,65280)</f>
        <v>4</v>
      </c>
      <c r="F49" s="70"/>
      <c r="G49" s="117">
        <f ca="1">G41-[1]!SOMME_SI_COULEUR(G8:G40,65280)</f>
        <v>26</v>
      </c>
      <c r="H49" s="117">
        <f ca="1">H41-[1]!SOMME_SI_COULEUR(H8:H40,65280)</f>
        <v>14</v>
      </c>
      <c r="I49" s="117">
        <f ca="1">I41-[1]!SOMME_SI_COULEUR(I8:I40,65280)</f>
        <v>14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117"/>
      <c r="C50" s="117"/>
      <c r="D50" s="70"/>
      <c r="E50" s="70"/>
      <c r="F50" s="70"/>
      <c r="G50" s="117"/>
      <c r="H50" s="70"/>
      <c r="I50" s="70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CCF52-3887-4260-A95C-A0621CAADF2B}">
  <sheetPr codeName="Feuil5">
    <tabColor theme="0"/>
  </sheetPr>
  <dimension ref="A1:Y81"/>
  <sheetViews>
    <sheetView topLeftCell="A39" zoomScale="99" zoomScaleNormal="99" workbookViewId="0">
      <selection activeCell="G49" sqref="G49:I49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5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5" ht="39" customHeight="1" x14ac:dyDescent="0.3">
      <c r="A2" s="188" t="s">
        <v>2</v>
      </c>
      <c r="B2" s="190" t="s">
        <v>74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5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5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97" t="s">
        <v>60</v>
      </c>
      <c r="L4" s="198"/>
      <c r="M4" s="198"/>
      <c r="N4" s="198"/>
      <c r="O4" s="198"/>
      <c r="P4" s="198"/>
      <c r="Q4" s="198"/>
      <c r="R4" s="198"/>
      <c r="S4" s="198"/>
      <c r="T4" s="198"/>
      <c r="U4" s="198"/>
      <c r="V4" s="198"/>
      <c r="W4" s="198"/>
      <c r="X4" s="199"/>
    </row>
    <row r="5" spans="1:25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200"/>
      <c r="L5" s="201"/>
      <c r="M5" s="201"/>
      <c r="N5" s="201"/>
      <c r="O5" s="201"/>
      <c r="P5" s="201"/>
      <c r="Q5" s="201"/>
      <c r="R5" s="201"/>
      <c r="S5" s="201"/>
      <c r="T5" s="201"/>
      <c r="U5" s="201"/>
      <c r="V5" s="201"/>
      <c r="W5" s="201"/>
      <c r="X5" s="202"/>
    </row>
    <row r="6" spans="1:25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200"/>
      <c r="L6" s="201"/>
      <c r="M6" s="201"/>
      <c r="N6" s="201"/>
      <c r="O6" s="201"/>
      <c r="P6" s="201"/>
      <c r="Q6" s="201"/>
      <c r="R6" s="201"/>
      <c r="S6" s="201"/>
      <c r="T6" s="201"/>
      <c r="U6" s="201"/>
      <c r="V6" s="201"/>
      <c r="W6" s="201"/>
      <c r="X6" s="202"/>
    </row>
    <row r="7" spans="1:25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200"/>
      <c r="L7" s="201"/>
      <c r="M7" s="201"/>
      <c r="N7" s="201"/>
      <c r="O7" s="201"/>
      <c r="P7" s="201"/>
      <c r="Q7" s="201"/>
      <c r="R7" s="201"/>
      <c r="S7" s="201"/>
      <c r="T7" s="201"/>
      <c r="U7" s="201"/>
      <c r="V7" s="201"/>
      <c r="W7" s="201"/>
      <c r="X7" s="202"/>
    </row>
    <row r="8" spans="1:25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200"/>
      <c r="L8" s="201"/>
      <c r="M8" s="201"/>
      <c r="N8" s="201"/>
      <c r="O8" s="201"/>
      <c r="P8" s="201"/>
      <c r="Q8" s="201"/>
      <c r="R8" s="201"/>
      <c r="S8" s="201"/>
      <c r="T8" s="201"/>
      <c r="U8" s="201"/>
      <c r="V8" s="201"/>
      <c r="W8" s="201"/>
      <c r="X8" s="202"/>
    </row>
    <row r="9" spans="1:25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200"/>
      <c r="L9" s="201"/>
      <c r="M9" s="201"/>
      <c r="N9" s="201"/>
      <c r="O9" s="201"/>
      <c r="P9" s="201"/>
      <c r="Q9" s="201"/>
      <c r="R9" s="201"/>
      <c r="S9" s="201"/>
      <c r="T9" s="201"/>
      <c r="U9" s="201"/>
      <c r="V9" s="201"/>
      <c r="W9" s="201"/>
      <c r="X9" s="202"/>
    </row>
    <row r="10" spans="1:25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200"/>
      <c r="L10" s="201"/>
      <c r="M10" s="201"/>
      <c r="N10" s="201"/>
      <c r="O10" s="201"/>
      <c r="P10" s="201"/>
      <c r="Q10" s="201"/>
      <c r="R10" s="201"/>
      <c r="S10" s="201"/>
      <c r="T10" s="201"/>
      <c r="U10" s="201"/>
      <c r="V10" s="201"/>
      <c r="W10" s="201"/>
      <c r="X10" s="202"/>
      <c r="Y10" s="120"/>
    </row>
    <row r="11" spans="1:25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200"/>
      <c r="L11" s="201"/>
      <c r="M11" s="201"/>
      <c r="N11" s="201"/>
      <c r="O11" s="201"/>
      <c r="P11" s="201"/>
      <c r="Q11" s="201"/>
      <c r="R11" s="201"/>
      <c r="S11" s="201"/>
      <c r="T11" s="201"/>
      <c r="U11" s="201"/>
      <c r="V11" s="201"/>
      <c r="W11" s="201"/>
      <c r="X11" s="202"/>
    </row>
    <row r="12" spans="1:25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200"/>
      <c r="L12" s="201"/>
      <c r="M12" s="201"/>
      <c r="N12" s="201"/>
      <c r="O12" s="201"/>
      <c r="P12" s="201"/>
      <c r="Q12" s="201"/>
      <c r="R12" s="201"/>
      <c r="S12" s="201"/>
      <c r="T12" s="201"/>
      <c r="U12" s="201"/>
      <c r="V12" s="201"/>
      <c r="W12" s="201"/>
      <c r="X12" s="202"/>
    </row>
    <row r="13" spans="1:25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200"/>
      <c r="L13" s="201"/>
      <c r="M13" s="201"/>
      <c r="N13" s="201"/>
      <c r="O13" s="201"/>
      <c r="P13" s="201"/>
      <c r="Q13" s="201"/>
      <c r="R13" s="201"/>
      <c r="S13" s="201"/>
      <c r="T13" s="201"/>
      <c r="U13" s="201"/>
      <c r="V13" s="201"/>
      <c r="W13" s="201"/>
      <c r="X13" s="202"/>
    </row>
    <row r="14" spans="1:25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200"/>
      <c r="L14" s="201"/>
      <c r="M14" s="201"/>
      <c r="N14" s="201"/>
      <c r="O14" s="201"/>
      <c r="P14" s="201"/>
      <c r="Q14" s="201"/>
      <c r="R14" s="201"/>
      <c r="S14" s="201"/>
      <c r="T14" s="201"/>
      <c r="U14" s="201"/>
      <c r="V14" s="201"/>
      <c r="W14" s="201"/>
      <c r="X14" s="202"/>
    </row>
    <row r="15" spans="1:25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200"/>
      <c r="L15" s="201"/>
      <c r="M15" s="201"/>
      <c r="N15" s="201"/>
      <c r="O15" s="201"/>
      <c r="P15" s="201"/>
      <c r="Q15" s="201"/>
      <c r="R15" s="201"/>
      <c r="S15" s="201"/>
      <c r="T15" s="201"/>
      <c r="U15" s="201"/>
      <c r="V15" s="201"/>
      <c r="W15" s="201"/>
      <c r="X15" s="202"/>
    </row>
    <row r="16" spans="1:25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200"/>
      <c r="L16" s="201"/>
      <c r="M16" s="201"/>
      <c r="N16" s="201"/>
      <c r="O16" s="201"/>
      <c r="P16" s="201"/>
      <c r="Q16" s="201"/>
      <c r="R16" s="201"/>
      <c r="S16" s="201"/>
      <c r="T16" s="201"/>
      <c r="U16" s="201"/>
      <c r="V16" s="201"/>
      <c r="W16" s="201"/>
      <c r="X16" s="202"/>
    </row>
    <row r="17" spans="1:24" ht="21" customHeight="1" x14ac:dyDescent="0.6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200"/>
      <c r="L17" s="201"/>
      <c r="M17" s="201"/>
      <c r="N17" s="201"/>
      <c r="O17" s="201"/>
      <c r="P17" s="201"/>
      <c r="Q17" s="201"/>
      <c r="R17" s="201"/>
      <c r="S17" s="201"/>
      <c r="T17" s="201"/>
      <c r="U17" s="201"/>
      <c r="V17" s="201"/>
      <c r="W17" s="201"/>
      <c r="X17" s="202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200"/>
      <c r="L18" s="201"/>
      <c r="M18" s="201"/>
      <c r="N18" s="201"/>
      <c r="O18" s="201"/>
      <c r="P18" s="201"/>
      <c r="Q18" s="201"/>
      <c r="R18" s="201"/>
      <c r="S18" s="201"/>
      <c r="T18" s="201"/>
      <c r="U18" s="201"/>
      <c r="V18" s="201"/>
      <c r="W18" s="201"/>
      <c r="X18" s="202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200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01"/>
      <c r="X19" s="202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200"/>
      <c r="L20" s="201"/>
      <c r="M20" s="201"/>
      <c r="N20" s="201"/>
      <c r="O20" s="201"/>
      <c r="P20" s="201"/>
      <c r="Q20" s="201"/>
      <c r="R20" s="201"/>
      <c r="S20" s="201"/>
      <c r="T20" s="201"/>
      <c r="U20" s="201"/>
      <c r="V20" s="201"/>
      <c r="W20" s="201"/>
      <c r="X20" s="202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200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1"/>
      <c r="X21" s="202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200"/>
      <c r="L22" s="201"/>
      <c r="M22" s="201"/>
      <c r="N22" s="201"/>
      <c r="O22" s="201"/>
      <c r="P22" s="201"/>
      <c r="Q22" s="201"/>
      <c r="R22" s="201"/>
      <c r="S22" s="201"/>
      <c r="T22" s="201"/>
      <c r="U22" s="201"/>
      <c r="V22" s="201"/>
      <c r="W22" s="201"/>
      <c r="X22" s="202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200"/>
      <c r="L23" s="201"/>
      <c r="M23" s="201"/>
      <c r="N23" s="201"/>
      <c r="O23" s="201"/>
      <c r="P23" s="201"/>
      <c r="Q23" s="201"/>
      <c r="R23" s="201"/>
      <c r="S23" s="201"/>
      <c r="T23" s="201"/>
      <c r="U23" s="201"/>
      <c r="V23" s="201"/>
      <c r="W23" s="201"/>
      <c r="X23" s="202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200"/>
      <c r="L24" s="201"/>
      <c r="M24" s="201"/>
      <c r="N24" s="201"/>
      <c r="O24" s="201"/>
      <c r="P24" s="201"/>
      <c r="Q24" s="201"/>
      <c r="R24" s="201"/>
      <c r="S24" s="201"/>
      <c r="T24" s="201"/>
      <c r="U24" s="201"/>
      <c r="V24" s="201"/>
      <c r="W24" s="201"/>
      <c r="X24" s="202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200"/>
      <c r="L25" s="201"/>
      <c r="M25" s="201"/>
      <c r="N25" s="201"/>
      <c r="O25" s="201"/>
      <c r="P25" s="201"/>
      <c r="Q25" s="201"/>
      <c r="R25" s="201"/>
      <c r="S25" s="201"/>
      <c r="T25" s="201"/>
      <c r="U25" s="201"/>
      <c r="V25" s="201"/>
      <c r="W25" s="201"/>
      <c r="X25" s="202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200"/>
      <c r="L26" s="201"/>
      <c r="M26" s="201"/>
      <c r="N26" s="201"/>
      <c r="O26" s="201"/>
      <c r="P26" s="201"/>
      <c r="Q26" s="201"/>
      <c r="R26" s="201"/>
      <c r="S26" s="201"/>
      <c r="T26" s="201"/>
      <c r="U26" s="201"/>
      <c r="V26" s="201"/>
      <c r="W26" s="201"/>
      <c r="X26" s="202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200"/>
      <c r="L27" s="201"/>
      <c r="M27" s="201"/>
      <c r="N27" s="201"/>
      <c r="O27" s="201"/>
      <c r="P27" s="201"/>
      <c r="Q27" s="201"/>
      <c r="R27" s="201"/>
      <c r="S27" s="201"/>
      <c r="T27" s="201"/>
      <c r="U27" s="201"/>
      <c r="V27" s="201"/>
      <c r="W27" s="201"/>
      <c r="X27" s="202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200"/>
      <c r="L28" s="201"/>
      <c r="M28" s="201"/>
      <c r="N28" s="201"/>
      <c r="O28" s="201"/>
      <c r="P28" s="201"/>
      <c r="Q28" s="201"/>
      <c r="R28" s="201"/>
      <c r="S28" s="201"/>
      <c r="T28" s="201"/>
      <c r="U28" s="201"/>
      <c r="V28" s="201"/>
      <c r="W28" s="201"/>
      <c r="X28" s="202"/>
    </row>
    <row r="29" spans="1:24" ht="21" customHeight="1" x14ac:dyDescent="0.6">
      <c r="A29" s="64" t="s">
        <v>36</v>
      </c>
      <c r="B29" s="108"/>
      <c r="C29" s="86" t="str">
        <f>IF(ISBLANK($B29),"",VLOOKUP($B29,'Dico automate repart.'!$K$4:$N$28,2,FALSE))</f>
        <v/>
      </c>
      <c r="D29" s="86" t="str">
        <f>IF(ISBLANK($B29),"",VLOOKUP($B29,'Dico automate repart.'!$K$4:$N$28,3,FALSE))</f>
        <v/>
      </c>
      <c r="E29" s="86" t="str">
        <f>IF(ISBLANK($B29),"",VLOOKUP($B29,'Dico automate repart.'!$K$4:$N$28,4,FALSE))</f>
        <v/>
      </c>
      <c r="F29" s="108"/>
      <c r="G29" s="86" t="str">
        <f>IF(ISBLANK(F29),"",VLOOKUP(F29,'Dico automate repart.'!$K$4:$N$28,2,FALSE))</f>
        <v/>
      </c>
      <c r="H29" s="86" t="str">
        <f>IF(ISBLANK(F29),"",VLOOKUP(F29,'Dico automate repart.'!$K$4:$N$28,3,FALSE))</f>
        <v/>
      </c>
      <c r="I29" s="86" t="str">
        <f>IF(ISBLANK(F29),"",VLOOKUP(F29,'Dico automate repart.'!$K$4:$N$28,4,FALSE))</f>
        <v/>
      </c>
      <c r="J29" s="14"/>
      <c r="K29" s="200"/>
      <c r="L29" s="201"/>
      <c r="M29" s="201"/>
      <c r="N29" s="201"/>
      <c r="O29" s="201"/>
      <c r="P29" s="201"/>
      <c r="Q29" s="201"/>
      <c r="R29" s="201"/>
      <c r="S29" s="201"/>
      <c r="T29" s="201"/>
      <c r="U29" s="201"/>
      <c r="V29" s="201"/>
      <c r="W29" s="201"/>
      <c r="X29" s="202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200"/>
      <c r="L30" s="201"/>
      <c r="M30" s="201"/>
      <c r="N30" s="201"/>
      <c r="O30" s="201"/>
      <c r="P30" s="201"/>
      <c r="Q30" s="201"/>
      <c r="R30" s="201"/>
      <c r="S30" s="201"/>
      <c r="T30" s="201"/>
      <c r="U30" s="201"/>
      <c r="V30" s="201"/>
      <c r="W30" s="201"/>
      <c r="X30" s="202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200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1"/>
      <c r="X31" s="202"/>
    </row>
    <row r="32" spans="1:24" ht="21" customHeight="1" x14ac:dyDescent="0.6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200"/>
      <c r="L32" s="201"/>
      <c r="M32" s="201"/>
      <c r="N32" s="201"/>
      <c r="O32" s="201"/>
      <c r="P32" s="201"/>
      <c r="Q32" s="201"/>
      <c r="R32" s="201"/>
      <c r="S32" s="201"/>
      <c r="T32" s="201"/>
      <c r="U32" s="201"/>
      <c r="V32" s="201"/>
      <c r="W32" s="201"/>
      <c r="X32" s="202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200"/>
      <c r="L33" s="201"/>
      <c r="M33" s="201"/>
      <c r="N33" s="201"/>
      <c r="O33" s="201"/>
      <c r="P33" s="201"/>
      <c r="Q33" s="201"/>
      <c r="R33" s="201"/>
      <c r="S33" s="201"/>
      <c r="T33" s="201"/>
      <c r="U33" s="201"/>
      <c r="V33" s="201"/>
      <c r="W33" s="201"/>
      <c r="X33" s="202"/>
    </row>
    <row r="34" spans="1:24" ht="21" customHeight="1" x14ac:dyDescent="0.6">
      <c r="A34" s="63" t="s">
        <v>39</v>
      </c>
      <c r="B34" s="106">
        <v>1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0</v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200"/>
      <c r="L34" s="201"/>
      <c r="M34" s="201"/>
      <c r="N34" s="201"/>
      <c r="O34" s="201"/>
      <c r="P34" s="201"/>
      <c r="Q34" s="201"/>
      <c r="R34" s="201"/>
      <c r="S34" s="201"/>
      <c r="T34" s="201"/>
      <c r="U34" s="201"/>
      <c r="V34" s="201"/>
      <c r="W34" s="201"/>
      <c r="X34" s="202"/>
    </row>
    <row r="35" spans="1:24" ht="21" customHeight="1" x14ac:dyDescent="0.6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200"/>
      <c r="L35" s="201"/>
      <c r="M35" s="201"/>
      <c r="N35" s="201"/>
      <c r="O35" s="201"/>
      <c r="P35" s="201"/>
      <c r="Q35" s="201"/>
      <c r="R35" s="201"/>
      <c r="S35" s="201"/>
      <c r="T35" s="201"/>
      <c r="U35" s="201"/>
      <c r="V35" s="201"/>
      <c r="W35" s="201"/>
      <c r="X35" s="202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200"/>
      <c r="L36" s="201"/>
      <c r="M36" s="201"/>
      <c r="N36" s="201"/>
      <c r="O36" s="201"/>
      <c r="P36" s="201"/>
      <c r="Q36" s="201"/>
      <c r="R36" s="201"/>
      <c r="S36" s="201"/>
      <c r="T36" s="201"/>
      <c r="U36" s="201"/>
      <c r="V36" s="201"/>
      <c r="W36" s="201"/>
      <c r="X36" s="202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200"/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1"/>
      <c r="X37" s="202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200"/>
      <c r="L38" s="201"/>
      <c r="M38" s="201"/>
      <c r="N38" s="201"/>
      <c r="O38" s="201"/>
      <c r="P38" s="201"/>
      <c r="Q38" s="201"/>
      <c r="R38" s="201"/>
      <c r="S38" s="201"/>
      <c r="T38" s="201"/>
      <c r="U38" s="201"/>
      <c r="V38" s="201"/>
      <c r="W38" s="201"/>
      <c r="X38" s="202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200"/>
      <c r="L39" s="201"/>
      <c r="M39" s="201"/>
      <c r="N39" s="201"/>
      <c r="O39" s="201"/>
      <c r="P39" s="201"/>
      <c r="Q39" s="201"/>
      <c r="R39" s="201"/>
      <c r="S39" s="201"/>
      <c r="T39" s="201"/>
      <c r="U39" s="201"/>
      <c r="V39" s="201"/>
      <c r="W39" s="201"/>
      <c r="X39" s="202"/>
    </row>
    <row r="40" spans="1:24" ht="21" customHeight="1" x14ac:dyDescent="0.6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11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200"/>
      <c r="L40" s="201"/>
      <c r="M40" s="201"/>
      <c r="N40" s="201"/>
      <c r="O40" s="201"/>
      <c r="P40" s="201"/>
      <c r="Q40" s="201"/>
      <c r="R40" s="201"/>
      <c r="S40" s="201"/>
      <c r="T40" s="201"/>
      <c r="U40" s="201"/>
      <c r="V40" s="201"/>
      <c r="W40" s="201"/>
      <c r="X40" s="202"/>
    </row>
    <row r="41" spans="1:24" ht="18.75" customHeight="1" x14ac:dyDescent="0.3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200"/>
      <c r="L41" s="201"/>
      <c r="M41" s="201"/>
      <c r="N41" s="201"/>
      <c r="O41" s="201"/>
      <c r="P41" s="201"/>
      <c r="Q41" s="201"/>
      <c r="R41" s="201"/>
      <c r="S41" s="201"/>
      <c r="T41" s="201"/>
      <c r="U41" s="201"/>
      <c r="V41" s="201"/>
      <c r="W41" s="201"/>
      <c r="X41" s="202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200"/>
      <c r="L42" s="201"/>
      <c r="M42" s="201"/>
      <c r="N42" s="201"/>
      <c r="O42" s="201"/>
      <c r="P42" s="201"/>
      <c r="Q42" s="201"/>
      <c r="R42" s="201"/>
      <c r="S42" s="201"/>
      <c r="T42" s="201"/>
      <c r="U42" s="201"/>
      <c r="V42" s="201"/>
      <c r="W42" s="201"/>
      <c r="X42" s="202"/>
    </row>
    <row r="43" spans="1:24" ht="15" customHeight="1" x14ac:dyDescent="0.3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200"/>
      <c r="L43" s="201"/>
      <c r="M43" s="201"/>
      <c r="N43" s="201"/>
      <c r="O43" s="201"/>
      <c r="P43" s="201"/>
      <c r="Q43" s="201"/>
      <c r="R43" s="201"/>
      <c r="S43" s="201"/>
      <c r="T43" s="201"/>
      <c r="U43" s="201"/>
      <c r="V43" s="201"/>
      <c r="W43" s="201"/>
      <c r="X43" s="202"/>
    </row>
    <row r="44" spans="1:24" ht="18.75" customHeight="1" x14ac:dyDescent="0.35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200"/>
      <c r="L44" s="201"/>
      <c r="M44" s="201"/>
      <c r="N44" s="201"/>
      <c r="O44" s="201"/>
      <c r="P44" s="201"/>
      <c r="Q44" s="201"/>
      <c r="R44" s="201"/>
      <c r="S44" s="201"/>
      <c r="T44" s="201"/>
      <c r="U44" s="201"/>
      <c r="V44" s="201"/>
      <c r="W44" s="201"/>
      <c r="X44" s="202"/>
    </row>
    <row r="45" spans="1:24" ht="15.75" customHeight="1" x14ac:dyDescent="0.3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200"/>
      <c r="L45" s="201"/>
      <c r="M45" s="201"/>
      <c r="N45" s="201"/>
      <c r="O45" s="201"/>
      <c r="P45" s="201"/>
      <c r="Q45" s="201"/>
      <c r="R45" s="201"/>
      <c r="S45" s="201"/>
      <c r="T45" s="201"/>
      <c r="U45" s="201"/>
      <c r="V45" s="201"/>
      <c r="W45" s="201"/>
      <c r="X45" s="202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200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2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200"/>
      <c r="L47" s="201"/>
      <c r="M47" s="201"/>
      <c r="N47" s="201"/>
      <c r="O47" s="201"/>
      <c r="P47" s="201"/>
      <c r="Q47" s="201"/>
      <c r="R47" s="201"/>
      <c r="S47" s="201"/>
      <c r="T47" s="201"/>
      <c r="U47" s="201"/>
      <c r="V47" s="201"/>
      <c r="W47" s="201"/>
      <c r="X47" s="202"/>
    </row>
    <row r="48" spans="1:24" ht="18.75" customHeight="1" x14ac:dyDescent="0.35">
      <c r="A48" s="23" t="s">
        <v>54</v>
      </c>
      <c r="B48" s="194">
        <f>SUM(B44+F44)+0.6</f>
        <v>24.33</v>
      </c>
      <c r="C48" s="195"/>
      <c r="D48" s="195"/>
      <c r="E48" s="195"/>
      <c r="F48" s="195"/>
      <c r="G48" s="195"/>
      <c r="H48" s="195"/>
      <c r="I48" s="196"/>
      <c r="J48" s="30"/>
      <c r="K48" s="200"/>
      <c r="L48" s="201"/>
      <c r="M48" s="201"/>
      <c r="N48" s="201"/>
      <c r="O48" s="201"/>
      <c r="P48" s="201"/>
      <c r="Q48" s="201"/>
      <c r="R48" s="201"/>
      <c r="S48" s="201"/>
      <c r="T48" s="201"/>
      <c r="U48" s="201"/>
      <c r="V48" s="201"/>
      <c r="W48" s="201"/>
      <c r="X48" s="202"/>
    </row>
    <row r="49" spans="1:24" ht="21" customHeight="1" x14ac:dyDescent="0.4">
      <c r="A49" s="31" t="s">
        <v>55</v>
      </c>
      <c r="B49" s="117"/>
      <c r="C49" s="121">
        <f ca="1">C41-[1]!SOMME_SI_COULEUR(C8:C40,65280)</f>
        <v>8</v>
      </c>
      <c r="D49" s="121">
        <f ca="1">D41-[1]!SOMME_SI_COULEUR(D8:D40,65280)</f>
        <v>4</v>
      </c>
      <c r="E49" s="121">
        <f ca="1">E41-[1]!SOMME_SI_COULEUR(E8:E40,65280)</f>
        <v>1</v>
      </c>
      <c r="F49" s="70"/>
      <c r="G49" s="117">
        <f ca="1">G41-[1]!SOMME_SI_COULEUR(G8:G40,65280)</f>
        <v>21</v>
      </c>
      <c r="H49" s="117">
        <f ca="1">H41-[1]!SOMME_SI_COULEUR(H8:H40,65280)</f>
        <v>12</v>
      </c>
      <c r="I49" s="117">
        <f ca="1">I41-[1]!SOMME_SI_COULEUR(I8:I40,65280)</f>
        <v>12</v>
      </c>
      <c r="J49" s="32"/>
      <c r="K49" s="200"/>
      <c r="L49" s="201"/>
      <c r="M49" s="201"/>
      <c r="N49" s="201"/>
      <c r="O49" s="201"/>
      <c r="P49" s="201"/>
      <c r="Q49" s="201"/>
      <c r="R49" s="201"/>
      <c r="S49" s="201"/>
      <c r="T49" s="201"/>
      <c r="U49" s="201"/>
      <c r="V49" s="201"/>
      <c r="W49" s="201"/>
      <c r="X49" s="202"/>
    </row>
    <row r="50" spans="1:24" ht="20.100000000000001" customHeight="1" x14ac:dyDescent="0.4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200"/>
      <c r="L50" s="201"/>
      <c r="M50" s="201"/>
      <c r="N50" s="201"/>
      <c r="O50" s="201"/>
      <c r="P50" s="201"/>
      <c r="Q50" s="201"/>
      <c r="R50" s="201"/>
      <c r="S50" s="201"/>
      <c r="T50" s="201"/>
      <c r="U50" s="201"/>
      <c r="V50" s="201"/>
      <c r="W50" s="201"/>
      <c r="X50" s="202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200"/>
      <c r="L51" s="201"/>
      <c r="M51" s="201"/>
      <c r="N51" s="201"/>
      <c r="O51" s="201"/>
      <c r="P51" s="201"/>
      <c r="Q51" s="201"/>
      <c r="R51" s="201"/>
      <c r="S51" s="201"/>
      <c r="T51" s="201"/>
      <c r="U51" s="201"/>
      <c r="V51" s="201"/>
      <c r="W51" s="201"/>
      <c r="X51" s="202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203"/>
      <c r="L52" s="204"/>
      <c r="M52" s="204"/>
      <c r="N52" s="204"/>
      <c r="O52" s="204"/>
      <c r="P52" s="204"/>
      <c r="Q52" s="204"/>
      <c r="R52" s="204"/>
      <c r="S52" s="204"/>
      <c r="T52" s="204"/>
      <c r="U52" s="204"/>
      <c r="V52" s="204"/>
      <c r="W52" s="204"/>
      <c r="X52" s="205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175260</xdr:colOff>
                    <xdr:row>7</xdr:row>
                    <xdr:rowOff>15240</xdr:rowOff>
                  </from>
                  <to>
                    <xdr:col>20</xdr:col>
                    <xdr:colOff>22860</xdr:colOff>
                    <xdr:row>9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190500</xdr:colOff>
                    <xdr:row>9</xdr:row>
                    <xdr:rowOff>205740</xdr:rowOff>
                  </from>
                  <to>
                    <xdr:col>20</xdr:col>
                    <xdr:colOff>38100</xdr:colOff>
                    <xdr:row>12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437A5-6068-4032-B6D3-0C618D96354D}">
  <sheetPr codeName="Feuil6">
    <tabColor theme="0"/>
  </sheetPr>
  <dimension ref="A1:X81"/>
  <sheetViews>
    <sheetView topLeftCell="A34" zoomScale="95" zoomScaleNormal="95" workbookViewId="0">
      <selection activeCell="C49" sqref="C49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3" width="3.25" style="1" bestFit="1" customWidth="1"/>
    <col min="4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75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1</v>
      </c>
      <c r="G17" s="91">
        <f>IF(ISBLANK(F17),"",VLOOKUP(F17,'Dico automate repart.'!$K$4:$N$28,2,FALSE))</f>
        <v>1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21</v>
      </c>
      <c r="G27" s="86">
        <f>IF(ISBLANK(F27),"",VLOOKUP(F27,'Dico automate repart.'!$K$4:$N$28,2,FALSE))</f>
        <v>0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14</v>
      </c>
      <c r="C34" s="86">
        <f>IF(ISBLANK($B34),"",VLOOKUP($B34,'Dico automate repart.'!$K$4:$N$28,2,FALSE))</f>
        <v>2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2</v>
      </c>
      <c r="F34" s="106">
        <v>17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44</v>
      </c>
      <c r="C41" s="17">
        <f>SUM(C8:C40)</f>
        <v>11</v>
      </c>
      <c r="D41" s="18">
        <f>SUM(D8:D40)</f>
        <v>3</v>
      </c>
      <c r="E41" s="18">
        <f>SUM(E8:E40)</f>
        <v>4</v>
      </c>
      <c r="F41" s="16">
        <f>SUM(F7:F40)</f>
        <v>150</v>
      </c>
      <c r="G41" s="18">
        <f>SUM(G8:G40)</f>
        <v>24</v>
      </c>
      <c r="H41" s="18">
        <f>SUM(H8:H40)</f>
        <v>14</v>
      </c>
      <c r="I41" s="18">
        <f>SUM(I8:I40)</f>
        <v>14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6.6</v>
      </c>
      <c r="C43" s="21">
        <f>C41*0.15</f>
        <v>1.65</v>
      </c>
      <c r="D43" s="21">
        <f>D41*0.15</f>
        <v>0.44999999999999996</v>
      </c>
      <c r="E43" s="21">
        <f>E41*0.15</f>
        <v>0.6</v>
      </c>
      <c r="F43" s="22">
        <f>SUM(F9:F40)*0.15</f>
        <v>22.5</v>
      </c>
      <c r="G43" s="21">
        <f>G41*0.15</f>
        <v>3.5999999999999996</v>
      </c>
      <c r="H43" s="21">
        <f>H41*0.15</f>
        <v>2.1</v>
      </c>
      <c r="I43" s="21">
        <f>I41*0.15</f>
        <v>2.1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6.84</v>
      </c>
      <c r="C44" s="25" t="s">
        <v>48</v>
      </c>
      <c r="D44" s="26" t="s">
        <v>49</v>
      </c>
      <c r="E44" s="26" t="s">
        <v>50</v>
      </c>
      <c r="F44" s="27">
        <f>F41*0.15+0.24</f>
        <v>22.74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44</v>
      </c>
      <c r="C45" s="28">
        <f t="shared" si="0"/>
        <v>11</v>
      </c>
      <c r="D45" s="28">
        <f t="shared" si="0"/>
        <v>3</v>
      </c>
      <c r="E45" s="28">
        <f t="shared" si="0"/>
        <v>4</v>
      </c>
      <c r="F45" s="84">
        <f t="shared" si="0"/>
        <v>150</v>
      </c>
      <c r="G45" s="28">
        <f t="shared" si="0"/>
        <v>24</v>
      </c>
      <c r="H45" s="28">
        <f t="shared" si="0"/>
        <v>14</v>
      </c>
      <c r="I45" s="28">
        <f t="shared" si="0"/>
        <v>14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30.18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11</v>
      </c>
      <c r="D49" s="121">
        <f ca="1">D41-[1]!SOMME_SI_COULEUR(D8:D40,65280)</f>
        <v>3</v>
      </c>
      <c r="E49" s="121">
        <f ca="1">E41-[1]!SOMME_SI_COULEUR(E8:E40,65280)</f>
        <v>4</v>
      </c>
      <c r="F49" s="70"/>
      <c r="G49" s="117">
        <f ca="1">G41-[1]!SOMME_SI_COULEUR(G8:G40,65280)</f>
        <v>24</v>
      </c>
      <c r="H49" s="117">
        <f ca="1">H41-[1]!SOMME_SI_COULEUR(H8:H40,65280)</f>
        <v>14</v>
      </c>
      <c r="I49" s="117">
        <f ca="1">I41-[1]!SOMME_SI_COULEUR(I8:I40,65280)</f>
        <v>14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19325-B1F1-4F4A-A52E-F3AC2F44166A}">
  <sheetPr codeName="Feuil7">
    <tabColor theme="0"/>
  </sheetPr>
  <dimension ref="A1:X81"/>
  <sheetViews>
    <sheetView topLeftCell="A35" zoomScale="95" zoomScaleNormal="95" workbookViewId="0">
      <selection activeCell="G49" sqref="G49:I49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76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0</v>
      </c>
      <c r="F34" s="106">
        <v>1</v>
      </c>
      <c r="G34" s="86">
        <f>IF(ISBLANK(F34),"",VLOOKUP(F34,'Dico automate repart.'!$K$4:$N$28,2,FALSE))</f>
        <v>1</v>
      </c>
      <c r="H34" s="86">
        <f>IF(ISBLANK(F34),"",VLOOKUP(F34,'Dico automate repart.'!$K$4:$N$28,3,FALSE))</f>
        <v>0</v>
      </c>
      <c r="I34" s="86">
        <f>IF(ISBLANK(F34),"",VLOOKUP(F34,'Dico automate repart.'!$K$4:$N$28,4,FALSE))</f>
        <v>0</v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11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131</v>
      </c>
      <c r="G41" s="18">
        <f>SUM(G8:G40)</f>
        <v>23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19.649999999999999</v>
      </c>
      <c r="G43" s="21">
        <f>G41*0.15</f>
        <v>3.4499999999999997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19.889999999999997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131</v>
      </c>
      <c r="G45" s="28">
        <f t="shared" si="0"/>
        <v>23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24.779999999999998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9</v>
      </c>
      <c r="D49" s="121">
        <f ca="1">D41-[1]!SOMME_SI_COULEUR(D8:D40,65280)</f>
        <v>4</v>
      </c>
      <c r="E49" s="121">
        <f ca="1">E41-[1]!SOMME_SI_COULEUR(E8:E40,65280)</f>
        <v>1</v>
      </c>
      <c r="F49" s="70"/>
      <c r="G49" s="117">
        <f ca="1">G41-[1]!SOMME_SI_COULEUR(G8:G40,65280)</f>
        <v>23</v>
      </c>
      <c r="H49" s="117">
        <f ca="1">H41-[1]!SOMME_SI_COULEUR(H8:H40,65280)</f>
        <v>12</v>
      </c>
      <c r="I49" s="117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DC9376-581F-4FF7-8F34-2D9F958D34D2}">
  <sheetPr codeName="Feuil8">
    <tabColor theme="0"/>
  </sheetPr>
  <dimension ref="A1:X81"/>
  <sheetViews>
    <sheetView topLeftCell="A38" zoomScale="95" zoomScaleNormal="95" workbookViewId="0">
      <selection activeCell="G49" sqref="G49:I49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77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3</v>
      </c>
      <c r="G17" s="91">
        <f>IF(ISBLANK(F17),"",VLOOKUP(F17,'Dico automate repart.'!$K$4:$N$28,2,FALSE))</f>
        <v>0</v>
      </c>
      <c r="H17" s="91">
        <f>IF(ISBLANK(F17),"",VLOOKUP(F17,'Dico automate repart.'!$K$4:$N$28,3,FALSE))</f>
        <v>1</v>
      </c>
      <c r="I17" s="91">
        <f>IF(ISBLANK(F17),"",VLOOKUP(F17,'Dico automate repart.'!$K$4:$N$28,4,FALSE))</f>
        <v>0</v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/>
      <c r="C29" s="86" t="str">
        <f>IF(ISBLANK($B29),"",VLOOKUP($B29,'Dico automate repart.'!$K$4:$N$28,2,FALSE))</f>
        <v/>
      </c>
      <c r="D29" s="86" t="str">
        <f>IF(ISBLANK($B29),"",VLOOKUP($B29,'Dico automate repart.'!$K$4:$N$28,3,FALSE))</f>
        <v/>
      </c>
      <c r="E29" s="86" t="str">
        <f>IF(ISBLANK($B29),"",VLOOKUP($B29,'Dico automate repart.'!$K$4:$N$28,4,FALSE))</f>
        <v/>
      </c>
      <c r="F29" s="108"/>
      <c r="G29" s="86" t="str">
        <f>IF(ISBLANK(F29),"",VLOOKUP(F29,'Dico automate repart.'!$K$4:$N$28,2,FALSE))</f>
        <v/>
      </c>
      <c r="H29" s="86" t="str">
        <f>IF(ISBLANK(F29),"",VLOOKUP(F29,'Dico automate repart.'!$K$4:$N$28,3,FALSE))</f>
        <v/>
      </c>
      <c r="I29" s="86" t="str">
        <f>IF(ISBLANK(F29),"",VLOOKUP(F29,'Dico automate repart.'!$K$4:$N$28,4,FALSE))</f>
        <v/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16</v>
      </c>
      <c r="C34" s="86">
        <f>IF(ISBLANK($B34),"",VLOOKUP($B34,'Dico automate repart.'!$K$4:$N$28,2,FALSE))</f>
        <v>1</v>
      </c>
      <c r="D34" s="86">
        <f>IF(ISBLANK($B34),"",VLOOKUP($B34,'Dico automate repart.'!$K$4:$N$28,3,FALSE))</f>
        <v>1</v>
      </c>
      <c r="E34" s="86">
        <f>IF(ISBLANK($B34),"",VLOOKUP($B34,'Dico automate repart.'!$K$4:$N$28,4,FALSE))</f>
        <v>2</v>
      </c>
      <c r="F34" s="106">
        <v>17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45</v>
      </c>
      <c r="C41" s="17">
        <f>SUM(C8:C40)</f>
        <v>9</v>
      </c>
      <c r="D41" s="18">
        <f>SUM(D8:D40)</f>
        <v>4</v>
      </c>
      <c r="E41" s="18">
        <f>SUM(E8:E40)</f>
        <v>4</v>
      </c>
      <c r="F41" s="16">
        <f>SUM(F7:F40)</f>
        <v>154</v>
      </c>
      <c r="G41" s="18">
        <f>SUM(G8:G40)</f>
        <v>25</v>
      </c>
      <c r="H41" s="18">
        <f>SUM(H8:H40)</f>
        <v>15</v>
      </c>
      <c r="I41" s="18">
        <f>SUM(I8:I40)</f>
        <v>14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6.75</v>
      </c>
      <c r="C43" s="21">
        <f>C41*0.15</f>
        <v>1.3499999999999999</v>
      </c>
      <c r="D43" s="21">
        <f>D41*0.15</f>
        <v>0.6</v>
      </c>
      <c r="E43" s="21">
        <f>E41*0.15</f>
        <v>0.6</v>
      </c>
      <c r="F43" s="22">
        <f>SUM(F9:F40)*0.15</f>
        <v>23.099999999999998</v>
      </c>
      <c r="G43" s="21">
        <f>G41*0.15</f>
        <v>3.75</v>
      </c>
      <c r="H43" s="21">
        <f>H41*0.15</f>
        <v>2.25</v>
      </c>
      <c r="I43" s="21">
        <f>I41*0.15</f>
        <v>2.1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6.99</v>
      </c>
      <c r="C44" s="25" t="s">
        <v>48</v>
      </c>
      <c r="D44" s="26" t="s">
        <v>49</v>
      </c>
      <c r="E44" s="26" t="s">
        <v>50</v>
      </c>
      <c r="F44" s="27">
        <f>F41*0.15+0.24</f>
        <v>23.339999999999996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45</v>
      </c>
      <c r="C45" s="28">
        <f t="shared" si="0"/>
        <v>9</v>
      </c>
      <c r="D45" s="28">
        <f t="shared" si="0"/>
        <v>4</v>
      </c>
      <c r="E45" s="28">
        <f t="shared" si="0"/>
        <v>4</v>
      </c>
      <c r="F45" s="84">
        <f t="shared" si="0"/>
        <v>154</v>
      </c>
      <c r="G45" s="28">
        <f t="shared" si="0"/>
        <v>25</v>
      </c>
      <c r="H45" s="28">
        <f t="shared" si="0"/>
        <v>15</v>
      </c>
      <c r="I45" s="28">
        <f t="shared" si="0"/>
        <v>14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30.93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9</v>
      </c>
      <c r="D49" s="121">
        <f ca="1">D41-[1]!SOMME_SI_COULEUR(D8:D40,65280)</f>
        <v>4</v>
      </c>
      <c r="E49" s="121">
        <f ca="1">E41-[1]!SOMME_SI_COULEUR(E8:E40,65280)</f>
        <v>4</v>
      </c>
      <c r="F49" s="70"/>
      <c r="G49" s="117">
        <f ca="1">G41-[1]!SOMME_SI_COULEUR(G8:G40,65280)</f>
        <v>25</v>
      </c>
      <c r="H49" s="117">
        <f ca="1">H41-[1]!SOMME_SI_COULEUR(H8:H40,65280)</f>
        <v>15</v>
      </c>
      <c r="I49" s="117">
        <f ca="1">I41-[1]!SOMME_SI_COULEUR(I8:I40,65280)</f>
        <v>14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2F0229-C74E-455D-A7A8-E5F89F3BDC66}">
  <sheetPr codeName="Feuil9">
    <tabColor theme="0"/>
  </sheetPr>
  <dimension ref="A1:X81"/>
  <sheetViews>
    <sheetView topLeftCell="A37" zoomScale="95" zoomScaleNormal="95" workbookViewId="0">
      <selection activeCell="I49" sqref="I49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78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87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87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87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87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87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87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88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90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88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90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90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90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90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90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92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93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93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94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94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95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96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96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96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97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94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94">
        <v>1</v>
      </c>
      <c r="G34" s="86">
        <f>IF(ISBLANK(F34),"",VLOOKUP(F34,'Dico automate repart.'!$K$4:$N$28,2,FALSE))</f>
        <v>1</v>
      </c>
      <c r="H34" s="86">
        <f>IF(ISBLANK(F34),"",VLOOKUP(F34,'Dico automate repart.'!$K$4:$N$28,3,FALSE))</f>
        <v>0</v>
      </c>
      <c r="I34" s="86">
        <f>IF(ISBLANK(F34),"",VLOOKUP(F34,'Dico automate repart.'!$K$4:$N$28,4,FALSE))</f>
        <v>0</v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94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94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94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94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94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98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131</v>
      </c>
      <c r="G41" s="18">
        <f>SUM(G8:G40)</f>
        <v>23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19.649999999999999</v>
      </c>
      <c r="G43" s="21">
        <f>G41*0.15</f>
        <v>3.4499999999999997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19.889999999999997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131</v>
      </c>
      <c r="G45" s="28">
        <f t="shared" si="0"/>
        <v>23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24.63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8</v>
      </c>
      <c r="D49" s="121">
        <f ca="1">D41-[1]!SOMME_SI_COULEUR(D8:D40,65280)</f>
        <v>4</v>
      </c>
      <c r="E49" s="121">
        <f ca="1">E41-[1]!SOMME_SI_COULEUR(E8:E40,65280)</f>
        <v>1</v>
      </c>
      <c r="F49" s="70"/>
      <c r="G49" s="117">
        <f ca="1">G41-[1]!SOMME_SI_COULEUR(G8:G40,65280)</f>
        <v>23</v>
      </c>
      <c r="H49" s="117">
        <f ca="1">H41-[1]!SOMME_SI_COULEUR(H8:H40,65280)</f>
        <v>12</v>
      </c>
      <c r="I49" s="117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70"/>
      <c r="E50" s="70"/>
      <c r="F50" s="70"/>
      <c r="G50" s="117"/>
      <c r="H50" s="70"/>
      <c r="I50" s="70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70208C-55EB-4512-88C8-C7D365AF8A69}">
  <sheetPr codeName="Feuil10">
    <tabColor theme="0"/>
  </sheetPr>
  <dimension ref="A1:X81"/>
  <sheetViews>
    <sheetView topLeftCell="A38" zoomScale="95" zoomScaleNormal="95" workbookViewId="0">
      <selection activeCell="C49" sqref="C49:I50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79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>
        <v>1</v>
      </c>
      <c r="G26" s="86">
        <f>IF(ISBLANK(F26),"",VLOOKUP(F26,'Dico automate repart.'!$K$4:$N$28,2,FALSE))</f>
        <v>1</v>
      </c>
      <c r="H26" s="86">
        <f>IF(ISBLANK(F26),"",VLOOKUP(F26,'Dico automate repart.'!$K$4:$N$28,3,FALSE))</f>
        <v>0</v>
      </c>
      <c r="I26" s="86">
        <f>IF(ISBLANK(F26),"",VLOOKUP(F26,'Dico automate repart.'!$K$4:$N$28,4,FALSE))</f>
        <v>0</v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22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1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15</v>
      </c>
      <c r="C34" s="86">
        <f>IF(ISBLANK($B34),"",VLOOKUP($B34,'Dico automate repart.'!$K$4:$N$28,2,FALSE))</f>
        <v>0</v>
      </c>
      <c r="D34" s="86">
        <f>IF(ISBLANK($B34),"",VLOOKUP($B34,'Dico automate repart.'!$K$4:$N$28,3,FALSE))</f>
        <v>1</v>
      </c>
      <c r="E34" s="86">
        <f>IF(ISBLANK($B34),"",VLOOKUP($B34,'Dico automate repart.'!$K$4:$N$28,4,FALSE))</f>
        <v>2</v>
      </c>
      <c r="F34" s="106">
        <v>14</v>
      </c>
      <c r="G34" s="86">
        <f>IF(ISBLANK(F34),"",VLOOKUP(F34,'Dico automate repart.'!$K$4:$N$28,2,FALSE))</f>
        <v>2</v>
      </c>
      <c r="H34" s="86">
        <f>IF(ISBLANK(F34),"",VLOOKUP(F34,'Dico automate repart.'!$K$4:$N$28,3,FALSE))</f>
        <v>0</v>
      </c>
      <c r="I34" s="86">
        <f>IF(ISBLANK(F34),"",VLOOKUP(F34,'Dico automate repart.'!$K$4:$N$28,4,FALSE))</f>
        <v>2</v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>
        <v>1</v>
      </c>
      <c r="C38" s="86">
        <f>IF(ISBLANK($B38),"",VLOOKUP($B38,'Dico automate repart.'!$K$4:$N$28,2,FALSE))</f>
        <v>1</v>
      </c>
      <c r="D38" s="86">
        <f>IF(ISBLANK($B38),"",VLOOKUP($B38,'Dico automate repart.'!$K$4:$N$28,3,FALSE))</f>
        <v>0</v>
      </c>
      <c r="E38" s="86">
        <f>IF(ISBLANK($B38),"",VLOOKUP($B38,'Dico automate repart.'!$K$4:$N$28,4,FALSE))</f>
        <v>0</v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11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111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45</v>
      </c>
      <c r="C41" s="17">
        <f>SUM(C8:C40)</f>
        <v>9</v>
      </c>
      <c r="D41" s="18">
        <f>SUM(D8:D40)</f>
        <v>4</v>
      </c>
      <c r="E41" s="18">
        <f>SUM(E8:E40)</f>
        <v>4</v>
      </c>
      <c r="F41" s="16">
        <f>SUM(F7:F40)</f>
        <v>150</v>
      </c>
      <c r="G41" s="18">
        <f>SUM(G8:G40)</f>
        <v>27</v>
      </c>
      <c r="H41" s="18">
        <f>SUM(H8:H40)</f>
        <v>13</v>
      </c>
      <c r="I41" s="18">
        <f>SUM(I8:I40)</f>
        <v>14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6.75</v>
      </c>
      <c r="C43" s="21">
        <f>C41*0.15</f>
        <v>1.3499999999999999</v>
      </c>
      <c r="D43" s="21">
        <f>D41*0.15</f>
        <v>0.6</v>
      </c>
      <c r="E43" s="21">
        <f>E41*0.15</f>
        <v>0.6</v>
      </c>
      <c r="F43" s="22">
        <f>SUM(F9:F40)*0.15</f>
        <v>22.5</v>
      </c>
      <c r="G43" s="21">
        <f>G41*0.15</f>
        <v>4.05</v>
      </c>
      <c r="H43" s="21">
        <f>H41*0.15</f>
        <v>1.95</v>
      </c>
      <c r="I43" s="21">
        <f>I41*0.15</f>
        <v>2.1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6.99</v>
      </c>
      <c r="C44" s="25" t="s">
        <v>48</v>
      </c>
      <c r="D44" s="26" t="s">
        <v>49</v>
      </c>
      <c r="E44" s="26" t="s">
        <v>50</v>
      </c>
      <c r="F44" s="27">
        <f>F41*0.15+0.24</f>
        <v>22.74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45</v>
      </c>
      <c r="C45" s="28">
        <f t="shared" si="0"/>
        <v>9</v>
      </c>
      <c r="D45" s="28">
        <f t="shared" si="0"/>
        <v>4</v>
      </c>
      <c r="E45" s="28">
        <f t="shared" si="0"/>
        <v>4</v>
      </c>
      <c r="F45" s="84">
        <f t="shared" si="0"/>
        <v>150</v>
      </c>
      <c r="G45" s="28">
        <f t="shared" si="0"/>
        <v>27</v>
      </c>
      <c r="H45" s="28">
        <f t="shared" si="0"/>
        <v>13</v>
      </c>
      <c r="I45" s="28">
        <f t="shared" si="0"/>
        <v>14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30.33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9</v>
      </c>
      <c r="D49" s="121">
        <f ca="1">D41-[1]!SOMME_SI_COULEUR(D8:D40,65280)</f>
        <v>4</v>
      </c>
      <c r="E49" s="121">
        <f ca="1">E41-[1]!SOMME_SI_COULEUR(E8:E40,65280)</f>
        <v>4</v>
      </c>
      <c r="F49" s="117"/>
      <c r="G49" s="117">
        <f ca="1">G41-[1]!SOMME_SI_COULEUR(G8:G40,65280)</f>
        <v>27</v>
      </c>
      <c r="H49" s="117">
        <f ca="1">H41-[1]!SOMME_SI_COULEUR(H8:H40,65280)</f>
        <v>13</v>
      </c>
      <c r="I49" s="117">
        <f ca="1">I41-[1]!SOMME_SI_COULEUR(I8:I40,65280)</f>
        <v>14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CB411-AF00-48D3-8D23-1A9F4C2ECBD9}">
  <sheetPr codeName="Feuil11">
    <tabColor theme="0"/>
  </sheetPr>
  <dimension ref="A1:X81"/>
  <sheetViews>
    <sheetView topLeftCell="A37" zoomScale="95" zoomScaleNormal="95" workbookViewId="0">
      <selection activeCell="C49" sqref="C49:J50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80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18</v>
      </c>
      <c r="G27" s="86">
        <f>IF(ISBLANK(F27),"",VLOOKUP(F27,'Dico automate repart.'!$K$4:$N$28,2,FALSE))</f>
        <v>0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11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11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127</v>
      </c>
      <c r="G41" s="18">
        <f>SUM(G8:G40)</f>
        <v>19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19.05</v>
      </c>
      <c r="G43" s="21">
        <f>G41*0.15</f>
        <v>2.85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19.29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127</v>
      </c>
      <c r="G45" s="28">
        <f t="shared" si="0"/>
        <v>19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24.03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8</v>
      </c>
      <c r="D49" s="121">
        <f ca="1">D41-[1]!SOMME_SI_COULEUR(D8:D40,65280)</f>
        <v>4</v>
      </c>
      <c r="E49" s="121">
        <f ca="1">E41-[1]!SOMME_SI_COULEUR(E8:E40,65280)</f>
        <v>1</v>
      </c>
      <c r="F49" s="121"/>
      <c r="G49" s="121">
        <f ca="1">G41-[1]!SOMME_SI_COULEUR(G8:G40,65280)</f>
        <v>19</v>
      </c>
      <c r="H49" s="121">
        <f ca="1">H41-[1]!SOMME_SI_COULEUR(H8:H40,65280)</f>
        <v>12</v>
      </c>
      <c r="I49" s="121">
        <f ca="1">I41-[1]!SOMME_SI_COULEUR(I8:I40,65280)</f>
        <v>12</v>
      </c>
      <c r="J49" s="12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12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A50CE-2144-40CE-9995-F8528833F422}">
  <sheetPr codeName="Feuil12">
    <tabColor theme="0"/>
  </sheetPr>
  <dimension ref="A1:Y81"/>
  <sheetViews>
    <sheetView topLeftCell="A37" zoomScale="95" zoomScaleNormal="95" workbookViewId="0">
      <selection activeCell="C50" sqref="C50:C51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5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5" ht="39" customHeight="1" x14ac:dyDescent="0.3">
      <c r="A2" s="188" t="s">
        <v>2</v>
      </c>
      <c r="B2" s="190" t="s">
        <v>81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5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5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5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5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5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5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5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5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5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  <c r="Y11" s="120"/>
    </row>
    <row r="12" spans="1:25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5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5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5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5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3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/>
      <c r="C26" s="86" t="str">
        <f>IF(ISBLANK($B26),"",VLOOKUP($B26,'Dico automate repart.'!$K$4:$N$28,2,FALSE))</f>
        <v/>
      </c>
      <c r="D26" s="86" t="str">
        <f>IF(ISBLANK($B26),"",VLOOKUP($B26,'Dico automate repart.'!$K$4:$N$28,3,FALSE))</f>
        <v/>
      </c>
      <c r="E26" s="86" t="str">
        <f>IF(ISBLANK($B26),"",VLOOKUP($B26,'Dico automate repart.'!$K$4:$N$28,4,FALSE))</f>
        <v/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06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06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25</v>
      </c>
      <c r="C41" s="17">
        <f>SUM(C8:C40)</f>
        <v>7</v>
      </c>
      <c r="D41" s="18">
        <f>SUM(D8:D40)</f>
        <v>2</v>
      </c>
      <c r="E41" s="18">
        <f>SUM(E8:E40)</f>
        <v>2</v>
      </c>
      <c r="F41" s="16">
        <f>SUM(F7:F40)</f>
        <v>130</v>
      </c>
      <c r="G41" s="18">
        <f>SUM(G8:G40)</f>
        <v>22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3.75</v>
      </c>
      <c r="C43" s="21">
        <f>C41*0.15</f>
        <v>1.05</v>
      </c>
      <c r="D43" s="21">
        <f>D41*0.15</f>
        <v>0.3</v>
      </c>
      <c r="E43" s="21">
        <f>E41*0.15</f>
        <v>0.3</v>
      </c>
      <c r="F43" s="22">
        <f>SUM(F9:F40)*0.15</f>
        <v>19.5</v>
      </c>
      <c r="G43" s="21">
        <f>G41*0.15</f>
        <v>3.3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3.99</v>
      </c>
      <c r="C44" s="25" t="s">
        <v>48</v>
      </c>
      <c r="D44" s="26" t="s">
        <v>49</v>
      </c>
      <c r="E44" s="26" t="s">
        <v>50</v>
      </c>
      <c r="F44" s="27">
        <f>F41*0.15+0.24</f>
        <v>19.739999999999998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25</v>
      </c>
      <c r="C45" s="28">
        <f t="shared" si="0"/>
        <v>7</v>
      </c>
      <c r="D45" s="28">
        <f t="shared" si="0"/>
        <v>2</v>
      </c>
      <c r="E45" s="28">
        <f t="shared" si="0"/>
        <v>2</v>
      </c>
      <c r="F45" s="84">
        <f t="shared" si="0"/>
        <v>130</v>
      </c>
      <c r="G45" s="28">
        <f t="shared" si="0"/>
        <v>22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24.33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7</v>
      </c>
      <c r="D49" s="121">
        <f ca="1">D41-[1]!SOMME_SI_COULEUR(D8:D40,65280)</f>
        <v>2</v>
      </c>
      <c r="E49" s="121">
        <f ca="1">E41-[1]!SOMME_SI_COULEUR(E8:E40,65280)</f>
        <v>2</v>
      </c>
      <c r="F49" s="121"/>
      <c r="G49" s="121">
        <f ca="1">G41-[1]!SOMME_SI_COULEUR(G8:G40,65280)</f>
        <v>22</v>
      </c>
      <c r="H49" s="121">
        <f ca="1">H41-[1]!SOMME_SI_COULEUR(H8:H40,65280)</f>
        <v>12</v>
      </c>
      <c r="I49" s="121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117"/>
      <c r="D51" s="117"/>
      <c r="E51" s="117"/>
      <c r="F51" s="117"/>
      <c r="G51" s="117"/>
      <c r="H51" s="117"/>
      <c r="I51" s="117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DesactivationCliqueDroit.DesactivationCliqueDroit">
                <anchor moveWithCells="1" sizeWithCells="1">
                  <from>
                    <xdr:col>12</xdr:col>
                    <xdr:colOff>144780</xdr:colOff>
                    <xdr:row>7</xdr:row>
                    <xdr:rowOff>7620</xdr:rowOff>
                  </from>
                  <to>
                    <xdr:col>19</xdr:col>
                    <xdr:colOff>45720</xdr:colOff>
                    <xdr:row>9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ActivationCliqueDroit.ActivationCliqueDroit">
                <anchor moveWithCells="1" sizeWithCells="1">
                  <from>
                    <xdr:col>12</xdr:col>
                    <xdr:colOff>160020</xdr:colOff>
                    <xdr:row>9</xdr:row>
                    <xdr:rowOff>205740</xdr:rowOff>
                  </from>
                  <to>
                    <xdr:col>20</xdr:col>
                    <xdr:colOff>7620</xdr:colOff>
                    <xdr:row>12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E11FF0-4FFB-48A2-87F7-6088D7F894DA}">
  <sheetPr codeName="Feuil13">
    <tabColor theme="0"/>
  </sheetPr>
  <dimension ref="A1:X81"/>
  <sheetViews>
    <sheetView topLeftCell="A31" zoomScale="95" zoomScaleNormal="95" workbookViewId="0">
      <selection activeCell="C49" sqref="C49:I50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82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18</v>
      </c>
      <c r="G27" s="86">
        <f>IF(ISBLANK(F27),"",VLOOKUP(F27,'Dico automate repart.'!$K$4:$N$28,2,FALSE))</f>
        <v>0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06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128</v>
      </c>
      <c r="G41" s="18">
        <f>SUM(G8:G40)</f>
        <v>20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19.2</v>
      </c>
      <c r="G43" s="21">
        <f>G41*0.15</f>
        <v>3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19.439999999999998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128</v>
      </c>
      <c r="G45" s="28">
        <f t="shared" si="0"/>
        <v>20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24.18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117"/>
      <c r="C49" s="121">
        <f ca="1">C41-[1]!SOMME_SI_COULEUR(C8:C40,65280)</f>
        <v>8</v>
      </c>
      <c r="D49" s="121">
        <f ca="1">D41-[1]!SOMME_SI_COULEUR(D8:D40,65280)</f>
        <v>4</v>
      </c>
      <c r="E49" s="121">
        <f ca="1">E41-[1]!SOMME_SI_COULEUR(E8:E40,65280)</f>
        <v>1</v>
      </c>
      <c r="F49" s="121"/>
      <c r="G49" s="121">
        <f ca="1">G41-[1]!SOMME_SI_COULEUR(G8:G40,65280)</f>
        <v>20</v>
      </c>
      <c r="H49" s="121">
        <f ca="1">H41-[1]!SOMME_SI_COULEUR(H8:H40,65280)</f>
        <v>12</v>
      </c>
      <c r="I49" s="121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306055-F340-4FDD-AF55-5FA31E8DCC53}">
  <sheetPr codeName="Feuil14">
    <tabColor theme="0"/>
  </sheetPr>
  <dimension ref="A1:X81"/>
  <sheetViews>
    <sheetView topLeftCell="A34" zoomScale="85" zoomScaleNormal="85" workbookViewId="0">
      <selection activeCell="C49" sqref="C49:I50"/>
    </sheetView>
  </sheetViews>
  <sheetFormatPr baseColWidth="10" defaultColWidth="8.58203125" defaultRowHeight="14.4" x14ac:dyDescent="0.3"/>
  <cols>
    <col min="1" max="1" width="24.83203125" style="1" customWidth="1"/>
    <col min="2" max="2" width="4.83203125" style="1" bestFit="1" customWidth="1"/>
    <col min="3" max="3" width="3" style="1" bestFit="1" customWidth="1"/>
    <col min="4" max="4" width="3" style="120" bestFit="1" customWidth="1"/>
    <col min="5" max="5" width="3" style="1" bestFit="1" customWidth="1"/>
    <col min="6" max="6" width="4.83203125" style="1" bestFit="1" customWidth="1"/>
    <col min="7" max="8" width="3.4140625" style="1" bestFit="1" customWidth="1"/>
    <col min="9" max="9" width="3.7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83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97" t="s">
        <v>60</v>
      </c>
      <c r="L4" s="198"/>
      <c r="M4" s="198"/>
      <c r="N4" s="198"/>
      <c r="O4" s="198"/>
      <c r="P4" s="198"/>
      <c r="Q4" s="198"/>
      <c r="R4" s="198"/>
      <c r="S4" s="198"/>
      <c r="T4" s="198"/>
      <c r="U4" s="198"/>
      <c r="V4" s="198"/>
      <c r="W4" s="198"/>
      <c r="X4" s="199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200"/>
      <c r="L5" s="201"/>
      <c r="M5" s="201"/>
      <c r="N5" s="201"/>
      <c r="O5" s="201"/>
      <c r="P5" s="201"/>
      <c r="Q5" s="201"/>
      <c r="R5" s="201"/>
      <c r="S5" s="201"/>
      <c r="T5" s="201"/>
      <c r="U5" s="201"/>
      <c r="V5" s="201"/>
      <c r="W5" s="201"/>
      <c r="X5" s="202"/>
    </row>
    <row r="6" spans="1:24" ht="15" customHeight="1" x14ac:dyDescent="0.3">
      <c r="A6" s="5"/>
      <c r="B6" s="6" t="s">
        <v>9</v>
      </c>
      <c r="C6" s="6" t="s">
        <v>10</v>
      </c>
      <c r="D6" s="123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200"/>
      <c r="L6" s="201"/>
      <c r="M6" s="201"/>
      <c r="N6" s="201"/>
      <c r="O6" s="201"/>
      <c r="P6" s="201"/>
      <c r="Q6" s="201"/>
      <c r="R6" s="201"/>
      <c r="S6" s="201"/>
      <c r="T6" s="201"/>
      <c r="U6" s="201"/>
      <c r="V6" s="201"/>
      <c r="W6" s="201"/>
      <c r="X6" s="202"/>
    </row>
    <row r="7" spans="1:24" ht="15.75" customHeight="1" x14ac:dyDescent="0.5">
      <c r="A7" s="61" t="s">
        <v>14</v>
      </c>
      <c r="B7" s="9"/>
      <c r="C7" s="10"/>
      <c r="D7" s="124"/>
      <c r="E7" s="10"/>
      <c r="F7" s="9"/>
      <c r="G7" s="11"/>
      <c r="H7" s="11"/>
      <c r="I7" s="12"/>
      <c r="J7" s="13"/>
      <c r="K7" s="200"/>
      <c r="L7" s="201"/>
      <c r="M7" s="201"/>
      <c r="N7" s="201"/>
      <c r="O7" s="201"/>
      <c r="P7" s="201"/>
      <c r="Q7" s="201"/>
      <c r="R7" s="201"/>
      <c r="S7" s="201"/>
      <c r="T7" s="201"/>
      <c r="U7" s="201"/>
      <c r="V7" s="201"/>
      <c r="W7" s="201"/>
      <c r="X7" s="202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11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200"/>
      <c r="L8" s="201"/>
      <c r="M8" s="201"/>
      <c r="N8" s="201"/>
      <c r="O8" s="201"/>
      <c r="P8" s="201"/>
      <c r="Q8" s="201"/>
      <c r="R8" s="201"/>
      <c r="S8" s="201"/>
      <c r="T8" s="201"/>
      <c r="U8" s="201"/>
      <c r="V8" s="201"/>
      <c r="W8" s="201"/>
      <c r="X8" s="202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11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200"/>
      <c r="L9" s="201"/>
      <c r="M9" s="201"/>
      <c r="N9" s="201"/>
      <c r="O9" s="201"/>
      <c r="P9" s="201"/>
      <c r="Q9" s="201"/>
      <c r="R9" s="201"/>
      <c r="S9" s="201"/>
      <c r="T9" s="201"/>
      <c r="U9" s="201"/>
      <c r="V9" s="201"/>
      <c r="W9" s="201"/>
      <c r="X9" s="202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11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200"/>
      <c r="L10" s="201"/>
      <c r="M10" s="201"/>
      <c r="N10" s="201"/>
      <c r="O10" s="201"/>
      <c r="P10" s="201"/>
      <c r="Q10" s="201"/>
      <c r="R10" s="201"/>
      <c r="S10" s="201"/>
      <c r="T10" s="201"/>
      <c r="U10" s="201"/>
      <c r="V10" s="201"/>
      <c r="W10" s="201"/>
      <c r="X10" s="202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11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200"/>
      <c r="L11" s="201"/>
      <c r="M11" s="201"/>
      <c r="N11" s="201"/>
      <c r="O11" s="201"/>
      <c r="P11" s="201"/>
      <c r="Q11" s="201"/>
      <c r="R11" s="201"/>
      <c r="S11" s="201"/>
      <c r="T11" s="201"/>
      <c r="U11" s="201"/>
      <c r="V11" s="201"/>
      <c r="W11" s="201"/>
      <c r="X11" s="202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11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200"/>
      <c r="L12" s="201"/>
      <c r="M12" s="201"/>
      <c r="N12" s="201"/>
      <c r="O12" s="201"/>
      <c r="P12" s="201"/>
      <c r="Q12" s="201"/>
      <c r="R12" s="201"/>
      <c r="S12" s="201"/>
      <c r="T12" s="201"/>
      <c r="U12" s="201"/>
      <c r="V12" s="201"/>
      <c r="W12" s="201"/>
      <c r="X12" s="202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11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200"/>
      <c r="L13" s="201"/>
      <c r="M13" s="201"/>
      <c r="N13" s="201"/>
      <c r="O13" s="201"/>
      <c r="P13" s="201"/>
      <c r="Q13" s="201"/>
      <c r="R13" s="201"/>
      <c r="S13" s="201"/>
      <c r="T13" s="201"/>
      <c r="U13" s="201"/>
      <c r="V13" s="201"/>
      <c r="W13" s="201"/>
      <c r="X13" s="202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11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200"/>
      <c r="L14" s="201"/>
      <c r="M14" s="201"/>
      <c r="N14" s="201"/>
      <c r="O14" s="201"/>
      <c r="P14" s="201"/>
      <c r="Q14" s="201"/>
      <c r="R14" s="201"/>
      <c r="S14" s="201"/>
      <c r="T14" s="201"/>
      <c r="U14" s="201"/>
      <c r="V14" s="201"/>
      <c r="W14" s="201"/>
      <c r="X14" s="202"/>
    </row>
    <row r="15" spans="1:24" ht="18.75" customHeight="1" x14ac:dyDescent="0.6">
      <c r="A15" s="61" t="s">
        <v>22</v>
      </c>
      <c r="B15" s="102"/>
      <c r="C15" s="89"/>
      <c r="D15" s="125"/>
      <c r="E15" s="89"/>
      <c r="F15" s="102"/>
      <c r="G15" s="89"/>
      <c r="H15" s="89"/>
      <c r="I15" s="89"/>
      <c r="J15" s="14"/>
      <c r="K15" s="200"/>
      <c r="L15" s="201"/>
      <c r="M15" s="201"/>
      <c r="N15" s="201"/>
      <c r="O15" s="201"/>
      <c r="P15" s="201"/>
      <c r="Q15" s="201"/>
      <c r="R15" s="201"/>
      <c r="S15" s="201"/>
      <c r="T15" s="201"/>
      <c r="U15" s="201"/>
      <c r="V15" s="201"/>
      <c r="W15" s="201"/>
      <c r="X15" s="202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11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10</v>
      </c>
      <c r="G16" s="86">
        <f>IF(ISBLANK(F16),"",VLOOKUP(F16,'Dico automate repart.'!$K$4:$N$28,2,FALSE))</f>
        <v>1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200"/>
      <c r="L16" s="201"/>
      <c r="M16" s="201"/>
      <c r="N16" s="201"/>
      <c r="O16" s="201"/>
      <c r="P16" s="201"/>
      <c r="Q16" s="201"/>
      <c r="R16" s="201"/>
      <c r="S16" s="201"/>
      <c r="T16" s="201"/>
      <c r="U16" s="201"/>
      <c r="V16" s="201"/>
      <c r="W16" s="201"/>
      <c r="X16" s="202"/>
    </row>
    <row r="17" spans="1:24" ht="21" customHeight="1" x14ac:dyDescent="0.6">
      <c r="A17" s="62" t="s">
        <v>24</v>
      </c>
      <c r="B17" s="103"/>
      <c r="C17" s="91" t="str">
        <f>IF(ISBLANK($B17),"",VLOOKUP($B17,'Dico automate repart.'!$K$4:$N$28,2,FALSE))</f>
        <v/>
      </c>
      <c r="D17" s="126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3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200"/>
      <c r="L17" s="201"/>
      <c r="M17" s="201"/>
      <c r="N17" s="201"/>
      <c r="O17" s="201"/>
      <c r="P17" s="201"/>
      <c r="Q17" s="201"/>
      <c r="R17" s="201"/>
      <c r="S17" s="201"/>
      <c r="T17" s="201"/>
      <c r="U17" s="201"/>
      <c r="V17" s="201"/>
      <c r="W17" s="201"/>
      <c r="X17" s="202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11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200"/>
      <c r="L18" s="201"/>
      <c r="M18" s="201"/>
      <c r="N18" s="201"/>
      <c r="O18" s="201"/>
      <c r="P18" s="201"/>
      <c r="Q18" s="201"/>
      <c r="R18" s="201"/>
      <c r="S18" s="201"/>
      <c r="T18" s="201"/>
      <c r="U18" s="201"/>
      <c r="V18" s="201"/>
      <c r="W18" s="201"/>
      <c r="X18" s="202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11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200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01"/>
      <c r="X19" s="202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11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200"/>
      <c r="L20" s="201"/>
      <c r="M20" s="201"/>
      <c r="N20" s="201"/>
      <c r="O20" s="201"/>
      <c r="P20" s="201"/>
      <c r="Q20" s="201"/>
      <c r="R20" s="201"/>
      <c r="S20" s="201"/>
      <c r="T20" s="201"/>
      <c r="U20" s="201"/>
      <c r="V20" s="201"/>
      <c r="W20" s="201"/>
      <c r="X20" s="202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11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200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1"/>
      <c r="X21" s="202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11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200"/>
      <c r="L22" s="201"/>
      <c r="M22" s="201"/>
      <c r="N22" s="201"/>
      <c r="O22" s="201"/>
      <c r="P22" s="201"/>
      <c r="Q22" s="201"/>
      <c r="R22" s="201"/>
      <c r="S22" s="201"/>
      <c r="T22" s="201"/>
      <c r="U22" s="201"/>
      <c r="V22" s="201"/>
      <c r="W22" s="201"/>
      <c r="X22" s="202"/>
    </row>
    <row r="23" spans="1:24" ht="18.75" customHeight="1" x14ac:dyDescent="0.6">
      <c r="A23" s="63" t="s">
        <v>30</v>
      </c>
      <c r="B23" s="104"/>
      <c r="C23" s="89"/>
      <c r="D23" s="125"/>
      <c r="E23" s="89"/>
      <c r="F23" s="104"/>
      <c r="G23" s="89"/>
      <c r="H23" s="89"/>
      <c r="I23" s="89"/>
      <c r="J23" s="14"/>
      <c r="K23" s="200"/>
      <c r="L23" s="201"/>
      <c r="M23" s="201"/>
      <c r="N23" s="201"/>
      <c r="O23" s="201"/>
      <c r="P23" s="201"/>
      <c r="Q23" s="201"/>
      <c r="R23" s="201"/>
      <c r="S23" s="201"/>
      <c r="T23" s="201"/>
      <c r="U23" s="201"/>
      <c r="V23" s="201"/>
      <c r="W23" s="201"/>
      <c r="X23" s="202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11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200"/>
      <c r="L24" s="201"/>
      <c r="M24" s="201"/>
      <c r="N24" s="201"/>
      <c r="O24" s="201"/>
      <c r="P24" s="201"/>
      <c r="Q24" s="201"/>
      <c r="R24" s="201"/>
      <c r="S24" s="201"/>
      <c r="T24" s="201"/>
      <c r="U24" s="201"/>
      <c r="V24" s="201"/>
      <c r="W24" s="201"/>
      <c r="X24" s="202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11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200"/>
      <c r="L25" s="201"/>
      <c r="M25" s="201"/>
      <c r="N25" s="201"/>
      <c r="O25" s="201"/>
      <c r="P25" s="201"/>
      <c r="Q25" s="201"/>
      <c r="R25" s="201"/>
      <c r="S25" s="201"/>
      <c r="T25" s="201"/>
      <c r="U25" s="201"/>
      <c r="V25" s="201"/>
      <c r="W25" s="201"/>
      <c r="X25" s="202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11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200"/>
      <c r="L26" s="201"/>
      <c r="M26" s="201"/>
      <c r="N26" s="201"/>
      <c r="O26" s="201"/>
      <c r="P26" s="201"/>
      <c r="Q26" s="201"/>
      <c r="R26" s="201"/>
      <c r="S26" s="201"/>
      <c r="T26" s="201"/>
      <c r="U26" s="201"/>
      <c r="V26" s="201"/>
      <c r="W26" s="201"/>
      <c r="X26" s="202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11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200"/>
      <c r="L27" s="201"/>
      <c r="M27" s="201"/>
      <c r="N27" s="201"/>
      <c r="O27" s="201"/>
      <c r="P27" s="201"/>
      <c r="Q27" s="201"/>
      <c r="R27" s="201"/>
      <c r="S27" s="201"/>
      <c r="T27" s="201"/>
      <c r="U27" s="201"/>
      <c r="V27" s="201"/>
      <c r="W27" s="201"/>
      <c r="X27" s="202"/>
    </row>
    <row r="28" spans="1:24" ht="18.75" customHeight="1" x14ac:dyDescent="0.6">
      <c r="A28" s="63" t="s">
        <v>35</v>
      </c>
      <c r="B28" s="107"/>
      <c r="C28" s="89"/>
      <c r="D28" s="125"/>
      <c r="E28" s="89"/>
      <c r="F28" s="107"/>
      <c r="G28" s="89"/>
      <c r="H28" s="89"/>
      <c r="I28" s="89"/>
      <c r="J28" s="14"/>
      <c r="K28" s="200"/>
      <c r="L28" s="201"/>
      <c r="M28" s="201"/>
      <c r="N28" s="201"/>
      <c r="O28" s="201"/>
      <c r="P28" s="201"/>
      <c r="Q28" s="201"/>
      <c r="R28" s="201"/>
      <c r="S28" s="201"/>
      <c r="T28" s="201"/>
      <c r="U28" s="201"/>
      <c r="V28" s="201"/>
      <c r="W28" s="201"/>
      <c r="X28" s="202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11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200"/>
      <c r="L29" s="201"/>
      <c r="M29" s="201"/>
      <c r="N29" s="201"/>
      <c r="O29" s="201"/>
      <c r="P29" s="201"/>
      <c r="Q29" s="201"/>
      <c r="R29" s="201"/>
      <c r="S29" s="201"/>
      <c r="T29" s="201"/>
      <c r="U29" s="201"/>
      <c r="V29" s="201"/>
      <c r="W29" s="201"/>
      <c r="X29" s="202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11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200"/>
      <c r="L30" s="201"/>
      <c r="M30" s="201"/>
      <c r="N30" s="201"/>
      <c r="O30" s="201"/>
      <c r="P30" s="201"/>
      <c r="Q30" s="201"/>
      <c r="R30" s="201"/>
      <c r="S30" s="201"/>
      <c r="T30" s="201"/>
      <c r="U30" s="201"/>
      <c r="V30" s="201"/>
      <c r="W30" s="201"/>
      <c r="X30" s="202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11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200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1"/>
      <c r="X31" s="202"/>
    </row>
    <row r="32" spans="1:24" ht="21" customHeight="1" x14ac:dyDescent="0.6">
      <c r="A32" s="68" t="s">
        <v>37</v>
      </c>
      <c r="B32" s="106"/>
      <c r="C32" s="91" t="str">
        <f>IF(ISBLANK($B32),"",VLOOKUP($B32,'Dico automate repart.'!$K$4:$N$28,2,FALSE))</f>
        <v/>
      </c>
      <c r="D32" s="126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06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200"/>
      <c r="L32" s="201"/>
      <c r="M32" s="201"/>
      <c r="N32" s="201"/>
      <c r="O32" s="201"/>
      <c r="P32" s="201"/>
      <c r="Q32" s="201"/>
      <c r="R32" s="201"/>
      <c r="S32" s="201"/>
      <c r="T32" s="201"/>
      <c r="U32" s="201"/>
      <c r="V32" s="201"/>
      <c r="W32" s="201"/>
      <c r="X32" s="202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11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200"/>
      <c r="L33" s="201"/>
      <c r="M33" s="201"/>
      <c r="N33" s="201"/>
      <c r="O33" s="201"/>
      <c r="P33" s="201"/>
      <c r="Q33" s="201"/>
      <c r="R33" s="201"/>
      <c r="S33" s="201"/>
      <c r="T33" s="201"/>
      <c r="U33" s="201"/>
      <c r="V33" s="201"/>
      <c r="W33" s="201"/>
      <c r="X33" s="202"/>
    </row>
    <row r="34" spans="1:24" ht="21" customHeight="1" x14ac:dyDescent="0.6">
      <c r="A34" s="63" t="s">
        <v>39</v>
      </c>
      <c r="B34" s="106"/>
      <c r="C34" s="86" t="str">
        <f>IF(ISBLANK($B34),"",VLOOKUP($B34,'Dico automate repart.'!$K$4:$N$28,2,FALSE))</f>
        <v/>
      </c>
      <c r="D34" s="11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200"/>
      <c r="L34" s="201"/>
      <c r="M34" s="201"/>
      <c r="N34" s="201"/>
      <c r="O34" s="201"/>
      <c r="P34" s="201"/>
      <c r="Q34" s="201"/>
      <c r="R34" s="201"/>
      <c r="S34" s="201"/>
      <c r="T34" s="201"/>
      <c r="U34" s="201"/>
      <c r="V34" s="201"/>
      <c r="W34" s="201"/>
      <c r="X34" s="202"/>
    </row>
    <row r="35" spans="1:24" ht="21" customHeight="1" x14ac:dyDescent="0.6">
      <c r="A35" s="61" t="s">
        <v>40</v>
      </c>
      <c r="B35" s="106">
        <v>13</v>
      </c>
      <c r="C35" s="86">
        <f>IF(ISBLANK($B35),"",VLOOKUP($B35,'Dico automate repart.'!$K$4:$N$28,2,FALSE))</f>
        <v>1</v>
      </c>
      <c r="D35" s="11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200"/>
      <c r="L35" s="201"/>
      <c r="M35" s="201"/>
      <c r="N35" s="201"/>
      <c r="O35" s="201"/>
      <c r="P35" s="201"/>
      <c r="Q35" s="201"/>
      <c r="R35" s="201"/>
      <c r="S35" s="201"/>
      <c r="T35" s="201"/>
      <c r="U35" s="201"/>
      <c r="V35" s="201"/>
      <c r="W35" s="201"/>
      <c r="X35" s="202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11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200"/>
      <c r="L36" s="201"/>
      <c r="M36" s="201"/>
      <c r="N36" s="201"/>
      <c r="O36" s="201"/>
      <c r="P36" s="201"/>
      <c r="Q36" s="201"/>
      <c r="R36" s="201"/>
      <c r="S36" s="201"/>
      <c r="T36" s="201"/>
      <c r="U36" s="201"/>
      <c r="V36" s="201"/>
      <c r="W36" s="201"/>
      <c r="X36" s="202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11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200"/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1"/>
      <c r="X37" s="202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11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200"/>
      <c r="L38" s="201"/>
      <c r="M38" s="201"/>
      <c r="N38" s="201"/>
      <c r="O38" s="201"/>
      <c r="P38" s="201"/>
      <c r="Q38" s="201"/>
      <c r="R38" s="201"/>
      <c r="S38" s="201"/>
      <c r="T38" s="201"/>
      <c r="U38" s="201"/>
      <c r="V38" s="201"/>
      <c r="W38" s="201"/>
      <c r="X38" s="202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11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200"/>
      <c r="L39" s="201"/>
      <c r="M39" s="201"/>
      <c r="N39" s="201"/>
      <c r="O39" s="201"/>
      <c r="P39" s="201"/>
      <c r="Q39" s="201"/>
      <c r="R39" s="201"/>
      <c r="S39" s="201"/>
      <c r="T39" s="201"/>
      <c r="U39" s="201"/>
      <c r="V39" s="201"/>
      <c r="W39" s="201"/>
      <c r="X39" s="202"/>
    </row>
    <row r="40" spans="1:24" ht="21" customHeight="1" x14ac:dyDescent="0.6">
      <c r="A40" s="69" t="s">
        <v>71</v>
      </c>
      <c r="B40" s="106"/>
      <c r="C40" s="86" t="str">
        <f>IF(ISBLANK($B40),"",VLOOKUP($B40,'Dico automate repart.'!$K$4:$N$28,2,FALSE))</f>
        <v/>
      </c>
      <c r="D40" s="11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200"/>
      <c r="L40" s="201"/>
      <c r="M40" s="201"/>
      <c r="N40" s="201"/>
      <c r="O40" s="201"/>
      <c r="P40" s="201"/>
      <c r="Q40" s="201"/>
      <c r="R40" s="201"/>
      <c r="S40" s="201"/>
      <c r="T40" s="201"/>
      <c r="U40" s="201"/>
      <c r="V40" s="201"/>
      <c r="W40" s="201"/>
      <c r="X40" s="202"/>
    </row>
    <row r="41" spans="1:24" ht="18.75" customHeight="1" x14ac:dyDescent="0.3">
      <c r="A41" s="15" t="s">
        <v>44</v>
      </c>
      <c r="B41" s="82">
        <f>SUM(B8:B40)</f>
        <v>28</v>
      </c>
      <c r="C41" s="17">
        <f>SUM(C8:C40)</f>
        <v>7</v>
      </c>
      <c r="D41" s="127">
        <f>SUM(D8:D40)</f>
        <v>3</v>
      </c>
      <c r="E41" s="18">
        <f>SUM(E8:E40)</f>
        <v>2</v>
      </c>
      <c r="F41" s="16">
        <f>SUM(F7:F40)</f>
        <v>130</v>
      </c>
      <c r="G41" s="18">
        <f>SUM(G8:G40)</f>
        <v>22</v>
      </c>
      <c r="H41" s="18">
        <f>SUM(H8:H40)</f>
        <v>12</v>
      </c>
      <c r="I41" s="18">
        <f>SUM(I8:I40)</f>
        <v>12</v>
      </c>
      <c r="J41" s="14"/>
      <c r="K41" s="200"/>
      <c r="L41" s="201"/>
      <c r="M41" s="201"/>
      <c r="N41" s="201"/>
      <c r="O41" s="201"/>
      <c r="P41" s="201"/>
      <c r="Q41" s="201"/>
      <c r="R41" s="201"/>
      <c r="S41" s="201"/>
      <c r="T41" s="201"/>
      <c r="U41" s="201"/>
      <c r="V41" s="201"/>
      <c r="W41" s="201"/>
      <c r="X41" s="202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200"/>
      <c r="L42" s="201"/>
      <c r="M42" s="201"/>
      <c r="N42" s="201"/>
      <c r="O42" s="201"/>
      <c r="P42" s="201"/>
      <c r="Q42" s="201"/>
      <c r="R42" s="201"/>
      <c r="S42" s="201"/>
      <c r="T42" s="201"/>
      <c r="U42" s="201"/>
      <c r="V42" s="201"/>
      <c r="W42" s="201"/>
      <c r="X42" s="202"/>
    </row>
    <row r="43" spans="1:24" ht="15" customHeight="1" x14ac:dyDescent="0.3">
      <c r="A43" s="19" t="s">
        <v>46</v>
      </c>
      <c r="B43" s="20">
        <f>B41*0.15</f>
        <v>4.2</v>
      </c>
      <c r="C43" s="21">
        <f>C41*0.15</f>
        <v>1.05</v>
      </c>
      <c r="D43" s="128">
        <f>D41*0.15</f>
        <v>0.44999999999999996</v>
      </c>
      <c r="E43" s="21">
        <f>E41*0.15</f>
        <v>0.3</v>
      </c>
      <c r="F43" s="22">
        <f>SUM(F9:F40)*0.15</f>
        <v>19.5</v>
      </c>
      <c r="G43" s="21">
        <f>G41*0.15</f>
        <v>3.3</v>
      </c>
      <c r="H43" s="21">
        <f>H41*0.15</f>
        <v>1.7999999999999998</v>
      </c>
      <c r="I43" s="21">
        <f>I41*0.15</f>
        <v>1.7999999999999998</v>
      </c>
      <c r="J43" s="14"/>
      <c r="K43" s="200"/>
      <c r="L43" s="201"/>
      <c r="M43" s="201"/>
      <c r="N43" s="201"/>
      <c r="O43" s="201"/>
      <c r="P43" s="201"/>
      <c r="Q43" s="201"/>
      <c r="R43" s="201"/>
      <c r="S43" s="201"/>
      <c r="T43" s="201"/>
      <c r="U43" s="201"/>
      <c r="V43" s="201"/>
      <c r="W43" s="201"/>
      <c r="X43" s="202"/>
    </row>
    <row r="44" spans="1:24" ht="18.75" customHeight="1" x14ac:dyDescent="0.35">
      <c r="A44" s="23" t="s">
        <v>47</v>
      </c>
      <c r="B44" s="24">
        <f>B41*0.15+0.24</f>
        <v>4.4400000000000004</v>
      </c>
      <c r="C44" s="25" t="s">
        <v>48</v>
      </c>
      <c r="D44" s="129" t="s">
        <v>49</v>
      </c>
      <c r="E44" s="26" t="s">
        <v>50</v>
      </c>
      <c r="F44" s="27">
        <f>F41*0.15+0.24</f>
        <v>19.739999999999998</v>
      </c>
      <c r="G44" s="25" t="s">
        <v>48</v>
      </c>
      <c r="H44" s="26" t="s">
        <v>49</v>
      </c>
      <c r="I44" s="26" t="s">
        <v>50</v>
      </c>
      <c r="J44" s="14"/>
      <c r="K44" s="200"/>
      <c r="L44" s="201"/>
      <c r="M44" s="201"/>
      <c r="N44" s="201"/>
      <c r="O44" s="201"/>
      <c r="P44" s="201"/>
      <c r="Q44" s="201"/>
      <c r="R44" s="201"/>
      <c r="S44" s="201"/>
      <c r="T44" s="201"/>
      <c r="U44" s="201"/>
      <c r="V44" s="201"/>
      <c r="W44" s="201"/>
      <c r="X44" s="202"/>
    </row>
    <row r="45" spans="1:24" ht="15.75" customHeight="1" x14ac:dyDescent="0.3">
      <c r="A45" s="19" t="s">
        <v>51</v>
      </c>
      <c r="B45" s="83">
        <f t="shared" ref="B45:I45" si="0">SUM(B8:B40)</f>
        <v>28</v>
      </c>
      <c r="C45" s="28">
        <f t="shared" si="0"/>
        <v>7</v>
      </c>
      <c r="D45" s="130">
        <f t="shared" si="0"/>
        <v>3</v>
      </c>
      <c r="E45" s="28">
        <f t="shared" si="0"/>
        <v>2</v>
      </c>
      <c r="F45" s="84">
        <f t="shared" si="0"/>
        <v>130</v>
      </c>
      <c r="G45" s="28">
        <f t="shared" si="0"/>
        <v>22</v>
      </c>
      <c r="H45" s="28">
        <f t="shared" si="0"/>
        <v>12</v>
      </c>
      <c r="I45" s="28">
        <f t="shared" si="0"/>
        <v>12</v>
      </c>
      <c r="J45" s="14"/>
      <c r="K45" s="200"/>
      <c r="L45" s="201"/>
      <c r="M45" s="201"/>
      <c r="N45" s="201"/>
      <c r="O45" s="201"/>
      <c r="P45" s="201"/>
      <c r="Q45" s="201"/>
      <c r="R45" s="201"/>
      <c r="S45" s="201"/>
      <c r="T45" s="201"/>
      <c r="U45" s="201"/>
      <c r="V45" s="201"/>
      <c r="W45" s="201"/>
      <c r="X45" s="202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200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2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200"/>
      <c r="L47" s="201"/>
      <c r="M47" s="201"/>
      <c r="N47" s="201"/>
      <c r="O47" s="201"/>
      <c r="P47" s="201"/>
      <c r="Q47" s="201"/>
      <c r="R47" s="201"/>
      <c r="S47" s="201"/>
      <c r="T47" s="201"/>
      <c r="U47" s="201"/>
      <c r="V47" s="201"/>
      <c r="W47" s="201"/>
      <c r="X47" s="202"/>
    </row>
    <row r="48" spans="1:24" ht="18.75" customHeight="1" x14ac:dyDescent="0.35">
      <c r="A48" s="23" t="s">
        <v>54</v>
      </c>
      <c r="B48" s="194">
        <f>SUM(B44+F44)+0.6</f>
        <v>24.78</v>
      </c>
      <c r="C48" s="195"/>
      <c r="D48" s="195"/>
      <c r="E48" s="195"/>
      <c r="F48" s="195"/>
      <c r="G48" s="195"/>
      <c r="H48" s="195"/>
      <c r="I48" s="196"/>
      <c r="J48" s="30"/>
      <c r="K48" s="200"/>
      <c r="L48" s="201"/>
      <c r="M48" s="201"/>
      <c r="N48" s="201"/>
      <c r="O48" s="201"/>
      <c r="P48" s="201"/>
      <c r="Q48" s="201"/>
      <c r="R48" s="201"/>
      <c r="S48" s="201"/>
      <c r="T48" s="201"/>
      <c r="U48" s="201"/>
      <c r="V48" s="201"/>
      <c r="W48" s="201"/>
      <c r="X48" s="202"/>
    </row>
    <row r="49" spans="1:24" ht="21" customHeight="1" x14ac:dyDescent="0.4">
      <c r="A49" s="31" t="s">
        <v>55</v>
      </c>
      <c r="B49" s="117"/>
      <c r="C49" s="121">
        <f ca="1">C41-[1]!SOMME_SI_COULEUR(C8:C40,65280)</f>
        <v>7</v>
      </c>
      <c r="D49" s="121">
        <f ca="1">D41-[1]!SOMME_SI_COULEUR(D8:D40,65280)</f>
        <v>3</v>
      </c>
      <c r="E49" s="121">
        <f ca="1">E41-[1]!SOMME_SI_COULEUR(E8:E40,65280)</f>
        <v>2</v>
      </c>
      <c r="F49" s="121"/>
      <c r="G49" s="121">
        <f ca="1">G41-[1]!SOMME_SI_COULEUR(G8:G40,65280)</f>
        <v>22</v>
      </c>
      <c r="H49" s="121">
        <f ca="1">H41-[1]!SOMME_SI_COULEUR(H8:H40,65280)</f>
        <v>12</v>
      </c>
      <c r="I49" s="121">
        <f ca="1">I41-[1]!SOMME_SI_COULEUR(I8:I40,65280)</f>
        <v>12</v>
      </c>
      <c r="J49" s="32"/>
      <c r="K49" s="200"/>
      <c r="L49" s="201"/>
      <c r="M49" s="201"/>
      <c r="N49" s="201"/>
      <c r="O49" s="201"/>
      <c r="P49" s="201"/>
      <c r="Q49" s="201"/>
      <c r="R49" s="201"/>
      <c r="S49" s="201"/>
      <c r="T49" s="201"/>
      <c r="U49" s="201"/>
      <c r="V49" s="201"/>
      <c r="W49" s="201"/>
      <c r="X49" s="202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200"/>
      <c r="L50" s="201"/>
      <c r="M50" s="201"/>
      <c r="N50" s="201"/>
      <c r="O50" s="201"/>
      <c r="P50" s="201"/>
      <c r="Q50" s="201"/>
      <c r="R50" s="201"/>
      <c r="S50" s="201"/>
      <c r="T50" s="201"/>
      <c r="U50" s="201"/>
      <c r="V50" s="201"/>
      <c r="W50" s="201"/>
      <c r="X50" s="202"/>
    </row>
    <row r="51" spans="1:24" ht="20.100000000000001" customHeight="1" x14ac:dyDescent="0.4">
      <c r="A51" s="34" t="s">
        <v>57</v>
      </c>
      <c r="B51" s="70"/>
      <c r="C51" s="70"/>
      <c r="D51" s="117"/>
      <c r="E51" s="70"/>
      <c r="F51" s="70"/>
      <c r="G51" s="70"/>
      <c r="H51" s="70"/>
      <c r="I51" s="70"/>
      <c r="J51" s="32"/>
      <c r="K51" s="200"/>
      <c r="L51" s="201"/>
      <c r="M51" s="201"/>
      <c r="N51" s="201"/>
      <c r="O51" s="201"/>
      <c r="P51" s="201"/>
      <c r="Q51" s="201"/>
      <c r="R51" s="201"/>
      <c r="S51" s="201"/>
      <c r="T51" s="201"/>
      <c r="U51" s="201"/>
      <c r="V51" s="201"/>
      <c r="W51" s="201"/>
      <c r="X51" s="202"/>
    </row>
    <row r="52" spans="1:24" ht="20.100000000000001" customHeight="1" x14ac:dyDescent="0.3">
      <c r="A52" s="35" t="s">
        <v>58</v>
      </c>
      <c r="B52" s="71"/>
      <c r="C52" s="72"/>
      <c r="D52" s="131"/>
      <c r="E52" s="72"/>
      <c r="F52" s="73"/>
      <c r="G52" s="74"/>
      <c r="H52" s="74"/>
      <c r="I52" s="74"/>
      <c r="K52" s="203"/>
      <c r="L52" s="204"/>
      <c r="M52" s="204"/>
      <c r="N52" s="204"/>
      <c r="O52" s="204"/>
      <c r="P52" s="204"/>
      <c r="Q52" s="204"/>
      <c r="R52" s="204"/>
      <c r="S52" s="204"/>
      <c r="T52" s="204"/>
      <c r="U52" s="204"/>
      <c r="V52" s="204"/>
      <c r="W52" s="204"/>
      <c r="X52" s="205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132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132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133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133"/>
      <c r="E58" s="38"/>
      <c r="F58" s="38"/>
      <c r="G58" s="38"/>
      <c r="H58" s="38"/>
      <c r="I58" s="38"/>
    </row>
    <row r="59" spans="1:24" x14ac:dyDescent="0.3">
      <c r="B59" s="39"/>
      <c r="C59" s="39"/>
      <c r="D59" s="134"/>
      <c r="E59" s="39"/>
      <c r="F59" s="39"/>
    </row>
    <row r="60" spans="1:24" x14ac:dyDescent="0.3">
      <c r="B60" s="39"/>
      <c r="C60" s="39"/>
      <c r="D60" s="134"/>
      <c r="E60" s="39"/>
      <c r="F60" s="39"/>
    </row>
    <row r="61" spans="1:24" x14ac:dyDescent="0.3">
      <c r="B61" s="39"/>
      <c r="C61" s="39"/>
      <c r="D61" s="134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E75" s="41"/>
      <c r="F75" s="41"/>
      <c r="G75" s="41"/>
    </row>
    <row r="76" spans="1:7" x14ac:dyDescent="0.3">
      <c r="A76" s="41"/>
      <c r="B76" s="41"/>
      <c r="C76" s="41"/>
      <c r="E76" s="41"/>
      <c r="F76" s="41"/>
      <c r="G76" s="41"/>
    </row>
    <row r="77" spans="1:7" x14ac:dyDescent="0.3">
      <c r="A77" s="41"/>
      <c r="B77" s="41"/>
      <c r="C77" s="41"/>
      <c r="E77" s="41"/>
      <c r="F77" s="41"/>
      <c r="G77" s="41"/>
    </row>
    <row r="78" spans="1:7" x14ac:dyDescent="0.3">
      <c r="A78" s="41"/>
      <c r="B78" s="41"/>
      <c r="C78" s="41"/>
      <c r="E78" s="41"/>
      <c r="F78" s="41"/>
      <c r="G78" s="41"/>
    </row>
    <row r="79" spans="1:7" x14ac:dyDescent="0.3">
      <c r="A79" s="41"/>
      <c r="B79" s="41"/>
      <c r="C79" s="41"/>
      <c r="E79" s="41"/>
      <c r="F79" s="41"/>
      <c r="G79" s="41"/>
    </row>
    <row r="80" spans="1:7" x14ac:dyDescent="0.3">
      <c r="A80" s="41"/>
      <c r="B80" s="41"/>
      <c r="C80" s="41"/>
      <c r="E80" s="41"/>
      <c r="F80" s="41"/>
      <c r="G80" s="41"/>
    </row>
    <row r="81" spans="1:7" x14ac:dyDescent="0.3">
      <c r="A81" s="41"/>
      <c r="B81" s="41"/>
      <c r="C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40255-8147-4322-B834-E1977E7B3AB4}">
  <sheetPr codeName="Feuil15">
    <tabColor theme="0"/>
  </sheetPr>
  <dimension ref="A1:X81"/>
  <sheetViews>
    <sheetView topLeftCell="A34" zoomScale="95" zoomScaleNormal="95" workbookViewId="0">
      <selection activeCell="C49" sqref="C49:I50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84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101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101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101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101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101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101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89"/>
      <c r="D15" s="89"/>
      <c r="E15" s="89"/>
      <c r="F15" s="102"/>
      <c r="G15" s="89"/>
      <c r="H15" s="89"/>
      <c r="I15" s="89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103">
        <v>10</v>
      </c>
      <c r="G16" s="86">
        <f>IF(ISBLANK(F16),"",VLOOKUP(F16,'Dico automate repart.'!$K$4:$N$28,2,FALSE))</f>
        <v>1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102"/>
      <c r="G17" s="91" t="str">
        <f>IF(ISBLANK(F17),"",VLOOKUP(F17,'Dico automate repart.'!$K$4:$N$28,2,FALSE))</f>
        <v/>
      </c>
      <c r="H17" s="91" t="str">
        <f>IF(ISBLANK(F17),"",VLOOKUP(F17,'Dico automate repart.'!$K$4:$N$28,3,FALSE))</f>
        <v/>
      </c>
      <c r="I17" s="91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103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103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103">
        <v>1</v>
      </c>
      <c r="G20" s="86">
        <f>IF(ISBLANK(F20),"",VLOOKUP(F20,'Dico automate repart.'!$K$4:$N$28,2,FALSE))</f>
        <v>1</v>
      </c>
      <c r="H20" s="86">
        <f>IF(ISBLANK(F20),"",VLOOKUP(F20,'Dico automate repart.'!$K$4:$N$28,3,FALSE))</f>
        <v>0</v>
      </c>
      <c r="I20" s="86">
        <f>IF(ISBLANK(F20),"",VLOOKUP(F20,'Dico automate repart.'!$K$4:$N$28,4,FALSE))</f>
        <v>0</v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103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103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89"/>
      <c r="D23" s="89"/>
      <c r="E23" s="89"/>
      <c r="F23" s="104"/>
      <c r="G23" s="89"/>
      <c r="H23" s="89"/>
      <c r="I23" s="89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105">
        <v>1</v>
      </c>
      <c r="G24" s="86">
        <f>IF(ISBLANK(F24),"",VLOOKUP(F24,'Dico automate repart.'!$K$4:$N$28,2,FALSE))</f>
        <v>1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105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106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106">
        <v>19</v>
      </c>
      <c r="G27" s="86">
        <f>IF(ISBLANK(F27),"",VLOOKUP(F27,'Dico automate repart.'!$K$4:$N$28,2,FALSE))</f>
        <v>1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89"/>
      <c r="D28" s="89"/>
      <c r="E28" s="89"/>
      <c r="F28" s="107"/>
      <c r="G28" s="89"/>
      <c r="H28" s="89"/>
      <c r="I28" s="89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108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86" t="str">
        <f>IF(ISBLANK($B30),"",VLOOKUP($B30,'Dico automate repart.'!$K$4:$N$28,2,FALSE))</f>
        <v/>
      </c>
      <c r="D30" s="86" t="str">
        <f>IF(ISBLANK($B30),"",VLOOKUP($B30,'Dico automate repart.'!$K$4:$N$28,3,FALSE))</f>
        <v/>
      </c>
      <c r="E30" s="86" t="str">
        <f>IF(ISBLANK($B30),"",VLOOKUP($B30,'Dico automate repart.'!$K$4:$N$28,4,FALSE))</f>
        <v/>
      </c>
      <c r="F30" s="108">
        <v>11</v>
      </c>
      <c r="G30" s="86">
        <f>IF(ISBLANK(F30),"",VLOOKUP(F30,'Dico automate repart.'!$K$4:$N$28,2,FALSE))</f>
        <v>2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108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110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106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/>
      <c r="C34" s="86" t="str">
        <f>IF(ISBLANK($B34),"",VLOOKUP($B34,'Dico automate repart.'!$K$4:$N$28,2,FALSE))</f>
        <v/>
      </c>
      <c r="D34" s="86" t="str">
        <f>IF(ISBLANK($B34),"",VLOOKUP($B34,'Dico automate repart.'!$K$4:$N$28,3,FALSE))</f>
        <v/>
      </c>
      <c r="E34" s="86" t="str">
        <f>IF(ISBLANK($B34),"",VLOOKUP($B34,'Dico automate repart.'!$K$4:$N$28,4,FALSE))</f>
        <v/>
      </c>
      <c r="F34" s="106"/>
      <c r="G34" s="86" t="str">
        <f>IF(ISBLANK(F34),"",VLOOKUP(F34,'Dico automate repart.'!$K$4:$N$28,2,FALSE))</f>
        <v/>
      </c>
      <c r="H34" s="86" t="str">
        <f>IF(ISBLANK(F34),"",VLOOKUP(F34,'Dico automate repart.'!$K$4:$N$28,3,FALSE))</f>
        <v/>
      </c>
      <c r="I34" s="86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86">
        <f>IF(ISBLANK($B35),"",VLOOKUP($B35,'Dico automate repart.'!$K$4:$N$28,2,FALSE))</f>
        <v>2</v>
      </c>
      <c r="D35" s="86">
        <f>IF(ISBLANK($B35),"",VLOOKUP($B35,'Dico automate repart.'!$K$4:$N$28,3,FALSE))</f>
        <v>1</v>
      </c>
      <c r="E35" s="86">
        <f>IF(ISBLANK($B35),"",VLOOKUP($B35,'Dico automate repart.'!$K$4:$N$28,4,FALSE))</f>
        <v>1</v>
      </c>
      <c r="F35" s="106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86" t="str">
        <f>IF(ISBLANK($B36),"",VLOOKUP($B36,'Dico automate repart.'!$K$4:$N$28,2,FALSE))</f>
        <v/>
      </c>
      <c r="D36" s="86" t="str">
        <f>IF(ISBLANK($B36),"",VLOOKUP($B36,'Dico automate repart.'!$K$4:$N$28,3,FALSE))</f>
        <v/>
      </c>
      <c r="E36" s="86" t="str">
        <f>IF(ISBLANK($B36),"",VLOOKUP($B36,'Dico automate repart.'!$K$4:$N$28,4,FALSE))</f>
        <v/>
      </c>
      <c r="F36" s="106"/>
      <c r="G36" s="86" t="str">
        <f>IF(ISBLANK(F36),"",VLOOKUP(F36,'Dico automate repart.'!$K$4:$N$28,2,FALSE))</f>
        <v/>
      </c>
      <c r="H36" s="86" t="str">
        <f>IF(ISBLANK(F36),"",VLOOKUP(F36,'Dico automate repart.'!$K$4:$N$28,3,FALSE))</f>
        <v/>
      </c>
      <c r="I36" s="86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106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106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106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06"/>
      <c r="C40" s="86" t="str">
        <f>IF(ISBLANK($B40),"",VLOOKUP($B40,'Dico automate repart.'!$K$4:$N$28,2,FALSE))</f>
        <v/>
      </c>
      <c r="D40" s="86" t="str">
        <f>IF(ISBLANK($B40),"",VLOOKUP($B40,'Dico automate repart.'!$K$4:$N$28,3,FALSE))</f>
        <v/>
      </c>
      <c r="E40" s="86" t="str">
        <f>IF(ISBLANK($B40),"",VLOOKUP($B40,'Dico automate repart.'!$K$4:$N$28,4,FALSE))</f>
        <v/>
      </c>
      <c r="F40" s="106"/>
      <c r="G40" s="86" t="str">
        <f>IF(ISBLANK(F40),"",VLOOKUP(F40,'Dico automate repart.'!$K$4:$N$28,2,FALSE))</f>
        <v/>
      </c>
      <c r="H40" s="86" t="str">
        <f>IF(ISBLANK(F40),"",VLOOKUP(F40,'Dico automate repart.'!$K$4:$N$28,3,FALSE))</f>
        <v/>
      </c>
      <c r="I40" s="86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26</v>
      </c>
      <c r="C41" s="17">
        <f>SUM(C8:C40)</f>
        <v>8</v>
      </c>
      <c r="D41" s="18">
        <f>SUM(D8:D40)</f>
        <v>4</v>
      </c>
      <c r="E41" s="18">
        <f>SUM(E8:E40)</f>
        <v>1</v>
      </c>
      <c r="F41" s="16">
        <f>SUM(F7:F40)</f>
        <v>130</v>
      </c>
      <c r="G41" s="18">
        <f>SUM(G8:G40)</f>
        <v>22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3.9</v>
      </c>
      <c r="C43" s="21">
        <f>C41*0.15</f>
        <v>1.2</v>
      </c>
      <c r="D43" s="21">
        <f>D41*0.15</f>
        <v>0.6</v>
      </c>
      <c r="E43" s="21">
        <f>E41*0.15</f>
        <v>0.15</v>
      </c>
      <c r="F43" s="22">
        <f>SUM(F9:F40)*0.15</f>
        <v>19.5</v>
      </c>
      <c r="G43" s="21">
        <f>G41*0.15</f>
        <v>3.3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4.1399999999999997</v>
      </c>
      <c r="C44" s="25" t="s">
        <v>48</v>
      </c>
      <c r="D44" s="26" t="s">
        <v>49</v>
      </c>
      <c r="E44" s="26" t="s">
        <v>50</v>
      </c>
      <c r="F44" s="27">
        <f>F41*0.15+0.24</f>
        <v>19.739999999999998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26</v>
      </c>
      <c r="C45" s="28">
        <f t="shared" si="0"/>
        <v>8</v>
      </c>
      <c r="D45" s="28">
        <f t="shared" si="0"/>
        <v>4</v>
      </c>
      <c r="E45" s="28">
        <f t="shared" si="0"/>
        <v>1</v>
      </c>
      <c r="F45" s="84">
        <f t="shared" si="0"/>
        <v>130</v>
      </c>
      <c r="G45" s="28">
        <f t="shared" si="0"/>
        <v>22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24.48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8</v>
      </c>
      <c r="D49" s="121">
        <f ca="1">D41-[1]!SOMME_SI_COULEUR(D8:D40,65280)</f>
        <v>4</v>
      </c>
      <c r="E49" s="121">
        <f ca="1">E41-[1]!SOMME_SI_COULEUR(E8:E40,65280)</f>
        <v>1</v>
      </c>
      <c r="F49" s="121"/>
      <c r="G49" s="121">
        <f ca="1">G41-[1]!SOMME_SI_COULEUR(G8:G40,65280)</f>
        <v>22</v>
      </c>
      <c r="H49" s="121">
        <f ca="1">H41-[1]!SOMME_SI_COULEUR(H8:H40,65280)</f>
        <v>12</v>
      </c>
      <c r="I49" s="121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36DED-E8C5-405A-9517-51A89D22FC65}">
  <sheetPr codeName="Feuil16">
    <tabColor theme="0"/>
  </sheetPr>
  <dimension ref="A1:X81"/>
  <sheetViews>
    <sheetView topLeftCell="A40" zoomScale="95" zoomScaleNormal="95" workbookViewId="0">
      <selection activeCell="C49" sqref="C49:I50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3" width="3.25" style="1" bestFit="1" customWidth="1"/>
    <col min="4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3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97" t="s">
        <v>60</v>
      </c>
      <c r="L4" s="198"/>
      <c r="M4" s="198"/>
      <c r="N4" s="198"/>
      <c r="O4" s="198"/>
      <c r="P4" s="198"/>
      <c r="Q4" s="198"/>
      <c r="R4" s="198"/>
      <c r="S4" s="198"/>
      <c r="T4" s="198"/>
      <c r="U4" s="198"/>
      <c r="V4" s="198"/>
      <c r="W4" s="198"/>
      <c r="X4" s="199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200"/>
      <c r="L5" s="201"/>
      <c r="M5" s="201"/>
      <c r="N5" s="201"/>
      <c r="O5" s="201"/>
      <c r="P5" s="201"/>
      <c r="Q5" s="201"/>
      <c r="R5" s="201"/>
      <c r="S5" s="201"/>
      <c r="T5" s="201"/>
      <c r="U5" s="201"/>
      <c r="V5" s="201"/>
      <c r="W5" s="201"/>
      <c r="X5" s="202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200"/>
      <c r="L6" s="201"/>
      <c r="M6" s="201"/>
      <c r="N6" s="201"/>
      <c r="O6" s="201"/>
      <c r="P6" s="201"/>
      <c r="Q6" s="201"/>
      <c r="R6" s="201"/>
      <c r="S6" s="201"/>
      <c r="T6" s="201"/>
      <c r="U6" s="201"/>
      <c r="V6" s="201"/>
      <c r="W6" s="201"/>
      <c r="X6" s="202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200"/>
      <c r="L7" s="201"/>
      <c r="M7" s="201"/>
      <c r="N7" s="201"/>
      <c r="O7" s="201"/>
      <c r="P7" s="201"/>
      <c r="Q7" s="201"/>
      <c r="R7" s="201"/>
      <c r="S7" s="201"/>
      <c r="T7" s="201"/>
      <c r="U7" s="201"/>
      <c r="V7" s="201"/>
      <c r="W7" s="201"/>
      <c r="X7" s="202"/>
    </row>
    <row r="8" spans="1:24" ht="21" customHeight="1" x14ac:dyDescent="0.5">
      <c r="A8" s="62" t="s">
        <v>15</v>
      </c>
      <c r="B8" s="85"/>
      <c r="C8" s="86" t="str">
        <f>IF(ISBLANK($B8),"",VLOOKUP($B8,'Dico automate repart.'!$K$4:$N$28,2,FALSE))</f>
        <v/>
      </c>
      <c r="D8" s="86" t="str">
        <f>IF(ISBLANK($B8),"",VLOOKUP($B8,'Dico automate repart.'!$K$4:$N$28,3,FALSE))</f>
        <v/>
      </c>
      <c r="E8" s="86" t="str">
        <f>IF(ISBLANK($B8),"",VLOOKUP($B8,'Dico automate repart.'!$K$4:$N$28,4,FALSE))</f>
        <v/>
      </c>
      <c r="F8" s="85"/>
      <c r="G8" s="86" t="str">
        <f>IF(ISBLANK(F8),"",VLOOKUP(F8,'Dico automate repart.'!$K$4:$N$28,2,FALSE))</f>
        <v/>
      </c>
      <c r="H8" s="86" t="str">
        <f>IF(ISBLANK(F8),"",VLOOKUP(F8,'Dico automate repart.'!$K$4:$N$28,3,FALSE))</f>
        <v/>
      </c>
      <c r="I8" s="86" t="str">
        <f>IF(ISBLANK(F8),"",VLOOKUP(F8,'Dico automate repart.'!$K$4:$N$28,4,FALSE))</f>
        <v/>
      </c>
      <c r="J8" s="14"/>
      <c r="K8" s="200"/>
      <c r="L8" s="201"/>
      <c r="M8" s="201"/>
      <c r="N8" s="201"/>
      <c r="O8" s="201"/>
      <c r="P8" s="201"/>
      <c r="Q8" s="201"/>
      <c r="R8" s="201"/>
      <c r="S8" s="201"/>
      <c r="T8" s="201"/>
      <c r="U8" s="201"/>
      <c r="V8" s="201"/>
      <c r="W8" s="201"/>
      <c r="X8" s="202"/>
    </row>
    <row r="9" spans="1:24" ht="21" customHeight="1" x14ac:dyDescent="0.5">
      <c r="A9" s="62" t="s">
        <v>16</v>
      </c>
      <c r="B9" s="87"/>
      <c r="C9" s="86" t="str">
        <f>IF(ISBLANK($B9),"",VLOOKUP($B9,'Dico automate repart.'!$K$4:$N$28,2,FALSE))</f>
        <v/>
      </c>
      <c r="D9" s="86" t="str">
        <f>IF(ISBLANK($B9),"",VLOOKUP($B9,'Dico automate repart.'!$K$4:$N$28,3,FALSE))</f>
        <v/>
      </c>
      <c r="E9" s="86" t="str">
        <f>IF(ISBLANK($B9),"",VLOOKUP($B9,'Dico automate repart.'!$K$4:$N$28,4,FALSE))</f>
        <v/>
      </c>
      <c r="F9" s="87">
        <v>7</v>
      </c>
      <c r="G9" s="86">
        <f>IF(ISBLANK(F9),"",VLOOKUP(F9,'Dico automate repart.'!$K$4:$N$28,2,FALSE))</f>
        <v>1</v>
      </c>
      <c r="H9" s="86">
        <f>IF(ISBLANK(F9),"",VLOOKUP(F9,'Dico automate repart.'!$K$4:$N$28,3,FALSE))</f>
        <v>0</v>
      </c>
      <c r="I9" s="86">
        <f>IF(ISBLANK(F9),"",VLOOKUP(F9,'Dico automate repart.'!$K$4:$N$28,4,FALSE))</f>
        <v>1</v>
      </c>
      <c r="J9" s="14"/>
      <c r="K9" s="200"/>
      <c r="L9" s="201"/>
      <c r="M9" s="201"/>
      <c r="N9" s="201"/>
      <c r="O9" s="201"/>
      <c r="P9" s="201"/>
      <c r="Q9" s="201"/>
      <c r="R9" s="201"/>
      <c r="S9" s="201"/>
      <c r="T9" s="201"/>
      <c r="U9" s="201"/>
      <c r="V9" s="201"/>
      <c r="W9" s="201"/>
      <c r="X9" s="202"/>
    </row>
    <row r="10" spans="1:24" ht="21" customHeight="1" x14ac:dyDescent="0.5">
      <c r="A10" s="62" t="s">
        <v>17</v>
      </c>
      <c r="B10" s="87"/>
      <c r="C10" s="86" t="str">
        <f>IF(ISBLANK($B10),"",VLOOKUP($B10,'Dico automate repart.'!$K$4:$N$28,2,FALSE))</f>
        <v/>
      </c>
      <c r="D10" s="86" t="str">
        <f>IF(ISBLANK($B10),"",VLOOKUP($B10,'Dico automate repart.'!$K$4:$N$28,3,FALSE))</f>
        <v/>
      </c>
      <c r="E10" s="86" t="str">
        <f>IF(ISBLANK($B10),"",VLOOKUP($B10,'Dico automate repart.'!$K$4:$N$28,4,FALSE))</f>
        <v/>
      </c>
      <c r="F10" s="87">
        <v>5</v>
      </c>
      <c r="G10" s="86">
        <f>IF(ISBLANK(F10),"",VLOOKUP(F10,'Dico automate repart.'!$K$4:$N$28,2,FALSE))</f>
        <v>2</v>
      </c>
      <c r="H10" s="86">
        <f>IF(ISBLANK(F10),"",VLOOKUP(F10,'Dico automate repart.'!$K$4:$N$28,3,FALSE))</f>
        <v>1</v>
      </c>
      <c r="I10" s="86">
        <f>IF(ISBLANK(F10),"",VLOOKUP(F10,'Dico automate repart.'!$K$4:$N$28,4,FALSE))</f>
        <v>0</v>
      </c>
      <c r="J10" s="14"/>
      <c r="K10" s="200"/>
      <c r="L10" s="201"/>
      <c r="M10" s="201"/>
      <c r="N10" s="201"/>
      <c r="O10" s="201"/>
      <c r="P10" s="201"/>
      <c r="Q10" s="201"/>
      <c r="R10" s="201"/>
      <c r="S10" s="201"/>
      <c r="T10" s="201"/>
      <c r="U10" s="201"/>
      <c r="V10" s="201"/>
      <c r="W10" s="201"/>
      <c r="X10" s="202"/>
    </row>
    <row r="11" spans="1:24" ht="21" customHeight="1" x14ac:dyDescent="0.5">
      <c r="A11" s="62" t="s">
        <v>18</v>
      </c>
      <c r="B11" s="87"/>
      <c r="C11" s="86" t="str">
        <f>IF(ISBLANK($B11),"",VLOOKUP($B11,'Dico automate repart.'!$K$4:$N$28,2,FALSE))</f>
        <v/>
      </c>
      <c r="D11" s="86" t="str">
        <f>IF(ISBLANK($B11),"",VLOOKUP($B11,'Dico automate repart.'!$K$4:$N$28,3,FALSE))</f>
        <v/>
      </c>
      <c r="E11" s="86" t="str">
        <f>IF(ISBLANK($B11),"",VLOOKUP($B11,'Dico automate repart.'!$K$4:$N$28,4,FALSE))</f>
        <v/>
      </c>
      <c r="F11" s="87">
        <v>3</v>
      </c>
      <c r="G11" s="86">
        <f>IF(ISBLANK(F11),"",VLOOKUP(F11,'Dico automate repart.'!$K$4:$N$28,2,FALSE))</f>
        <v>0</v>
      </c>
      <c r="H11" s="86">
        <f>IF(ISBLANK(F11),"",VLOOKUP(F11,'Dico automate repart.'!$K$4:$N$28,3,FALSE))</f>
        <v>1</v>
      </c>
      <c r="I11" s="86">
        <f>IF(ISBLANK(F11),"",VLOOKUP(F11,'Dico automate repart.'!$K$4:$N$28,4,FALSE))</f>
        <v>0</v>
      </c>
      <c r="J11" s="14"/>
      <c r="K11" s="200"/>
      <c r="L11" s="201"/>
      <c r="M11" s="201"/>
      <c r="N11" s="201"/>
      <c r="O11" s="201"/>
      <c r="P11" s="201"/>
      <c r="Q11" s="201"/>
      <c r="R11" s="201"/>
      <c r="S11" s="201"/>
      <c r="T11" s="201"/>
      <c r="U11" s="201"/>
      <c r="V11" s="201"/>
      <c r="W11" s="201"/>
      <c r="X11" s="202"/>
    </row>
    <row r="12" spans="1:24" ht="21" customHeight="1" x14ac:dyDescent="0.5">
      <c r="A12" s="62" t="s">
        <v>19</v>
      </c>
      <c r="B12" s="87"/>
      <c r="C12" s="86" t="str">
        <f>IF(ISBLANK($B12),"",VLOOKUP($B12,'Dico automate repart.'!$K$4:$N$28,2,FALSE))</f>
        <v/>
      </c>
      <c r="D12" s="86" t="str">
        <f>IF(ISBLANK($B12),"",VLOOKUP($B12,'Dico automate repart.'!$K$4:$N$28,3,FALSE))</f>
        <v/>
      </c>
      <c r="E12" s="86" t="str">
        <f>IF(ISBLANK($B12),"",VLOOKUP($B12,'Dico automate repart.'!$K$4:$N$28,4,FALSE))</f>
        <v/>
      </c>
      <c r="F12" s="87">
        <v>4</v>
      </c>
      <c r="G12" s="86">
        <f>IF(ISBLANK(F12),"",VLOOKUP(F12,'Dico automate repart.'!$K$4:$N$28,2,FALSE))</f>
        <v>1</v>
      </c>
      <c r="H12" s="86">
        <f>IF(ISBLANK(F12),"",VLOOKUP(F12,'Dico automate repart.'!$K$4:$N$28,3,FALSE))</f>
        <v>1</v>
      </c>
      <c r="I12" s="86">
        <f>IF(ISBLANK(F12),"",VLOOKUP(F12,'Dico automate repart.'!$K$4:$N$28,4,FALSE))</f>
        <v>0</v>
      </c>
      <c r="J12" s="14"/>
      <c r="K12" s="200"/>
      <c r="L12" s="201"/>
      <c r="M12" s="201"/>
      <c r="N12" s="201"/>
      <c r="O12" s="201"/>
      <c r="P12" s="201"/>
      <c r="Q12" s="201"/>
      <c r="R12" s="201"/>
      <c r="S12" s="201"/>
      <c r="T12" s="201"/>
      <c r="U12" s="201"/>
      <c r="V12" s="201"/>
      <c r="W12" s="201"/>
      <c r="X12" s="202"/>
    </row>
    <row r="13" spans="1:24" ht="21" customHeight="1" x14ac:dyDescent="0.5">
      <c r="A13" s="62" t="s">
        <v>20</v>
      </c>
      <c r="B13" s="87"/>
      <c r="C13" s="86" t="str">
        <f>IF(ISBLANK($B13),"",VLOOKUP($B13,'Dico automate repart.'!$K$4:$N$28,2,FALSE))</f>
        <v/>
      </c>
      <c r="D13" s="86" t="str">
        <f>IF(ISBLANK($B13),"",VLOOKUP($B13,'Dico automate repart.'!$K$4:$N$28,3,FALSE))</f>
        <v/>
      </c>
      <c r="E13" s="86" t="str">
        <f>IF(ISBLANK($B13),"",VLOOKUP($B13,'Dico automate repart.'!$K$4:$N$28,4,FALSE))</f>
        <v/>
      </c>
      <c r="F13" s="87">
        <v>6</v>
      </c>
      <c r="G13" s="86">
        <f>IF(ISBLANK(F13),"",VLOOKUP(F13,'Dico automate repart.'!$K$4:$N$28,2,FALSE))</f>
        <v>0</v>
      </c>
      <c r="H13" s="86">
        <f>IF(ISBLANK(F13),"",VLOOKUP(F13,'Dico automate repart.'!$K$4:$N$28,3,FALSE))</f>
        <v>0</v>
      </c>
      <c r="I13" s="86">
        <f>IF(ISBLANK(F13),"",VLOOKUP(F13,'Dico automate repart.'!$K$4:$N$28,4,FALSE))</f>
        <v>1</v>
      </c>
      <c r="J13" s="14"/>
      <c r="K13" s="200"/>
      <c r="L13" s="201"/>
      <c r="M13" s="201"/>
      <c r="N13" s="201"/>
      <c r="O13" s="201"/>
      <c r="P13" s="201"/>
      <c r="Q13" s="201"/>
      <c r="R13" s="201"/>
      <c r="S13" s="201"/>
      <c r="T13" s="201"/>
      <c r="U13" s="201"/>
      <c r="V13" s="201"/>
      <c r="W13" s="201"/>
      <c r="X13" s="202"/>
    </row>
    <row r="14" spans="1:24" ht="21" customHeight="1" x14ac:dyDescent="0.5">
      <c r="A14" s="62" t="s">
        <v>21</v>
      </c>
      <c r="B14" s="87"/>
      <c r="C14" s="86" t="str">
        <f>IF(ISBLANK($B14),"",VLOOKUP($B14,'Dico automate repart.'!$K$4:$N$28,2,FALSE))</f>
        <v/>
      </c>
      <c r="D14" s="86" t="str">
        <f>IF(ISBLANK($B14),"",VLOOKUP($B14,'Dico automate repart.'!$K$4:$N$28,3,FALSE))</f>
        <v/>
      </c>
      <c r="E14" s="86" t="str">
        <f>IF(ISBLANK($B14),"",VLOOKUP($B14,'Dico automate repart.'!$K$4:$N$28,4,FALSE))</f>
        <v/>
      </c>
      <c r="F14" s="87">
        <v>5</v>
      </c>
      <c r="G14" s="86">
        <f>IF(ISBLANK(F14),"",VLOOKUP(F14,'Dico automate repart.'!$K$4:$N$28,2,FALSE))</f>
        <v>2</v>
      </c>
      <c r="H14" s="86">
        <f>IF(ISBLANK(F14),"",VLOOKUP(F14,'Dico automate repart.'!$K$4:$N$28,3,FALSE))</f>
        <v>1</v>
      </c>
      <c r="I14" s="86">
        <f>IF(ISBLANK(F14),"",VLOOKUP(F14,'Dico automate repart.'!$K$4:$N$28,4,FALSE))</f>
        <v>0</v>
      </c>
      <c r="J14" s="14"/>
      <c r="K14" s="200"/>
      <c r="L14" s="201"/>
      <c r="M14" s="201"/>
      <c r="N14" s="201"/>
      <c r="O14" s="201"/>
      <c r="P14" s="201"/>
      <c r="Q14" s="201"/>
      <c r="R14" s="201"/>
      <c r="S14" s="201"/>
      <c r="T14" s="201"/>
      <c r="U14" s="201"/>
      <c r="V14" s="201"/>
      <c r="W14" s="201"/>
      <c r="X14" s="202"/>
    </row>
    <row r="15" spans="1:24" ht="18.75" customHeight="1" x14ac:dyDescent="0.5">
      <c r="A15" s="61" t="s">
        <v>22</v>
      </c>
      <c r="B15" s="88"/>
      <c r="C15" s="89"/>
      <c r="D15" s="89"/>
      <c r="E15" s="89"/>
      <c r="F15" s="88"/>
      <c r="G15" s="89"/>
      <c r="H15" s="89"/>
      <c r="I15" s="89"/>
      <c r="J15" s="14"/>
      <c r="K15" s="200"/>
      <c r="L15" s="201"/>
      <c r="M15" s="201"/>
      <c r="N15" s="201"/>
      <c r="O15" s="201"/>
      <c r="P15" s="201"/>
      <c r="Q15" s="201"/>
      <c r="R15" s="201"/>
      <c r="S15" s="201"/>
      <c r="T15" s="201"/>
      <c r="U15" s="201"/>
      <c r="V15" s="201"/>
      <c r="W15" s="201"/>
      <c r="X15" s="202"/>
    </row>
    <row r="16" spans="1:24" ht="21" customHeight="1" x14ac:dyDescent="0.5">
      <c r="A16" s="62" t="s">
        <v>23</v>
      </c>
      <c r="B16" s="90"/>
      <c r="C16" s="86" t="str">
        <f>IF(ISBLANK($B16),"",VLOOKUP($B16,'Dico automate repart.'!$K$4:$N$28,2,FALSE))</f>
        <v/>
      </c>
      <c r="D16" s="86" t="str">
        <f>IF(ISBLANK($B16),"",VLOOKUP($B16,'Dico automate repart.'!$K$4:$N$28,3,FALSE))</f>
        <v/>
      </c>
      <c r="E16" s="86" t="str">
        <f>IF(ISBLANK($B16),"",VLOOKUP($B16,'Dico automate repart.'!$K$4:$N$28,4,FALSE))</f>
        <v/>
      </c>
      <c r="F16" s="90">
        <v>9</v>
      </c>
      <c r="G16" s="86">
        <f>IF(ISBLANK(F16),"",VLOOKUP(F16,'Dico automate repart.'!$K$4:$N$28,2,FALSE))</f>
        <v>0</v>
      </c>
      <c r="H16" s="86">
        <f>IF(ISBLANK(F16),"",VLOOKUP(F16,'Dico automate repart.'!$K$4:$N$28,3,FALSE))</f>
        <v>1</v>
      </c>
      <c r="I16" s="86">
        <f>IF(ISBLANK(F16),"",VLOOKUP(F16,'Dico automate repart.'!$K$4:$N$28,4,FALSE))</f>
        <v>1</v>
      </c>
      <c r="J16" s="14"/>
      <c r="K16" s="200"/>
      <c r="L16" s="201"/>
      <c r="M16" s="201"/>
      <c r="N16" s="201"/>
      <c r="O16" s="201"/>
      <c r="P16" s="201"/>
      <c r="Q16" s="201"/>
      <c r="R16" s="201"/>
      <c r="S16" s="201"/>
      <c r="T16" s="201"/>
      <c r="U16" s="201"/>
      <c r="V16" s="201"/>
      <c r="W16" s="201"/>
      <c r="X16" s="202"/>
    </row>
    <row r="17" spans="1:24" ht="21" customHeight="1" x14ac:dyDescent="0.5">
      <c r="A17" s="62" t="s">
        <v>24</v>
      </c>
      <c r="B17" s="90"/>
      <c r="C17" s="91" t="str">
        <f>IF(ISBLANK($B17),"",VLOOKUP($B17,'Dico automate repart.'!$K$4:$N$28,2,FALSE))</f>
        <v/>
      </c>
      <c r="D17" s="91" t="str">
        <f>IF(ISBLANK($B17),"",VLOOKUP($B17,'Dico automate repart.'!$K$4:$N$28,3,FALSE))</f>
        <v/>
      </c>
      <c r="E17" s="91" t="str">
        <f>IF(ISBLANK($B17),"",VLOOKUP($B17,'Dico automate repart.'!$K$4:$N$28,4,FALSE))</f>
        <v/>
      </c>
      <c r="F17" s="90">
        <v>2</v>
      </c>
      <c r="G17" s="91">
        <f>IF(ISBLANK(F17),"",VLOOKUP(F17,'Dico automate repart.'!$K$4:$N$28,2,FALSE))</f>
        <v>2</v>
      </c>
      <c r="H17" s="91">
        <f>IF(ISBLANK(F17),"",VLOOKUP(F17,'Dico automate repart.'!$K$4:$N$28,3,FALSE))</f>
        <v>0</v>
      </c>
      <c r="I17" s="91">
        <f>IF(ISBLANK(F17),"",VLOOKUP(F17,'Dico automate repart.'!$K$4:$N$28,4,FALSE))</f>
        <v>0</v>
      </c>
      <c r="J17" s="14"/>
      <c r="K17" s="200"/>
      <c r="L17" s="201"/>
      <c r="M17" s="201"/>
      <c r="N17" s="201"/>
      <c r="O17" s="201"/>
      <c r="P17" s="201"/>
      <c r="Q17" s="201"/>
      <c r="R17" s="201"/>
      <c r="S17" s="201"/>
      <c r="T17" s="201"/>
      <c r="U17" s="201"/>
      <c r="V17" s="201"/>
      <c r="W17" s="201"/>
      <c r="X17" s="202"/>
    </row>
    <row r="18" spans="1:24" ht="21" customHeight="1" x14ac:dyDescent="0.5">
      <c r="A18" s="62" t="s">
        <v>25</v>
      </c>
      <c r="B18" s="90"/>
      <c r="C18" s="86" t="str">
        <f>IF(ISBLANK($B18),"",VLOOKUP($B18,'Dico automate repart.'!$K$4:$N$28,2,FALSE))</f>
        <v/>
      </c>
      <c r="D18" s="86" t="str">
        <f>IF(ISBLANK($B18),"",VLOOKUP($B18,'Dico automate repart.'!$K$4:$N$28,3,FALSE))</f>
        <v/>
      </c>
      <c r="E18" s="86" t="str">
        <f>IF(ISBLANK($B18),"",VLOOKUP($B18,'Dico automate repart.'!$K$4:$N$28,4,FALSE))</f>
        <v/>
      </c>
      <c r="F18" s="90">
        <v>10</v>
      </c>
      <c r="G18" s="86">
        <f>IF(ISBLANK(F18),"",VLOOKUP(F18,'Dico automate repart.'!$K$4:$N$28,2,FALSE))</f>
        <v>1</v>
      </c>
      <c r="H18" s="86">
        <f>IF(ISBLANK(F18),"",VLOOKUP(F18,'Dico automate repart.'!$K$4:$N$28,3,FALSE))</f>
        <v>1</v>
      </c>
      <c r="I18" s="86">
        <f>IF(ISBLANK(F18),"",VLOOKUP(F18,'Dico automate repart.'!$K$4:$N$28,4,FALSE))</f>
        <v>1</v>
      </c>
      <c r="J18" s="14"/>
      <c r="K18" s="200"/>
      <c r="L18" s="201"/>
      <c r="M18" s="201"/>
      <c r="N18" s="201"/>
      <c r="O18" s="201"/>
      <c r="P18" s="201"/>
      <c r="Q18" s="201"/>
      <c r="R18" s="201"/>
      <c r="S18" s="201"/>
      <c r="T18" s="201"/>
      <c r="U18" s="201"/>
      <c r="V18" s="201"/>
      <c r="W18" s="201"/>
      <c r="X18" s="202"/>
    </row>
    <row r="19" spans="1:24" ht="21" customHeight="1" x14ac:dyDescent="0.5">
      <c r="A19" s="62" t="s">
        <v>26</v>
      </c>
      <c r="B19" s="90"/>
      <c r="C19" s="86" t="str">
        <f>IF(ISBLANK($B19),"",VLOOKUP($B19,'Dico automate repart.'!$K$4:$N$28,2,FALSE))</f>
        <v/>
      </c>
      <c r="D19" s="86" t="str">
        <f>IF(ISBLANK($B19),"",VLOOKUP($B19,'Dico automate repart.'!$K$4:$N$28,3,FALSE))</f>
        <v/>
      </c>
      <c r="E19" s="86" t="str">
        <f>IF(ISBLANK($B19),"",VLOOKUP($B19,'Dico automate repart.'!$K$4:$N$28,4,FALSE))</f>
        <v/>
      </c>
      <c r="F19" s="90">
        <v>3</v>
      </c>
      <c r="G19" s="86">
        <f>IF(ISBLANK(F19),"",VLOOKUP(F19,'Dico automate repart.'!$K$4:$N$28,2,FALSE))</f>
        <v>0</v>
      </c>
      <c r="H19" s="86">
        <f>IF(ISBLANK(F19),"",VLOOKUP(F19,'Dico automate repart.'!$K$4:$N$28,3,FALSE))</f>
        <v>1</v>
      </c>
      <c r="I19" s="86">
        <f>IF(ISBLANK(F19),"",VLOOKUP(F19,'Dico automate repart.'!$K$4:$N$28,4,FALSE))</f>
        <v>0</v>
      </c>
      <c r="J19" s="14"/>
      <c r="K19" s="200"/>
      <c r="L19" s="201"/>
      <c r="M19" s="201"/>
      <c r="N19" s="201"/>
      <c r="O19" s="201"/>
      <c r="P19" s="201"/>
      <c r="Q19" s="201"/>
      <c r="R19" s="201"/>
      <c r="S19" s="201"/>
      <c r="T19" s="201"/>
      <c r="U19" s="201"/>
      <c r="V19" s="201"/>
      <c r="W19" s="201"/>
      <c r="X19" s="202"/>
    </row>
    <row r="20" spans="1:24" ht="21" customHeight="1" x14ac:dyDescent="0.5">
      <c r="A20" s="62" t="s">
        <v>27</v>
      </c>
      <c r="B20" s="90"/>
      <c r="C20" s="86" t="str">
        <f>IF(ISBLANK($B20),"",VLOOKUP($B20,'Dico automate repart.'!$K$4:$N$28,2,FALSE))</f>
        <v/>
      </c>
      <c r="D20" s="86" t="str">
        <f>IF(ISBLANK($B20),"",VLOOKUP($B20,'Dico automate repart.'!$K$4:$N$28,3,FALSE))</f>
        <v/>
      </c>
      <c r="E20" s="86" t="str">
        <f>IF(ISBLANK($B20),"",VLOOKUP($B20,'Dico automate repart.'!$K$4:$N$28,4,FALSE))</f>
        <v/>
      </c>
      <c r="F20" s="90"/>
      <c r="G20" s="86" t="str">
        <f>IF(ISBLANK(F20),"",VLOOKUP(F20,'Dico automate repart.'!$K$4:$N$28,2,FALSE))</f>
        <v/>
      </c>
      <c r="H20" s="86" t="str">
        <f>IF(ISBLANK(F20),"",VLOOKUP(F20,'Dico automate repart.'!$K$4:$N$28,3,FALSE))</f>
        <v/>
      </c>
      <c r="I20" s="86" t="str">
        <f>IF(ISBLANK(F20),"",VLOOKUP(F20,'Dico automate repart.'!$K$4:$N$28,4,FALSE))</f>
        <v/>
      </c>
      <c r="J20" s="14"/>
      <c r="K20" s="200"/>
      <c r="L20" s="201"/>
      <c r="M20" s="201"/>
      <c r="N20" s="201"/>
      <c r="O20" s="201"/>
      <c r="P20" s="201"/>
      <c r="Q20" s="201"/>
      <c r="R20" s="201"/>
      <c r="S20" s="201"/>
      <c r="T20" s="201"/>
      <c r="U20" s="201"/>
      <c r="V20" s="201"/>
      <c r="W20" s="201"/>
      <c r="X20" s="202"/>
    </row>
    <row r="21" spans="1:24" ht="21" customHeight="1" x14ac:dyDescent="0.5">
      <c r="A21" s="62" t="s">
        <v>28</v>
      </c>
      <c r="B21" s="90"/>
      <c r="C21" s="86" t="str">
        <f>IF(ISBLANK($B21),"",VLOOKUP($B21,'Dico automate repart.'!$K$4:$N$28,2,FALSE))</f>
        <v/>
      </c>
      <c r="D21" s="86" t="str">
        <f>IF(ISBLANK($B21),"",VLOOKUP($B21,'Dico automate repart.'!$K$4:$N$28,3,FALSE))</f>
        <v/>
      </c>
      <c r="E21" s="86" t="str">
        <f>IF(ISBLANK($B21),"",VLOOKUP($B21,'Dico automate repart.'!$K$4:$N$28,4,FALSE))</f>
        <v/>
      </c>
      <c r="F21" s="90">
        <v>5</v>
      </c>
      <c r="G21" s="86">
        <f>IF(ISBLANK(F21),"",VLOOKUP(F21,'Dico automate repart.'!$K$4:$N$28,2,FALSE))</f>
        <v>2</v>
      </c>
      <c r="H21" s="86">
        <f>IF(ISBLANK(F21),"",VLOOKUP(F21,'Dico automate repart.'!$K$4:$N$28,3,FALSE))</f>
        <v>1</v>
      </c>
      <c r="I21" s="86">
        <f>IF(ISBLANK(F21),"",VLOOKUP(F21,'Dico automate repart.'!$K$4:$N$28,4,FALSE))</f>
        <v>0</v>
      </c>
      <c r="J21" s="14"/>
      <c r="K21" s="200"/>
      <c r="L21" s="201"/>
      <c r="M21" s="201"/>
      <c r="N21" s="201"/>
      <c r="O21" s="201"/>
      <c r="P21" s="201"/>
      <c r="Q21" s="201"/>
      <c r="R21" s="201"/>
      <c r="S21" s="201"/>
      <c r="T21" s="201"/>
      <c r="U21" s="201"/>
      <c r="V21" s="201"/>
      <c r="W21" s="201"/>
      <c r="X21" s="202"/>
    </row>
    <row r="22" spans="1:24" ht="21" customHeight="1" x14ac:dyDescent="0.5">
      <c r="A22" s="62" t="s">
        <v>29</v>
      </c>
      <c r="B22" s="90"/>
      <c r="C22" s="86" t="str">
        <f>IF(ISBLANK($B22),"",VLOOKUP($B22,'Dico automate repart.'!$K$4:$N$28,2,FALSE))</f>
        <v/>
      </c>
      <c r="D22" s="86" t="str">
        <f>IF(ISBLANK($B22),"",VLOOKUP($B22,'Dico automate repart.'!$K$4:$N$28,3,FALSE))</f>
        <v/>
      </c>
      <c r="E22" s="86" t="str">
        <f>IF(ISBLANK($B22),"",VLOOKUP($B22,'Dico automate repart.'!$K$4:$N$28,4,FALSE))</f>
        <v/>
      </c>
      <c r="F22" s="90">
        <v>4</v>
      </c>
      <c r="G22" s="86">
        <f>IF(ISBLANK(F22),"",VLOOKUP(F22,'Dico automate repart.'!$K$4:$N$28,2,FALSE))</f>
        <v>1</v>
      </c>
      <c r="H22" s="86">
        <f>IF(ISBLANK(F22),"",VLOOKUP(F22,'Dico automate repart.'!$K$4:$N$28,3,FALSE))</f>
        <v>1</v>
      </c>
      <c r="I22" s="86">
        <f>IF(ISBLANK(F22),"",VLOOKUP(F22,'Dico automate repart.'!$K$4:$N$28,4,FALSE))</f>
        <v>0</v>
      </c>
      <c r="J22" s="14"/>
      <c r="K22" s="200"/>
      <c r="L22" s="201"/>
      <c r="M22" s="201"/>
      <c r="N22" s="201"/>
      <c r="O22" s="201"/>
      <c r="P22" s="201"/>
      <c r="Q22" s="201"/>
      <c r="R22" s="201"/>
      <c r="S22" s="201"/>
      <c r="T22" s="201"/>
      <c r="U22" s="201"/>
      <c r="V22" s="201"/>
      <c r="W22" s="201"/>
      <c r="X22" s="202"/>
    </row>
    <row r="23" spans="1:24" ht="18.75" customHeight="1" x14ac:dyDescent="0.5">
      <c r="A23" s="63" t="s">
        <v>30</v>
      </c>
      <c r="B23" s="92"/>
      <c r="C23" s="89"/>
      <c r="D23" s="89"/>
      <c r="E23" s="89"/>
      <c r="F23" s="92"/>
      <c r="G23" s="89"/>
      <c r="H23" s="89"/>
      <c r="I23" s="89"/>
      <c r="J23" s="14"/>
      <c r="K23" s="200"/>
      <c r="L23" s="201"/>
      <c r="M23" s="201"/>
      <c r="N23" s="201"/>
      <c r="O23" s="201"/>
      <c r="P23" s="201"/>
      <c r="Q23" s="201"/>
      <c r="R23" s="201"/>
      <c r="S23" s="201"/>
      <c r="T23" s="201"/>
      <c r="U23" s="201"/>
      <c r="V23" s="201"/>
      <c r="W23" s="201"/>
      <c r="X23" s="202"/>
    </row>
    <row r="24" spans="1:24" ht="21" customHeight="1" x14ac:dyDescent="0.5">
      <c r="A24" s="64" t="s">
        <v>31</v>
      </c>
      <c r="B24" s="93"/>
      <c r="C24" s="86" t="str">
        <f>IF(ISBLANK($B24),"",VLOOKUP($B24,'Dico automate repart.'!$K$4:$N$28,2,FALSE))</f>
        <v/>
      </c>
      <c r="D24" s="86" t="str">
        <f>IF(ISBLANK($B24),"",VLOOKUP($B24,'Dico automate repart.'!$K$4:$N$28,3,FALSE))</f>
        <v/>
      </c>
      <c r="E24" s="86" t="str">
        <f>IF(ISBLANK($B24),"",VLOOKUP($B24,'Dico automate repart.'!$K$4:$N$28,4,FALSE))</f>
        <v/>
      </c>
      <c r="F24" s="93">
        <v>2</v>
      </c>
      <c r="G24" s="86">
        <f>IF(ISBLANK(F24),"",VLOOKUP(F24,'Dico automate repart.'!$K$4:$N$28,2,FALSE))</f>
        <v>2</v>
      </c>
      <c r="H24" s="86">
        <f>IF(ISBLANK(F24),"",VLOOKUP(F24,'Dico automate repart.'!$K$4:$N$28,3,FALSE))</f>
        <v>0</v>
      </c>
      <c r="I24" s="86">
        <f>IF(ISBLANK(F24),"",VLOOKUP(F24,'Dico automate repart.'!$K$4:$N$28,4,FALSE))</f>
        <v>0</v>
      </c>
      <c r="J24" s="14"/>
      <c r="K24" s="200"/>
      <c r="L24" s="201"/>
      <c r="M24" s="201"/>
      <c r="N24" s="201"/>
      <c r="O24" s="201"/>
      <c r="P24" s="201"/>
      <c r="Q24" s="201"/>
      <c r="R24" s="201"/>
      <c r="S24" s="201"/>
      <c r="T24" s="201"/>
      <c r="U24" s="201"/>
      <c r="V24" s="201"/>
      <c r="W24" s="201"/>
      <c r="X24" s="202"/>
    </row>
    <row r="25" spans="1:24" ht="21" customHeight="1" x14ac:dyDescent="0.5">
      <c r="A25" s="65" t="s">
        <v>32</v>
      </c>
      <c r="B25" s="93">
        <v>2</v>
      </c>
      <c r="C25" s="86">
        <f>IF(ISBLANK($B25),"",VLOOKUP($B25,'Dico automate repart.'!$K$4:$N$28,2,FALSE))</f>
        <v>2</v>
      </c>
      <c r="D25" s="86">
        <f>IF(ISBLANK($B25),"",VLOOKUP($B25,'Dico automate repart.'!$K$4:$N$28,3,FALSE))</f>
        <v>0</v>
      </c>
      <c r="E25" s="86">
        <f>IF(ISBLANK($B25),"",VLOOKUP($B25,'Dico automate repart.'!$K$4:$N$28,4,FALSE))</f>
        <v>0</v>
      </c>
      <c r="F25" s="93">
        <v>11</v>
      </c>
      <c r="G25" s="86">
        <f>IF(ISBLANK(F25),"",VLOOKUP(F25,'Dico automate repart.'!$K$4:$N$28,2,FALSE))</f>
        <v>2</v>
      </c>
      <c r="H25" s="86">
        <f>IF(ISBLANK(F25),"",VLOOKUP(F25,'Dico automate repart.'!$K$4:$N$28,3,FALSE))</f>
        <v>1</v>
      </c>
      <c r="I25" s="86">
        <f>IF(ISBLANK(F25),"",VLOOKUP(F25,'Dico automate repart.'!$K$4:$N$28,4,FALSE))</f>
        <v>1</v>
      </c>
      <c r="J25" s="14"/>
      <c r="K25" s="200"/>
      <c r="L25" s="201"/>
      <c r="M25" s="201"/>
      <c r="N25" s="201"/>
      <c r="O25" s="201"/>
      <c r="P25" s="201"/>
      <c r="Q25" s="201"/>
      <c r="R25" s="201"/>
      <c r="S25" s="201"/>
      <c r="T25" s="201"/>
      <c r="U25" s="201"/>
      <c r="V25" s="201"/>
      <c r="W25" s="201"/>
      <c r="X25" s="202"/>
    </row>
    <row r="26" spans="1:24" ht="21" customHeight="1" x14ac:dyDescent="0.5">
      <c r="A26" s="66" t="s">
        <v>33</v>
      </c>
      <c r="B26" s="94">
        <v>3</v>
      </c>
      <c r="C26" s="86">
        <f>IF(ISBLANK($B26),"",VLOOKUP($B26,'Dico automate repart.'!$K$4:$N$28,2,FALSE))</f>
        <v>0</v>
      </c>
      <c r="D26" s="86">
        <f>IF(ISBLANK($B26),"",VLOOKUP($B26,'Dico automate repart.'!$K$4:$N$28,3,FALSE))</f>
        <v>1</v>
      </c>
      <c r="E26" s="86">
        <f>IF(ISBLANK($B26),"",VLOOKUP($B26,'Dico automate repart.'!$K$4:$N$28,4,FALSE))</f>
        <v>0</v>
      </c>
      <c r="F26" s="94"/>
      <c r="G26" s="86" t="str">
        <f>IF(ISBLANK(F26),"",VLOOKUP(F26,'Dico automate repart.'!$K$4:$N$28,2,FALSE))</f>
        <v/>
      </c>
      <c r="H26" s="86" t="str">
        <f>IF(ISBLANK(F26),"",VLOOKUP(F26,'Dico automate repart.'!$K$4:$N$28,3,FALSE))</f>
        <v/>
      </c>
      <c r="I26" s="86" t="str">
        <f>IF(ISBLANK(F26),"",VLOOKUP(F26,'Dico automate repart.'!$K$4:$N$28,4,FALSE))</f>
        <v/>
      </c>
      <c r="J26" s="14"/>
      <c r="K26" s="200"/>
      <c r="L26" s="201"/>
      <c r="M26" s="201"/>
      <c r="N26" s="201"/>
      <c r="O26" s="201"/>
      <c r="P26" s="201"/>
      <c r="Q26" s="201"/>
      <c r="R26" s="201"/>
      <c r="S26" s="201"/>
      <c r="T26" s="201"/>
      <c r="U26" s="201"/>
      <c r="V26" s="201"/>
      <c r="W26" s="201"/>
      <c r="X26" s="202"/>
    </row>
    <row r="27" spans="1:24" ht="21" customHeight="1" x14ac:dyDescent="0.5">
      <c r="A27" s="67" t="s">
        <v>34</v>
      </c>
      <c r="B27" s="94">
        <v>5</v>
      </c>
      <c r="C27" s="86">
        <f>IF(ISBLANK($B27),"",VLOOKUP($B27,'Dico automate repart.'!$K$4:$N$28,2,FALSE))</f>
        <v>2</v>
      </c>
      <c r="D27" s="86">
        <f>IF(ISBLANK($B27),"",VLOOKUP($B27,'Dico automate repart.'!$K$4:$N$28,3,FALSE))</f>
        <v>1</v>
      </c>
      <c r="E27" s="86">
        <f>IF(ISBLANK($B27),"",VLOOKUP($B27,'Dico automate repart.'!$K$4:$N$28,4,FALSE))</f>
        <v>0</v>
      </c>
      <c r="F27" s="94">
        <v>20</v>
      </c>
      <c r="G27" s="86">
        <f>IF(ISBLANK(F27),"",VLOOKUP(F27,'Dico automate repart.'!$K$4:$N$28,2,FALSE))</f>
        <v>2</v>
      </c>
      <c r="H27" s="86">
        <f>IF(ISBLANK(F27),"",VLOOKUP(F27,'Dico automate repart.'!$K$4:$N$28,3,FALSE))</f>
        <v>0</v>
      </c>
      <c r="I27" s="86">
        <f>IF(ISBLANK(F27),"",VLOOKUP(F27,'Dico automate repart.'!$K$4:$N$28,4,FALSE))</f>
        <v>3</v>
      </c>
      <c r="J27" s="14"/>
      <c r="K27" s="200"/>
      <c r="L27" s="201"/>
      <c r="M27" s="201"/>
      <c r="N27" s="201"/>
      <c r="O27" s="201"/>
      <c r="P27" s="201"/>
      <c r="Q27" s="201"/>
      <c r="R27" s="201"/>
      <c r="S27" s="201"/>
      <c r="T27" s="201"/>
      <c r="U27" s="201"/>
      <c r="V27" s="201"/>
      <c r="W27" s="201"/>
      <c r="X27" s="202"/>
    </row>
    <row r="28" spans="1:24" ht="18.75" customHeight="1" x14ac:dyDescent="0.5">
      <c r="A28" s="63" t="s">
        <v>35</v>
      </c>
      <c r="B28" s="95"/>
      <c r="C28" s="89"/>
      <c r="D28" s="89"/>
      <c r="E28" s="89"/>
      <c r="F28" s="95"/>
      <c r="G28" s="89"/>
      <c r="H28" s="89"/>
      <c r="I28" s="89"/>
      <c r="J28" s="14"/>
      <c r="K28" s="200"/>
      <c r="L28" s="201"/>
      <c r="M28" s="201"/>
      <c r="N28" s="201"/>
      <c r="O28" s="201"/>
      <c r="P28" s="201"/>
      <c r="Q28" s="201"/>
      <c r="R28" s="201"/>
      <c r="S28" s="201"/>
      <c r="T28" s="201"/>
      <c r="U28" s="201"/>
      <c r="V28" s="201"/>
      <c r="W28" s="201"/>
      <c r="X28" s="202"/>
    </row>
    <row r="29" spans="1:24" ht="21" customHeight="1" x14ac:dyDescent="0.5">
      <c r="A29" s="64" t="s">
        <v>36</v>
      </c>
      <c r="B29" s="96">
        <v>1</v>
      </c>
      <c r="C29" s="86">
        <f>IF(ISBLANK($B29),"",VLOOKUP($B29,'Dico automate repart.'!$K$4:$N$28,2,FALSE))</f>
        <v>1</v>
      </c>
      <c r="D29" s="86">
        <f>IF(ISBLANK($B29),"",VLOOKUP($B29,'Dico automate repart.'!$K$4:$N$28,3,FALSE))</f>
        <v>0</v>
      </c>
      <c r="E29" s="86">
        <f>IF(ISBLANK($B29),"",VLOOKUP($B29,'Dico automate repart.'!$K$4:$N$28,4,FALSE))</f>
        <v>0</v>
      </c>
      <c r="F29" s="96">
        <v>1</v>
      </c>
      <c r="G29" s="86">
        <f>IF(ISBLANK(F29),"",VLOOKUP(F29,'Dico automate repart.'!$K$4:$N$28,2,FALSE))</f>
        <v>1</v>
      </c>
      <c r="H29" s="86">
        <f>IF(ISBLANK(F29),"",VLOOKUP(F29,'Dico automate repart.'!$K$4:$N$28,3,FALSE))</f>
        <v>0</v>
      </c>
      <c r="I29" s="86">
        <f>IF(ISBLANK(F29),"",VLOOKUP(F29,'Dico automate repart.'!$K$4:$N$28,4,FALSE))</f>
        <v>0</v>
      </c>
      <c r="J29" s="14"/>
      <c r="K29" s="200"/>
      <c r="L29" s="201"/>
      <c r="M29" s="201"/>
      <c r="N29" s="201"/>
      <c r="O29" s="201"/>
      <c r="P29" s="201"/>
      <c r="Q29" s="201"/>
      <c r="R29" s="201"/>
      <c r="S29" s="201"/>
      <c r="T29" s="201"/>
      <c r="U29" s="201"/>
      <c r="V29" s="201"/>
      <c r="W29" s="201"/>
      <c r="X29" s="202"/>
    </row>
    <row r="30" spans="1:24" ht="21" customHeight="1" x14ac:dyDescent="0.5">
      <c r="A30" s="64" t="s">
        <v>25</v>
      </c>
      <c r="B30" s="96">
        <v>1</v>
      </c>
      <c r="C30" s="86">
        <f>IF(ISBLANK($B30),"",VLOOKUP($B30,'Dico automate repart.'!$K$4:$N$28,2,FALSE))</f>
        <v>1</v>
      </c>
      <c r="D30" s="86">
        <f>IF(ISBLANK($B30),"",VLOOKUP($B30,'Dico automate repart.'!$K$4:$N$28,3,FALSE))</f>
        <v>0</v>
      </c>
      <c r="E30" s="86">
        <f>IF(ISBLANK($B30),"",VLOOKUP($B30,'Dico automate repart.'!$K$4:$N$28,4,FALSE))</f>
        <v>0</v>
      </c>
      <c r="F30" s="96">
        <v>9</v>
      </c>
      <c r="G30" s="86">
        <f>IF(ISBLANK(F30),"",VLOOKUP(F30,'Dico automate repart.'!$K$4:$N$28,2,FALSE))</f>
        <v>0</v>
      </c>
      <c r="H30" s="86">
        <f>IF(ISBLANK(F30),"",VLOOKUP(F30,'Dico automate repart.'!$K$4:$N$28,3,FALSE))</f>
        <v>1</v>
      </c>
      <c r="I30" s="86">
        <f>IF(ISBLANK(F30),"",VLOOKUP(F30,'Dico automate repart.'!$K$4:$N$28,4,FALSE))</f>
        <v>1</v>
      </c>
      <c r="J30" s="14"/>
      <c r="K30" s="200"/>
      <c r="L30" s="201"/>
      <c r="M30" s="201"/>
      <c r="N30" s="201"/>
      <c r="O30" s="201"/>
      <c r="P30" s="201"/>
      <c r="Q30" s="201"/>
      <c r="R30" s="201"/>
      <c r="S30" s="201"/>
      <c r="T30" s="201"/>
      <c r="U30" s="201"/>
      <c r="V30" s="201"/>
      <c r="W30" s="201"/>
      <c r="X30" s="202"/>
    </row>
    <row r="31" spans="1:24" ht="21" customHeight="1" x14ac:dyDescent="0.5">
      <c r="A31" s="65" t="s">
        <v>26</v>
      </c>
      <c r="B31" s="96">
        <v>4</v>
      </c>
      <c r="C31" s="86">
        <f>IF(ISBLANK($B31),"",VLOOKUP($B31,'Dico automate repart.'!$K$4:$N$28,2,FALSE))</f>
        <v>1</v>
      </c>
      <c r="D31" s="86">
        <f>IF(ISBLANK($B31),"",VLOOKUP($B31,'Dico automate repart.'!$K$4:$N$28,3,FALSE))</f>
        <v>1</v>
      </c>
      <c r="E31" s="86">
        <f>IF(ISBLANK($B31),"",VLOOKUP($B31,'Dico automate repart.'!$K$4:$N$28,4,FALSE))</f>
        <v>0</v>
      </c>
      <c r="F31" s="96">
        <v>7</v>
      </c>
      <c r="G31" s="86">
        <f>IF(ISBLANK(F31),"",VLOOKUP(F31,'Dico automate repart.'!$K$4:$N$28,2,FALSE))</f>
        <v>1</v>
      </c>
      <c r="H31" s="86">
        <f>IF(ISBLANK(F31),"",VLOOKUP(F31,'Dico automate repart.'!$K$4:$N$28,3,FALSE))</f>
        <v>0</v>
      </c>
      <c r="I31" s="86">
        <f>IF(ISBLANK(F31),"",VLOOKUP(F31,'Dico automate repart.'!$K$4:$N$28,4,FALSE))</f>
        <v>1</v>
      </c>
      <c r="J31" s="14"/>
      <c r="K31" s="200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1"/>
      <c r="X31" s="202"/>
    </row>
    <row r="32" spans="1:24" ht="21" customHeight="1" x14ac:dyDescent="0.5">
      <c r="A32" s="68" t="s">
        <v>37</v>
      </c>
      <c r="B32" s="94"/>
      <c r="C32" s="91" t="str">
        <f>IF(ISBLANK($B32),"",VLOOKUP($B32,'Dico automate repart.'!$K$4:$N$28,2,FALSE))</f>
        <v/>
      </c>
      <c r="D32" s="91" t="str">
        <f>IF(ISBLANK($B32),"",VLOOKUP($B32,'Dico automate repart.'!$K$4:$N$28,3,FALSE))</f>
        <v/>
      </c>
      <c r="E32" s="91" t="str">
        <f>IF(ISBLANK($B32),"",VLOOKUP($B32,'Dico automate repart.'!$K$4:$N$28,4,FALSE))</f>
        <v/>
      </c>
      <c r="F32" s="94"/>
      <c r="G32" s="91" t="str">
        <f>IF(ISBLANK(F32),"",VLOOKUP(F32,'Dico automate repart.'!$K$4:$N$28,2,FALSE))</f>
        <v/>
      </c>
      <c r="H32" s="91" t="str">
        <f>IF(ISBLANK(F32),"",VLOOKUP(F32,'Dico automate repart.'!$K$4:$N$28,3,FALSE))</f>
        <v/>
      </c>
      <c r="I32" s="91" t="str">
        <f>IF(ISBLANK(F32),"",VLOOKUP(F32,'Dico automate repart.'!$K$4:$N$28,4,FALSE))</f>
        <v/>
      </c>
      <c r="J32" s="14"/>
      <c r="K32" s="200"/>
      <c r="L32" s="201"/>
      <c r="M32" s="201"/>
      <c r="N32" s="201"/>
      <c r="O32" s="201"/>
      <c r="P32" s="201"/>
      <c r="Q32" s="201"/>
      <c r="R32" s="201"/>
      <c r="S32" s="201"/>
      <c r="T32" s="201"/>
      <c r="U32" s="201"/>
      <c r="V32" s="201"/>
      <c r="W32" s="201"/>
      <c r="X32" s="202"/>
    </row>
    <row r="33" spans="1:24" ht="21" customHeight="1" x14ac:dyDescent="0.5">
      <c r="A33" s="61" t="s">
        <v>38</v>
      </c>
      <c r="B33" s="94"/>
      <c r="C33" s="86" t="str">
        <f>IF(ISBLANK($B33),"",VLOOKUP($B33,'Dico automate repart.'!$K$4:$N$28,2,FALSE))</f>
        <v/>
      </c>
      <c r="D33" s="86" t="str">
        <f>IF(ISBLANK($B33),"",VLOOKUP($B33,'Dico automate repart.'!$K$4:$N$28,3,FALSE))</f>
        <v/>
      </c>
      <c r="E33" s="86" t="str">
        <f>IF(ISBLANK($B33),"",VLOOKUP($B33,'Dico automate repart.'!$K$4:$N$28,4,FALSE))</f>
        <v/>
      </c>
      <c r="F33" s="94">
        <v>6</v>
      </c>
      <c r="G33" s="86">
        <f>IF(ISBLANK(F33),"",VLOOKUP(F33,'Dico automate repart.'!$K$4:$N$28,2,FALSE))</f>
        <v>0</v>
      </c>
      <c r="H33" s="86">
        <f>IF(ISBLANK(F33),"",VLOOKUP(F33,'Dico automate repart.'!$K$4:$N$28,3,FALSE))</f>
        <v>0</v>
      </c>
      <c r="I33" s="86">
        <f>IF(ISBLANK(F33),"",VLOOKUP(F33,'Dico automate repart.'!$K$4:$N$28,4,FALSE))</f>
        <v>1</v>
      </c>
      <c r="J33" s="14"/>
      <c r="K33" s="200"/>
      <c r="L33" s="201"/>
      <c r="M33" s="201"/>
      <c r="N33" s="201"/>
      <c r="O33" s="201"/>
      <c r="P33" s="201"/>
      <c r="Q33" s="201"/>
      <c r="R33" s="201"/>
      <c r="S33" s="201"/>
      <c r="T33" s="201"/>
      <c r="U33" s="201"/>
      <c r="V33" s="201"/>
      <c r="W33" s="201"/>
      <c r="X33" s="202"/>
    </row>
    <row r="34" spans="1:24" ht="21" customHeight="1" x14ac:dyDescent="0.5">
      <c r="A34" s="63" t="s">
        <v>39</v>
      </c>
      <c r="B34" s="94">
        <v>14</v>
      </c>
      <c r="C34" s="86">
        <f>IF(ISBLANK($B34),"",VLOOKUP($B34,'Dico automate repart.'!$K$4:$N$28,2,FALSE))</f>
        <v>2</v>
      </c>
      <c r="D34" s="86">
        <f>IF(ISBLANK($B34),"",VLOOKUP($B34,'Dico automate repart.'!$K$4:$N$28,3,FALSE))</f>
        <v>0</v>
      </c>
      <c r="E34" s="86">
        <f>IF(ISBLANK($B34),"",VLOOKUP($B34,'Dico automate repart.'!$K$4:$N$28,4,FALSE))</f>
        <v>2</v>
      </c>
      <c r="F34" s="94">
        <v>15</v>
      </c>
      <c r="G34" s="86">
        <f>IF(ISBLANK(F34),"",VLOOKUP(F34,'Dico automate repart.'!$K$4:$N$28,2,FALSE))</f>
        <v>0</v>
      </c>
      <c r="H34" s="86">
        <f>IF(ISBLANK(F34),"",VLOOKUP(F34,'Dico automate repart.'!$K$4:$N$28,3,FALSE))</f>
        <v>1</v>
      </c>
      <c r="I34" s="86">
        <f>IF(ISBLANK(F34),"",VLOOKUP(F34,'Dico automate repart.'!$K$4:$N$28,4,FALSE))</f>
        <v>2</v>
      </c>
      <c r="J34" s="14"/>
      <c r="K34" s="200"/>
      <c r="L34" s="201"/>
      <c r="M34" s="201"/>
      <c r="N34" s="201"/>
      <c r="O34" s="201"/>
      <c r="P34" s="201"/>
      <c r="Q34" s="201"/>
      <c r="R34" s="201"/>
      <c r="S34" s="201"/>
      <c r="T34" s="201"/>
      <c r="U34" s="201"/>
      <c r="V34" s="201"/>
      <c r="W34" s="201"/>
      <c r="X34" s="202"/>
    </row>
    <row r="35" spans="1:24" ht="21" customHeight="1" x14ac:dyDescent="0.5">
      <c r="A35" s="61" t="s">
        <v>40</v>
      </c>
      <c r="B35" s="94">
        <v>13</v>
      </c>
      <c r="C35" s="86">
        <f>IF(ISBLANK($B35),"",VLOOKUP($B35,'Dico automate repart.'!$K$4:$N$28,2,FALSE))</f>
        <v>1</v>
      </c>
      <c r="D35" s="86">
        <f>IF(ISBLANK($B35),"",VLOOKUP($B35,'Dico automate repart.'!$K$4:$N$28,3,FALSE))</f>
        <v>0</v>
      </c>
      <c r="E35" s="86">
        <f>IF(ISBLANK($B35),"",VLOOKUP($B35,'Dico automate repart.'!$K$4:$N$28,4,FALSE))</f>
        <v>2</v>
      </c>
      <c r="F35" s="94">
        <v>11</v>
      </c>
      <c r="G35" s="86">
        <f>IF(ISBLANK(F35),"",VLOOKUP(F35,'Dico automate repart.'!$K$4:$N$28,2,FALSE))</f>
        <v>2</v>
      </c>
      <c r="H35" s="86">
        <f>IF(ISBLANK(F35),"",VLOOKUP(F35,'Dico automate repart.'!$K$4:$N$28,3,FALSE))</f>
        <v>1</v>
      </c>
      <c r="I35" s="86">
        <f>IF(ISBLANK(F35),"",VLOOKUP(F35,'Dico automate repart.'!$K$4:$N$28,4,FALSE))</f>
        <v>1</v>
      </c>
      <c r="J35" s="14"/>
      <c r="K35" s="200"/>
      <c r="L35" s="201"/>
      <c r="M35" s="201"/>
      <c r="N35" s="201"/>
      <c r="O35" s="201"/>
      <c r="P35" s="201"/>
      <c r="Q35" s="201"/>
      <c r="R35" s="201"/>
      <c r="S35" s="201"/>
      <c r="T35" s="201"/>
      <c r="U35" s="201"/>
      <c r="V35" s="201"/>
      <c r="W35" s="201"/>
      <c r="X35" s="202"/>
    </row>
    <row r="36" spans="1:24" ht="21" customHeight="1" x14ac:dyDescent="0.5">
      <c r="A36" s="63" t="s">
        <v>41</v>
      </c>
      <c r="B36" s="94">
        <v>8</v>
      </c>
      <c r="C36" s="86">
        <f>IF(ISBLANK($B36),"",VLOOKUP($B36,'Dico automate repart.'!$K$4:$N$28,2,FALSE))</f>
        <v>2</v>
      </c>
      <c r="D36" s="86">
        <f>IF(ISBLANK($B36),"",VLOOKUP($B36,'Dico automate repart.'!$K$4:$N$28,3,FALSE))</f>
        <v>0</v>
      </c>
      <c r="E36" s="86">
        <f>IF(ISBLANK($B36),"",VLOOKUP($B36,'Dico automate repart.'!$K$4:$N$28,4,FALSE))</f>
        <v>1</v>
      </c>
      <c r="F36" s="94">
        <v>1</v>
      </c>
      <c r="G36" s="86">
        <f>IF(ISBLANK(F36),"",VLOOKUP(F36,'Dico automate repart.'!$K$4:$N$28,2,FALSE))</f>
        <v>1</v>
      </c>
      <c r="H36" s="86">
        <f>IF(ISBLANK(F36),"",VLOOKUP(F36,'Dico automate repart.'!$K$4:$N$28,3,FALSE))</f>
        <v>0</v>
      </c>
      <c r="I36" s="86">
        <f>IF(ISBLANK(F36),"",VLOOKUP(F36,'Dico automate repart.'!$K$4:$N$28,4,FALSE))</f>
        <v>0</v>
      </c>
      <c r="J36" s="14"/>
      <c r="K36" s="200"/>
      <c r="L36" s="201"/>
      <c r="M36" s="201"/>
      <c r="N36" s="201"/>
      <c r="O36" s="201"/>
      <c r="P36" s="201"/>
      <c r="Q36" s="201"/>
      <c r="R36" s="201"/>
      <c r="S36" s="201"/>
      <c r="T36" s="201"/>
      <c r="U36" s="201"/>
      <c r="V36" s="201"/>
      <c r="W36" s="201"/>
      <c r="X36" s="202"/>
    </row>
    <row r="37" spans="1:24" ht="21" customHeight="1" x14ac:dyDescent="0.5">
      <c r="A37" s="63" t="s">
        <v>70</v>
      </c>
      <c r="B37" s="94"/>
      <c r="C37" s="86" t="str">
        <f>IF(ISBLANK($B37),"",VLOOKUP($B37,'Dico automate repart.'!$K$4:$N$28,2,FALSE))</f>
        <v/>
      </c>
      <c r="D37" s="86" t="str">
        <f>IF(ISBLANK($B37),"",VLOOKUP($B37,'Dico automate repart.'!$K$4:$N$28,3,FALSE))</f>
        <v/>
      </c>
      <c r="E37" s="86" t="str">
        <f>IF(ISBLANK($B37),"",VLOOKUP($B37,'Dico automate repart.'!$K$4:$N$28,4,FALSE))</f>
        <v/>
      </c>
      <c r="F37" s="94"/>
      <c r="G37" s="86" t="str">
        <f>IF(ISBLANK(F37),"",VLOOKUP(F37,'Dico automate repart.'!$K$4:$N$28,2,FALSE))</f>
        <v/>
      </c>
      <c r="H37" s="86" t="str">
        <f>IF(ISBLANK(F37),"",VLOOKUP(F37,'Dico automate repart.'!$K$4:$N$28,3,FALSE))</f>
        <v/>
      </c>
      <c r="I37" s="86" t="str">
        <f>IF(ISBLANK(F37),"",VLOOKUP(F37,'Dico automate repart.'!$K$4:$N$28,4,FALSE))</f>
        <v/>
      </c>
      <c r="J37" s="14"/>
      <c r="K37" s="200"/>
      <c r="L37" s="201"/>
      <c r="M37" s="201"/>
      <c r="N37" s="201"/>
      <c r="O37" s="201"/>
      <c r="P37" s="201"/>
      <c r="Q37" s="201"/>
      <c r="R37" s="201"/>
      <c r="S37" s="201"/>
      <c r="T37" s="201"/>
      <c r="U37" s="201"/>
      <c r="V37" s="201"/>
      <c r="W37" s="201"/>
      <c r="X37" s="202"/>
    </row>
    <row r="38" spans="1:24" ht="21" customHeight="1" x14ac:dyDescent="0.5">
      <c r="A38" s="63" t="s">
        <v>42</v>
      </c>
      <c r="B38" s="94"/>
      <c r="C38" s="86" t="str">
        <f>IF(ISBLANK($B38),"",VLOOKUP($B38,'Dico automate repart.'!$K$4:$N$28,2,FALSE))</f>
        <v/>
      </c>
      <c r="D38" s="86" t="str">
        <f>IF(ISBLANK($B38),"",VLOOKUP($B38,'Dico automate repart.'!$K$4:$N$28,3,FALSE))</f>
        <v/>
      </c>
      <c r="E38" s="86" t="str">
        <f>IF(ISBLANK($B38),"",VLOOKUP($B38,'Dico automate repart.'!$K$4:$N$28,4,FALSE))</f>
        <v/>
      </c>
      <c r="F38" s="94"/>
      <c r="G38" s="86" t="str">
        <f>IF(ISBLANK(F38),"",VLOOKUP(F38,'Dico automate repart.'!$K$4:$N$28,2,FALSE))</f>
        <v/>
      </c>
      <c r="H38" s="86" t="str">
        <f>IF(ISBLANK(F38),"",VLOOKUP(F38,'Dico automate repart.'!$K$4:$N$28,3,FALSE))</f>
        <v/>
      </c>
      <c r="I38" s="86" t="str">
        <f>IF(ISBLANK(F38),"",VLOOKUP(F38,'Dico automate repart.'!$K$4:$N$28,4,FALSE))</f>
        <v/>
      </c>
      <c r="J38" s="14"/>
      <c r="K38" s="200"/>
      <c r="L38" s="201"/>
      <c r="M38" s="201"/>
      <c r="N38" s="201"/>
      <c r="O38" s="201"/>
      <c r="P38" s="201"/>
      <c r="Q38" s="201"/>
      <c r="R38" s="201"/>
      <c r="S38" s="201"/>
      <c r="T38" s="201"/>
      <c r="U38" s="201"/>
      <c r="V38" s="201"/>
      <c r="W38" s="201"/>
      <c r="X38" s="202"/>
    </row>
    <row r="39" spans="1:24" ht="21" customHeight="1" x14ac:dyDescent="0.5">
      <c r="A39" s="69" t="s">
        <v>43</v>
      </c>
      <c r="B39" s="94"/>
      <c r="C39" s="86" t="str">
        <f>IF(ISBLANK($B39),"",VLOOKUP($B39,'Dico automate repart.'!$K$4:$N$28,2,FALSE))</f>
        <v/>
      </c>
      <c r="D39" s="86" t="str">
        <f>IF(ISBLANK($B39),"",VLOOKUP($B39,'Dico automate repart.'!$K$4:$N$28,3,FALSE))</f>
        <v/>
      </c>
      <c r="E39" s="86" t="str">
        <f>IF(ISBLANK($B39),"",VLOOKUP($B39,'Dico automate repart.'!$K$4:$N$28,4,FALSE))</f>
        <v/>
      </c>
      <c r="F39" s="94"/>
      <c r="G39" s="86" t="str">
        <f>IF(ISBLANK(F39),"",VLOOKUP(F39,'Dico automate repart.'!$K$4:$N$28,2,FALSE))</f>
        <v/>
      </c>
      <c r="H39" s="86" t="str">
        <f>IF(ISBLANK(F39),"",VLOOKUP(F39,'Dico automate repart.'!$K$4:$N$28,3,FALSE))</f>
        <v/>
      </c>
      <c r="I39" s="86" t="str">
        <f>IF(ISBLANK(F39),"",VLOOKUP(F39,'Dico automate repart.'!$K$4:$N$28,4,FALSE))</f>
        <v/>
      </c>
      <c r="J39" s="14"/>
      <c r="K39" s="200"/>
      <c r="L39" s="201"/>
      <c r="M39" s="201"/>
      <c r="N39" s="201"/>
      <c r="O39" s="201"/>
      <c r="P39" s="201"/>
      <c r="Q39" s="201"/>
      <c r="R39" s="201"/>
      <c r="S39" s="201"/>
      <c r="T39" s="201"/>
      <c r="U39" s="201"/>
      <c r="V39" s="201"/>
      <c r="W39" s="201"/>
      <c r="X39" s="202"/>
    </row>
    <row r="40" spans="1:24" ht="21" customHeight="1" x14ac:dyDescent="0.5">
      <c r="A40" s="69" t="s">
        <v>71</v>
      </c>
      <c r="B40" s="98">
        <v>1</v>
      </c>
      <c r="C40" s="86">
        <f>IF(ISBLANK($B40),"",VLOOKUP($B40,'Dico automate repart.'!$K$4:$N$28,2,FALSE))</f>
        <v>1</v>
      </c>
      <c r="D40" s="86">
        <f>IF(ISBLANK($B40),"",VLOOKUP($B40,'Dico automate repart.'!$K$4:$N$28,3,FALSE))</f>
        <v>0</v>
      </c>
      <c r="E40" s="86">
        <f>IF(ISBLANK($B40),"",VLOOKUP($B40,'Dico automate repart.'!$K$4:$N$28,4,FALSE))</f>
        <v>0</v>
      </c>
      <c r="F40" s="98">
        <v>1</v>
      </c>
      <c r="G40" s="86">
        <f>IF(ISBLANK(F40),"",VLOOKUP(F40,'Dico automate repart.'!$K$4:$N$28,2,FALSE))</f>
        <v>1</v>
      </c>
      <c r="H40" s="86">
        <f>IF(ISBLANK(F40),"",VLOOKUP(F40,'Dico automate repart.'!$K$4:$N$28,3,FALSE))</f>
        <v>0</v>
      </c>
      <c r="I40" s="86">
        <f>IF(ISBLANK(F40),"",VLOOKUP(F40,'Dico automate repart.'!$K$4:$N$28,4,FALSE))</f>
        <v>0</v>
      </c>
      <c r="J40" s="14"/>
      <c r="K40" s="200"/>
      <c r="L40" s="201"/>
      <c r="M40" s="201"/>
      <c r="N40" s="201"/>
      <c r="O40" s="201"/>
      <c r="P40" s="201"/>
      <c r="Q40" s="201"/>
      <c r="R40" s="201"/>
      <c r="S40" s="201"/>
      <c r="T40" s="201"/>
      <c r="U40" s="201"/>
      <c r="V40" s="201"/>
      <c r="W40" s="201"/>
      <c r="X40" s="202"/>
    </row>
    <row r="41" spans="1:24" ht="18.75" customHeight="1" x14ac:dyDescent="0.3">
      <c r="A41" s="15" t="s">
        <v>44</v>
      </c>
      <c r="B41" s="82">
        <f>SUM(B8:B40)</f>
        <v>52</v>
      </c>
      <c r="C41" s="17">
        <f>SUM(C8:C40)</f>
        <v>13</v>
      </c>
      <c r="D41" s="18">
        <f>SUM(D8:D40)</f>
        <v>3</v>
      </c>
      <c r="E41" s="18">
        <f>SUM(E8:E40)</f>
        <v>5</v>
      </c>
      <c r="F41" s="16">
        <f>SUM(F7:F40)</f>
        <v>147</v>
      </c>
      <c r="G41" s="18">
        <f>SUM(G8:G40)</f>
        <v>24</v>
      </c>
      <c r="H41" s="18">
        <f>SUM(H8:H40)</f>
        <v>13</v>
      </c>
      <c r="I41" s="18">
        <f>SUM(I8:I40)</f>
        <v>14</v>
      </c>
      <c r="J41" s="14"/>
      <c r="K41" s="200"/>
      <c r="L41" s="201"/>
      <c r="M41" s="201"/>
      <c r="N41" s="201"/>
      <c r="O41" s="201"/>
      <c r="P41" s="201"/>
      <c r="Q41" s="201"/>
      <c r="R41" s="201"/>
      <c r="S41" s="201"/>
      <c r="T41" s="201"/>
      <c r="U41" s="201"/>
      <c r="V41" s="201"/>
      <c r="W41" s="201"/>
      <c r="X41" s="202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200"/>
      <c r="L42" s="201"/>
      <c r="M42" s="201"/>
      <c r="N42" s="201"/>
      <c r="O42" s="201"/>
      <c r="P42" s="201"/>
      <c r="Q42" s="201"/>
      <c r="R42" s="201"/>
      <c r="S42" s="201"/>
      <c r="T42" s="201"/>
      <c r="U42" s="201"/>
      <c r="V42" s="201"/>
      <c r="W42" s="201"/>
      <c r="X42" s="202"/>
    </row>
    <row r="43" spans="1:24" ht="15" customHeight="1" x14ac:dyDescent="0.3">
      <c r="A43" s="19" t="s">
        <v>46</v>
      </c>
      <c r="B43" s="20">
        <f>B41*0.15</f>
        <v>7.8</v>
      </c>
      <c r="C43" s="21">
        <f>C41*0.15</f>
        <v>1.95</v>
      </c>
      <c r="D43" s="21">
        <f>D41*0.15</f>
        <v>0.44999999999999996</v>
      </c>
      <c r="E43" s="21">
        <f>E41*0.15</f>
        <v>0.75</v>
      </c>
      <c r="F43" s="22">
        <f>SUM(F9:F40)*0.15</f>
        <v>22.05</v>
      </c>
      <c r="G43" s="21">
        <f>G41*0.15</f>
        <v>3.5999999999999996</v>
      </c>
      <c r="H43" s="21">
        <f>H41*0.15</f>
        <v>1.95</v>
      </c>
      <c r="I43" s="21">
        <f>I41*0.15</f>
        <v>2.1</v>
      </c>
      <c r="J43" s="14"/>
      <c r="K43" s="200"/>
      <c r="L43" s="201"/>
      <c r="M43" s="201"/>
      <c r="N43" s="201"/>
      <c r="O43" s="201"/>
      <c r="P43" s="201"/>
      <c r="Q43" s="201"/>
      <c r="R43" s="201"/>
      <c r="S43" s="201"/>
      <c r="T43" s="201"/>
      <c r="U43" s="201"/>
      <c r="V43" s="201"/>
      <c r="W43" s="201"/>
      <c r="X43" s="202"/>
    </row>
    <row r="44" spans="1:24" ht="18.75" customHeight="1" x14ac:dyDescent="0.35">
      <c r="A44" s="23" t="s">
        <v>47</v>
      </c>
      <c r="B44" s="24">
        <f>B41*0.15+0.24</f>
        <v>8.0399999999999991</v>
      </c>
      <c r="C44" s="25" t="s">
        <v>48</v>
      </c>
      <c r="D44" s="26" t="s">
        <v>49</v>
      </c>
      <c r="E44" s="26" t="s">
        <v>50</v>
      </c>
      <c r="F44" s="27">
        <f>F41*0.15+0.24</f>
        <v>22.29</v>
      </c>
      <c r="G44" s="25" t="s">
        <v>48</v>
      </c>
      <c r="H44" s="26" t="s">
        <v>49</v>
      </c>
      <c r="I44" s="26" t="s">
        <v>50</v>
      </c>
      <c r="J44" s="14"/>
      <c r="K44" s="200"/>
      <c r="L44" s="201"/>
      <c r="M44" s="201"/>
      <c r="N44" s="201"/>
      <c r="O44" s="201"/>
      <c r="P44" s="201"/>
      <c r="Q44" s="201"/>
      <c r="R44" s="201"/>
      <c r="S44" s="201"/>
      <c r="T44" s="201"/>
      <c r="U44" s="201"/>
      <c r="V44" s="201"/>
      <c r="W44" s="201"/>
      <c r="X44" s="202"/>
    </row>
    <row r="45" spans="1:24" ht="15.75" customHeight="1" x14ac:dyDescent="0.3">
      <c r="A45" s="19" t="s">
        <v>51</v>
      </c>
      <c r="B45" s="83">
        <f t="shared" ref="B45:I45" si="0">SUM(B8:B40)</f>
        <v>52</v>
      </c>
      <c r="C45" s="28">
        <f t="shared" si="0"/>
        <v>13</v>
      </c>
      <c r="D45" s="28">
        <f t="shared" si="0"/>
        <v>3</v>
      </c>
      <c r="E45" s="28">
        <f t="shared" si="0"/>
        <v>5</v>
      </c>
      <c r="F45" s="84">
        <f t="shared" si="0"/>
        <v>147</v>
      </c>
      <c r="G45" s="28">
        <f t="shared" si="0"/>
        <v>24</v>
      </c>
      <c r="H45" s="28">
        <f t="shared" si="0"/>
        <v>13</v>
      </c>
      <c r="I45" s="28">
        <f t="shared" si="0"/>
        <v>14</v>
      </c>
      <c r="J45" s="14"/>
      <c r="K45" s="200"/>
      <c r="L45" s="201"/>
      <c r="M45" s="201"/>
      <c r="N45" s="201"/>
      <c r="O45" s="201"/>
      <c r="P45" s="201"/>
      <c r="Q45" s="201"/>
      <c r="R45" s="201"/>
      <c r="S45" s="201"/>
      <c r="T45" s="201"/>
      <c r="U45" s="201"/>
      <c r="V45" s="201"/>
      <c r="W45" s="201"/>
      <c r="X45" s="202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200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2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200"/>
      <c r="L47" s="201"/>
      <c r="M47" s="201"/>
      <c r="N47" s="201"/>
      <c r="O47" s="201"/>
      <c r="P47" s="201"/>
      <c r="Q47" s="201"/>
      <c r="R47" s="201"/>
      <c r="S47" s="201"/>
      <c r="T47" s="201"/>
      <c r="U47" s="201"/>
      <c r="V47" s="201"/>
      <c r="W47" s="201"/>
      <c r="X47" s="202"/>
    </row>
    <row r="48" spans="1:24" ht="18.75" customHeight="1" x14ac:dyDescent="0.35">
      <c r="A48" s="23" t="s">
        <v>54</v>
      </c>
      <c r="B48" s="194">
        <f>SUM(B44+F44)+0.6</f>
        <v>30.93</v>
      </c>
      <c r="C48" s="195"/>
      <c r="D48" s="195"/>
      <c r="E48" s="195"/>
      <c r="F48" s="195"/>
      <c r="G48" s="195"/>
      <c r="H48" s="195"/>
      <c r="I48" s="196"/>
      <c r="J48" s="30"/>
      <c r="K48" s="200"/>
      <c r="L48" s="201"/>
      <c r="M48" s="201"/>
      <c r="N48" s="201"/>
      <c r="O48" s="201"/>
      <c r="P48" s="201"/>
      <c r="Q48" s="201"/>
      <c r="R48" s="201"/>
      <c r="S48" s="201"/>
      <c r="T48" s="201"/>
      <c r="U48" s="201"/>
      <c r="V48" s="201"/>
      <c r="W48" s="201"/>
      <c r="X48" s="202"/>
    </row>
    <row r="49" spans="1:24" ht="21" customHeight="1" x14ac:dyDescent="0.4">
      <c r="A49" s="31" t="s">
        <v>55</v>
      </c>
      <c r="B49" s="70"/>
      <c r="C49" s="121">
        <f ca="1">C41-[1]!SOMME_SI_COULEUR(C8:C40,65280)</f>
        <v>13</v>
      </c>
      <c r="D49" s="121">
        <f ca="1">D41-[1]!SOMME_SI_COULEUR(D8:D40,65280)</f>
        <v>3</v>
      </c>
      <c r="E49" s="121">
        <f ca="1">E41-[1]!SOMME_SI_COULEUR(E8:E40,65280)</f>
        <v>5</v>
      </c>
      <c r="F49" s="121"/>
      <c r="G49" s="121">
        <f ca="1">G41-[1]!SOMME_SI_COULEUR(G8:G40,65280)</f>
        <v>24</v>
      </c>
      <c r="H49" s="121">
        <f ca="1">H41-[1]!SOMME_SI_COULEUR(H8:H40,65280)</f>
        <v>13</v>
      </c>
      <c r="I49" s="121">
        <f ca="1">I41-[1]!SOMME_SI_COULEUR(I8:I40,65280)</f>
        <v>14</v>
      </c>
      <c r="J49" s="32"/>
      <c r="K49" s="200"/>
      <c r="L49" s="201"/>
      <c r="M49" s="201"/>
      <c r="N49" s="201"/>
      <c r="O49" s="201"/>
      <c r="P49" s="201"/>
      <c r="Q49" s="201"/>
      <c r="R49" s="201"/>
      <c r="S49" s="201"/>
      <c r="T49" s="201"/>
      <c r="U49" s="201"/>
      <c r="V49" s="201"/>
      <c r="W49" s="201"/>
      <c r="X49" s="202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200"/>
      <c r="L50" s="201"/>
      <c r="M50" s="201"/>
      <c r="N50" s="201"/>
      <c r="O50" s="201"/>
      <c r="P50" s="201"/>
      <c r="Q50" s="201"/>
      <c r="R50" s="201"/>
      <c r="S50" s="201"/>
      <c r="T50" s="201"/>
      <c r="U50" s="201"/>
      <c r="V50" s="201"/>
      <c r="W50" s="201"/>
      <c r="X50" s="202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200"/>
      <c r="L51" s="201"/>
      <c r="M51" s="201"/>
      <c r="N51" s="201"/>
      <c r="O51" s="201"/>
      <c r="P51" s="201"/>
      <c r="Q51" s="201"/>
      <c r="R51" s="201"/>
      <c r="S51" s="201"/>
      <c r="T51" s="201"/>
      <c r="U51" s="201"/>
      <c r="V51" s="201"/>
      <c r="W51" s="201"/>
      <c r="X51" s="202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203"/>
      <c r="L52" s="204"/>
      <c r="M52" s="204"/>
      <c r="N52" s="204"/>
      <c r="O52" s="204"/>
      <c r="P52" s="204"/>
      <c r="Q52" s="204"/>
      <c r="R52" s="204"/>
      <c r="S52" s="204"/>
      <c r="T52" s="204"/>
      <c r="U52" s="204"/>
      <c r="V52" s="204"/>
      <c r="W52" s="204"/>
      <c r="X52" s="205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BD3FF-E1C7-4EB1-B6AC-2300D7E84312}">
  <sheetPr codeName="Feuil17">
    <tabColor theme="0"/>
  </sheetPr>
  <dimension ref="A1:X81"/>
  <sheetViews>
    <sheetView topLeftCell="A34" zoomScale="95" zoomScaleNormal="95" workbookViewId="0">
      <selection activeCell="C49" sqref="C49:I50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3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57" t="str">
        <f>IF(ISBLANK($B8),"",VLOOKUP($B8,'Dico automate repart.'!$K$4:$N$28,2,FALSE))</f>
        <v/>
      </c>
      <c r="D8" s="57" t="str">
        <f>IF(ISBLANK($B8),"",VLOOKUP($B8,'Dico automate repart.'!$K$4:$N$28,3,FALSE))</f>
        <v/>
      </c>
      <c r="E8" s="57" t="str">
        <f>IF(ISBLANK($B8),"",VLOOKUP($B8,'Dico automate repart.'!$K$4:$N$28,4,FALSE))</f>
        <v/>
      </c>
      <c r="F8" s="85"/>
      <c r="G8" s="57" t="str">
        <f>IF(ISBLANK(F8),"",VLOOKUP(F8,'Dico automate repart.'!$K$4:$N$28,2,FALSE))</f>
        <v/>
      </c>
      <c r="H8" s="57" t="str">
        <f>IF(ISBLANK(F8),"",VLOOKUP(F8,'Dico automate repart.'!$K$4:$N$28,3,FALSE))</f>
        <v/>
      </c>
      <c r="I8" s="57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57" t="str">
        <f>IF(ISBLANK($B9),"",VLOOKUP($B9,'Dico automate repart.'!$K$4:$N$28,2,FALSE))</f>
        <v/>
      </c>
      <c r="D9" s="57" t="str">
        <f>IF(ISBLANK($B9),"",VLOOKUP($B9,'Dico automate repart.'!$K$4:$N$28,3,FALSE))</f>
        <v/>
      </c>
      <c r="E9" s="57" t="str">
        <f>IF(ISBLANK($B9),"",VLOOKUP($B9,'Dico automate repart.'!$K$4:$N$28,4,FALSE))</f>
        <v/>
      </c>
      <c r="F9" s="101">
        <v>7</v>
      </c>
      <c r="G9" s="57">
        <f>IF(ISBLANK(F9),"",VLOOKUP(F9,'Dico automate repart.'!$K$4:$N$28,2,FALSE))</f>
        <v>1</v>
      </c>
      <c r="H9" s="57">
        <f>IF(ISBLANK(F9),"",VLOOKUP(F9,'Dico automate repart.'!$K$4:$N$28,3,FALSE))</f>
        <v>0</v>
      </c>
      <c r="I9" s="57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57" t="str">
        <f>IF(ISBLANK($B10),"",VLOOKUP($B10,'Dico automate repart.'!$K$4:$N$28,2,FALSE))</f>
        <v/>
      </c>
      <c r="D10" s="57" t="str">
        <f>IF(ISBLANK($B10),"",VLOOKUP($B10,'Dico automate repart.'!$K$4:$N$28,3,FALSE))</f>
        <v/>
      </c>
      <c r="E10" s="57" t="str">
        <f>IF(ISBLANK($B10),"",VLOOKUP($B10,'Dico automate repart.'!$K$4:$N$28,4,FALSE))</f>
        <v/>
      </c>
      <c r="F10" s="101">
        <v>5</v>
      </c>
      <c r="G10" s="57">
        <f>IF(ISBLANK(F10),"",VLOOKUP(F10,'Dico automate repart.'!$K$4:$N$28,2,FALSE))</f>
        <v>2</v>
      </c>
      <c r="H10" s="57">
        <f>IF(ISBLANK(F10),"",VLOOKUP(F10,'Dico automate repart.'!$K$4:$N$28,3,FALSE))</f>
        <v>1</v>
      </c>
      <c r="I10" s="57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57" t="str">
        <f>IF(ISBLANK($B11),"",VLOOKUP($B11,'Dico automate repart.'!$K$4:$N$28,2,FALSE))</f>
        <v/>
      </c>
      <c r="D11" s="57" t="str">
        <f>IF(ISBLANK($B11),"",VLOOKUP($B11,'Dico automate repart.'!$K$4:$N$28,3,FALSE))</f>
        <v/>
      </c>
      <c r="E11" s="57" t="str">
        <f>IF(ISBLANK($B11),"",VLOOKUP($B11,'Dico automate repart.'!$K$4:$N$28,4,FALSE))</f>
        <v/>
      </c>
      <c r="F11" s="101">
        <v>3</v>
      </c>
      <c r="G11" s="57">
        <f>IF(ISBLANK(F11),"",VLOOKUP(F11,'Dico automate repart.'!$K$4:$N$28,2,FALSE))</f>
        <v>0</v>
      </c>
      <c r="H11" s="57">
        <f>IF(ISBLANK(F11),"",VLOOKUP(F11,'Dico automate repart.'!$K$4:$N$28,3,FALSE))</f>
        <v>1</v>
      </c>
      <c r="I11" s="57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57" t="str">
        <f>IF(ISBLANK($B12),"",VLOOKUP($B12,'Dico automate repart.'!$K$4:$N$28,2,FALSE))</f>
        <v/>
      </c>
      <c r="D12" s="57" t="str">
        <f>IF(ISBLANK($B12),"",VLOOKUP($B12,'Dico automate repart.'!$K$4:$N$28,3,FALSE))</f>
        <v/>
      </c>
      <c r="E12" s="57" t="str">
        <f>IF(ISBLANK($B12),"",VLOOKUP($B12,'Dico automate repart.'!$K$4:$N$28,4,FALSE))</f>
        <v/>
      </c>
      <c r="F12" s="101">
        <v>4</v>
      </c>
      <c r="G12" s="57">
        <f>IF(ISBLANK(F12),"",VLOOKUP(F12,'Dico automate repart.'!$K$4:$N$28,2,FALSE))</f>
        <v>1</v>
      </c>
      <c r="H12" s="57">
        <f>IF(ISBLANK(F12),"",VLOOKUP(F12,'Dico automate repart.'!$K$4:$N$28,3,FALSE))</f>
        <v>1</v>
      </c>
      <c r="I12" s="57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57" t="str">
        <f>IF(ISBLANK($B13),"",VLOOKUP($B13,'Dico automate repart.'!$K$4:$N$28,2,FALSE))</f>
        <v/>
      </c>
      <c r="D13" s="57" t="str">
        <f>IF(ISBLANK($B13),"",VLOOKUP($B13,'Dico automate repart.'!$K$4:$N$28,3,FALSE))</f>
        <v/>
      </c>
      <c r="E13" s="57" t="str">
        <f>IF(ISBLANK($B13),"",VLOOKUP($B13,'Dico automate repart.'!$K$4:$N$28,4,FALSE))</f>
        <v/>
      </c>
      <c r="F13" s="101">
        <v>6</v>
      </c>
      <c r="G13" s="57">
        <f>IF(ISBLANK(F13),"",VLOOKUP(F13,'Dico automate repart.'!$K$4:$N$28,2,FALSE))</f>
        <v>0</v>
      </c>
      <c r="H13" s="57">
        <f>IF(ISBLANK(F13),"",VLOOKUP(F13,'Dico automate repart.'!$K$4:$N$28,3,FALSE))</f>
        <v>0</v>
      </c>
      <c r="I13" s="57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57" t="str">
        <f>IF(ISBLANK($B14),"",VLOOKUP($B14,'Dico automate repart.'!$K$4:$N$28,2,FALSE))</f>
        <v/>
      </c>
      <c r="D14" s="57" t="str">
        <f>IF(ISBLANK($B14),"",VLOOKUP($B14,'Dico automate repart.'!$K$4:$N$28,3,FALSE))</f>
        <v/>
      </c>
      <c r="E14" s="57" t="str">
        <f>IF(ISBLANK($B14),"",VLOOKUP($B14,'Dico automate repart.'!$K$4:$N$28,4,FALSE))</f>
        <v/>
      </c>
      <c r="F14" s="101">
        <v>5</v>
      </c>
      <c r="G14" s="57">
        <f>IF(ISBLANK(F14),"",VLOOKUP(F14,'Dico automate repart.'!$K$4:$N$28,2,FALSE))</f>
        <v>2</v>
      </c>
      <c r="H14" s="57">
        <f>IF(ISBLANK(F14),"",VLOOKUP(F14,'Dico automate repart.'!$K$4:$N$28,3,FALSE))</f>
        <v>1</v>
      </c>
      <c r="I14" s="57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58"/>
      <c r="D15" s="58"/>
      <c r="E15" s="58"/>
      <c r="F15" s="102"/>
      <c r="G15" s="58"/>
      <c r="H15" s="58"/>
      <c r="I15" s="58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57" t="str">
        <f>IF(ISBLANK($B16),"",VLOOKUP($B16,'Dico automate repart.'!$K$4:$N$28,2,FALSE))</f>
        <v/>
      </c>
      <c r="D16" s="57" t="str">
        <f>IF(ISBLANK($B16),"",VLOOKUP($B16,'Dico automate repart.'!$K$4:$N$28,3,FALSE))</f>
        <v/>
      </c>
      <c r="E16" s="57" t="str">
        <f>IF(ISBLANK($B16),"",VLOOKUP($B16,'Dico automate repart.'!$K$4:$N$28,4,FALSE))</f>
        <v/>
      </c>
      <c r="F16" s="103">
        <v>9</v>
      </c>
      <c r="G16" s="57">
        <f>IF(ISBLANK(F16),"",VLOOKUP(F16,'Dico automate repart.'!$K$4:$N$28,2,FALSE))</f>
        <v>0</v>
      </c>
      <c r="H16" s="57">
        <f>IF(ISBLANK(F16),"",VLOOKUP(F16,'Dico automate repart.'!$K$4:$N$28,3,FALSE))</f>
        <v>1</v>
      </c>
      <c r="I16" s="57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59" t="str">
        <f>IF(ISBLANK($B17),"",VLOOKUP($B17,'Dico automate repart.'!$K$4:$N$28,2,FALSE))</f>
        <v/>
      </c>
      <c r="D17" s="59" t="str">
        <f>IF(ISBLANK($B17),"",VLOOKUP($B17,'Dico automate repart.'!$K$4:$N$28,3,FALSE))</f>
        <v/>
      </c>
      <c r="E17" s="59" t="str">
        <f>IF(ISBLANK($B17),"",VLOOKUP($B17,'Dico automate repart.'!$K$4:$N$28,4,FALSE))</f>
        <v/>
      </c>
      <c r="F17" s="102"/>
      <c r="G17" s="59" t="str">
        <f>IF(ISBLANK(F17),"",VLOOKUP(F17,'Dico automate repart.'!$K$4:$N$28,2,FALSE))</f>
        <v/>
      </c>
      <c r="H17" s="59" t="str">
        <f>IF(ISBLANK(F17),"",VLOOKUP(F17,'Dico automate repart.'!$K$4:$N$28,3,FALSE))</f>
        <v/>
      </c>
      <c r="I17" s="59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57" t="str">
        <f>IF(ISBLANK($B18),"",VLOOKUP($B18,'Dico automate repart.'!$K$4:$N$28,2,FALSE))</f>
        <v/>
      </c>
      <c r="D18" s="57" t="str">
        <f>IF(ISBLANK($B18),"",VLOOKUP($B18,'Dico automate repart.'!$K$4:$N$28,3,FALSE))</f>
        <v/>
      </c>
      <c r="E18" s="57" t="str">
        <f>IF(ISBLANK($B18),"",VLOOKUP($B18,'Dico automate repart.'!$K$4:$N$28,4,FALSE))</f>
        <v/>
      </c>
      <c r="F18" s="103">
        <v>10</v>
      </c>
      <c r="G18" s="57">
        <f>IF(ISBLANK(F18),"",VLOOKUP(F18,'Dico automate repart.'!$K$4:$N$28,2,FALSE))</f>
        <v>1</v>
      </c>
      <c r="H18" s="57">
        <f>IF(ISBLANK(F18),"",VLOOKUP(F18,'Dico automate repart.'!$K$4:$N$28,3,FALSE))</f>
        <v>1</v>
      </c>
      <c r="I18" s="57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57" t="str">
        <f>IF(ISBLANK($B19),"",VLOOKUP($B19,'Dico automate repart.'!$K$4:$N$28,2,FALSE))</f>
        <v/>
      </c>
      <c r="D19" s="57" t="str">
        <f>IF(ISBLANK($B19),"",VLOOKUP($B19,'Dico automate repart.'!$K$4:$N$28,3,FALSE))</f>
        <v/>
      </c>
      <c r="E19" s="57" t="str">
        <f>IF(ISBLANK($B19),"",VLOOKUP($B19,'Dico automate repart.'!$K$4:$N$28,4,FALSE))</f>
        <v/>
      </c>
      <c r="F19" s="103">
        <v>3</v>
      </c>
      <c r="G19" s="57">
        <f>IF(ISBLANK(F19),"",VLOOKUP(F19,'Dico automate repart.'!$K$4:$N$28,2,FALSE))</f>
        <v>0</v>
      </c>
      <c r="H19" s="57">
        <f>IF(ISBLANK(F19),"",VLOOKUP(F19,'Dico automate repart.'!$K$4:$N$28,3,FALSE))</f>
        <v>1</v>
      </c>
      <c r="I19" s="57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57" t="str">
        <f>IF(ISBLANK($B20),"",VLOOKUP($B20,'Dico automate repart.'!$K$4:$N$28,2,FALSE))</f>
        <v/>
      </c>
      <c r="D20" s="57" t="str">
        <f>IF(ISBLANK($B20),"",VLOOKUP($B20,'Dico automate repart.'!$K$4:$N$28,3,FALSE))</f>
        <v/>
      </c>
      <c r="E20" s="57" t="str">
        <f>IF(ISBLANK($B20),"",VLOOKUP($B20,'Dico automate repart.'!$K$4:$N$28,4,FALSE))</f>
        <v/>
      </c>
      <c r="F20" s="103"/>
      <c r="G20" s="57" t="str">
        <f>IF(ISBLANK(F20),"",VLOOKUP(F20,'Dico automate repart.'!$K$4:$N$28,2,FALSE))</f>
        <v/>
      </c>
      <c r="H20" s="57" t="str">
        <f>IF(ISBLANK(F20),"",VLOOKUP(F20,'Dico automate repart.'!$K$4:$N$28,3,FALSE))</f>
        <v/>
      </c>
      <c r="I20" s="57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57" t="str">
        <f>IF(ISBLANK($B21),"",VLOOKUP($B21,'Dico automate repart.'!$K$4:$N$28,2,FALSE))</f>
        <v/>
      </c>
      <c r="D21" s="57" t="str">
        <f>IF(ISBLANK($B21),"",VLOOKUP($B21,'Dico automate repart.'!$K$4:$N$28,3,FALSE))</f>
        <v/>
      </c>
      <c r="E21" s="57" t="str">
        <f>IF(ISBLANK($B21),"",VLOOKUP($B21,'Dico automate repart.'!$K$4:$N$28,4,FALSE))</f>
        <v/>
      </c>
      <c r="F21" s="103">
        <v>5</v>
      </c>
      <c r="G21" s="57">
        <f>IF(ISBLANK(F21),"",VLOOKUP(F21,'Dico automate repart.'!$K$4:$N$28,2,FALSE))</f>
        <v>2</v>
      </c>
      <c r="H21" s="57">
        <f>IF(ISBLANK(F21),"",VLOOKUP(F21,'Dico automate repart.'!$K$4:$N$28,3,FALSE))</f>
        <v>1</v>
      </c>
      <c r="I21" s="57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57" t="str">
        <f>IF(ISBLANK($B22),"",VLOOKUP($B22,'Dico automate repart.'!$K$4:$N$28,2,FALSE))</f>
        <v/>
      </c>
      <c r="D22" s="57" t="str">
        <f>IF(ISBLANK($B22),"",VLOOKUP($B22,'Dico automate repart.'!$K$4:$N$28,3,FALSE))</f>
        <v/>
      </c>
      <c r="E22" s="57" t="str">
        <f>IF(ISBLANK($B22),"",VLOOKUP($B22,'Dico automate repart.'!$K$4:$N$28,4,FALSE))</f>
        <v/>
      </c>
      <c r="F22" s="103">
        <v>4</v>
      </c>
      <c r="G22" s="57">
        <f>IF(ISBLANK(F22),"",VLOOKUP(F22,'Dico automate repart.'!$K$4:$N$28,2,FALSE))</f>
        <v>1</v>
      </c>
      <c r="H22" s="57">
        <f>IF(ISBLANK(F22),"",VLOOKUP(F22,'Dico automate repart.'!$K$4:$N$28,3,FALSE))</f>
        <v>1</v>
      </c>
      <c r="I22" s="57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58"/>
      <c r="D23" s="58"/>
      <c r="E23" s="58"/>
      <c r="F23" s="104"/>
      <c r="G23" s="58"/>
      <c r="H23" s="58"/>
      <c r="I23" s="58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57" t="str">
        <f>IF(ISBLANK($B24),"",VLOOKUP($B24,'Dico automate repart.'!$K$4:$N$28,2,FALSE))</f>
        <v/>
      </c>
      <c r="D24" s="57" t="str">
        <f>IF(ISBLANK($B24),"",VLOOKUP($B24,'Dico automate repart.'!$K$4:$N$28,3,FALSE))</f>
        <v/>
      </c>
      <c r="E24" s="57" t="str">
        <f>IF(ISBLANK($B24),"",VLOOKUP($B24,'Dico automate repart.'!$K$4:$N$28,4,FALSE))</f>
        <v/>
      </c>
      <c r="F24" s="105">
        <v>1</v>
      </c>
      <c r="G24" s="57">
        <f>IF(ISBLANK(F24),"",VLOOKUP(F24,'Dico automate repart.'!$K$4:$N$28,2,FALSE))</f>
        <v>1</v>
      </c>
      <c r="H24" s="57">
        <f>IF(ISBLANK(F24),"",VLOOKUP(F24,'Dico automate repart.'!$K$4:$N$28,3,FALSE))</f>
        <v>0</v>
      </c>
      <c r="I24" s="57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57">
        <f>IF(ISBLANK($B25),"",VLOOKUP($B25,'Dico automate repart.'!$K$4:$N$28,2,FALSE))</f>
        <v>2</v>
      </c>
      <c r="D25" s="57">
        <f>IF(ISBLANK($B25),"",VLOOKUP($B25,'Dico automate repart.'!$K$4:$N$28,3,FALSE))</f>
        <v>0</v>
      </c>
      <c r="E25" s="57">
        <f>IF(ISBLANK($B25),"",VLOOKUP($B25,'Dico automate repart.'!$K$4:$N$28,4,FALSE))</f>
        <v>0</v>
      </c>
      <c r="F25" s="105">
        <v>11</v>
      </c>
      <c r="G25" s="57">
        <f>IF(ISBLANK(F25),"",VLOOKUP(F25,'Dico automate repart.'!$K$4:$N$28,2,FALSE))</f>
        <v>2</v>
      </c>
      <c r="H25" s="57">
        <f>IF(ISBLANK(F25),"",VLOOKUP(F25,'Dico automate repart.'!$K$4:$N$28,3,FALSE))</f>
        <v>1</v>
      </c>
      <c r="I25" s="57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57">
        <f>IF(ISBLANK($B26),"",VLOOKUP($B26,'Dico automate repart.'!$K$4:$N$28,2,FALSE))</f>
        <v>0</v>
      </c>
      <c r="D26" s="57">
        <f>IF(ISBLANK($B26),"",VLOOKUP($B26,'Dico automate repart.'!$K$4:$N$28,3,FALSE))</f>
        <v>1</v>
      </c>
      <c r="E26" s="57">
        <f>IF(ISBLANK($B26),"",VLOOKUP($B26,'Dico automate repart.'!$K$4:$N$28,4,FALSE))</f>
        <v>0</v>
      </c>
      <c r="F26" s="106"/>
      <c r="G26" s="57" t="str">
        <f>IF(ISBLANK(F26),"",VLOOKUP(F26,'Dico automate repart.'!$K$4:$N$28,2,FALSE))</f>
        <v/>
      </c>
      <c r="H26" s="57" t="str">
        <f>IF(ISBLANK(F26),"",VLOOKUP(F26,'Dico automate repart.'!$K$4:$N$28,3,FALSE))</f>
        <v/>
      </c>
      <c r="I26" s="57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57">
        <f>IF(ISBLANK($B27),"",VLOOKUP($B27,'Dico automate repart.'!$K$4:$N$28,2,FALSE))</f>
        <v>2</v>
      </c>
      <c r="D27" s="57">
        <f>IF(ISBLANK($B27),"",VLOOKUP($B27,'Dico automate repart.'!$K$4:$N$28,3,FALSE))</f>
        <v>1</v>
      </c>
      <c r="E27" s="57">
        <f>IF(ISBLANK($B27),"",VLOOKUP($B27,'Dico automate repart.'!$K$4:$N$28,4,FALSE))</f>
        <v>0</v>
      </c>
      <c r="F27" s="106">
        <v>20</v>
      </c>
      <c r="G27" s="57">
        <f>IF(ISBLANK(F27),"",VLOOKUP(F27,'Dico automate repart.'!$K$4:$N$28,2,FALSE))</f>
        <v>2</v>
      </c>
      <c r="H27" s="57">
        <f>IF(ISBLANK(F27),"",VLOOKUP(F27,'Dico automate repart.'!$K$4:$N$28,3,FALSE))</f>
        <v>0</v>
      </c>
      <c r="I27" s="57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58"/>
      <c r="D28" s="58"/>
      <c r="E28" s="58"/>
      <c r="F28" s="107"/>
      <c r="G28" s="58"/>
      <c r="H28" s="58"/>
      <c r="I28" s="58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57">
        <f>IF(ISBLANK($B29),"",VLOOKUP($B29,'Dico automate repart.'!$K$4:$N$28,2,FALSE))</f>
        <v>1</v>
      </c>
      <c r="D29" s="57">
        <f>IF(ISBLANK($B29),"",VLOOKUP($B29,'Dico automate repart.'!$K$4:$N$28,3,FALSE))</f>
        <v>0</v>
      </c>
      <c r="E29" s="57">
        <f>IF(ISBLANK($B29),"",VLOOKUP($B29,'Dico automate repart.'!$K$4:$N$28,4,FALSE))</f>
        <v>0</v>
      </c>
      <c r="F29" s="108">
        <v>1</v>
      </c>
      <c r="G29" s="57">
        <f>IF(ISBLANK(F29),"",VLOOKUP(F29,'Dico automate repart.'!$K$4:$N$28,2,FALSE))</f>
        <v>1</v>
      </c>
      <c r="H29" s="57">
        <f>IF(ISBLANK(F29),"",VLOOKUP(F29,'Dico automate repart.'!$K$4:$N$28,3,FALSE))</f>
        <v>0</v>
      </c>
      <c r="I29" s="57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57" t="str">
        <f>IF(ISBLANK($B30),"",VLOOKUP($B30,'Dico automate repart.'!$K$4:$N$28,2,FALSE))</f>
        <v/>
      </c>
      <c r="D30" s="57" t="str">
        <f>IF(ISBLANK($B30),"",VLOOKUP($B30,'Dico automate repart.'!$K$4:$N$28,3,FALSE))</f>
        <v/>
      </c>
      <c r="E30" s="57" t="str">
        <f>IF(ISBLANK($B30),"",VLOOKUP($B30,'Dico automate repart.'!$K$4:$N$28,4,FALSE))</f>
        <v/>
      </c>
      <c r="F30" s="108">
        <v>11</v>
      </c>
      <c r="G30" s="57">
        <f>IF(ISBLANK(F30),"",VLOOKUP(F30,'Dico automate repart.'!$K$4:$N$28,2,FALSE))</f>
        <v>2</v>
      </c>
      <c r="H30" s="57">
        <f>IF(ISBLANK(F30),"",VLOOKUP(F30,'Dico automate repart.'!$K$4:$N$28,3,FALSE))</f>
        <v>1</v>
      </c>
      <c r="I30" s="57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57">
        <f>IF(ISBLANK($B31),"",VLOOKUP($B31,'Dico automate repart.'!$K$4:$N$28,2,FALSE))</f>
        <v>1</v>
      </c>
      <c r="D31" s="57">
        <f>IF(ISBLANK($B31),"",VLOOKUP($B31,'Dico automate repart.'!$K$4:$N$28,3,FALSE))</f>
        <v>1</v>
      </c>
      <c r="E31" s="57">
        <f>IF(ISBLANK($B31),"",VLOOKUP($B31,'Dico automate repart.'!$K$4:$N$28,4,FALSE))</f>
        <v>0</v>
      </c>
      <c r="F31" s="108">
        <v>7</v>
      </c>
      <c r="G31" s="57">
        <f>IF(ISBLANK(F31),"",VLOOKUP(F31,'Dico automate repart.'!$K$4:$N$28,2,FALSE))</f>
        <v>1</v>
      </c>
      <c r="H31" s="57">
        <f>IF(ISBLANK(F31),"",VLOOKUP(F31,'Dico automate repart.'!$K$4:$N$28,3,FALSE))</f>
        <v>0</v>
      </c>
      <c r="I31" s="57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59" t="str">
        <f>IF(ISBLANK($B32),"",VLOOKUP($B32,'Dico automate repart.'!$K$4:$N$28,2,FALSE))</f>
        <v/>
      </c>
      <c r="D32" s="59" t="str">
        <f>IF(ISBLANK($B32),"",VLOOKUP($B32,'Dico automate repart.'!$K$4:$N$28,3,FALSE))</f>
        <v/>
      </c>
      <c r="E32" s="59" t="str">
        <f>IF(ISBLANK($B32),"",VLOOKUP($B32,'Dico automate repart.'!$K$4:$N$28,4,FALSE))</f>
        <v/>
      </c>
      <c r="F32" s="110"/>
      <c r="G32" s="59" t="str">
        <f>IF(ISBLANK(F32),"",VLOOKUP(F32,'Dico automate repart.'!$K$4:$N$28,2,FALSE))</f>
        <v/>
      </c>
      <c r="H32" s="59" t="str">
        <f>IF(ISBLANK(F32),"",VLOOKUP(F32,'Dico automate repart.'!$K$4:$N$28,3,FALSE))</f>
        <v/>
      </c>
      <c r="I32" s="59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57" t="str">
        <f>IF(ISBLANK($B33),"",VLOOKUP($B33,'Dico automate repart.'!$K$4:$N$28,2,FALSE))</f>
        <v/>
      </c>
      <c r="D33" s="57" t="str">
        <f>IF(ISBLANK($B33),"",VLOOKUP($B33,'Dico automate repart.'!$K$4:$N$28,3,FALSE))</f>
        <v/>
      </c>
      <c r="E33" s="57" t="str">
        <f>IF(ISBLANK($B33),"",VLOOKUP($B33,'Dico automate repart.'!$K$4:$N$28,4,FALSE))</f>
        <v/>
      </c>
      <c r="F33" s="106">
        <v>6</v>
      </c>
      <c r="G33" s="57">
        <f>IF(ISBLANK(F33),"",VLOOKUP(F33,'Dico automate repart.'!$K$4:$N$28,2,FALSE))</f>
        <v>0</v>
      </c>
      <c r="H33" s="57">
        <f>IF(ISBLANK(F33),"",VLOOKUP(F33,'Dico automate repart.'!$K$4:$N$28,3,FALSE))</f>
        <v>0</v>
      </c>
      <c r="I33" s="57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</v>
      </c>
      <c r="C34" s="57">
        <f>IF(ISBLANK($B34),"",VLOOKUP($B34,'Dico automate repart.'!$K$4:$N$28,2,FALSE))</f>
        <v>1</v>
      </c>
      <c r="D34" s="57">
        <f>IF(ISBLANK($B34),"",VLOOKUP($B34,'Dico automate repart.'!$K$4:$N$28,3,FALSE))</f>
        <v>0</v>
      </c>
      <c r="E34" s="57">
        <f>IF(ISBLANK($B34),"",VLOOKUP($B34,'Dico automate repart.'!$K$4:$N$28,4,FALSE))</f>
        <v>0</v>
      </c>
      <c r="F34" s="106"/>
      <c r="G34" s="57" t="str">
        <f>IF(ISBLANK(F34),"",VLOOKUP(F34,'Dico automate repart.'!$K$4:$N$28,2,FALSE))</f>
        <v/>
      </c>
      <c r="H34" s="57" t="str">
        <f>IF(ISBLANK(F34),"",VLOOKUP(F34,'Dico automate repart.'!$K$4:$N$28,3,FALSE))</f>
        <v/>
      </c>
      <c r="I34" s="57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57">
        <f>IF(ISBLANK($B35),"",VLOOKUP($B35,'Dico automate repart.'!$K$4:$N$28,2,FALSE))</f>
        <v>2</v>
      </c>
      <c r="D35" s="57">
        <f>IF(ISBLANK($B35),"",VLOOKUP($B35,'Dico automate repart.'!$K$4:$N$28,3,FALSE))</f>
        <v>1</v>
      </c>
      <c r="E35" s="57">
        <f>IF(ISBLANK($B35),"",VLOOKUP($B35,'Dico automate repart.'!$K$4:$N$28,4,FALSE))</f>
        <v>1</v>
      </c>
      <c r="F35" s="106">
        <v>11</v>
      </c>
      <c r="G35" s="57">
        <f>IF(ISBLANK(F35),"",VLOOKUP(F35,'Dico automate repart.'!$K$4:$N$28,2,FALSE))</f>
        <v>2</v>
      </c>
      <c r="H35" s="57">
        <f>IF(ISBLANK(F35),"",VLOOKUP(F35,'Dico automate repart.'!$K$4:$N$28,3,FALSE))</f>
        <v>1</v>
      </c>
      <c r="I35" s="57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57" t="str">
        <f>IF(ISBLANK($B36),"",VLOOKUP($B36,'Dico automate repart.'!$K$4:$N$28,2,FALSE))</f>
        <v/>
      </c>
      <c r="D36" s="57" t="str">
        <f>IF(ISBLANK($B36),"",VLOOKUP($B36,'Dico automate repart.'!$K$4:$N$28,3,FALSE))</f>
        <v/>
      </c>
      <c r="E36" s="57" t="str">
        <f>IF(ISBLANK($B36),"",VLOOKUP($B36,'Dico automate repart.'!$K$4:$N$28,4,FALSE))</f>
        <v/>
      </c>
      <c r="F36" s="106"/>
      <c r="G36" s="57" t="str">
        <f>IF(ISBLANK(F36),"",VLOOKUP(F36,'Dico automate repart.'!$K$4:$N$28,2,FALSE))</f>
        <v/>
      </c>
      <c r="H36" s="57" t="str">
        <f>IF(ISBLANK(F36),"",VLOOKUP(F36,'Dico automate repart.'!$K$4:$N$28,3,FALSE))</f>
        <v/>
      </c>
      <c r="I36" s="57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57" t="str">
        <f>IF(ISBLANK($B37),"",VLOOKUP($B37,'Dico automate repart.'!$K$4:$N$28,2,FALSE))</f>
        <v/>
      </c>
      <c r="D37" s="57" t="str">
        <f>IF(ISBLANK($B37),"",VLOOKUP($B37,'Dico automate repart.'!$K$4:$N$28,3,FALSE))</f>
        <v/>
      </c>
      <c r="E37" s="57" t="str">
        <f>IF(ISBLANK($B37),"",VLOOKUP($B37,'Dico automate repart.'!$K$4:$N$28,4,FALSE))</f>
        <v/>
      </c>
      <c r="F37" s="106"/>
      <c r="G37" s="57" t="str">
        <f>IF(ISBLANK(F37),"",VLOOKUP(F37,'Dico automate repart.'!$K$4:$N$28,2,FALSE))</f>
        <v/>
      </c>
      <c r="H37" s="57" t="str">
        <f>IF(ISBLANK(F37),"",VLOOKUP(F37,'Dico automate repart.'!$K$4:$N$28,3,FALSE))</f>
        <v/>
      </c>
      <c r="I37" s="57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57" t="str">
        <f>IF(ISBLANK($B38),"",VLOOKUP($B38,'Dico automate repart.'!$K$4:$N$28,2,FALSE))</f>
        <v/>
      </c>
      <c r="D38" s="57" t="str">
        <f>IF(ISBLANK($B38),"",VLOOKUP($B38,'Dico automate repart.'!$K$4:$N$28,3,FALSE))</f>
        <v/>
      </c>
      <c r="E38" s="57" t="str">
        <f>IF(ISBLANK($B38),"",VLOOKUP($B38,'Dico automate repart.'!$K$4:$N$28,4,FALSE))</f>
        <v/>
      </c>
      <c r="F38" s="106"/>
      <c r="G38" s="57" t="str">
        <f>IF(ISBLANK(F38),"",VLOOKUP(F38,'Dico automate repart.'!$K$4:$N$28,2,FALSE))</f>
        <v/>
      </c>
      <c r="H38" s="57" t="str">
        <f>IF(ISBLANK(F38),"",VLOOKUP(F38,'Dico automate repart.'!$K$4:$N$28,3,FALSE))</f>
        <v/>
      </c>
      <c r="I38" s="57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57" t="str">
        <f>IF(ISBLANK($B39),"",VLOOKUP($B39,'Dico automate repart.'!$K$4:$N$28,2,FALSE))</f>
        <v/>
      </c>
      <c r="D39" s="57" t="str">
        <f>IF(ISBLANK($B39),"",VLOOKUP($B39,'Dico automate repart.'!$K$4:$N$28,3,FALSE))</f>
        <v/>
      </c>
      <c r="E39" s="57" t="str">
        <f>IF(ISBLANK($B39),"",VLOOKUP($B39,'Dico automate repart.'!$K$4:$N$28,4,FALSE))</f>
        <v/>
      </c>
      <c r="F39" s="106"/>
      <c r="G39" s="57" t="str">
        <f>IF(ISBLANK(F39),"",VLOOKUP(F39,'Dico automate repart.'!$K$4:$N$28,2,FALSE))</f>
        <v/>
      </c>
      <c r="H39" s="57" t="str">
        <f>IF(ISBLANK(F39),"",VLOOKUP(F39,'Dico automate repart.'!$K$4:$N$28,3,FALSE))</f>
        <v/>
      </c>
      <c r="I39" s="57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09"/>
      <c r="C40" s="57" t="str">
        <f>IF(ISBLANK($B40),"",VLOOKUP($B40,'Dico automate repart.'!$K$4:$N$28,2,FALSE))</f>
        <v/>
      </c>
      <c r="D40" s="57" t="str">
        <f>IF(ISBLANK($B40),"",VLOOKUP($B40,'Dico automate repart.'!$K$4:$N$28,3,FALSE))</f>
        <v/>
      </c>
      <c r="E40" s="57" t="str">
        <f>IF(ISBLANK($B40),"",VLOOKUP($B40,'Dico automate repart.'!$K$4:$N$28,4,FALSE))</f>
        <v/>
      </c>
      <c r="F40" s="109"/>
      <c r="G40" s="57" t="str">
        <f>IF(ISBLANK(F40),"",VLOOKUP(F40,'Dico automate repart.'!$K$4:$N$28,2,FALSE))</f>
        <v/>
      </c>
      <c r="H40" s="57" t="str">
        <f>IF(ISBLANK(F40),"",VLOOKUP(F40,'Dico automate repart.'!$K$4:$N$28,3,FALSE))</f>
        <v/>
      </c>
      <c r="I40" s="57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24.479999999999997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9</v>
      </c>
      <c r="D49" s="121">
        <f ca="1">D41-[1]!SOMME_SI_COULEUR(D8:D40,65280)</f>
        <v>4</v>
      </c>
      <c r="E49" s="121">
        <f ca="1">E41-[1]!SOMME_SI_COULEUR(E8:E40,65280)</f>
        <v>1</v>
      </c>
      <c r="F49" s="121"/>
      <c r="G49" s="121">
        <f ca="1">G41-[1]!SOMME_SI_COULEUR(G8:G40,65280)</f>
        <v>21</v>
      </c>
      <c r="H49" s="121">
        <f ca="1">H41-[1]!SOMME_SI_COULEUR(H8:H40,65280)</f>
        <v>12</v>
      </c>
      <c r="I49" s="121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A4:A5"/>
    <mergeCell ref="B4:I4"/>
    <mergeCell ref="K4:X52"/>
    <mergeCell ref="B5:I5"/>
    <mergeCell ref="A42:I42"/>
    <mergeCell ref="B1:X1"/>
    <mergeCell ref="A2:A3"/>
    <mergeCell ref="B2:X2"/>
    <mergeCell ref="B3:J3"/>
    <mergeCell ref="K3:X3"/>
    <mergeCell ref="Q53:X54"/>
    <mergeCell ref="B46:E46"/>
    <mergeCell ref="F46:I46"/>
    <mergeCell ref="B47:E47"/>
    <mergeCell ref="F47:I47"/>
    <mergeCell ref="B48:I48"/>
    <mergeCell ref="B53:I54"/>
  </mergeCells>
  <pageMargins left="0.7" right="0.7" top="0.75" bottom="0.75" header="0.3" footer="0.3"/>
  <pageSetup paperSize="9" scale="65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CF80D-D3F8-4750-A086-12D8B9DE39D1}">
  <sheetPr codeName="Feuil19">
    <tabColor theme="0"/>
  </sheetPr>
  <dimension ref="A1:X81"/>
  <sheetViews>
    <sheetView topLeftCell="A34" zoomScale="95" zoomScaleNormal="95" workbookViewId="0">
      <selection activeCell="C49" sqref="C49:I51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3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57" t="str">
        <f>IF(ISBLANK($B8),"",VLOOKUP($B8,'Dico automate repart.'!$K$4:$N$28,2,FALSE))</f>
        <v/>
      </c>
      <c r="D8" s="57" t="str">
        <f>IF(ISBLANK($B8),"",VLOOKUP($B8,'Dico automate repart.'!$K$4:$N$28,3,FALSE))</f>
        <v/>
      </c>
      <c r="E8" s="57" t="str">
        <f>IF(ISBLANK($B8),"",VLOOKUP($B8,'Dico automate repart.'!$K$4:$N$28,4,FALSE))</f>
        <v/>
      </c>
      <c r="F8" s="85"/>
      <c r="G8" s="57" t="str">
        <f>IF(ISBLANK(F8),"",VLOOKUP(F8,'Dico automate repart.'!$K$4:$N$28,2,FALSE))</f>
        <v/>
      </c>
      <c r="H8" s="57" t="str">
        <f>IF(ISBLANK(F8),"",VLOOKUP(F8,'Dico automate repart.'!$K$4:$N$28,3,FALSE))</f>
        <v/>
      </c>
      <c r="I8" s="57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57" t="str">
        <f>IF(ISBLANK($B9),"",VLOOKUP($B9,'Dico automate repart.'!$K$4:$N$28,2,FALSE))</f>
        <v/>
      </c>
      <c r="D9" s="57" t="str">
        <f>IF(ISBLANK($B9),"",VLOOKUP($B9,'Dico automate repart.'!$K$4:$N$28,3,FALSE))</f>
        <v/>
      </c>
      <c r="E9" s="57" t="str">
        <f>IF(ISBLANK($B9),"",VLOOKUP($B9,'Dico automate repart.'!$K$4:$N$28,4,FALSE))</f>
        <v/>
      </c>
      <c r="F9" s="101">
        <v>7</v>
      </c>
      <c r="G9" s="57">
        <f>IF(ISBLANK(F9),"",VLOOKUP(F9,'Dico automate repart.'!$K$4:$N$28,2,FALSE))</f>
        <v>1</v>
      </c>
      <c r="H9" s="57">
        <f>IF(ISBLANK(F9),"",VLOOKUP(F9,'Dico automate repart.'!$K$4:$N$28,3,FALSE))</f>
        <v>0</v>
      </c>
      <c r="I9" s="57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57" t="str">
        <f>IF(ISBLANK($B10),"",VLOOKUP($B10,'Dico automate repart.'!$K$4:$N$28,2,FALSE))</f>
        <v/>
      </c>
      <c r="D10" s="57" t="str">
        <f>IF(ISBLANK($B10),"",VLOOKUP($B10,'Dico automate repart.'!$K$4:$N$28,3,FALSE))</f>
        <v/>
      </c>
      <c r="E10" s="57" t="str">
        <f>IF(ISBLANK($B10),"",VLOOKUP($B10,'Dico automate repart.'!$K$4:$N$28,4,FALSE))</f>
        <v/>
      </c>
      <c r="F10" s="101">
        <v>5</v>
      </c>
      <c r="G10" s="57">
        <f>IF(ISBLANK(F10),"",VLOOKUP(F10,'Dico automate repart.'!$K$4:$N$28,2,FALSE))</f>
        <v>2</v>
      </c>
      <c r="H10" s="57">
        <f>IF(ISBLANK(F10),"",VLOOKUP(F10,'Dico automate repart.'!$K$4:$N$28,3,FALSE))</f>
        <v>1</v>
      </c>
      <c r="I10" s="57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57" t="str">
        <f>IF(ISBLANK($B11),"",VLOOKUP($B11,'Dico automate repart.'!$K$4:$N$28,2,FALSE))</f>
        <v/>
      </c>
      <c r="D11" s="57" t="str">
        <f>IF(ISBLANK($B11),"",VLOOKUP($B11,'Dico automate repart.'!$K$4:$N$28,3,FALSE))</f>
        <v/>
      </c>
      <c r="E11" s="57" t="str">
        <f>IF(ISBLANK($B11),"",VLOOKUP($B11,'Dico automate repart.'!$K$4:$N$28,4,FALSE))</f>
        <v/>
      </c>
      <c r="F11" s="101">
        <v>3</v>
      </c>
      <c r="G11" s="57">
        <f>IF(ISBLANK(F11),"",VLOOKUP(F11,'Dico automate repart.'!$K$4:$N$28,2,FALSE))</f>
        <v>0</v>
      </c>
      <c r="H11" s="57">
        <f>IF(ISBLANK(F11),"",VLOOKUP(F11,'Dico automate repart.'!$K$4:$N$28,3,FALSE))</f>
        <v>1</v>
      </c>
      <c r="I11" s="57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57" t="str">
        <f>IF(ISBLANK($B12),"",VLOOKUP($B12,'Dico automate repart.'!$K$4:$N$28,2,FALSE))</f>
        <v/>
      </c>
      <c r="D12" s="57" t="str">
        <f>IF(ISBLANK($B12),"",VLOOKUP($B12,'Dico automate repart.'!$K$4:$N$28,3,FALSE))</f>
        <v/>
      </c>
      <c r="E12" s="57" t="str">
        <f>IF(ISBLANK($B12),"",VLOOKUP($B12,'Dico automate repart.'!$K$4:$N$28,4,FALSE))</f>
        <v/>
      </c>
      <c r="F12" s="101">
        <v>4</v>
      </c>
      <c r="G12" s="57">
        <f>IF(ISBLANK(F12),"",VLOOKUP(F12,'Dico automate repart.'!$K$4:$N$28,2,FALSE))</f>
        <v>1</v>
      </c>
      <c r="H12" s="57">
        <f>IF(ISBLANK(F12),"",VLOOKUP(F12,'Dico automate repart.'!$K$4:$N$28,3,FALSE))</f>
        <v>1</v>
      </c>
      <c r="I12" s="57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57" t="str">
        <f>IF(ISBLANK($B13),"",VLOOKUP($B13,'Dico automate repart.'!$K$4:$N$28,2,FALSE))</f>
        <v/>
      </c>
      <c r="D13" s="57" t="str">
        <f>IF(ISBLANK($B13),"",VLOOKUP($B13,'Dico automate repart.'!$K$4:$N$28,3,FALSE))</f>
        <v/>
      </c>
      <c r="E13" s="57" t="str">
        <f>IF(ISBLANK($B13),"",VLOOKUP($B13,'Dico automate repart.'!$K$4:$N$28,4,FALSE))</f>
        <v/>
      </c>
      <c r="F13" s="101">
        <v>6</v>
      </c>
      <c r="G13" s="57">
        <f>IF(ISBLANK(F13),"",VLOOKUP(F13,'Dico automate repart.'!$K$4:$N$28,2,FALSE))</f>
        <v>0</v>
      </c>
      <c r="H13" s="57">
        <f>IF(ISBLANK(F13),"",VLOOKUP(F13,'Dico automate repart.'!$K$4:$N$28,3,FALSE))</f>
        <v>0</v>
      </c>
      <c r="I13" s="57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57" t="str">
        <f>IF(ISBLANK($B14),"",VLOOKUP($B14,'Dico automate repart.'!$K$4:$N$28,2,FALSE))</f>
        <v/>
      </c>
      <c r="D14" s="57" t="str">
        <f>IF(ISBLANK($B14),"",VLOOKUP($B14,'Dico automate repart.'!$K$4:$N$28,3,FALSE))</f>
        <v/>
      </c>
      <c r="E14" s="57" t="str">
        <f>IF(ISBLANK($B14),"",VLOOKUP($B14,'Dico automate repart.'!$K$4:$N$28,4,FALSE))</f>
        <v/>
      </c>
      <c r="F14" s="101">
        <v>5</v>
      </c>
      <c r="G14" s="57">
        <f>IF(ISBLANK(F14),"",VLOOKUP(F14,'Dico automate repart.'!$K$4:$N$28,2,FALSE))</f>
        <v>2</v>
      </c>
      <c r="H14" s="57">
        <f>IF(ISBLANK(F14),"",VLOOKUP(F14,'Dico automate repart.'!$K$4:$N$28,3,FALSE))</f>
        <v>1</v>
      </c>
      <c r="I14" s="57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58"/>
      <c r="D15" s="58"/>
      <c r="E15" s="58"/>
      <c r="F15" s="102"/>
      <c r="G15" s="58"/>
      <c r="H15" s="58"/>
      <c r="I15" s="58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57" t="str">
        <f>IF(ISBLANK($B16),"",VLOOKUP($B16,'Dico automate repart.'!$K$4:$N$28,2,FALSE))</f>
        <v/>
      </c>
      <c r="D16" s="57" t="str">
        <f>IF(ISBLANK($B16),"",VLOOKUP($B16,'Dico automate repart.'!$K$4:$N$28,3,FALSE))</f>
        <v/>
      </c>
      <c r="E16" s="57" t="str">
        <f>IF(ISBLANK($B16),"",VLOOKUP($B16,'Dico automate repart.'!$K$4:$N$28,4,FALSE))</f>
        <v/>
      </c>
      <c r="F16" s="103">
        <v>9</v>
      </c>
      <c r="G16" s="57">
        <f>IF(ISBLANK(F16),"",VLOOKUP(F16,'Dico automate repart.'!$K$4:$N$28,2,FALSE))</f>
        <v>0</v>
      </c>
      <c r="H16" s="57">
        <f>IF(ISBLANK(F16),"",VLOOKUP(F16,'Dico automate repart.'!$K$4:$N$28,3,FALSE))</f>
        <v>1</v>
      </c>
      <c r="I16" s="57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59" t="str">
        <f>IF(ISBLANK($B17),"",VLOOKUP($B17,'Dico automate repart.'!$K$4:$N$28,2,FALSE))</f>
        <v/>
      </c>
      <c r="D17" s="59" t="str">
        <f>IF(ISBLANK($B17),"",VLOOKUP($B17,'Dico automate repart.'!$K$4:$N$28,3,FALSE))</f>
        <v/>
      </c>
      <c r="E17" s="59" t="str">
        <f>IF(ISBLANK($B17),"",VLOOKUP($B17,'Dico automate repart.'!$K$4:$N$28,4,FALSE))</f>
        <v/>
      </c>
      <c r="F17" s="102"/>
      <c r="G17" s="59" t="str">
        <f>IF(ISBLANK(F17),"",VLOOKUP(F17,'Dico automate repart.'!$K$4:$N$28,2,FALSE))</f>
        <v/>
      </c>
      <c r="H17" s="59" t="str">
        <f>IF(ISBLANK(F17),"",VLOOKUP(F17,'Dico automate repart.'!$K$4:$N$28,3,FALSE))</f>
        <v/>
      </c>
      <c r="I17" s="59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57" t="str">
        <f>IF(ISBLANK($B18),"",VLOOKUP($B18,'Dico automate repart.'!$K$4:$N$28,2,FALSE))</f>
        <v/>
      </c>
      <c r="D18" s="57" t="str">
        <f>IF(ISBLANK($B18),"",VLOOKUP($B18,'Dico automate repart.'!$K$4:$N$28,3,FALSE))</f>
        <v/>
      </c>
      <c r="E18" s="57" t="str">
        <f>IF(ISBLANK($B18),"",VLOOKUP($B18,'Dico automate repart.'!$K$4:$N$28,4,FALSE))</f>
        <v/>
      </c>
      <c r="F18" s="103">
        <v>10</v>
      </c>
      <c r="G18" s="57">
        <f>IF(ISBLANK(F18),"",VLOOKUP(F18,'Dico automate repart.'!$K$4:$N$28,2,FALSE))</f>
        <v>1</v>
      </c>
      <c r="H18" s="57">
        <f>IF(ISBLANK(F18),"",VLOOKUP(F18,'Dico automate repart.'!$K$4:$N$28,3,FALSE))</f>
        <v>1</v>
      </c>
      <c r="I18" s="57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57" t="str">
        <f>IF(ISBLANK($B19),"",VLOOKUP($B19,'Dico automate repart.'!$K$4:$N$28,2,FALSE))</f>
        <v/>
      </c>
      <c r="D19" s="57" t="str">
        <f>IF(ISBLANK($B19),"",VLOOKUP($B19,'Dico automate repart.'!$K$4:$N$28,3,FALSE))</f>
        <v/>
      </c>
      <c r="E19" s="57" t="str">
        <f>IF(ISBLANK($B19),"",VLOOKUP($B19,'Dico automate repart.'!$K$4:$N$28,4,FALSE))</f>
        <v/>
      </c>
      <c r="F19" s="103">
        <v>3</v>
      </c>
      <c r="G19" s="57">
        <f>IF(ISBLANK(F19),"",VLOOKUP(F19,'Dico automate repart.'!$K$4:$N$28,2,FALSE))</f>
        <v>0</v>
      </c>
      <c r="H19" s="57">
        <f>IF(ISBLANK(F19),"",VLOOKUP(F19,'Dico automate repart.'!$K$4:$N$28,3,FALSE))</f>
        <v>1</v>
      </c>
      <c r="I19" s="57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57" t="str">
        <f>IF(ISBLANK($B20),"",VLOOKUP($B20,'Dico automate repart.'!$K$4:$N$28,2,FALSE))</f>
        <v/>
      </c>
      <c r="D20" s="57" t="str">
        <f>IF(ISBLANK($B20),"",VLOOKUP($B20,'Dico automate repart.'!$K$4:$N$28,3,FALSE))</f>
        <v/>
      </c>
      <c r="E20" s="57" t="str">
        <f>IF(ISBLANK($B20),"",VLOOKUP($B20,'Dico automate repart.'!$K$4:$N$28,4,FALSE))</f>
        <v/>
      </c>
      <c r="F20" s="103"/>
      <c r="G20" s="57" t="str">
        <f>IF(ISBLANK(F20),"",VLOOKUP(F20,'Dico automate repart.'!$K$4:$N$28,2,FALSE))</f>
        <v/>
      </c>
      <c r="H20" s="57" t="str">
        <f>IF(ISBLANK(F20),"",VLOOKUP(F20,'Dico automate repart.'!$K$4:$N$28,3,FALSE))</f>
        <v/>
      </c>
      <c r="I20" s="57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57" t="str">
        <f>IF(ISBLANK($B21),"",VLOOKUP($B21,'Dico automate repart.'!$K$4:$N$28,2,FALSE))</f>
        <v/>
      </c>
      <c r="D21" s="57" t="str">
        <f>IF(ISBLANK($B21),"",VLOOKUP($B21,'Dico automate repart.'!$K$4:$N$28,3,FALSE))</f>
        <v/>
      </c>
      <c r="E21" s="57" t="str">
        <f>IF(ISBLANK($B21),"",VLOOKUP($B21,'Dico automate repart.'!$K$4:$N$28,4,FALSE))</f>
        <v/>
      </c>
      <c r="F21" s="103">
        <v>5</v>
      </c>
      <c r="G21" s="57">
        <f>IF(ISBLANK(F21),"",VLOOKUP(F21,'Dico automate repart.'!$K$4:$N$28,2,FALSE))</f>
        <v>2</v>
      </c>
      <c r="H21" s="57">
        <f>IF(ISBLANK(F21),"",VLOOKUP(F21,'Dico automate repart.'!$K$4:$N$28,3,FALSE))</f>
        <v>1</v>
      </c>
      <c r="I21" s="57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57" t="str">
        <f>IF(ISBLANK($B22),"",VLOOKUP($B22,'Dico automate repart.'!$K$4:$N$28,2,FALSE))</f>
        <v/>
      </c>
      <c r="D22" s="57" t="str">
        <f>IF(ISBLANK($B22),"",VLOOKUP($B22,'Dico automate repart.'!$K$4:$N$28,3,FALSE))</f>
        <v/>
      </c>
      <c r="E22" s="57" t="str">
        <f>IF(ISBLANK($B22),"",VLOOKUP($B22,'Dico automate repart.'!$K$4:$N$28,4,FALSE))</f>
        <v/>
      </c>
      <c r="F22" s="103">
        <v>4</v>
      </c>
      <c r="G22" s="57">
        <f>IF(ISBLANK(F22),"",VLOOKUP(F22,'Dico automate repart.'!$K$4:$N$28,2,FALSE))</f>
        <v>1</v>
      </c>
      <c r="H22" s="57">
        <f>IF(ISBLANK(F22),"",VLOOKUP(F22,'Dico automate repart.'!$K$4:$N$28,3,FALSE))</f>
        <v>1</v>
      </c>
      <c r="I22" s="57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58"/>
      <c r="D23" s="58"/>
      <c r="E23" s="58"/>
      <c r="F23" s="104"/>
      <c r="G23" s="58"/>
      <c r="H23" s="58"/>
      <c r="I23" s="58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57" t="str">
        <f>IF(ISBLANK($B24),"",VLOOKUP($B24,'Dico automate repart.'!$K$4:$N$28,2,FALSE))</f>
        <v/>
      </c>
      <c r="D24" s="57" t="str">
        <f>IF(ISBLANK($B24),"",VLOOKUP($B24,'Dico automate repart.'!$K$4:$N$28,3,FALSE))</f>
        <v/>
      </c>
      <c r="E24" s="57" t="str">
        <f>IF(ISBLANK($B24),"",VLOOKUP($B24,'Dico automate repart.'!$K$4:$N$28,4,FALSE))</f>
        <v/>
      </c>
      <c r="F24" s="105">
        <v>1</v>
      </c>
      <c r="G24" s="57">
        <f>IF(ISBLANK(F24),"",VLOOKUP(F24,'Dico automate repart.'!$K$4:$N$28,2,FALSE))</f>
        <v>1</v>
      </c>
      <c r="H24" s="57">
        <f>IF(ISBLANK(F24),"",VLOOKUP(F24,'Dico automate repart.'!$K$4:$N$28,3,FALSE))</f>
        <v>0</v>
      </c>
      <c r="I24" s="57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57">
        <f>IF(ISBLANK($B25),"",VLOOKUP($B25,'Dico automate repart.'!$K$4:$N$28,2,FALSE))</f>
        <v>2</v>
      </c>
      <c r="D25" s="57">
        <f>IF(ISBLANK($B25),"",VLOOKUP($B25,'Dico automate repart.'!$K$4:$N$28,3,FALSE))</f>
        <v>0</v>
      </c>
      <c r="E25" s="57">
        <f>IF(ISBLANK($B25),"",VLOOKUP($B25,'Dico automate repart.'!$K$4:$N$28,4,FALSE))</f>
        <v>0</v>
      </c>
      <c r="F25" s="105">
        <v>11</v>
      </c>
      <c r="G25" s="57">
        <f>IF(ISBLANK(F25),"",VLOOKUP(F25,'Dico automate repart.'!$K$4:$N$28,2,FALSE))</f>
        <v>2</v>
      </c>
      <c r="H25" s="57">
        <f>IF(ISBLANK(F25),"",VLOOKUP(F25,'Dico automate repart.'!$K$4:$N$28,3,FALSE))</f>
        <v>1</v>
      </c>
      <c r="I25" s="57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57">
        <f>IF(ISBLANK($B26),"",VLOOKUP($B26,'Dico automate repart.'!$K$4:$N$28,2,FALSE))</f>
        <v>0</v>
      </c>
      <c r="D26" s="57">
        <f>IF(ISBLANK($B26),"",VLOOKUP($B26,'Dico automate repart.'!$K$4:$N$28,3,FALSE))</f>
        <v>1</v>
      </c>
      <c r="E26" s="57">
        <f>IF(ISBLANK($B26),"",VLOOKUP($B26,'Dico automate repart.'!$K$4:$N$28,4,FALSE))</f>
        <v>0</v>
      </c>
      <c r="F26" s="106"/>
      <c r="G26" s="57" t="str">
        <f>IF(ISBLANK(F26),"",VLOOKUP(F26,'Dico automate repart.'!$K$4:$N$28,2,FALSE))</f>
        <v/>
      </c>
      <c r="H26" s="57" t="str">
        <f>IF(ISBLANK(F26),"",VLOOKUP(F26,'Dico automate repart.'!$K$4:$N$28,3,FALSE))</f>
        <v/>
      </c>
      <c r="I26" s="57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57">
        <f>IF(ISBLANK($B27),"",VLOOKUP($B27,'Dico automate repart.'!$K$4:$N$28,2,FALSE))</f>
        <v>2</v>
      </c>
      <c r="D27" s="57">
        <f>IF(ISBLANK($B27),"",VLOOKUP($B27,'Dico automate repart.'!$K$4:$N$28,3,FALSE))</f>
        <v>1</v>
      </c>
      <c r="E27" s="57">
        <f>IF(ISBLANK($B27),"",VLOOKUP($B27,'Dico automate repart.'!$K$4:$N$28,4,FALSE))</f>
        <v>0</v>
      </c>
      <c r="F27" s="106">
        <v>20</v>
      </c>
      <c r="G27" s="57">
        <f>IF(ISBLANK(F27),"",VLOOKUP(F27,'Dico automate repart.'!$K$4:$N$28,2,FALSE))</f>
        <v>2</v>
      </c>
      <c r="H27" s="57">
        <f>IF(ISBLANK(F27),"",VLOOKUP(F27,'Dico automate repart.'!$K$4:$N$28,3,FALSE))</f>
        <v>0</v>
      </c>
      <c r="I27" s="57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58"/>
      <c r="D28" s="58"/>
      <c r="E28" s="58"/>
      <c r="F28" s="107"/>
      <c r="G28" s="58"/>
      <c r="H28" s="58"/>
      <c r="I28" s="58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57">
        <f>IF(ISBLANK($B29),"",VLOOKUP($B29,'Dico automate repart.'!$K$4:$N$28,2,FALSE))</f>
        <v>1</v>
      </c>
      <c r="D29" s="57">
        <f>IF(ISBLANK($B29),"",VLOOKUP($B29,'Dico automate repart.'!$K$4:$N$28,3,FALSE))</f>
        <v>0</v>
      </c>
      <c r="E29" s="57">
        <f>IF(ISBLANK($B29),"",VLOOKUP($B29,'Dico automate repart.'!$K$4:$N$28,4,FALSE))</f>
        <v>0</v>
      </c>
      <c r="F29" s="108">
        <v>1</v>
      </c>
      <c r="G29" s="57">
        <f>IF(ISBLANK(F29),"",VLOOKUP(F29,'Dico automate repart.'!$K$4:$N$28,2,FALSE))</f>
        <v>1</v>
      </c>
      <c r="H29" s="57">
        <f>IF(ISBLANK(F29),"",VLOOKUP(F29,'Dico automate repart.'!$K$4:$N$28,3,FALSE))</f>
        <v>0</v>
      </c>
      <c r="I29" s="57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57" t="str">
        <f>IF(ISBLANK($B30),"",VLOOKUP($B30,'Dico automate repart.'!$K$4:$N$28,2,FALSE))</f>
        <v/>
      </c>
      <c r="D30" s="57" t="str">
        <f>IF(ISBLANK($B30),"",VLOOKUP($B30,'Dico automate repart.'!$K$4:$N$28,3,FALSE))</f>
        <v/>
      </c>
      <c r="E30" s="57" t="str">
        <f>IF(ISBLANK($B30),"",VLOOKUP($B30,'Dico automate repart.'!$K$4:$N$28,4,FALSE))</f>
        <v/>
      </c>
      <c r="F30" s="108">
        <v>11</v>
      </c>
      <c r="G30" s="57">
        <f>IF(ISBLANK(F30),"",VLOOKUP(F30,'Dico automate repart.'!$K$4:$N$28,2,FALSE))</f>
        <v>2</v>
      </c>
      <c r="H30" s="57">
        <f>IF(ISBLANK(F30),"",VLOOKUP(F30,'Dico automate repart.'!$K$4:$N$28,3,FALSE))</f>
        <v>1</v>
      </c>
      <c r="I30" s="57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57">
        <f>IF(ISBLANK($B31),"",VLOOKUP($B31,'Dico automate repart.'!$K$4:$N$28,2,FALSE))</f>
        <v>1</v>
      </c>
      <c r="D31" s="57">
        <f>IF(ISBLANK($B31),"",VLOOKUP($B31,'Dico automate repart.'!$K$4:$N$28,3,FALSE))</f>
        <v>1</v>
      </c>
      <c r="E31" s="57">
        <f>IF(ISBLANK($B31),"",VLOOKUP($B31,'Dico automate repart.'!$K$4:$N$28,4,FALSE))</f>
        <v>0</v>
      </c>
      <c r="F31" s="108">
        <v>7</v>
      </c>
      <c r="G31" s="57">
        <f>IF(ISBLANK(F31),"",VLOOKUP(F31,'Dico automate repart.'!$K$4:$N$28,2,FALSE))</f>
        <v>1</v>
      </c>
      <c r="H31" s="57">
        <f>IF(ISBLANK(F31),"",VLOOKUP(F31,'Dico automate repart.'!$K$4:$N$28,3,FALSE))</f>
        <v>0</v>
      </c>
      <c r="I31" s="57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59" t="str">
        <f>IF(ISBLANK($B32),"",VLOOKUP($B32,'Dico automate repart.'!$K$4:$N$28,2,FALSE))</f>
        <v/>
      </c>
      <c r="D32" s="59" t="str">
        <f>IF(ISBLANK($B32),"",VLOOKUP($B32,'Dico automate repart.'!$K$4:$N$28,3,FALSE))</f>
        <v/>
      </c>
      <c r="E32" s="59" t="str">
        <f>IF(ISBLANK($B32),"",VLOOKUP($B32,'Dico automate repart.'!$K$4:$N$28,4,FALSE))</f>
        <v/>
      </c>
      <c r="F32" s="110"/>
      <c r="G32" s="59" t="str">
        <f>IF(ISBLANK(F32),"",VLOOKUP(F32,'Dico automate repart.'!$K$4:$N$28,2,FALSE))</f>
        <v/>
      </c>
      <c r="H32" s="59" t="str">
        <f>IF(ISBLANK(F32),"",VLOOKUP(F32,'Dico automate repart.'!$K$4:$N$28,3,FALSE))</f>
        <v/>
      </c>
      <c r="I32" s="59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57" t="str">
        <f>IF(ISBLANK($B33),"",VLOOKUP($B33,'Dico automate repart.'!$K$4:$N$28,2,FALSE))</f>
        <v/>
      </c>
      <c r="D33" s="57" t="str">
        <f>IF(ISBLANK($B33),"",VLOOKUP($B33,'Dico automate repart.'!$K$4:$N$28,3,FALSE))</f>
        <v/>
      </c>
      <c r="E33" s="57" t="str">
        <f>IF(ISBLANK($B33),"",VLOOKUP($B33,'Dico automate repart.'!$K$4:$N$28,4,FALSE))</f>
        <v/>
      </c>
      <c r="F33" s="106">
        <v>6</v>
      </c>
      <c r="G33" s="57">
        <f>IF(ISBLANK(F33),"",VLOOKUP(F33,'Dico automate repart.'!$K$4:$N$28,2,FALSE))</f>
        <v>0</v>
      </c>
      <c r="H33" s="57">
        <f>IF(ISBLANK(F33),"",VLOOKUP(F33,'Dico automate repart.'!$K$4:$N$28,3,FALSE))</f>
        <v>0</v>
      </c>
      <c r="I33" s="57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</v>
      </c>
      <c r="C34" s="57">
        <f>IF(ISBLANK($B34),"",VLOOKUP($B34,'Dico automate repart.'!$K$4:$N$28,2,FALSE))</f>
        <v>1</v>
      </c>
      <c r="D34" s="57">
        <f>IF(ISBLANK($B34),"",VLOOKUP($B34,'Dico automate repart.'!$K$4:$N$28,3,FALSE))</f>
        <v>0</v>
      </c>
      <c r="E34" s="57">
        <f>IF(ISBLANK($B34),"",VLOOKUP($B34,'Dico automate repart.'!$K$4:$N$28,4,FALSE))</f>
        <v>0</v>
      </c>
      <c r="F34" s="106"/>
      <c r="G34" s="57" t="str">
        <f>IF(ISBLANK(F34),"",VLOOKUP(F34,'Dico automate repart.'!$K$4:$N$28,2,FALSE))</f>
        <v/>
      </c>
      <c r="H34" s="57" t="str">
        <f>IF(ISBLANK(F34),"",VLOOKUP(F34,'Dico automate repart.'!$K$4:$N$28,3,FALSE))</f>
        <v/>
      </c>
      <c r="I34" s="57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57">
        <f>IF(ISBLANK($B35),"",VLOOKUP($B35,'Dico automate repart.'!$K$4:$N$28,2,FALSE))</f>
        <v>2</v>
      </c>
      <c r="D35" s="57">
        <f>IF(ISBLANK($B35),"",VLOOKUP($B35,'Dico automate repart.'!$K$4:$N$28,3,FALSE))</f>
        <v>1</v>
      </c>
      <c r="E35" s="57">
        <f>IF(ISBLANK($B35),"",VLOOKUP($B35,'Dico automate repart.'!$K$4:$N$28,4,FALSE))</f>
        <v>1</v>
      </c>
      <c r="F35" s="106">
        <v>11</v>
      </c>
      <c r="G35" s="57">
        <f>IF(ISBLANK(F35),"",VLOOKUP(F35,'Dico automate repart.'!$K$4:$N$28,2,FALSE))</f>
        <v>2</v>
      </c>
      <c r="H35" s="57">
        <f>IF(ISBLANK(F35),"",VLOOKUP(F35,'Dico automate repart.'!$K$4:$N$28,3,FALSE))</f>
        <v>1</v>
      </c>
      <c r="I35" s="57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57" t="str">
        <f>IF(ISBLANK($B36),"",VLOOKUP($B36,'Dico automate repart.'!$K$4:$N$28,2,FALSE))</f>
        <v/>
      </c>
      <c r="D36" s="57" t="str">
        <f>IF(ISBLANK($B36),"",VLOOKUP($B36,'Dico automate repart.'!$K$4:$N$28,3,FALSE))</f>
        <v/>
      </c>
      <c r="E36" s="57" t="str">
        <f>IF(ISBLANK($B36),"",VLOOKUP($B36,'Dico automate repart.'!$K$4:$N$28,4,FALSE))</f>
        <v/>
      </c>
      <c r="F36" s="106"/>
      <c r="G36" s="57" t="str">
        <f>IF(ISBLANK(F36),"",VLOOKUP(F36,'Dico automate repart.'!$K$4:$N$28,2,FALSE))</f>
        <v/>
      </c>
      <c r="H36" s="57" t="str">
        <f>IF(ISBLANK(F36),"",VLOOKUP(F36,'Dico automate repart.'!$K$4:$N$28,3,FALSE))</f>
        <v/>
      </c>
      <c r="I36" s="57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57" t="str">
        <f>IF(ISBLANK($B37),"",VLOOKUP($B37,'Dico automate repart.'!$K$4:$N$28,2,FALSE))</f>
        <v/>
      </c>
      <c r="D37" s="57" t="str">
        <f>IF(ISBLANK($B37),"",VLOOKUP($B37,'Dico automate repart.'!$K$4:$N$28,3,FALSE))</f>
        <v/>
      </c>
      <c r="E37" s="57" t="str">
        <f>IF(ISBLANK($B37),"",VLOOKUP($B37,'Dico automate repart.'!$K$4:$N$28,4,FALSE))</f>
        <v/>
      </c>
      <c r="F37" s="106"/>
      <c r="G37" s="57" t="str">
        <f>IF(ISBLANK(F37),"",VLOOKUP(F37,'Dico automate repart.'!$K$4:$N$28,2,FALSE))</f>
        <v/>
      </c>
      <c r="H37" s="57" t="str">
        <f>IF(ISBLANK(F37),"",VLOOKUP(F37,'Dico automate repart.'!$K$4:$N$28,3,FALSE))</f>
        <v/>
      </c>
      <c r="I37" s="57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57" t="str">
        <f>IF(ISBLANK($B38),"",VLOOKUP($B38,'Dico automate repart.'!$K$4:$N$28,2,FALSE))</f>
        <v/>
      </c>
      <c r="D38" s="57" t="str">
        <f>IF(ISBLANK($B38),"",VLOOKUP($B38,'Dico automate repart.'!$K$4:$N$28,3,FALSE))</f>
        <v/>
      </c>
      <c r="E38" s="57" t="str">
        <f>IF(ISBLANK($B38),"",VLOOKUP($B38,'Dico automate repart.'!$K$4:$N$28,4,FALSE))</f>
        <v/>
      </c>
      <c r="F38" s="106"/>
      <c r="G38" s="57" t="str">
        <f>IF(ISBLANK(F38),"",VLOOKUP(F38,'Dico automate repart.'!$K$4:$N$28,2,FALSE))</f>
        <v/>
      </c>
      <c r="H38" s="57" t="str">
        <f>IF(ISBLANK(F38),"",VLOOKUP(F38,'Dico automate repart.'!$K$4:$N$28,3,FALSE))</f>
        <v/>
      </c>
      <c r="I38" s="57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57" t="str">
        <f>IF(ISBLANK($B39),"",VLOOKUP($B39,'Dico automate repart.'!$K$4:$N$28,2,FALSE))</f>
        <v/>
      </c>
      <c r="D39" s="57" t="str">
        <f>IF(ISBLANK($B39),"",VLOOKUP($B39,'Dico automate repart.'!$K$4:$N$28,3,FALSE))</f>
        <v/>
      </c>
      <c r="E39" s="57" t="str">
        <f>IF(ISBLANK($B39),"",VLOOKUP($B39,'Dico automate repart.'!$K$4:$N$28,4,FALSE))</f>
        <v/>
      </c>
      <c r="F39" s="106"/>
      <c r="G39" s="57" t="str">
        <f>IF(ISBLANK(F39),"",VLOOKUP(F39,'Dico automate repart.'!$K$4:$N$28,2,FALSE))</f>
        <v/>
      </c>
      <c r="H39" s="57" t="str">
        <f>IF(ISBLANK(F39),"",VLOOKUP(F39,'Dico automate repart.'!$K$4:$N$28,3,FALSE))</f>
        <v/>
      </c>
      <c r="I39" s="57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09"/>
      <c r="C40" s="57" t="str">
        <f>IF(ISBLANK($B40),"",VLOOKUP($B40,'Dico automate repart.'!$K$4:$N$28,2,FALSE))</f>
        <v/>
      </c>
      <c r="D40" s="57" t="str">
        <f>IF(ISBLANK($B40),"",VLOOKUP($B40,'Dico automate repart.'!$K$4:$N$28,3,FALSE))</f>
        <v/>
      </c>
      <c r="E40" s="57" t="str">
        <f>IF(ISBLANK($B40),"",VLOOKUP($B40,'Dico automate repart.'!$K$4:$N$28,4,FALSE))</f>
        <v/>
      </c>
      <c r="F40" s="109"/>
      <c r="G40" s="57" t="str">
        <f>IF(ISBLANK(F40),"",VLOOKUP(F40,'Dico automate repart.'!$K$4:$N$28,2,FALSE))</f>
        <v/>
      </c>
      <c r="H40" s="57" t="str">
        <f>IF(ISBLANK(F40),"",VLOOKUP(F40,'Dico automate repart.'!$K$4:$N$28,3,FALSE))</f>
        <v/>
      </c>
      <c r="I40" s="57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24.479999999999997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9</v>
      </c>
      <c r="D49" s="121">
        <f ca="1">D41-[1]!SOMME_SI_COULEUR(D8:D40,65280)</f>
        <v>4</v>
      </c>
      <c r="E49" s="121">
        <f ca="1">E41-[1]!SOMME_SI_COULEUR(E8:E40,65280)</f>
        <v>1</v>
      </c>
      <c r="F49" s="121"/>
      <c r="G49" s="121">
        <f ca="1">G41-[1]!SOMME_SI_COULEUR(G8:G40,65280)</f>
        <v>21</v>
      </c>
      <c r="H49" s="121">
        <f ca="1">H41-[1]!SOMME_SI_COULEUR(H8:H40,65280)</f>
        <v>12</v>
      </c>
      <c r="I49" s="121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117"/>
      <c r="D51" s="117"/>
      <c r="E51" s="117"/>
      <c r="F51" s="117"/>
      <c r="G51" s="117"/>
      <c r="H51" s="117"/>
      <c r="I51" s="117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D09EF-43AA-4553-914E-E2BE8E2D28CC}">
  <sheetPr codeName="Feuil20">
    <tabColor theme="0"/>
  </sheetPr>
  <dimension ref="A1:X81"/>
  <sheetViews>
    <sheetView topLeftCell="A34" zoomScale="95" zoomScaleNormal="95" workbookViewId="0">
      <selection activeCell="C49" sqref="C49:I50"/>
    </sheetView>
  </sheetViews>
  <sheetFormatPr baseColWidth="10" defaultColWidth="8.58203125" defaultRowHeight="14.4" x14ac:dyDescent="0.3"/>
  <cols>
    <col min="1" max="1" width="24.83203125" style="1" customWidth="1"/>
    <col min="2" max="2" width="4.75" style="1" bestFit="1" customWidth="1"/>
    <col min="3" max="4" width="3" style="1" bestFit="1" customWidth="1"/>
    <col min="5" max="5" width="3.6640625" style="1" bestFit="1" customWidth="1"/>
    <col min="6" max="6" width="4.75" style="1" bestFit="1" customWidth="1"/>
    <col min="7" max="8" width="3.33203125" style="1" bestFit="1" customWidth="1"/>
    <col min="9" max="9" width="3.6640625" style="1" bestFit="1" customWidth="1"/>
    <col min="10" max="10" width="1.4140625" style="1" bestFit="1" customWidth="1"/>
    <col min="11" max="13" width="3" style="1" bestFit="1" customWidth="1"/>
    <col min="14" max="14" width="1.4140625" style="1" bestFit="1" customWidth="1"/>
    <col min="15" max="16" width="3" style="1" bestFit="1" customWidth="1"/>
    <col min="17" max="17" width="2.75" style="1" customWidth="1"/>
    <col min="18" max="18" width="1.5" style="1" hidden="1" customWidth="1"/>
    <col min="19" max="19" width="3" style="1" bestFit="1" customWidth="1"/>
    <col min="20" max="20" width="0.5" style="1" customWidth="1"/>
    <col min="21" max="21" width="3" style="1" bestFit="1" customWidth="1"/>
    <col min="22" max="22" width="1.5" style="1" customWidth="1"/>
    <col min="23" max="23" width="0.83203125" style="1" customWidth="1"/>
    <col min="24" max="24" width="3" style="1" bestFit="1" customWidth="1"/>
    <col min="25" max="16384" width="8.58203125" style="1"/>
  </cols>
  <sheetData>
    <row r="1" spans="1:24" ht="15" customHeight="1" x14ac:dyDescent="0.3">
      <c r="A1" s="60" t="s">
        <v>0</v>
      </c>
      <c r="B1" s="187" t="s">
        <v>1</v>
      </c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</row>
    <row r="2" spans="1:24" ht="39" customHeight="1" x14ac:dyDescent="0.3">
      <c r="A2" s="188" t="s">
        <v>2</v>
      </c>
      <c r="B2" s="190" t="s">
        <v>3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  <c r="M2" s="191"/>
      <c r="N2" s="191"/>
      <c r="O2" s="191"/>
      <c r="P2" s="191"/>
      <c r="Q2" s="191"/>
      <c r="R2" s="191"/>
      <c r="S2" s="191"/>
      <c r="T2" s="191"/>
      <c r="U2" s="191"/>
      <c r="V2" s="191"/>
      <c r="W2" s="191"/>
      <c r="X2" s="191"/>
    </row>
    <row r="3" spans="1:24" s="2" customFormat="1" ht="19.5" customHeight="1" x14ac:dyDescent="0.35">
      <c r="A3" s="189"/>
      <c r="B3" s="165" t="s">
        <v>4</v>
      </c>
      <c r="C3" s="166"/>
      <c r="D3" s="166"/>
      <c r="E3" s="166"/>
      <c r="F3" s="166"/>
      <c r="G3" s="166"/>
      <c r="H3" s="166"/>
      <c r="I3" s="166"/>
      <c r="J3" s="167"/>
      <c r="K3" s="165" t="s">
        <v>5</v>
      </c>
      <c r="L3" s="166"/>
      <c r="M3" s="166"/>
      <c r="N3" s="166"/>
      <c r="O3" s="166"/>
      <c r="P3" s="166"/>
      <c r="Q3" s="166"/>
      <c r="R3" s="166"/>
      <c r="S3" s="166"/>
      <c r="T3" s="166"/>
      <c r="U3" s="166"/>
      <c r="V3" s="166"/>
      <c r="W3" s="166"/>
      <c r="X3" s="167"/>
    </row>
    <row r="4" spans="1:24" ht="15" customHeight="1" x14ac:dyDescent="0.3">
      <c r="A4" s="168" t="s">
        <v>6</v>
      </c>
      <c r="B4" s="170" t="s">
        <v>7</v>
      </c>
      <c r="C4" s="170"/>
      <c r="D4" s="170"/>
      <c r="E4" s="170"/>
      <c r="F4" s="170"/>
      <c r="G4" s="170"/>
      <c r="H4" s="170"/>
      <c r="I4" s="170"/>
      <c r="J4" s="3"/>
      <c r="K4" s="171" t="s">
        <v>60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3"/>
    </row>
    <row r="5" spans="1:24" ht="15" customHeight="1" thickBot="1" x14ac:dyDescent="0.35">
      <c r="A5" s="169"/>
      <c r="B5" s="180" t="s">
        <v>8</v>
      </c>
      <c r="C5" s="180"/>
      <c r="D5" s="180"/>
      <c r="E5" s="180"/>
      <c r="F5" s="180"/>
      <c r="G5" s="180"/>
      <c r="H5" s="180"/>
      <c r="I5" s="180"/>
      <c r="J5" s="4"/>
      <c r="K5" s="174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6"/>
    </row>
    <row r="6" spans="1:24" ht="15" customHeight="1" x14ac:dyDescent="0.3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174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6"/>
    </row>
    <row r="7" spans="1:24" ht="15.75" customHeight="1" x14ac:dyDescent="0.5">
      <c r="A7" s="61" t="s">
        <v>14</v>
      </c>
      <c r="B7" s="9"/>
      <c r="C7" s="10"/>
      <c r="D7" s="10"/>
      <c r="E7" s="10"/>
      <c r="F7" s="9"/>
      <c r="G7" s="11"/>
      <c r="H7" s="11"/>
      <c r="I7" s="12"/>
      <c r="J7" s="13"/>
      <c r="K7" s="174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6"/>
    </row>
    <row r="8" spans="1:24" ht="21" customHeight="1" x14ac:dyDescent="0.5">
      <c r="A8" s="62" t="s">
        <v>15</v>
      </c>
      <c r="B8" s="85"/>
      <c r="C8" s="57" t="str">
        <f>IF(ISBLANK($B8),"",VLOOKUP($B8,'Dico automate repart.'!$K$4:$N$28,2,FALSE))</f>
        <v/>
      </c>
      <c r="D8" s="57" t="str">
        <f>IF(ISBLANK($B8),"",VLOOKUP($B8,'Dico automate repart.'!$K$4:$N$28,3,FALSE))</f>
        <v/>
      </c>
      <c r="E8" s="57" t="str">
        <f>IF(ISBLANK($B8),"",VLOOKUP($B8,'Dico automate repart.'!$K$4:$N$28,4,FALSE))</f>
        <v/>
      </c>
      <c r="F8" s="85"/>
      <c r="G8" s="57" t="str">
        <f>IF(ISBLANK(F8),"",VLOOKUP(F8,'Dico automate repart.'!$K$4:$N$28,2,FALSE))</f>
        <v/>
      </c>
      <c r="H8" s="57" t="str">
        <f>IF(ISBLANK(F8),"",VLOOKUP(F8,'Dico automate repart.'!$K$4:$N$28,3,FALSE))</f>
        <v/>
      </c>
      <c r="I8" s="57" t="str">
        <f>IF(ISBLANK(F8),"",VLOOKUP(F8,'Dico automate repart.'!$K$4:$N$28,4,FALSE))</f>
        <v/>
      </c>
      <c r="J8" s="14"/>
      <c r="K8" s="174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6"/>
    </row>
    <row r="9" spans="1:24" ht="21" customHeight="1" x14ac:dyDescent="0.6">
      <c r="A9" s="62" t="s">
        <v>16</v>
      </c>
      <c r="B9" s="101"/>
      <c r="C9" s="57" t="str">
        <f>IF(ISBLANK($B9),"",VLOOKUP($B9,'Dico automate repart.'!$K$4:$N$28,2,FALSE))</f>
        <v/>
      </c>
      <c r="D9" s="57" t="str">
        <f>IF(ISBLANK($B9),"",VLOOKUP($B9,'Dico automate repart.'!$K$4:$N$28,3,FALSE))</f>
        <v/>
      </c>
      <c r="E9" s="57" t="str">
        <f>IF(ISBLANK($B9),"",VLOOKUP($B9,'Dico automate repart.'!$K$4:$N$28,4,FALSE))</f>
        <v/>
      </c>
      <c r="F9" s="101">
        <v>7</v>
      </c>
      <c r="G9" s="57">
        <f>IF(ISBLANK(F9),"",VLOOKUP(F9,'Dico automate repart.'!$K$4:$N$28,2,FALSE))</f>
        <v>1</v>
      </c>
      <c r="H9" s="57">
        <f>IF(ISBLANK(F9),"",VLOOKUP(F9,'Dico automate repart.'!$K$4:$N$28,3,FALSE))</f>
        <v>0</v>
      </c>
      <c r="I9" s="57">
        <f>IF(ISBLANK(F9),"",VLOOKUP(F9,'Dico automate repart.'!$K$4:$N$28,4,FALSE))</f>
        <v>1</v>
      </c>
      <c r="J9" s="14"/>
      <c r="K9" s="174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5"/>
      <c r="W9" s="175"/>
      <c r="X9" s="176"/>
    </row>
    <row r="10" spans="1:24" ht="21" customHeight="1" x14ac:dyDescent="0.6">
      <c r="A10" s="62" t="s">
        <v>17</v>
      </c>
      <c r="B10" s="101"/>
      <c r="C10" s="57" t="str">
        <f>IF(ISBLANK($B10),"",VLOOKUP($B10,'Dico automate repart.'!$K$4:$N$28,2,FALSE))</f>
        <v/>
      </c>
      <c r="D10" s="57" t="str">
        <f>IF(ISBLANK($B10),"",VLOOKUP($B10,'Dico automate repart.'!$K$4:$N$28,3,FALSE))</f>
        <v/>
      </c>
      <c r="E10" s="57" t="str">
        <f>IF(ISBLANK($B10),"",VLOOKUP($B10,'Dico automate repart.'!$K$4:$N$28,4,FALSE))</f>
        <v/>
      </c>
      <c r="F10" s="101">
        <v>5</v>
      </c>
      <c r="G10" s="57">
        <f>IF(ISBLANK(F10),"",VLOOKUP(F10,'Dico automate repart.'!$K$4:$N$28,2,FALSE))</f>
        <v>2</v>
      </c>
      <c r="H10" s="57">
        <f>IF(ISBLANK(F10),"",VLOOKUP(F10,'Dico automate repart.'!$K$4:$N$28,3,FALSE))</f>
        <v>1</v>
      </c>
      <c r="I10" s="57">
        <f>IF(ISBLANK(F10),"",VLOOKUP(F10,'Dico automate repart.'!$K$4:$N$28,4,FALSE))</f>
        <v>0</v>
      </c>
      <c r="J10" s="14"/>
      <c r="K10" s="174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6"/>
    </row>
    <row r="11" spans="1:24" ht="21" customHeight="1" x14ac:dyDescent="0.6">
      <c r="A11" s="62" t="s">
        <v>18</v>
      </c>
      <c r="B11" s="101"/>
      <c r="C11" s="57" t="str">
        <f>IF(ISBLANK($B11),"",VLOOKUP($B11,'Dico automate repart.'!$K$4:$N$28,2,FALSE))</f>
        <v/>
      </c>
      <c r="D11" s="57" t="str">
        <f>IF(ISBLANK($B11),"",VLOOKUP($B11,'Dico automate repart.'!$K$4:$N$28,3,FALSE))</f>
        <v/>
      </c>
      <c r="E11" s="57" t="str">
        <f>IF(ISBLANK($B11),"",VLOOKUP($B11,'Dico automate repart.'!$K$4:$N$28,4,FALSE))</f>
        <v/>
      </c>
      <c r="F11" s="101">
        <v>3</v>
      </c>
      <c r="G11" s="57">
        <f>IF(ISBLANK(F11),"",VLOOKUP(F11,'Dico automate repart.'!$K$4:$N$28,2,FALSE))</f>
        <v>0</v>
      </c>
      <c r="H11" s="57">
        <f>IF(ISBLANK(F11),"",VLOOKUP(F11,'Dico automate repart.'!$K$4:$N$28,3,FALSE))</f>
        <v>1</v>
      </c>
      <c r="I11" s="57">
        <f>IF(ISBLANK(F11),"",VLOOKUP(F11,'Dico automate repart.'!$K$4:$N$28,4,FALSE))</f>
        <v>0</v>
      </c>
      <c r="J11" s="14"/>
      <c r="K11" s="174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6"/>
    </row>
    <row r="12" spans="1:24" ht="21" customHeight="1" x14ac:dyDescent="0.6">
      <c r="A12" s="62" t="s">
        <v>19</v>
      </c>
      <c r="B12" s="101"/>
      <c r="C12" s="57" t="str">
        <f>IF(ISBLANK($B12),"",VLOOKUP($B12,'Dico automate repart.'!$K$4:$N$28,2,FALSE))</f>
        <v/>
      </c>
      <c r="D12" s="57" t="str">
        <f>IF(ISBLANK($B12),"",VLOOKUP($B12,'Dico automate repart.'!$K$4:$N$28,3,FALSE))</f>
        <v/>
      </c>
      <c r="E12" s="57" t="str">
        <f>IF(ISBLANK($B12),"",VLOOKUP($B12,'Dico automate repart.'!$K$4:$N$28,4,FALSE))</f>
        <v/>
      </c>
      <c r="F12" s="101">
        <v>4</v>
      </c>
      <c r="G12" s="57">
        <f>IF(ISBLANK(F12),"",VLOOKUP(F12,'Dico automate repart.'!$K$4:$N$28,2,FALSE))</f>
        <v>1</v>
      </c>
      <c r="H12" s="57">
        <f>IF(ISBLANK(F12),"",VLOOKUP(F12,'Dico automate repart.'!$K$4:$N$28,3,FALSE))</f>
        <v>1</v>
      </c>
      <c r="I12" s="57">
        <f>IF(ISBLANK(F12),"",VLOOKUP(F12,'Dico automate repart.'!$K$4:$N$28,4,FALSE))</f>
        <v>0</v>
      </c>
      <c r="J12" s="14"/>
      <c r="K12" s="174"/>
      <c r="L12" s="175"/>
      <c r="M12" s="175"/>
      <c r="N12" s="175"/>
      <c r="O12" s="175"/>
      <c r="P12" s="175"/>
      <c r="Q12" s="175"/>
      <c r="R12" s="175"/>
      <c r="S12" s="175"/>
      <c r="T12" s="175"/>
      <c r="U12" s="175"/>
      <c r="V12" s="175"/>
      <c r="W12" s="175"/>
      <c r="X12" s="176"/>
    </row>
    <row r="13" spans="1:24" ht="21" customHeight="1" x14ac:dyDescent="0.6">
      <c r="A13" s="62" t="s">
        <v>20</v>
      </c>
      <c r="B13" s="101"/>
      <c r="C13" s="57" t="str">
        <f>IF(ISBLANK($B13),"",VLOOKUP($B13,'Dico automate repart.'!$K$4:$N$28,2,FALSE))</f>
        <v/>
      </c>
      <c r="D13" s="57" t="str">
        <f>IF(ISBLANK($B13),"",VLOOKUP($B13,'Dico automate repart.'!$K$4:$N$28,3,FALSE))</f>
        <v/>
      </c>
      <c r="E13" s="57" t="str">
        <f>IF(ISBLANK($B13),"",VLOOKUP($B13,'Dico automate repart.'!$K$4:$N$28,4,FALSE))</f>
        <v/>
      </c>
      <c r="F13" s="101">
        <v>6</v>
      </c>
      <c r="G13" s="57">
        <f>IF(ISBLANK(F13),"",VLOOKUP(F13,'Dico automate repart.'!$K$4:$N$28,2,FALSE))</f>
        <v>0</v>
      </c>
      <c r="H13" s="57">
        <f>IF(ISBLANK(F13),"",VLOOKUP(F13,'Dico automate repart.'!$K$4:$N$28,3,FALSE))</f>
        <v>0</v>
      </c>
      <c r="I13" s="57">
        <f>IF(ISBLANK(F13),"",VLOOKUP(F13,'Dico automate repart.'!$K$4:$N$28,4,FALSE))</f>
        <v>1</v>
      </c>
      <c r="J13" s="14"/>
      <c r="K13" s="174"/>
      <c r="L13" s="175"/>
      <c r="M13" s="175"/>
      <c r="N13" s="175"/>
      <c r="O13" s="175"/>
      <c r="P13" s="175"/>
      <c r="Q13" s="175"/>
      <c r="R13" s="175"/>
      <c r="S13" s="175"/>
      <c r="T13" s="175"/>
      <c r="U13" s="175"/>
      <c r="V13" s="175"/>
      <c r="W13" s="175"/>
      <c r="X13" s="176"/>
    </row>
    <row r="14" spans="1:24" ht="21" customHeight="1" x14ac:dyDescent="0.6">
      <c r="A14" s="62" t="s">
        <v>21</v>
      </c>
      <c r="B14" s="101"/>
      <c r="C14" s="57" t="str">
        <f>IF(ISBLANK($B14),"",VLOOKUP($B14,'Dico automate repart.'!$K$4:$N$28,2,FALSE))</f>
        <v/>
      </c>
      <c r="D14" s="57" t="str">
        <f>IF(ISBLANK($B14),"",VLOOKUP($B14,'Dico automate repart.'!$K$4:$N$28,3,FALSE))</f>
        <v/>
      </c>
      <c r="E14" s="57" t="str">
        <f>IF(ISBLANK($B14),"",VLOOKUP($B14,'Dico automate repart.'!$K$4:$N$28,4,FALSE))</f>
        <v/>
      </c>
      <c r="F14" s="101">
        <v>5</v>
      </c>
      <c r="G14" s="57">
        <f>IF(ISBLANK(F14),"",VLOOKUP(F14,'Dico automate repart.'!$K$4:$N$28,2,FALSE))</f>
        <v>2</v>
      </c>
      <c r="H14" s="57">
        <f>IF(ISBLANK(F14),"",VLOOKUP(F14,'Dico automate repart.'!$K$4:$N$28,3,FALSE))</f>
        <v>1</v>
      </c>
      <c r="I14" s="57">
        <f>IF(ISBLANK(F14),"",VLOOKUP(F14,'Dico automate repart.'!$K$4:$N$28,4,FALSE))</f>
        <v>0</v>
      </c>
      <c r="J14" s="14"/>
      <c r="K14" s="174"/>
      <c r="L14" s="175"/>
      <c r="M14" s="175"/>
      <c r="N14" s="175"/>
      <c r="O14" s="175"/>
      <c r="P14" s="175"/>
      <c r="Q14" s="175"/>
      <c r="R14" s="175"/>
      <c r="S14" s="175"/>
      <c r="T14" s="175"/>
      <c r="U14" s="175"/>
      <c r="V14" s="175"/>
      <c r="W14" s="175"/>
      <c r="X14" s="176"/>
    </row>
    <row r="15" spans="1:24" ht="18.75" customHeight="1" x14ac:dyDescent="0.6">
      <c r="A15" s="61" t="s">
        <v>22</v>
      </c>
      <c r="B15" s="102"/>
      <c r="C15" s="58"/>
      <c r="D15" s="58"/>
      <c r="E15" s="58"/>
      <c r="F15" s="102"/>
      <c r="G15" s="58"/>
      <c r="H15" s="58"/>
      <c r="I15" s="58"/>
      <c r="J15" s="14"/>
      <c r="K15" s="174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6"/>
    </row>
    <row r="16" spans="1:24" ht="21" customHeight="1" x14ac:dyDescent="0.6">
      <c r="A16" s="62" t="s">
        <v>23</v>
      </c>
      <c r="B16" s="103"/>
      <c r="C16" s="57" t="str">
        <f>IF(ISBLANK($B16),"",VLOOKUP($B16,'Dico automate repart.'!$K$4:$N$28,2,FALSE))</f>
        <v/>
      </c>
      <c r="D16" s="57" t="str">
        <f>IF(ISBLANK($B16),"",VLOOKUP($B16,'Dico automate repart.'!$K$4:$N$28,3,FALSE))</f>
        <v/>
      </c>
      <c r="E16" s="57" t="str">
        <f>IF(ISBLANK($B16),"",VLOOKUP($B16,'Dico automate repart.'!$K$4:$N$28,4,FALSE))</f>
        <v/>
      </c>
      <c r="F16" s="103">
        <v>9</v>
      </c>
      <c r="G16" s="57">
        <f>IF(ISBLANK(F16),"",VLOOKUP(F16,'Dico automate repart.'!$K$4:$N$28,2,FALSE))</f>
        <v>0</v>
      </c>
      <c r="H16" s="57">
        <f>IF(ISBLANK(F16),"",VLOOKUP(F16,'Dico automate repart.'!$K$4:$N$28,3,FALSE))</f>
        <v>1</v>
      </c>
      <c r="I16" s="57">
        <f>IF(ISBLANK(F16),"",VLOOKUP(F16,'Dico automate repart.'!$K$4:$N$28,4,FALSE))</f>
        <v>1</v>
      </c>
      <c r="J16" s="14"/>
      <c r="K16" s="174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6"/>
    </row>
    <row r="17" spans="1:24" ht="21" customHeight="1" x14ac:dyDescent="0.6">
      <c r="A17" s="62" t="s">
        <v>24</v>
      </c>
      <c r="B17" s="102"/>
      <c r="C17" s="59" t="str">
        <f>IF(ISBLANK($B17),"",VLOOKUP($B17,'Dico automate repart.'!$K$4:$N$28,2,FALSE))</f>
        <v/>
      </c>
      <c r="D17" s="59" t="str">
        <f>IF(ISBLANK($B17),"",VLOOKUP($B17,'Dico automate repart.'!$K$4:$N$28,3,FALSE))</f>
        <v/>
      </c>
      <c r="E17" s="59" t="str">
        <f>IF(ISBLANK($B17),"",VLOOKUP($B17,'Dico automate repart.'!$K$4:$N$28,4,FALSE))</f>
        <v/>
      </c>
      <c r="F17" s="102"/>
      <c r="G17" s="59" t="str">
        <f>IF(ISBLANK(F17),"",VLOOKUP(F17,'Dico automate repart.'!$K$4:$N$28,2,FALSE))</f>
        <v/>
      </c>
      <c r="H17" s="59" t="str">
        <f>IF(ISBLANK(F17),"",VLOOKUP(F17,'Dico automate repart.'!$K$4:$N$28,3,FALSE))</f>
        <v/>
      </c>
      <c r="I17" s="59" t="str">
        <f>IF(ISBLANK(F17),"",VLOOKUP(F17,'Dico automate repart.'!$K$4:$N$28,4,FALSE))</f>
        <v/>
      </c>
      <c r="J17" s="14"/>
      <c r="K17" s="174"/>
      <c r="L17" s="175"/>
      <c r="M17" s="175"/>
      <c r="N17" s="175"/>
      <c r="O17" s="175"/>
      <c r="P17" s="175"/>
      <c r="Q17" s="175"/>
      <c r="R17" s="175"/>
      <c r="S17" s="175"/>
      <c r="T17" s="175"/>
      <c r="U17" s="175"/>
      <c r="V17" s="175"/>
      <c r="W17" s="175"/>
      <c r="X17" s="176"/>
    </row>
    <row r="18" spans="1:24" ht="21" customHeight="1" x14ac:dyDescent="0.6">
      <c r="A18" s="62" t="s">
        <v>25</v>
      </c>
      <c r="B18" s="103"/>
      <c r="C18" s="57" t="str">
        <f>IF(ISBLANK($B18),"",VLOOKUP($B18,'Dico automate repart.'!$K$4:$N$28,2,FALSE))</f>
        <v/>
      </c>
      <c r="D18" s="57" t="str">
        <f>IF(ISBLANK($B18),"",VLOOKUP($B18,'Dico automate repart.'!$K$4:$N$28,3,FALSE))</f>
        <v/>
      </c>
      <c r="E18" s="57" t="str">
        <f>IF(ISBLANK($B18),"",VLOOKUP($B18,'Dico automate repart.'!$K$4:$N$28,4,FALSE))</f>
        <v/>
      </c>
      <c r="F18" s="103">
        <v>10</v>
      </c>
      <c r="G18" s="57">
        <f>IF(ISBLANK(F18),"",VLOOKUP(F18,'Dico automate repart.'!$K$4:$N$28,2,FALSE))</f>
        <v>1</v>
      </c>
      <c r="H18" s="57">
        <f>IF(ISBLANK(F18),"",VLOOKUP(F18,'Dico automate repart.'!$K$4:$N$28,3,FALSE))</f>
        <v>1</v>
      </c>
      <c r="I18" s="57">
        <f>IF(ISBLANK(F18),"",VLOOKUP(F18,'Dico automate repart.'!$K$4:$N$28,4,FALSE))</f>
        <v>1</v>
      </c>
      <c r="J18" s="14"/>
      <c r="K18" s="174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6"/>
    </row>
    <row r="19" spans="1:24" ht="21" customHeight="1" x14ac:dyDescent="0.6">
      <c r="A19" s="62" t="s">
        <v>26</v>
      </c>
      <c r="B19" s="103"/>
      <c r="C19" s="57" t="str">
        <f>IF(ISBLANK($B19),"",VLOOKUP($B19,'Dico automate repart.'!$K$4:$N$28,2,FALSE))</f>
        <v/>
      </c>
      <c r="D19" s="57" t="str">
        <f>IF(ISBLANK($B19),"",VLOOKUP($B19,'Dico automate repart.'!$K$4:$N$28,3,FALSE))</f>
        <v/>
      </c>
      <c r="E19" s="57" t="str">
        <f>IF(ISBLANK($B19),"",VLOOKUP($B19,'Dico automate repart.'!$K$4:$N$28,4,FALSE))</f>
        <v/>
      </c>
      <c r="F19" s="103">
        <v>3</v>
      </c>
      <c r="G19" s="57">
        <f>IF(ISBLANK(F19),"",VLOOKUP(F19,'Dico automate repart.'!$K$4:$N$28,2,FALSE))</f>
        <v>0</v>
      </c>
      <c r="H19" s="57">
        <f>IF(ISBLANK(F19),"",VLOOKUP(F19,'Dico automate repart.'!$K$4:$N$28,3,FALSE))</f>
        <v>1</v>
      </c>
      <c r="I19" s="57">
        <f>IF(ISBLANK(F19),"",VLOOKUP(F19,'Dico automate repart.'!$K$4:$N$28,4,FALSE))</f>
        <v>0</v>
      </c>
      <c r="J19" s="14"/>
      <c r="K19" s="174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6"/>
    </row>
    <row r="20" spans="1:24" ht="21" customHeight="1" x14ac:dyDescent="0.6">
      <c r="A20" s="62" t="s">
        <v>27</v>
      </c>
      <c r="B20" s="103"/>
      <c r="C20" s="57" t="str">
        <f>IF(ISBLANK($B20),"",VLOOKUP($B20,'Dico automate repart.'!$K$4:$N$28,2,FALSE))</f>
        <v/>
      </c>
      <c r="D20" s="57" t="str">
        <f>IF(ISBLANK($B20),"",VLOOKUP($B20,'Dico automate repart.'!$K$4:$N$28,3,FALSE))</f>
        <v/>
      </c>
      <c r="E20" s="57" t="str">
        <f>IF(ISBLANK($B20),"",VLOOKUP($B20,'Dico automate repart.'!$K$4:$N$28,4,FALSE))</f>
        <v/>
      </c>
      <c r="F20" s="103"/>
      <c r="G20" s="57" t="str">
        <f>IF(ISBLANK(F20),"",VLOOKUP(F20,'Dico automate repart.'!$K$4:$N$28,2,FALSE))</f>
        <v/>
      </c>
      <c r="H20" s="57" t="str">
        <f>IF(ISBLANK(F20),"",VLOOKUP(F20,'Dico automate repart.'!$K$4:$N$28,3,FALSE))</f>
        <v/>
      </c>
      <c r="I20" s="57" t="str">
        <f>IF(ISBLANK(F20),"",VLOOKUP(F20,'Dico automate repart.'!$K$4:$N$28,4,FALSE))</f>
        <v/>
      </c>
      <c r="J20" s="14"/>
      <c r="K20" s="174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6"/>
    </row>
    <row r="21" spans="1:24" ht="21" customHeight="1" x14ac:dyDescent="0.6">
      <c r="A21" s="62" t="s">
        <v>28</v>
      </c>
      <c r="B21" s="103"/>
      <c r="C21" s="57" t="str">
        <f>IF(ISBLANK($B21),"",VLOOKUP($B21,'Dico automate repart.'!$K$4:$N$28,2,FALSE))</f>
        <v/>
      </c>
      <c r="D21" s="57" t="str">
        <f>IF(ISBLANK($B21),"",VLOOKUP($B21,'Dico automate repart.'!$K$4:$N$28,3,FALSE))</f>
        <v/>
      </c>
      <c r="E21" s="57" t="str">
        <f>IF(ISBLANK($B21),"",VLOOKUP($B21,'Dico automate repart.'!$K$4:$N$28,4,FALSE))</f>
        <v/>
      </c>
      <c r="F21" s="103">
        <v>5</v>
      </c>
      <c r="G21" s="57">
        <f>IF(ISBLANK(F21),"",VLOOKUP(F21,'Dico automate repart.'!$K$4:$N$28,2,FALSE))</f>
        <v>2</v>
      </c>
      <c r="H21" s="57">
        <f>IF(ISBLANK(F21),"",VLOOKUP(F21,'Dico automate repart.'!$K$4:$N$28,3,FALSE))</f>
        <v>1</v>
      </c>
      <c r="I21" s="57">
        <f>IF(ISBLANK(F21),"",VLOOKUP(F21,'Dico automate repart.'!$K$4:$N$28,4,FALSE))</f>
        <v>0</v>
      </c>
      <c r="J21" s="14"/>
      <c r="K21" s="174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6"/>
    </row>
    <row r="22" spans="1:24" ht="21" customHeight="1" x14ac:dyDescent="0.6">
      <c r="A22" s="62" t="s">
        <v>29</v>
      </c>
      <c r="B22" s="103"/>
      <c r="C22" s="57" t="str">
        <f>IF(ISBLANK($B22),"",VLOOKUP($B22,'Dico automate repart.'!$K$4:$N$28,2,FALSE))</f>
        <v/>
      </c>
      <c r="D22" s="57" t="str">
        <f>IF(ISBLANK($B22),"",VLOOKUP($B22,'Dico automate repart.'!$K$4:$N$28,3,FALSE))</f>
        <v/>
      </c>
      <c r="E22" s="57" t="str">
        <f>IF(ISBLANK($B22),"",VLOOKUP($B22,'Dico automate repart.'!$K$4:$N$28,4,FALSE))</f>
        <v/>
      </c>
      <c r="F22" s="103">
        <v>4</v>
      </c>
      <c r="G22" s="57">
        <f>IF(ISBLANK(F22),"",VLOOKUP(F22,'Dico automate repart.'!$K$4:$N$28,2,FALSE))</f>
        <v>1</v>
      </c>
      <c r="H22" s="57">
        <f>IF(ISBLANK(F22),"",VLOOKUP(F22,'Dico automate repart.'!$K$4:$N$28,3,FALSE))</f>
        <v>1</v>
      </c>
      <c r="I22" s="57">
        <f>IF(ISBLANK(F22),"",VLOOKUP(F22,'Dico automate repart.'!$K$4:$N$28,4,FALSE))</f>
        <v>0</v>
      </c>
      <c r="J22" s="14"/>
      <c r="K22" s="174"/>
      <c r="L22" s="175"/>
      <c r="M22" s="175"/>
      <c r="N22" s="175"/>
      <c r="O22" s="175"/>
      <c r="P22" s="175"/>
      <c r="Q22" s="175"/>
      <c r="R22" s="175"/>
      <c r="S22" s="175"/>
      <c r="T22" s="175"/>
      <c r="U22" s="175"/>
      <c r="V22" s="175"/>
      <c r="W22" s="175"/>
      <c r="X22" s="176"/>
    </row>
    <row r="23" spans="1:24" ht="18.75" customHeight="1" x14ac:dyDescent="0.6">
      <c r="A23" s="63" t="s">
        <v>30</v>
      </c>
      <c r="B23" s="104"/>
      <c r="C23" s="58"/>
      <c r="D23" s="58"/>
      <c r="E23" s="58"/>
      <c r="F23" s="104"/>
      <c r="G23" s="58"/>
      <c r="H23" s="58"/>
      <c r="I23" s="58"/>
      <c r="J23" s="14"/>
      <c r="K23" s="174"/>
      <c r="L23" s="175"/>
      <c r="M23" s="175"/>
      <c r="N23" s="175"/>
      <c r="O23" s="175"/>
      <c r="P23" s="175"/>
      <c r="Q23" s="175"/>
      <c r="R23" s="175"/>
      <c r="S23" s="175"/>
      <c r="T23" s="175"/>
      <c r="U23" s="175"/>
      <c r="V23" s="175"/>
      <c r="W23" s="175"/>
      <c r="X23" s="176"/>
    </row>
    <row r="24" spans="1:24" ht="21" customHeight="1" x14ac:dyDescent="0.6">
      <c r="A24" s="64" t="s">
        <v>31</v>
      </c>
      <c r="B24" s="105"/>
      <c r="C24" s="57" t="str">
        <f>IF(ISBLANK($B24),"",VLOOKUP($B24,'Dico automate repart.'!$K$4:$N$28,2,FALSE))</f>
        <v/>
      </c>
      <c r="D24" s="57" t="str">
        <f>IF(ISBLANK($B24),"",VLOOKUP($B24,'Dico automate repart.'!$K$4:$N$28,3,FALSE))</f>
        <v/>
      </c>
      <c r="E24" s="57" t="str">
        <f>IF(ISBLANK($B24),"",VLOOKUP($B24,'Dico automate repart.'!$K$4:$N$28,4,FALSE))</f>
        <v/>
      </c>
      <c r="F24" s="105">
        <v>1</v>
      </c>
      <c r="G24" s="57">
        <f>IF(ISBLANK(F24),"",VLOOKUP(F24,'Dico automate repart.'!$K$4:$N$28,2,FALSE))</f>
        <v>1</v>
      </c>
      <c r="H24" s="57">
        <f>IF(ISBLANK(F24),"",VLOOKUP(F24,'Dico automate repart.'!$K$4:$N$28,3,FALSE))</f>
        <v>0</v>
      </c>
      <c r="I24" s="57">
        <f>IF(ISBLANK(F24),"",VLOOKUP(F24,'Dico automate repart.'!$K$4:$N$28,4,FALSE))</f>
        <v>0</v>
      </c>
      <c r="J24" s="14"/>
      <c r="K24" s="174"/>
      <c r="L24" s="175"/>
      <c r="M24" s="175"/>
      <c r="N24" s="175"/>
      <c r="O24" s="175"/>
      <c r="P24" s="175"/>
      <c r="Q24" s="175"/>
      <c r="R24" s="175"/>
      <c r="S24" s="175"/>
      <c r="T24" s="175"/>
      <c r="U24" s="175"/>
      <c r="V24" s="175"/>
      <c r="W24" s="175"/>
      <c r="X24" s="176"/>
    </row>
    <row r="25" spans="1:24" ht="21" customHeight="1" x14ac:dyDescent="0.6">
      <c r="A25" s="65" t="s">
        <v>32</v>
      </c>
      <c r="B25" s="105">
        <v>2</v>
      </c>
      <c r="C25" s="57">
        <f>IF(ISBLANK($B25),"",VLOOKUP($B25,'Dico automate repart.'!$K$4:$N$28,2,FALSE))</f>
        <v>2</v>
      </c>
      <c r="D25" s="57">
        <f>IF(ISBLANK($B25),"",VLOOKUP($B25,'Dico automate repart.'!$K$4:$N$28,3,FALSE))</f>
        <v>0</v>
      </c>
      <c r="E25" s="57">
        <f>IF(ISBLANK($B25),"",VLOOKUP($B25,'Dico automate repart.'!$K$4:$N$28,4,FALSE))</f>
        <v>0</v>
      </c>
      <c r="F25" s="105">
        <v>11</v>
      </c>
      <c r="G25" s="57">
        <f>IF(ISBLANK(F25),"",VLOOKUP(F25,'Dico automate repart.'!$K$4:$N$28,2,FALSE))</f>
        <v>2</v>
      </c>
      <c r="H25" s="57">
        <f>IF(ISBLANK(F25),"",VLOOKUP(F25,'Dico automate repart.'!$K$4:$N$28,3,FALSE))</f>
        <v>1</v>
      </c>
      <c r="I25" s="57">
        <f>IF(ISBLANK(F25),"",VLOOKUP(F25,'Dico automate repart.'!$K$4:$N$28,4,FALSE))</f>
        <v>1</v>
      </c>
      <c r="J25" s="14"/>
      <c r="K25" s="174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5"/>
      <c r="X25" s="176"/>
    </row>
    <row r="26" spans="1:24" ht="21" customHeight="1" x14ac:dyDescent="0.6">
      <c r="A26" s="66" t="s">
        <v>33</v>
      </c>
      <c r="B26" s="106">
        <v>3</v>
      </c>
      <c r="C26" s="57">
        <f>IF(ISBLANK($B26),"",VLOOKUP($B26,'Dico automate repart.'!$K$4:$N$28,2,FALSE))</f>
        <v>0</v>
      </c>
      <c r="D26" s="57">
        <f>IF(ISBLANK($B26),"",VLOOKUP($B26,'Dico automate repart.'!$K$4:$N$28,3,FALSE))</f>
        <v>1</v>
      </c>
      <c r="E26" s="57">
        <f>IF(ISBLANK($B26),"",VLOOKUP($B26,'Dico automate repart.'!$K$4:$N$28,4,FALSE))</f>
        <v>0</v>
      </c>
      <c r="F26" s="106"/>
      <c r="G26" s="57" t="str">
        <f>IF(ISBLANK(F26),"",VLOOKUP(F26,'Dico automate repart.'!$K$4:$N$28,2,FALSE))</f>
        <v/>
      </c>
      <c r="H26" s="57" t="str">
        <f>IF(ISBLANK(F26),"",VLOOKUP(F26,'Dico automate repart.'!$K$4:$N$28,3,FALSE))</f>
        <v/>
      </c>
      <c r="I26" s="57" t="str">
        <f>IF(ISBLANK(F26),"",VLOOKUP(F26,'Dico automate repart.'!$K$4:$N$28,4,FALSE))</f>
        <v/>
      </c>
      <c r="J26" s="14"/>
      <c r="K26" s="174"/>
      <c r="L26" s="175"/>
      <c r="M26" s="175"/>
      <c r="N26" s="175"/>
      <c r="O26" s="175"/>
      <c r="P26" s="175"/>
      <c r="Q26" s="175"/>
      <c r="R26" s="175"/>
      <c r="S26" s="175"/>
      <c r="T26" s="175"/>
      <c r="U26" s="175"/>
      <c r="V26" s="175"/>
      <c r="W26" s="175"/>
      <c r="X26" s="176"/>
    </row>
    <row r="27" spans="1:24" ht="21" customHeight="1" x14ac:dyDescent="0.6">
      <c r="A27" s="67" t="s">
        <v>34</v>
      </c>
      <c r="B27" s="106">
        <v>5</v>
      </c>
      <c r="C27" s="57">
        <f>IF(ISBLANK($B27),"",VLOOKUP($B27,'Dico automate repart.'!$K$4:$N$28,2,FALSE))</f>
        <v>2</v>
      </c>
      <c r="D27" s="57">
        <f>IF(ISBLANK($B27),"",VLOOKUP($B27,'Dico automate repart.'!$K$4:$N$28,3,FALSE))</f>
        <v>1</v>
      </c>
      <c r="E27" s="57">
        <f>IF(ISBLANK($B27),"",VLOOKUP($B27,'Dico automate repart.'!$K$4:$N$28,4,FALSE))</f>
        <v>0</v>
      </c>
      <c r="F27" s="106">
        <v>20</v>
      </c>
      <c r="G27" s="57">
        <f>IF(ISBLANK(F27),"",VLOOKUP(F27,'Dico automate repart.'!$K$4:$N$28,2,FALSE))</f>
        <v>2</v>
      </c>
      <c r="H27" s="57">
        <f>IF(ISBLANK(F27),"",VLOOKUP(F27,'Dico automate repart.'!$K$4:$N$28,3,FALSE))</f>
        <v>0</v>
      </c>
      <c r="I27" s="57">
        <f>IF(ISBLANK(F27),"",VLOOKUP(F27,'Dico automate repart.'!$K$4:$N$28,4,FALSE))</f>
        <v>3</v>
      </c>
      <c r="J27" s="14"/>
      <c r="K27" s="174"/>
      <c r="L27" s="175"/>
      <c r="M27" s="175"/>
      <c r="N27" s="175"/>
      <c r="O27" s="175"/>
      <c r="P27" s="175"/>
      <c r="Q27" s="175"/>
      <c r="R27" s="175"/>
      <c r="S27" s="175"/>
      <c r="T27" s="175"/>
      <c r="U27" s="175"/>
      <c r="V27" s="175"/>
      <c r="W27" s="175"/>
      <c r="X27" s="176"/>
    </row>
    <row r="28" spans="1:24" ht="18.75" customHeight="1" x14ac:dyDescent="0.6">
      <c r="A28" s="63" t="s">
        <v>35</v>
      </c>
      <c r="B28" s="107"/>
      <c r="C28" s="58"/>
      <c r="D28" s="58"/>
      <c r="E28" s="58"/>
      <c r="F28" s="107"/>
      <c r="G28" s="58"/>
      <c r="H28" s="58"/>
      <c r="I28" s="58"/>
      <c r="J28" s="14"/>
      <c r="K28" s="174"/>
      <c r="L28" s="175"/>
      <c r="M28" s="175"/>
      <c r="N28" s="175"/>
      <c r="O28" s="175"/>
      <c r="P28" s="175"/>
      <c r="Q28" s="175"/>
      <c r="R28" s="175"/>
      <c r="S28" s="175"/>
      <c r="T28" s="175"/>
      <c r="U28" s="175"/>
      <c r="V28" s="175"/>
      <c r="W28" s="175"/>
      <c r="X28" s="176"/>
    </row>
    <row r="29" spans="1:24" ht="21" customHeight="1" x14ac:dyDescent="0.6">
      <c r="A29" s="64" t="s">
        <v>36</v>
      </c>
      <c r="B29" s="108">
        <v>1</v>
      </c>
      <c r="C29" s="57">
        <f>IF(ISBLANK($B29),"",VLOOKUP($B29,'Dico automate repart.'!$K$4:$N$28,2,FALSE))</f>
        <v>1</v>
      </c>
      <c r="D29" s="57">
        <f>IF(ISBLANK($B29),"",VLOOKUP($B29,'Dico automate repart.'!$K$4:$N$28,3,FALSE))</f>
        <v>0</v>
      </c>
      <c r="E29" s="57">
        <f>IF(ISBLANK($B29),"",VLOOKUP($B29,'Dico automate repart.'!$K$4:$N$28,4,FALSE))</f>
        <v>0</v>
      </c>
      <c r="F29" s="108">
        <v>1</v>
      </c>
      <c r="G29" s="57">
        <f>IF(ISBLANK(F29),"",VLOOKUP(F29,'Dico automate repart.'!$K$4:$N$28,2,FALSE))</f>
        <v>1</v>
      </c>
      <c r="H29" s="57">
        <f>IF(ISBLANK(F29),"",VLOOKUP(F29,'Dico automate repart.'!$K$4:$N$28,3,FALSE))</f>
        <v>0</v>
      </c>
      <c r="I29" s="57">
        <f>IF(ISBLANK(F29),"",VLOOKUP(F29,'Dico automate repart.'!$K$4:$N$28,4,FALSE))</f>
        <v>0</v>
      </c>
      <c r="J29" s="14"/>
      <c r="K29" s="174"/>
      <c r="L29" s="175"/>
      <c r="M29" s="175"/>
      <c r="N29" s="175"/>
      <c r="O29" s="175"/>
      <c r="P29" s="175"/>
      <c r="Q29" s="175"/>
      <c r="R29" s="175"/>
      <c r="S29" s="175"/>
      <c r="T29" s="175"/>
      <c r="U29" s="175"/>
      <c r="V29" s="175"/>
      <c r="W29" s="175"/>
      <c r="X29" s="176"/>
    </row>
    <row r="30" spans="1:24" ht="21" customHeight="1" x14ac:dyDescent="0.6">
      <c r="A30" s="64" t="s">
        <v>25</v>
      </c>
      <c r="B30" s="108"/>
      <c r="C30" s="57" t="str">
        <f>IF(ISBLANK($B30),"",VLOOKUP($B30,'Dico automate repart.'!$K$4:$N$28,2,FALSE))</f>
        <v/>
      </c>
      <c r="D30" s="57" t="str">
        <f>IF(ISBLANK($B30),"",VLOOKUP($B30,'Dico automate repart.'!$K$4:$N$28,3,FALSE))</f>
        <v/>
      </c>
      <c r="E30" s="57" t="str">
        <f>IF(ISBLANK($B30),"",VLOOKUP($B30,'Dico automate repart.'!$K$4:$N$28,4,FALSE))</f>
        <v/>
      </c>
      <c r="F30" s="108">
        <v>11</v>
      </c>
      <c r="G30" s="57">
        <f>IF(ISBLANK(F30),"",VLOOKUP(F30,'Dico automate repart.'!$K$4:$N$28,2,FALSE))</f>
        <v>2</v>
      </c>
      <c r="H30" s="57">
        <f>IF(ISBLANK(F30),"",VLOOKUP(F30,'Dico automate repart.'!$K$4:$N$28,3,FALSE))</f>
        <v>1</v>
      </c>
      <c r="I30" s="57">
        <f>IF(ISBLANK(F30),"",VLOOKUP(F30,'Dico automate repart.'!$K$4:$N$28,4,FALSE))</f>
        <v>1</v>
      </c>
      <c r="J30" s="14"/>
      <c r="K30" s="174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6"/>
    </row>
    <row r="31" spans="1:24" ht="21" customHeight="1" x14ac:dyDescent="0.6">
      <c r="A31" s="65" t="s">
        <v>26</v>
      </c>
      <c r="B31" s="108">
        <v>4</v>
      </c>
      <c r="C31" s="57">
        <f>IF(ISBLANK($B31),"",VLOOKUP($B31,'Dico automate repart.'!$K$4:$N$28,2,FALSE))</f>
        <v>1</v>
      </c>
      <c r="D31" s="57">
        <f>IF(ISBLANK($B31),"",VLOOKUP($B31,'Dico automate repart.'!$K$4:$N$28,3,FALSE))</f>
        <v>1</v>
      </c>
      <c r="E31" s="57">
        <f>IF(ISBLANK($B31),"",VLOOKUP($B31,'Dico automate repart.'!$K$4:$N$28,4,FALSE))</f>
        <v>0</v>
      </c>
      <c r="F31" s="108">
        <v>7</v>
      </c>
      <c r="G31" s="57">
        <f>IF(ISBLANK(F31),"",VLOOKUP(F31,'Dico automate repart.'!$K$4:$N$28,2,FALSE))</f>
        <v>1</v>
      </c>
      <c r="H31" s="57">
        <f>IF(ISBLANK(F31),"",VLOOKUP(F31,'Dico automate repart.'!$K$4:$N$28,3,FALSE))</f>
        <v>0</v>
      </c>
      <c r="I31" s="57">
        <f>IF(ISBLANK(F31),"",VLOOKUP(F31,'Dico automate repart.'!$K$4:$N$28,4,FALSE))</f>
        <v>1</v>
      </c>
      <c r="J31" s="14"/>
      <c r="K31" s="174"/>
      <c r="L31" s="175"/>
      <c r="M31" s="175"/>
      <c r="N31" s="175"/>
      <c r="O31" s="175"/>
      <c r="P31" s="175"/>
      <c r="Q31" s="175"/>
      <c r="R31" s="175"/>
      <c r="S31" s="175"/>
      <c r="T31" s="175"/>
      <c r="U31" s="175"/>
      <c r="V31" s="175"/>
      <c r="W31" s="175"/>
      <c r="X31" s="176"/>
    </row>
    <row r="32" spans="1:24" ht="21" customHeight="1" x14ac:dyDescent="0.6">
      <c r="A32" s="68" t="s">
        <v>37</v>
      </c>
      <c r="B32" s="110"/>
      <c r="C32" s="59" t="str">
        <f>IF(ISBLANK($B32),"",VLOOKUP($B32,'Dico automate repart.'!$K$4:$N$28,2,FALSE))</f>
        <v/>
      </c>
      <c r="D32" s="59" t="str">
        <f>IF(ISBLANK($B32),"",VLOOKUP($B32,'Dico automate repart.'!$K$4:$N$28,3,FALSE))</f>
        <v/>
      </c>
      <c r="E32" s="59" t="str">
        <f>IF(ISBLANK($B32),"",VLOOKUP($B32,'Dico automate repart.'!$K$4:$N$28,4,FALSE))</f>
        <v/>
      </c>
      <c r="F32" s="110"/>
      <c r="G32" s="59" t="str">
        <f>IF(ISBLANK(F32),"",VLOOKUP(F32,'Dico automate repart.'!$K$4:$N$28,2,FALSE))</f>
        <v/>
      </c>
      <c r="H32" s="59" t="str">
        <f>IF(ISBLANK(F32),"",VLOOKUP(F32,'Dico automate repart.'!$K$4:$N$28,3,FALSE))</f>
        <v/>
      </c>
      <c r="I32" s="59" t="str">
        <f>IF(ISBLANK(F32),"",VLOOKUP(F32,'Dico automate repart.'!$K$4:$N$28,4,FALSE))</f>
        <v/>
      </c>
      <c r="J32" s="14"/>
      <c r="K32" s="174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6"/>
    </row>
    <row r="33" spans="1:24" ht="21" customHeight="1" x14ac:dyDescent="0.6">
      <c r="A33" s="61" t="s">
        <v>38</v>
      </c>
      <c r="B33" s="106"/>
      <c r="C33" s="57" t="str">
        <f>IF(ISBLANK($B33),"",VLOOKUP($B33,'Dico automate repart.'!$K$4:$N$28,2,FALSE))</f>
        <v/>
      </c>
      <c r="D33" s="57" t="str">
        <f>IF(ISBLANK($B33),"",VLOOKUP($B33,'Dico automate repart.'!$K$4:$N$28,3,FALSE))</f>
        <v/>
      </c>
      <c r="E33" s="57" t="str">
        <f>IF(ISBLANK($B33),"",VLOOKUP($B33,'Dico automate repart.'!$K$4:$N$28,4,FALSE))</f>
        <v/>
      </c>
      <c r="F33" s="106">
        <v>6</v>
      </c>
      <c r="G33" s="57">
        <f>IF(ISBLANK(F33),"",VLOOKUP(F33,'Dico automate repart.'!$K$4:$N$28,2,FALSE))</f>
        <v>0</v>
      </c>
      <c r="H33" s="57">
        <f>IF(ISBLANK(F33),"",VLOOKUP(F33,'Dico automate repart.'!$K$4:$N$28,3,FALSE))</f>
        <v>0</v>
      </c>
      <c r="I33" s="57">
        <f>IF(ISBLANK(F33),"",VLOOKUP(F33,'Dico automate repart.'!$K$4:$N$28,4,FALSE))</f>
        <v>1</v>
      </c>
      <c r="J33" s="14"/>
      <c r="K33" s="174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6"/>
    </row>
    <row r="34" spans="1:24" ht="21" customHeight="1" x14ac:dyDescent="0.6">
      <c r="A34" s="63" t="s">
        <v>39</v>
      </c>
      <c r="B34" s="106">
        <v>1</v>
      </c>
      <c r="C34" s="57">
        <f>IF(ISBLANK($B34),"",VLOOKUP($B34,'Dico automate repart.'!$K$4:$N$28,2,FALSE))</f>
        <v>1</v>
      </c>
      <c r="D34" s="57">
        <f>IF(ISBLANK($B34),"",VLOOKUP($B34,'Dico automate repart.'!$K$4:$N$28,3,FALSE))</f>
        <v>0</v>
      </c>
      <c r="E34" s="57">
        <f>IF(ISBLANK($B34),"",VLOOKUP($B34,'Dico automate repart.'!$K$4:$N$28,4,FALSE))</f>
        <v>0</v>
      </c>
      <c r="F34" s="106"/>
      <c r="G34" s="57" t="str">
        <f>IF(ISBLANK(F34),"",VLOOKUP(F34,'Dico automate repart.'!$K$4:$N$28,2,FALSE))</f>
        <v/>
      </c>
      <c r="H34" s="57" t="str">
        <f>IF(ISBLANK(F34),"",VLOOKUP(F34,'Dico automate repart.'!$K$4:$N$28,3,FALSE))</f>
        <v/>
      </c>
      <c r="I34" s="57" t="str">
        <f>IF(ISBLANK(F34),"",VLOOKUP(F34,'Dico automate repart.'!$K$4:$N$28,4,FALSE))</f>
        <v/>
      </c>
      <c r="J34" s="14"/>
      <c r="K34" s="174"/>
      <c r="L34" s="175"/>
      <c r="M34" s="175"/>
      <c r="N34" s="175"/>
      <c r="O34" s="175"/>
      <c r="P34" s="175"/>
      <c r="Q34" s="175"/>
      <c r="R34" s="175"/>
      <c r="S34" s="175"/>
      <c r="T34" s="175"/>
      <c r="U34" s="175"/>
      <c r="V34" s="175"/>
      <c r="W34" s="175"/>
      <c r="X34" s="176"/>
    </row>
    <row r="35" spans="1:24" ht="21" customHeight="1" x14ac:dyDescent="0.6">
      <c r="A35" s="61" t="s">
        <v>40</v>
      </c>
      <c r="B35" s="106">
        <v>11</v>
      </c>
      <c r="C35" s="57">
        <f>IF(ISBLANK($B35),"",VLOOKUP($B35,'Dico automate repart.'!$K$4:$N$28,2,FALSE))</f>
        <v>2</v>
      </c>
      <c r="D35" s="57">
        <f>IF(ISBLANK($B35),"",VLOOKUP($B35,'Dico automate repart.'!$K$4:$N$28,3,FALSE))</f>
        <v>1</v>
      </c>
      <c r="E35" s="57">
        <f>IF(ISBLANK($B35),"",VLOOKUP($B35,'Dico automate repart.'!$K$4:$N$28,4,FALSE))</f>
        <v>1</v>
      </c>
      <c r="F35" s="106">
        <v>11</v>
      </c>
      <c r="G35" s="57">
        <f>IF(ISBLANK(F35),"",VLOOKUP(F35,'Dico automate repart.'!$K$4:$N$28,2,FALSE))</f>
        <v>2</v>
      </c>
      <c r="H35" s="57">
        <f>IF(ISBLANK(F35),"",VLOOKUP(F35,'Dico automate repart.'!$K$4:$N$28,3,FALSE))</f>
        <v>1</v>
      </c>
      <c r="I35" s="57">
        <f>IF(ISBLANK(F35),"",VLOOKUP(F35,'Dico automate repart.'!$K$4:$N$28,4,FALSE))</f>
        <v>1</v>
      </c>
      <c r="J35" s="14"/>
      <c r="K35" s="174"/>
      <c r="L35" s="175"/>
      <c r="M35" s="175"/>
      <c r="N35" s="175"/>
      <c r="O35" s="175"/>
      <c r="P35" s="175"/>
      <c r="Q35" s="175"/>
      <c r="R35" s="175"/>
      <c r="S35" s="175"/>
      <c r="T35" s="175"/>
      <c r="U35" s="175"/>
      <c r="V35" s="175"/>
      <c r="W35" s="175"/>
      <c r="X35" s="176"/>
    </row>
    <row r="36" spans="1:24" ht="21" customHeight="1" x14ac:dyDescent="0.6">
      <c r="A36" s="63" t="s">
        <v>41</v>
      </c>
      <c r="B36" s="106"/>
      <c r="C36" s="57" t="str">
        <f>IF(ISBLANK($B36),"",VLOOKUP($B36,'Dico automate repart.'!$K$4:$N$28,2,FALSE))</f>
        <v/>
      </c>
      <c r="D36" s="57" t="str">
        <f>IF(ISBLANK($B36),"",VLOOKUP($B36,'Dico automate repart.'!$K$4:$N$28,3,FALSE))</f>
        <v/>
      </c>
      <c r="E36" s="57" t="str">
        <f>IF(ISBLANK($B36),"",VLOOKUP($B36,'Dico automate repart.'!$K$4:$N$28,4,FALSE))</f>
        <v/>
      </c>
      <c r="F36" s="106"/>
      <c r="G36" s="57" t="str">
        <f>IF(ISBLANK(F36),"",VLOOKUP(F36,'Dico automate repart.'!$K$4:$N$28,2,FALSE))</f>
        <v/>
      </c>
      <c r="H36" s="57" t="str">
        <f>IF(ISBLANK(F36),"",VLOOKUP(F36,'Dico automate repart.'!$K$4:$N$28,3,FALSE))</f>
        <v/>
      </c>
      <c r="I36" s="57" t="str">
        <f>IF(ISBLANK(F36),"",VLOOKUP(F36,'Dico automate repart.'!$K$4:$N$28,4,FALSE))</f>
        <v/>
      </c>
      <c r="J36" s="14"/>
      <c r="K36" s="174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6"/>
    </row>
    <row r="37" spans="1:24" ht="21" customHeight="1" x14ac:dyDescent="0.6">
      <c r="A37" s="63" t="s">
        <v>70</v>
      </c>
      <c r="B37" s="106"/>
      <c r="C37" s="57" t="str">
        <f>IF(ISBLANK($B37),"",VLOOKUP($B37,'Dico automate repart.'!$K$4:$N$28,2,FALSE))</f>
        <v/>
      </c>
      <c r="D37" s="57" t="str">
        <f>IF(ISBLANK($B37),"",VLOOKUP($B37,'Dico automate repart.'!$K$4:$N$28,3,FALSE))</f>
        <v/>
      </c>
      <c r="E37" s="57" t="str">
        <f>IF(ISBLANK($B37),"",VLOOKUP($B37,'Dico automate repart.'!$K$4:$N$28,4,FALSE))</f>
        <v/>
      </c>
      <c r="F37" s="106"/>
      <c r="G37" s="57" t="str">
        <f>IF(ISBLANK(F37),"",VLOOKUP(F37,'Dico automate repart.'!$K$4:$N$28,2,FALSE))</f>
        <v/>
      </c>
      <c r="H37" s="57" t="str">
        <f>IF(ISBLANK(F37),"",VLOOKUP(F37,'Dico automate repart.'!$K$4:$N$28,3,FALSE))</f>
        <v/>
      </c>
      <c r="I37" s="57" t="str">
        <f>IF(ISBLANK(F37),"",VLOOKUP(F37,'Dico automate repart.'!$K$4:$N$28,4,FALSE))</f>
        <v/>
      </c>
      <c r="J37" s="14"/>
      <c r="K37" s="174"/>
      <c r="L37" s="175"/>
      <c r="M37" s="175"/>
      <c r="N37" s="175"/>
      <c r="O37" s="175"/>
      <c r="P37" s="175"/>
      <c r="Q37" s="175"/>
      <c r="R37" s="175"/>
      <c r="S37" s="175"/>
      <c r="T37" s="175"/>
      <c r="U37" s="175"/>
      <c r="V37" s="175"/>
      <c r="W37" s="175"/>
      <c r="X37" s="176"/>
    </row>
    <row r="38" spans="1:24" ht="21" customHeight="1" x14ac:dyDescent="0.6">
      <c r="A38" s="63" t="s">
        <v>42</v>
      </c>
      <c r="B38" s="106"/>
      <c r="C38" s="57" t="str">
        <f>IF(ISBLANK($B38),"",VLOOKUP($B38,'Dico automate repart.'!$K$4:$N$28,2,FALSE))</f>
        <v/>
      </c>
      <c r="D38" s="57" t="str">
        <f>IF(ISBLANK($B38),"",VLOOKUP($B38,'Dico automate repart.'!$K$4:$N$28,3,FALSE))</f>
        <v/>
      </c>
      <c r="E38" s="57" t="str">
        <f>IF(ISBLANK($B38),"",VLOOKUP($B38,'Dico automate repart.'!$K$4:$N$28,4,FALSE))</f>
        <v/>
      </c>
      <c r="F38" s="106"/>
      <c r="G38" s="57" t="str">
        <f>IF(ISBLANK(F38),"",VLOOKUP(F38,'Dico automate repart.'!$K$4:$N$28,2,FALSE))</f>
        <v/>
      </c>
      <c r="H38" s="57" t="str">
        <f>IF(ISBLANK(F38),"",VLOOKUP(F38,'Dico automate repart.'!$K$4:$N$28,3,FALSE))</f>
        <v/>
      </c>
      <c r="I38" s="57" t="str">
        <f>IF(ISBLANK(F38),"",VLOOKUP(F38,'Dico automate repart.'!$K$4:$N$28,4,FALSE))</f>
        <v/>
      </c>
      <c r="J38" s="14"/>
      <c r="K38" s="174"/>
      <c r="L38" s="175"/>
      <c r="M38" s="175"/>
      <c r="N38" s="175"/>
      <c r="O38" s="175"/>
      <c r="P38" s="175"/>
      <c r="Q38" s="175"/>
      <c r="R38" s="175"/>
      <c r="S38" s="175"/>
      <c r="T38" s="175"/>
      <c r="U38" s="175"/>
      <c r="V38" s="175"/>
      <c r="W38" s="175"/>
      <c r="X38" s="176"/>
    </row>
    <row r="39" spans="1:24" ht="21" customHeight="1" x14ac:dyDescent="0.6">
      <c r="A39" s="69" t="s">
        <v>43</v>
      </c>
      <c r="B39" s="106"/>
      <c r="C39" s="57" t="str">
        <f>IF(ISBLANK($B39),"",VLOOKUP($B39,'Dico automate repart.'!$K$4:$N$28,2,FALSE))</f>
        <v/>
      </c>
      <c r="D39" s="57" t="str">
        <f>IF(ISBLANK($B39),"",VLOOKUP($B39,'Dico automate repart.'!$K$4:$N$28,3,FALSE))</f>
        <v/>
      </c>
      <c r="E39" s="57" t="str">
        <f>IF(ISBLANK($B39),"",VLOOKUP($B39,'Dico automate repart.'!$K$4:$N$28,4,FALSE))</f>
        <v/>
      </c>
      <c r="F39" s="106"/>
      <c r="G39" s="57" t="str">
        <f>IF(ISBLANK(F39),"",VLOOKUP(F39,'Dico automate repart.'!$K$4:$N$28,2,FALSE))</f>
        <v/>
      </c>
      <c r="H39" s="57" t="str">
        <f>IF(ISBLANK(F39),"",VLOOKUP(F39,'Dico automate repart.'!$K$4:$N$28,3,FALSE))</f>
        <v/>
      </c>
      <c r="I39" s="57" t="str">
        <f>IF(ISBLANK(F39),"",VLOOKUP(F39,'Dico automate repart.'!$K$4:$N$28,4,FALSE))</f>
        <v/>
      </c>
      <c r="J39" s="14"/>
      <c r="K39" s="174"/>
      <c r="L39" s="175"/>
      <c r="M39" s="175"/>
      <c r="N39" s="175"/>
      <c r="O39" s="175"/>
      <c r="P39" s="175"/>
      <c r="Q39" s="175"/>
      <c r="R39" s="175"/>
      <c r="S39" s="175"/>
      <c r="T39" s="175"/>
      <c r="U39" s="175"/>
      <c r="V39" s="175"/>
      <c r="W39" s="175"/>
      <c r="X39" s="176"/>
    </row>
    <row r="40" spans="1:24" ht="21" customHeight="1" x14ac:dyDescent="0.6">
      <c r="A40" s="69" t="s">
        <v>71</v>
      </c>
      <c r="B40" s="109"/>
      <c r="C40" s="57" t="str">
        <f>IF(ISBLANK($B40),"",VLOOKUP($B40,'Dico automate repart.'!$K$4:$N$28,2,FALSE))</f>
        <v/>
      </c>
      <c r="D40" s="57" t="str">
        <f>IF(ISBLANK($B40),"",VLOOKUP($B40,'Dico automate repart.'!$K$4:$N$28,3,FALSE))</f>
        <v/>
      </c>
      <c r="E40" s="57" t="str">
        <f>IF(ISBLANK($B40),"",VLOOKUP($B40,'Dico automate repart.'!$K$4:$N$28,4,FALSE))</f>
        <v/>
      </c>
      <c r="F40" s="109"/>
      <c r="G40" s="57" t="str">
        <f>IF(ISBLANK(F40),"",VLOOKUP(F40,'Dico automate repart.'!$K$4:$N$28,2,FALSE))</f>
        <v/>
      </c>
      <c r="H40" s="57" t="str">
        <f>IF(ISBLANK(F40),"",VLOOKUP(F40,'Dico automate repart.'!$K$4:$N$28,3,FALSE))</f>
        <v/>
      </c>
      <c r="I40" s="57" t="str">
        <f>IF(ISBLANK(F40),"",VLOOKUP(F40,'Dico automate repart.'!$K$4:$N$28,4,FALSE))</f>
        <v/>
      </c>
      <c r="J40" s="14"/>
      <c r="K40" s="174"/>
      <c r="L40" s="175"/>
      <c r="M40" s="175"/>
      <c r="N40" s="175"/>
      <c r="O40" s="175"/>
      <c r="P40" s="175"/>
      <c r="Q40" s="175"/>
      <c r="R40" s="175"/>
      <c r="S40" s="175"/>
      <c r="T40" s="175"/>
      <c r="U40" s="175"/>
      <c r="V40" s="175"/>
      <c r="W40" s="175"/>
      <c r="X40" s="176"/>
    </row>
    <row r="41" spans="1:24" ht="18.75" customHeight="1" x14ac:dyDescent="0.3">
      <c r="A41" s="15" t="s">
        <v>44</v>
      </c>
      <c r="B41" s="82">
        <f>SUM(B8:B40)</f>
        <v>27</v>
      </c>
      <c r="C41" s="17">
        <f>SUM(C8:C40)</f>
        <v>9</v>
      </c>
      <c r="D41" s="18">
        <f>SUM(D8:D40)</f>
        <v>4</v>
      </c>
      <c r="E41" s="18">
        <f>SUM(E8:E40)</f>
        <v>1</v>
      </c>
      <c r="F41" s="16">
        <f>SUM(F7:F40)</f>
        <v>129</v>
      </c>
      <c r="G41" s="18">
        <f>SUM(G8:G40)</f>
        <v>21</v>
      </c>
      <c r="H41" s="18">
        <f>SUM(H8:H40)</f>
        <v>12</v>
      </c>
      <c r="I41" s="18">
        <f>SUM(I8:I40)</f>
        <v>12</v>
      </c>
      <c r="J41" s="14"/>
      <c r="K41" s="174"/>
      <c r="L41" s="175"/>
      <c r="M41" s="175"/>
      <c r="N41" s="175"/>
      <c r="O41" s="175"/>
      <c r="P41" s="175"/>
      <c r="Q41" s="175"/>
      <c r="R41" s="175"/>
      <c r="S41" s="175"/>
      <c r="T41" s="175"/>
      <c r="U41" s="175"/>
      <c r="V41" s="175"/>
      <c r="W41" s="175"/>
      <c r="X41" s="176"/>
    </row>
    <row r="42" spans="1:24" ht="21" customHeight="1" x14ac:dyDescent="0.3">
      <c r="A42" s="184" t="s">
        <v>45</v>
      </c>
      <c r="B42" s="185"/>
      <c r="C42" s="185"/>
      <c r="D42" s="185"/>
      <c r="E42" s="185"/>
      <c r="F42" s="185"/>
      <c r="G42" s="185"/>
      <c r="H42" s="185"/>
      <c r="I42" s="186"/>
      <c r="J42" s="14"/>
      <c r="K42" s="174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6"/>
    </row>
    <row r="43" spans="1:24" ht="15" customHeight="1" x14ac:dyDescent="0.3">
      <c r="A43" s="19" t="s">
        <v>46</v>
      </c>
      <c r="B43" s="20">
        <f>B41*0.15</f>
        <v>4.05</v>
      </c>
      <c r="C43" s="21">
        <f>C41*0.15</f>
        <v>1.3499999999999999</v>
      </c>
      <c r="D43" s="21">
        <f>D41*0.15</f>
        <v>0.6</v>
      </c>
      <c r="E43" s="21">
        <f>E41*0.15</f>
        <v>0.15</v>
      </c>
      <c r="F43" s="22">
        <f>SUM(F9:F40)*0.15</f>
        <v>19.349999999999998</v>
      </c>
      <c r="G43" s="21">
        <f>G41*0.15</f>
        <v>3.15</v>
      </c>
      <c r="H43" s="21">
        <f>H41*0.15</f>
        <v>1.7999999999999998</v>
      </c>
      <c r="I43" s="21">
        <f>I41*0.15</f>
        <v>1.7999999999999998</v>
      </c>
      <c r="J43" s="14"/>
      <c r="K43" s="174"/>
      <c r="L43" s="175"/>
      <c r="M43" s="175"/>
      <c r="N43" s="175"/>
      <c r="O43" s="175"/>
      <c r="P43" s="175"/>
      <c r="Q43" s="175"/>
      <c r="R43" s="175"/>
      <c r="S43" s="175"/>
      <c r="T43" s="175"/>
      <c r="U43" s="175"/>
      <c r="V43" s="175"/>
      <c r="W43" s="175"/>
      <c r="X43" s="176"/>
    </row>
    <row r="44" spans="1:24" ht="18.75" customHeight="1" x14ac:dyDescent="0.35">
      <c r="A44" s="23" t="s">
        <v>47</v>
      </c>
      <c r="B44" s="24">
        <f>B41*0.15+0.24</f>
        <v>4.29</v>
      </c>
      <c r="C44" s="25" t="s">
        <v>48</v>
      </c>
      <c r="D44" s="26" t="s">
        <v>49</v>
      </c>
      <c r="E44" s="26" t="s">
        <v>50</v>
      </c>
      <c r="F44" s="27">
        <f>F41*0.15+0.24</f>
        <v>19.589999999999996</v>
      </c>
      <c r="G44" s="25" t="s">
        <v>48</v>
      </c>
      <c r="H44" s="26" t="s">
        <v>49</v>
      </c>
      <c r="I44" s="26" t="s">
        <v>50</v>
      </c>
      <c r="J44" s="14"/>
      <c r="K44" s="174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6"/>
    </row>
    <row r="45" spans="1:24" ht="15.75" customHeight="1" x14ac:dyDescent="0.3">
      <c r="A45" s="19" t="s">
        <v>51</v>
      </c>
      <c r="B45" s="83">
        <f t="shared" ref="B45:I45" si="0">SUM(B8:B40)</f>
        <v>27</v>
      </c>
      <c r="C45" s="28">
        <f t="shared" si="0"/>
        <v>9</v>
      </c>
      <c r="D45" s="28">
        <f t="shared" si="0"/>
        <v>4</v>
      </c>
      <c r="E45" s="28">
        <f t="shared" si="0"/>
        <v>1</v>
      </c>
      <c r="F45" s="84">
        <f t="shared" si="0"/>
        <v>129</v>
      </c>
      <c r="G45" s="28">
        <f t="shared" si="0"/>
        <v>21</v>
      </c>
      <c r="H45" s="28">
        <f t="shared" si="0"/>
        <v>12</v>
      </c>
      <c r="I45" s="28">
        <f t="shared" si="0"/>
        <v>12</v>
      </c>
      <c r="J45" s="14"/>
      <c r="K45" s="174"/>
      <c r="L45" s="175"/>
      <c r="M45" s="175"/>
      <c r="N45" s="175"/>
      <c r="O45" s="175"/>
      <c r="P45" s="175"/>
      <c r="Q45" s="175"/>
      <c r="R45" s="175"/>
      <c r="S45" s="175"/>
      <c r="T45" s="175"/>
      <c r="U45" s="175"/>
      <c r="V45" s="175"/>
      <c r="W45" s="175"/>
      <c r="X45" s="176"/>
    </row>
    <row r="46" spans="1:24" ht="21" customHeight="1" x14ac:dyDescent="0.45">
      <c r="A46" s="29" t="s">
        <v>52</v>
      </c>
      <c r="B46" s="192">
        <v>1</v>
      </c>
      <c r="C46" s="192"/>
      <c r="D46" s="192"/>
      <c r="E46" s="192"/>
      <c r="F46" s="192">
        <v>1</v>
      </c>
      <c r="G46" s="192"/>
      <c r="H46" s="192"/>
      <c r="I46" s="192"/>
      <c r="J46" s="14"/>
      <c r="K46" s="174"/>
      <c r="L46" s="175"/>
      <c r="M46" s="175"/>
      <c r="N46" s="175"/>
      <c r="O46" s="175"/>
      <c r="P46" s="175"/>
      <c r="Q46" s="175"/>
      <c r="R46" s="175"/>
      <c r="S46" s="175"/>
      <c r="T46" s="175"/>
      <c r="U46" s="175"/>
      <c r="V46" s="175"/>
      <c r="W46" s="175"/>
      <c r="X46" s="176"/>
    </row>
    <row r="47" spans="1:24" ht="21" customHeight="1" x14ac:dyDescent="0.45">
      <c r="A47" s="29" t="s">
        <v>53</v>
      </c>
      <c r="B47" s="193">
        <v>1</v>
      </c>
      <c r="C47" s="193"/>
      <c r="D47" s="193"/>
      <c r="E47" s="193"/>
      <c r="F47" s="193">
        <v>1</v>
      </c>
      <c r="G47" s="193"/>
      <c r="H47" s="193"/>
      <c r="I47" s="193"/>
      <c r="J47" s="14"/>
      <c r="K47" s="174"/>
      <c r="L47" s="175"/>
      <c r="M47" s="175"/>
      <c r="N47" s="175"/>
      <c r="O47" s="175"/>
      <c r="P47" s="175"/>
      <c r="Q47" s="175"/>
      <c r="R47" s="175"/>
      <c r="S47" s="175"/>
      <c r="T47" s="175"/>
      <c r="U47" s="175"/>
      <c r="V47" s="175"/>
      <c r="W47" s="175"/>
      <c r="X47" s="176"/>
    </row>
    <row r="48" spans="1:24" ht="18.75" customHeight="1" x14ac:dyDescent="0.35">
      <c r="A48" s="23" t="s">
        <v>54</v>
      </c>
      <c r="B48" s="194">
        <f>SUM(B44+F44)+0.6</f>
        <v>24.479999999999997</v>
      </c>
      <c r="C48" s="195"/>
      <c r="D48" s="195"/>
      <c r="E48" s="195"/>
      <c r="F48" s="195"/>
      <c r="G48" s="195"/>
      <c r="H48" s="195"/>
      <c r="I48" s="196"/>
      <c r="J48" s="30"/>
      <c r="K48" s="174"/>
      <c r="L48" s="175"/>
      <c r="M48" s="175"/>
      <c r="N48" s="175"/>
      <c r="O48" s="175"/>
      <c r="P48" s="175"/>
      <c r="Q48" s="175"/>
      <c r="R48" s="175"/>
      <c r="S48" s="175"/>
      <c r="T48" s="175"/>
      <c r="U48" s="175"/>
      <c r="V48" s="175"/>
      <c r="W48" s="175"/>
      <c r="X48" s="176"/>
    </row>
    <row r="49" spans="1:24" ht="21" customHeight="1" x14ac:dyDescent="0.4">
      <c r="A49" s="31" t="s">
        <v>55</v>
      </c>
      <c r="B49" s="70"/>
      <c r="C49" s="121">
        <f ca="1">C41-[1]!SOMME_SI_COULEUR(C8:C40,65280)</f>
        <v>9</v>
      </c>
      <c r="D49" s="121">
        <f ca="1">D41-[1]!SOMME_SI_COULEUR(D8:D40,65280)</f>
        <v>4</v>
      </c>
      <c r="E49" s="121">
        <f ca="1">E41-[1]!SOMME_SI_COULEUR(E8:E40,65280)</f>
        <v>1</v>
      </c>
      <c r="F49" s="121"/>
      <c r="G49" s="121">
        <f ca="1">G41-[1]!SOMME_SI_COULEUR(G8:G40,65280)</f>
        <v>21</v>
      </c>
      <c r="H49" s="121">
        <f ca="1">H41-[1]!SOMME_SI_COULEUR(H8:H40,65280)</f>
        <v>12</v>
      </c>
      <c r="I49" s="121">
        <f ca="1">I41-[1]!SOMME_SI_COULEUR(I8:I40,65280)</f>
        <v>12</v>
      </c>
      <c r="J49" s="32"/>
      <c r="K49" s="174"/>
      <c r="L49" s="175"/>
      <c r="M49" s="175"/>
      <c r="N49" s="175"/>
      <c r="O49" s="175"/>
      <c r="P49" s="175"/>
      <c r="Q49" s="175"/>
      <c r="R49" s="175"/>
      <c r="S49" s="175"/>
      <c r="T49" s="175"/>
      <c r="U49" s="175"/>
      <c r="V49" s="175"/>
      <c r="W49" s="175"/>
      <c r="X49" s="176"/>
    </row>
    <row r="50" spans="1:24" ht="20.100000000000001" customHeight="1" x14ac:dyDescent="0.4">
      <c r="A50" s="33" t="s">
        <v>56</v>
      </c>
      <c r="B50" s="70"/>
      <c r="C50" s="117"/>
      <c r="D50" s="117"/>
      <c r="E50" s="117"/>
      <c r="F50" s="117"/>
      <c r="G50" s="117"/>
      <c r="H50" s="117"/>
      <c r="I50" s="117"/>
      <c r="J50" s="32"/>
      <c r="K50" s="174"/>
      <c r="L50" s="175"/>
      <c r="M50" s="175"/>
      <c r="N50" s="175"/>
      <c r="O50" s="175"/>
      <c r="P50" s="175"/>
      <c r="Q50" s="175"/>
      <c r="R50" s="175"/>
      <c r="S50" s="175"/>
      <c r="T50" s="175"/>
      <c r="U50" s="175"/>
      <c r="V50" s="175"/>
      <c r="W50" s="175"/>
      <c r="X50" s="176"/>
    </row>
    <row r="51" spans="1:24" ht="20.100000000000001" customHeight="1" x14ac:dyDescent="0.4">
      <c r="A51" s="34" t="s">
        <v>57</v>
      </c>
      <c r="B51" s="70"/>
      <c r="C51" s="70"/>
      <c r="D51" s="70"/>
      <c r="E51" s="70"/>
      <c r="F51" s="70"/>
      <c r="G51" s="70"/>
      <c r="H51" s="70"/>
      <c r="I51" s="70"/>
      <c r="J51" s="32"/>
      <c r="K51" s="174"/>
      <c r="L51" s="175"/>
      <c r="M51" s="175"/>
      <c r="N51" s="175"/>
      <c r="O51" s="175"/>
      <c r="P51" s="175"/>
      <c r="Q51" s="175"/>
      <c r="R51" s="175"/>
      <c r="S51" s="175"/>
      <c r="T51" s="175"/>
      <c r="U51" s="175"/>
      <c r="V51" s="175"/>
      <c r="W51" s="175"/>
      <c r="X51" s="176"/>
    </row>
    <row r="52" spans="1:24" ht="20.100000000000001" customHeight="1" x14ac:dyDescent="0.3">
      <c r="A52" s="35" t="s">
        <v>58</v>
      </c>
      <c r="B52" s="71"/>
      <c r="C52" s="72"/>
      <c r="D52" s="72"/>
      <c r="E52" s="72"/>
      <c r="F52" s="73"/>
      <c r="G52" s="74"/>
      <c r="H52" s="74"/>
      <c r="I52" s="74"/>
      <c r="K52" s="177"/>
      <c r="L52" s="178"/>
      <c r="M52" s="178"/>
      <c r="N52" s="178"/>
      <c r="O52" s="178"/>
      <c r="P52" s="178"/>
      <c r="Q52" s="178"/>
      <c r="R52" s="178"/>
      <c r="S52" s="178"/>
      <c r="T52" s="178"/>
      <c r="U52" s="178"/>
      <c r="V52" s="178"/>
      <c r="W52" s="178"/>
      <c r="X52" s="179"/>
    </row>
    <row r="53" spans="1:24" ht="19.5" customHeight="1" x14ac:dyDescent="0.3">
      <c r="A53" s="75" t="s">
        <v>59</v>
      </c>
      <c r="B53" s="159" t="s">
        <v>61</v>
      </c>
      <c r="C53" s="159"/>
      <c r="D53" s="159"/>
      <c r="E53" s="159"/>
      <c r="F53" s="159"/>
      <c r="G53" s="159"/>
      <c r="H53" s="159"/>
      <c r="I53" s="159"/>
      <c r="J53" s="76"/>
      <c r="K53" s="76"/>
      <c r="L53" s="76"/>
      <c r="M53" s="77" t="s">
        <v>59</v>
      </c>
      <c r="N53" s="77"/>
      <c r="O53" s="76"/>
      <c r="P53" s="76"/>
      <c r="Q53" s="152" t="s">
        <v>62</v>
      </c>
      <c r="R53" s="152"/>
      <c r="S53" s="152"/>
      <c r="T53" s="152"/>
      <c r="U53" s="152"/>
      <c r="V53" s="152"/>
      <c r="W53" s="152"/>
      <c r="X53" s="152"/>
    </row>
    <row r="54" spans="1:24" ht="24" customHeight="1" x14ac:dyDescent="0.3">
      <c r="A54" s="78"/>
      <c r="B54" s="159"/>
      <c r="C54" s="159"/>
      <c r="D54" s="159"/>
      <c r="E54" s="159"/>
      <c r="F54" s="159"/>
      <c r="G54" s="159"/>
      <c r="H54" s="159"/>
      <c r="I54" s="159"/>
      <c r="J54" s="79"/>
      <c r="K54" s="79"/>
      <c r="L54" s="79"/>
      <c r="M54" s="79"/>
      <c r="N54" s="79"/>
      <c r="O54" s="79"/>
      <c r="P54" s="79"/>
      <c r="Q54" s="153"/>
      <c r="R54" s="153"/>
      <c r="S54" s="153"/>
      <c r="T54" s="153"/>
      <c r="U54" s="153"/>
      <c r="V54" s="153"/>
      <c r="W54" s="153"/>
      <c r="X54" s="153"/>
    </row>
    <row r="55" spans="1:24" x14ac:dyDescent="0.3">
      <c r="A55" s="80"/>
      <c r="B55" s="81"/>
      <c r="C55" s="81"/>
      <c r="D55" s="81"/>
      <c r="E55" s="81"/>
      <c r="F55" s="81"/>
      <c r="G55" s="81"/>
      <c r="H55" s="81"/>
      <c r="I55" s="81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</row>
    <row r="56" spans="1:24" x14ac:dyDescent="0.3">
      <c r="A56" s="80"/>
      <c r="B56" s="81"/>
      <c r="C56" s="81"/>
      <c r="D56" s="81"/>
      <c r="E56" s="81"/>
      <c r="F56" s="81"/>
      <c r="G56" s="81"/>
      <c r="H56" s="81"/>
      <c r="I56" s="81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</row>
    <row r="57" spans="1:24" x14ac:dyDescent="0.3">
      <c r="A57" s="37"/>
      <c r="B57" s="38"/>
      <c r="C57" s="38"/>
      <c r="D57" s="38"/>
      <c r="E57" s="38"/>
      <c r="F57" s="38"/>
      <c r="G57" s="38"/>
      <c r="H57" s="38"/>
      <c r="I57" s="38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</row>
    <row r="58" spans="1:24" x14ac:dyDescent="0.3">
      <c r="A58" s="37"/>
      <c r="B58" s="38"/>
      <c r="C58" s="38"/>
      <c r="D58" s="38"/>
      <c r="E58" s="38"/>
      <c r="F58" s="38"/>
      <c r="G58" s="38"/>
      <c r="H58" s="38"/>
      <c r="I58" s="38"/>
    </row>
    <row r="59" spans="1:24" x14ac:dyDescent="0.3">
      <c r="B59" s="39"/>
      <c r="C59" s="39"/>
      <c r="D59" s="39"/>
      <c r="E59" s="39"/>
      <c r="F59" s="39"/>
    </row>
    <row r="60" spans="1:24" x14ac:dyDescent="0.3">
      <c r="B60" s="39"/>
      <c r="C60" s="39"/>
      <c r="D60" s="39"/>
      <c r="E60" s="39"/>
      <c r="F60" s="39"/>
    </row>
    <row r="61" spans="1:24" x14ac:dyDescent="0.3">
      <c r="B61" s="39"/>
      <c r="C61" s="39"/>
      <c r="D61" s="39"/>
      <c r="E61" s="39"/>
      <c r="F61" s="40"/>
    </row>
    <row r="62" spans="1:24" x14ac:dyDescent="0.3">
      <c r="F62" s="40"/>
    </row>
    <row r="63" spans="1:24" x14ac:dyDescent="0.3">
      <c r="F63" s="40"/>
    </row>
    <row r="75" spans="1:7" x14ac:dyDescent="0.3">
      <c r="A75" s="41"/>
      <c r="B75" s="41"/>
      <c r="C75" s="41"/>
      <c r="D75" s="41"/>
      <c r="E75" s="41"/>
      <c r="F75" s="41"/>
      <c r="G75" s="41"/>
    </row>
    <row r="76" spans="1:7" x14ac:dyDescent="0.3">
      <c r="A76" s="41"/>
      <c r="B76" s="41"/>
      <c r="C76" s="41"/>
      <c r="D76" s="41"/>
      <c r="E76" s="41"/>
      <c r="F76" s="41"/>
      <c r="G76" s="41"/>
    </row>
    <row r="77" spans="1:7" x14ac:dyDescent="0.3">
      <c r="A77" s="41"/>
      <c r="B77" s="41"/>
      <c r="C77" s="41"/>
      <c r="D77" s="41"/>
      <c r="E77" s="41"/>
      <c r="F77" s="41"/>
      <c r="G77" s="41"/>
    </row>
    <row r="78" spans="1:7" x14ac:dyDescent="0.3">
      <c r="A78" s="41"/>
      <c r="B78" s="41"/>
      <c r="C78" s="41"/>
      <c r="D78" s="41"/>
      <c r="E78" s="41"/>
      <c r="F78" s="41"/>
      <c r="G78" s="41"/>
    </row>
    <row r="79" spans="1:7" x14ac:dyDescent="0.3">
      <c r="A79" s="41"/>
      <c r="B79" s="41"/>
      <c r="C79" s="41"/>
      <c r="D79" s="41"/>
      <c r="E79" s="41"/>
      <c r="F79" s="41"/>
      <c r="G79" s="41"/>
    </row>
    <row r="80" spans="1:7" x14ac:dyDescent="0.3">
      <c r="A80" s="41"/>
      <c r="B80" s="41"/>
      <c r="C80" s="41"/>
      <c r="D80" s="41"/>
      <c r="E80" s="41"/>
      <c r="F80" s="41"/>
      <c r="G80" s="41"/>
    </row>
    <row r="81" spans="1:7" x14ac:dyDescent="0.3">
      <c r="A81" s="41"/>
      <c r="B81" s="41"/>
      <c r="C81" s="41"/>
      <c r="D81" s="41"/>
      <c r="E81" s="41"/>
      <c r="F81" s="41"/>
      <c r="G81" s="41"/>
    </row>
  </sheetData>
  <sheetProtection formatCells="0" insertColumns="0" insertRows="0" insertHyperlinks="0" deleteColumns="0" deleteRows="0" sort="0" autoFilter="0"/>
  <protectedRanges>
    <protectedRange sqref="B39:B40" name="Plage3_2"/>
    <protectedRange sqref="F39:F40" name="Plage3_3"/>
    <protectedRange sqref="B29:B31" name="Plage3_7"/>
    <protectedRange sqref="F29:F31" name="Plage3_7_1"/>
  </protectedRanges>
  <mergeCells count="17">
    <mergeCell ref="Q53:X54"/>
    <mergeCell ref="B46:E46"/>
    <mergeCell ref="F46:I46"/>
    <mergeCell ref="B47:E47"/>
    <mergeCell ref="F47:I47"/>
    <mergeCell ref="B48:I48"/>
    <mergeCell ref="B53:I54"/>
    <mergeCell ref="B1:X1"/>
    <mergeCell ref="A2:A3"/>
    <mergeCell ref="B2:X2"/>
    <mergeCell ref="B3:J3"/>
    <mergeCell ref="K3:X3"/>
    <mergeCell ref="A4:A5"/>
    <mergeCell ref="B4:I4"/>
    <mergeCell ref="K4:X52"/>
    <mergeCell ref="B5:I5"/>
    <mergeCell ref="A42:I42"/>
  </mergeCells>
  <pageMargins left="0.7" right="0.7" top="0.75" bottom="0.75" header="0.3" footer="0.3"/>
  <pageSetup paperSize="9" scale="65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525EF0-224D-409A-B0CE-24300C62E509}">
  <sheetPr codeName="Feuil18"/>
  <dimension ref="A1:K12"/>
  <sheetViews>
    <sheetView zoomScale="40" zoomScaleNormal="40" workbookViewId="0">
      <selection activeCell="O4" sqref="O4"/>
    </sheetView>
  </sheetViews>
  <sheetFormatPr baseColWidth="10" defaultColWidth="10.6640625" defaultRowHeight="28.8" x14ac:dyDescent="0.55000000000000004"/>
  <cols>
    <col min="1" max="1" width="16" style="99" customWidth="1"/>
    <col min="2" max="2" width="17.4140625" style="99" bestFit="1" customWidth="1"/>
    <col min="3" max="3" width="5.83203125" style="99" bestFit="1" customWidth="1"/>
    <col min="4" max="5" width="4.5" style="99" bestFit="1" customWidth="1"/>
    <col min="6" max="6" width="16" style="99" bestFit="1" customWidth="1"/>
    <col min="7" max="7" width="17.4140625" style="99" bestFit="1" customWidth="1"/>
    <col min="8" max="10" width="5.83203125" style="99" bestFit="1" customWidth="1"/>
    <col min="11" max="16384" width="10.6640625" style="99"/>
  </cols>
  <sheetData>
    <row r="1" spans="1:11" ht="29.4" thickBot="1" x14ac:dyDescent="0.6">
      <c r="A1" s="115"/>
      <c r="B1" s="115"/>
      <c r="C1" s="115"/>
      <c r="D1" s="115"/>
      <c r="E1" s="115"/>
      <c r="F1" s="115"/>
      <c r="G1" s="115"/>
      <c r="H1" s="115"/>
      <c r="I1" s="115"/>
      <c r="J1" s="115"/>
      <c r="K1" s="115"/>
    </row>
    <row r="2" spans="1:11" ht="30" thickTop="1" thickBot="1" x14ac:dyDescent="0.6">
      <c r="A2" s="115"/>
      <c r="B2" s="206" t="s">
        <v>91</v>
      </c>
      <c r="C2" s="206"/>
      <c r="D2" s="206"/>
      <c r="E2" s="206"/>
      <c r="F2" s="206"/>
      <c r="G2" s="206"/>
      <c r="H2" s="206"/>
      <c r="I2" s="206"/>
      <c r="J2" s="206"/>
      <c r="K2" s="115"/>
    </row>
    <row r="3" spans="1:11" ht="30" thickTop="1" thickBot="1" x14ac:dyDescent="0.6">
      <c r="A3" s="115"/>
      <c r="B3" s="206"/>
      <c r="C3" s="206"/>
      <c r="D3" s="206"/>
      <c r="E3" s="206"/>
      <c r="F3" s="206"/>
      <c r="G3" s="206"/>
      <c r="H3" s="206"/>
      <c r="I3" s="206"/>
      <c r="J3" s="206"/>
      <c r="K3" s="115"/>
    </row>
    <row r="4" spans="1:11" ht="30" thickTop="1" thickBot="1" x14ac:dyDescent="0.6">
      <c r="A4" s="115"/>
      <c r="B4" s="115"/>
      <c r="C4" s="115"/>
      <c r="D4" s="115"/>
      <c r="E4" s="115"/>
      <c r="F4" s="115"/>
      <c r="G4" s="115"/>
      <c r="H4" s="115"/>
      <c r="I4" s="115"/>
      <c r="J4" s="115"/>
      <c r="K4" s="115"/>
    </row>
    <row r="5" spans="1:11" ht="29.4" thickBot="1" x14ac:dyDescent="0.6">
      <c r="A5" s="115"/>
      <c r="B5" s="208" t="s">
        <v>87</v>
      </c>
      <c r="C5" s="208"/>
      <c r="D5" s="208"/>
      <c r="E5" s="208"/>
      <c r="F5" s="207"/>
      <c r="G5" s="208" t="s">
        <v>86</v>
      </c>
      <c r="H5" s="208"/>
      <c r="I5" s="208"/>
      <c r="J5" s="208"/>
      <c r="K5" s="207"/>
    </row>
    <row r="6" spans="1:11" ht="29.4" thickBot="1" x14ac:dyDescent="0.6">
      <c r="A6" s="115"/>
      <c r="B6" s="112" t="s">
        <v>85</v>
      </c>
      <c r="C6" s="112" t="s">
        <v>48</v>
      </c>
      <c r="D6" s="112" t="s">
        <v>49</v>
      </c>
      <c r="E6" s="112" t="s">
        <v>50</v>
      </c>
      <c r="F6" s="207"/>
      <c r="G6" s="112" t="s">
        <v>85</v>
      </c>
      <c r="H6" s="112" t="s">
        <v>48</v>
      </c>
      <c r="I6" s="112" t="s">
        <v>49</v>
      </c>
      <c r="J6" s="112" t="s">
        <v>50</v>
      </c>
      <c r="K6" s="207"/>
    </row>
    <row r="7" spans="1:11" ht="29.4" thickBot="1" x14ac:dyDescent="0.6">
      <c r="A7" s="115"/>
      <c r="B7" s="113">
        <f>LM!B44+LS!B44+MM!B44+MS!B44+MEM!B44+MES!B44+JM!B44+JS!B44+VM!B44+VS!B44+SM!B44+SS!B44+DS!B44+DM!B44+'DM 1'!B44+'DS 1'!B44+(0.15*C9)+(0.45*D9)+(0.9*E9)-((0.15*C11)+(0.45*D11)+(0.9*E11))</f>
        <v>85.14</v>
      </c>
      <c r="C7" s="112">
        <f>LM!C45+LS!C45+MM!C45+MS!C45+MEM!C45+MES!C45+JM!C45+JS!C45+VM!C45+VS!C45+SM!C45+SS!C45+DS!C45+DM!C45+'DM 1'!C45+'DS 1'!C45+'LM PREV'!C45+'LS PREV'!C45+C9-C11</f>
        <v>166</v>
      </c>
      <c r="D7" s="112">
        <f>LM!D45+LS!D45+MM!D45+MS!D45+MEM!D45+MES!D45+JM!D45+JS!D45+VM!D45+VS!D45+SM!D45+SS!D45+DS!D45+DM!D45+'DM 1'!D45+'DS 1'!D45+'LM PREV'!D45+'LS PREV'!D45+D9-D11</f>
        <v>66</v>
      </c>
      <c r="E7" s="114">
        <f>LM!E45+LS!E45+MM!E45+MS!E45+MEM!E45+MES!E45+JM!E45+JS!E45+VM!E45+VS!E45+SM!E45+SS!E45+DS!E45+DM!E45+'DM 1'!E45+'DS 1'!E45+'LM PREV'!E45+'LS PREV'!E45+E9-E11</f>
        <v>39</v>
      </c>
      <c r="F7" s="207"/>
      <c r="G7" s="113">
        <f>LM!F44+LS!F44+MM!F44+MS!F44+MEM!F44+MES!F44+JM!F44+JS!F44+VM!F44+VS!F44+SM!F44+SS!F44+DS!F44+DM!F44+'DM 1'!F44+'DS 1'!F44+(0.15*H9)+(0.45*I9)+(0.9*J9)-((0.15*H11)+(0.45*I11)+(0.9*J11))</f>
        <v>333.53999999999996</v>
      </c>
      <c r="H7" s="112">
        <f>LM!G45+LS!G45+MM!G45+MS!G45+MEM!G45+MES!G45+JM!G45+JS!G45+VM!G45+VS!G45+SM!G45+SS!G45+DS!G45+DM!G45+'DM 1'!G45+'DS 1'!G45+'LM PREV'!G45+'LS PREV'!G45+H9-H11</f>
        <v>409</v>
      </c>
      <c r="I7" s="112">
        <f>LM!H45+LS!H45+MM!H45+MS!H45+MEM!H45+MES!H45+JM!H45+JS!H45+VM!H45+VS!H45+SM!H45+SS!H45+DS!H45+DM!H45+'DM 1'!H45+'DS 1'!H45+'LM PREV'!H45+'LS PREV'!H45+I9-I11</f>
        <v>227</v>
      </c>
      <c r="J7" s="112">
        <f>LM!I45+LS!I45+MM!I45+MS!I45+MEM!I45+MES!I45+JM!I45+JS!I45+VM!I45+VS!I45+SM!I45+SS!I45+DS!I45+DM!I45+'DM 1'!I45+'DS 1'!I45+'LM PREV'!I45+'LS PREV'!I45+J9-J11</f>
        <v>228</v>
      </c>
      <c r="K7" s="207"/>
    </row>
    <row r="8" spans="1:11" ht="29.4" thickBot="1" x14ac:dyDescent="0.6">
      <c r="A8" s="115"/>
      <c r="B8" s="209"/>
      <c r="C8" s="209"/>
      <c r="D8" s="209"/>
      <c r="E8" s="209"/>
      <c r="F8" s="207"/>
      <c r="G8" s="209"/>
      <c r="H8" s="209"/>
      <c r="I8" s="209"/>
      <c r="J8" s="209"/>
      <c r="K8" s="207"/>
    </row>
    <row r="9" spans="1:11" ht="29.4" thickBot="1" x14ac:dyDescent="0.6">
      <c r="A9" s="115"/>
      <c r="B9" s="112" t="s">
        <v>89</v>
      </c>
      <c r="C9" s="112"/>
      <c r="D9" s="112"/>
      <c r="E9" s="112"/>
      <c r="F9" s="207"/>
      <c r="G9" s="112" t="s">
        <v>89</v>
      </c>
      <c r="H9" s="112"/>
      <c r="I9" s="112"/>
      <c r="J9" s="112"/>
      <c r="K9" s="207"/>
    </row>
    <row r="10" spans="1:11" ht="29.4" thickBot="1" x14ac:dyDescent="0.6">
      <c r="A10" s="115"/>
      <c r="B10" s="209"/>
      <c r="C10" s="209"/>
      <c r="D10" s="209"/>
      <c r="E10" s="209"/>
      <c r="F10" s="207"/>
      <c r="G10" s="209"/>
      <c r="H10" s="209"/>
      <c r="I10" s="209"/>
      <c r="J10" s="209"/>
      <c r="K10" s="207"/>
    </row>
    <row r="11" spans="1:11" ht="29.4" thickBot="1" x14ac:dyDescent="0.6">
      <c r="A11" s="115"/>
      <c r="B11" s="112" t="s">
        <v>90</v>
      </c>
      <c r="C11" s="112"/>
      <c r="D11" s="112"/>
      <c r="E11" s="112"/>
      <c r="F11" s="207"/>
      <c r="G11" s="112" t="s">
        <v>90</v>
      </c>
      <c r="H11" s="112"/>
      <c r="I11" s="112"/>
      <c r="J11" s="112"/>
      <c r="K11" s="207"/>
    </row>
    <row r="12" spans="1:11" x14ac:dyDescent="0.55000000000000004">
      <c r="A12" s="115"/>
      <c r="B12" s="207"/>
      <c r="C12" s="207"/>
      <c r="D12" s="207"/>
      <c r="E12" s="207"/>
      <c r="F12" s="207"/>
      <c r="G12" s="207"/>
      <c r="H12" s="207"/>
      <c r="I12" s="207"/>
      <c r="J12" s="207"/>
      <c r="K12" s="207"/>
    </row>
  </sheetData>
  <mergeCells count="10">
    <mergeCell ref="B2:J3"/>
    <mergeCell ref="B12:K12"/>
    <mergeCell ref="K5:K11"/>
    <mergeCell ref="B5:E5"/>
    <mergeCell ref="G5:J5"/>
    <mergeCell ref="F5:F11"/>
    <mergeCell ref="B8:E8"/>
    <mergeCell ref="G8:J8"/>
    <mergeCell ref="B10:E10"/>
    <mergeCell ref="G10:J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</vt:i4>
      </vt:variant>
    </vt:vector>
  </HeadingPairs>
  <TitlesOfParts>
    <vt:vector size="21" baseType="lpstr">
      <vt:lpstr>Dico automate repart.</vt:lpstr>
      <vt:lpstr>LM</vt:lpstr>
      <vt:lpstr>LS</vt:lpstr>
      <vt:lpstr>MM</vt:lpstr>
      <vt:lpstr>MS</vt:lpstr>
      <vt:lpstr>MEM</vt:lpstr>
      <vt:lpstr>MES</vt:lpstr>
      <vt:lpstr>JM</vt:lpstr>
      <vt:lpstr>JS</vt:lpstr>
      <vt:lpstr>VM</vt:lpstr>
      <vt:lpstr>VS</vt:lpstr>
      <vt:lpstr>SM</vt:lpstr>
      <vt:lpstr>SS</vt:lpstr>
      <vt:lpstr>DS</vt:lpstr>
      <vt:lpstr>DM</vt:lpstr>
      <vt:lpstr>DM 1</vt:lpstr>
      <vt:lpstr>DS 1</vt:lpstr>
      <vt:lpstr>LM PREV</vt:lpstr>
      <vt:lpstr>LS PREV</vt:lpstr>
      <vt:lpstr>Récap Hebdomadaire</vt:lpstr>
      <vt:lpstr>LM!Zone_d_impression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Satyanand</dc:creator>
  <cp:lastModifiedBy>Satyanand</cp:lastModifiedBy>
  <cp:lastPrinted>2021-05-26T12:31:39Z</cp:lastPrinted>
  <dcterms:created xsi:type="dcterms:W3CDTF">2021-05-21T11:56:10Z</dcterms:created>
  <dcterms:modified xsi:type="dcterms:W3CDTF">2021-06-16T10:16:38Z</dcterms:modified>
</cp:coreProperties>
</file>