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175" activeTab="3"/>
  </bookViews>
  <sheets>
    <sheet name="creation" sheetId="1" r:id="rId1"/>
    <sheet name="MAJ " sheetId="5" r:id="rId2"/>
    <sheet name="calendrier" sheetId="4" r:id="rId3"/>
    <sheet name="Listes" sheetId="2" r:id="rId4"/>
    <sheet name="DETD " sheetId="3" r:id="rId5"/>
    <sheet name="Suivi " sheetId="6" r:id="rId6"/>
  </sheets>
  <externalReferences>
    <externalReference r:id="rId7"/>
    <externalReference r:id="rId8"/>
    <externalReference r:id="rId9"/>
  </externalReferences>
  <definedNames>
    <definedName name="architecte" localSheetId="1">#REF!</definedName>
    <definedName name="architecte" localSheetId="5">#REF!</definedName>
    <definedName name="architecte">#REF!</definedName>
    <definedName name="ASO">Listes!#REF!</definedName>
    <definedName name="avancement" localSheetId="1">#REF!</definedName>
    <definedName name="avancement" localSheetId="5">#REF!</definedName>
    <definedName name="avancement">#REF!</definedName>
    <definedName name="Catégorie">[1]Listes!$G$3:$G$9</definedName>
    <definedName name="CHA">Listes!#REF!</definedName>
    <definedName name="choix">Listes!$B$2:$B$3</definedName>
    <definedName name="d">[2]Listes!$C$2:$C$132</definedName>
    <definedName name="DSE">Listes!#REF!</definedName>
    <definedName name="flotte" localSheetId="1">#REF!</definedName>
    <definedName name="flotte" localSheetId="5">#REF!</definedName>
    <definedName name="flotte">#REF!</definedName>
    <definedName name="HEL">Listes!#REF!</definedName>
    <definedName name="materiel" localSheetId="1">#REF!</definedName>
    <definedName name="materiel" localSheetId="5">#REF!</definedName>
    <definedName name="materiel">#REF!</definedName>
    <definedName name="priorite" localSheetId="1">#REF!</definedName>
    <definedName name="priorite" localSheetId="5">#REF!</definedName>
    <definedName name="priorite">#REF!</definedName>
    <definedName name="reponsable">#REF!</definedName>
    <definedName name="responsable" localSheetId="1">#REF!</definedName>
    <definedName name="responsable" localSheetId="5">#REF!</definedName>
    <definedName name="responsable">#REF!</definedName>
    <definedName name="segement">Listes!#REF!</definedName>
    <definedName name="segment">Listes!#REF!</definedName>
    <definedName name="Segments">'[3]SS et flottes'!$A$2:$A$7</definedName>
    <definedName name="SI" localSheetId="1">#REF!</definedName>
    <definedName name="SI" localSheetId="5">#REF!</definedName>
    <definedName name="SI">#REF!</definedName>
    <definedName name="SIC">Listes!#REF!</definedName>
    <definedName name="TPE">Listes!#REF!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2" l="1"/>
  <c r="H2" i="2"/>
  <c r="M26" i="2" l="1"/>
  <c r="K303" i="6"/>
  <c r="J303" i="6"/>
  <c r="N303" i="6" s="1"/>
  <c r="D303" i="6"/>
  <c r="H1" i="4" l="1"/>
  <c r="B4" i="4" l="1"/>
  <c r="B3" i="4"/>
  <c r="S2" i="4" s="1"/>
  <c r="B6" i="4" s="1"/>
  <c r="B5" i="4"/>
  <c r="D5" i="4" s="1"/>
  <c r="D4" i="1"/>
  <c r="K25" i="2" l="1"/>
  <c r="H3" i="4" l="1"/>
  <c r="K19" i="2"/>
  <c r="F9" i="5" s="1"/>
  <c r="K23" i="2"/>
  <c r="K18" i="2"/>
  <c r="D9" i="5" s="1"/>
  <c r="K22" i="2"/>
  <c r="K9" i="5" s="1"/>
  <c r="K16" i="2"/>
  <c r="K20" i="2"/>
  <c r="F4" i="5" s="1"/>
  <c r="K24" i="2"/>
  <c r="M9" i="5" s="1"/>
  <c r="K17" i="2"/>
  <c r="B9" i="5" s="1"/>
  <c r="K21" i="2"/>
  <c r="I9" i="5" s="1"/>
  <c r="K15" i="2"/>
  <c r="D5" i="5" s="1"/>
  <c r="K14" i="2"/>
  <c r="D11" i="5" s="1"/>
  <c r="G5" i="2"/>
  <c r="K27" i="2" l="1"/>
  <c r="G28" i="5" s="1"/>
  <c r="D14" i="5"/>
  <c r="D2" i="1"/>
  <c r="I3" i="4"/>
  <c r="J3" i="4" s="1"/>
  <c r="K3" i="4" s="1"/>
  <c r="L3" i="4" s="1"/>
  <c r="M3" i="4" s="1"/>
  <c r="N3" i="4" s="1"/>
  <c r="H4" i="4" s="1"/>
  <c r="G3" i="2"/>
  <c r="I4" i="4" l="1"/>
  <c r="J4" i="4" s="1"/>
  <c r="H2" i="4"/>
  <c r="K4" i="4" l="1"/>
  <c r="I2" i="4"/>
  <c r="J2" i="4" l="1"/>
  <c r="L4" i="4" l="1"/>
  <c r="K2" i="4"/>
  <c r="M4" i="4" l="1"/>
  <c r="L2" i="4"/>
  <c r="N4" i="4" l="1"/>
  <c r="M2" i="4"/>
  <c r="H5" i="4" l="1"/>
  <c r="I5" i="4" s="1"/>
  <c r="J5" i="4" s="1"/>
  <c r="K5" i="4" s="1"/>
  <c r="L5" i="4" s="1"/>
  <c r="M5" i="4" s="1"/>
  <c r="N5" i="4" s="1"/>
  <c r="H6" i="4" s="1"/>
  <c r="I6" i="4" s="1"/>
  <c r="J6" i="4" s="1"/>
  <c r="K6" i="4" s="1"/>
  <c r="L6" i="4" s="1"/>
  <c r="M6" i="4" s="1"/>
  <c r="N6" i="4" s="1"/>
  <c r="H7" i="4" s="1"/>
  <c r="I7" i="4" s="1"/>
  <c r="J7" i="4" s="1"/>
  <c r="K7" i="4" s="1"/>
  <c r="L7" i="4" s="1"/>
  <c r="M7" i="4" s="1"/>
  <c r="N7" i="4" s="1"/>
  <c r="H8" i="4" s="1"/>
  <c r="I8" i="4" s="1"/>
  <c r="J8" i="4" s="1"/>
  <c r="K8" i="4" s="1"/>
  <c r="L8" i="4" s="1"/>
  <c r="M8" i="4" s="1"/>
  <c r="N8" i="4" s="1"/>
  <c r="N2" i="4"/>
</calcChain>
</file>

<file path=xl/sharedStrings.xml><?xml version="1.0" encoding="utf-8"?>
<sst xmlns="http://schemas.openxmlformats.org/spreadsheetml/2006/main" count="1229" uniqueCount="1203">
  <si>
    <t>Date limite</t>
  </si>
  <si>
    <t>Priorité</t>
  </si>
  <si>
    <t>Nature/Objet de la demande</t>
  </si>
  <si>
    <t>Matériel</t>
  </si>
  <si>
    <t>Hélice</t>
  </si>
  <si>
    <t>Avancement</t>
  </si>
  <si>
    <t>flotte</t>
  </si>
  <si>
    <t>Segment de soutient</t>
  </si>
  <si>
    <t>Date d'initiation de la DEDT auprès de la DGA</t>
  </si>
  <si>
    <t>Rédacteur 
(Grade/Nom/Prénom)</t>
  </si>
  <si>
    <t>Numéro d'ordre</t>
  </si>
  <si>
    <t>Acte technique</t>
  </si>
  <si>
    <t>Au plus tard /
Souhaitée</t>
  </si>
  <si>
    <t>dernier N° utilisé</t>
  </si>
  <si>
    <t>référence</t>
  </si>
  <si>
    <t>MOIS</t>
  </si>
  <si>
    <t>ANNÉE</t>
  </si>
  <si>
    <t>DATE</t>
  </si>
  <si>
    <t>mois en cours</t>
  </si>
  <si>
    <t>mois selectionné</t>
  </si>
  <si>
    <t>année</t>
  </si>
  <si>
    <t>mois en cour</t>
  </si>
  <si>
    <t>N° rechercher</t>
  </si>
  <si>
    <t>JOUR</t>
  </si>
  <si>
    <t>Segment de soutien</t>
  </si>
  <si>
    <t>Nature / Objet de la demande</t>
  </si>
  <si>
    <r>
      <t xml:space="preserve">Date limite
</t>
    </r>
    <r>
      <rPr>
        <b/>
        <sz val="10"/>
        <color indexed="10"/>
        <rFont val="Arial"/>
        <family val="2"/>
      </rPr>
      <t>jj/mm/aaaa</t>
    </r>
  </si>
  <si>
    <r>
      <t xml:space="preserve">Date réception DEDT
</t>
    </r>
    <r>
      <rPr>
        <b/>
        <sz val="10"/>
        <color indexed="10"/>
        <rFont val="Arial"/>
        <family val="2"/>
      </rPr>
      <t>jj/mm/aaaa</t>
    </r>
  </si>
  <si>
    <t>Préavis</t>
  </si>
  <si>
    <t>Responsable de la réponse</t>
  </si>
  <si>
    <t>SI ou centre ?</t>
  </si>
  <si>
    <t>Catégorie quand pas besoin d'AT ?</t>
  </si>
  <si>
    <r>
      <t xml:space="preserve">Commentaire sur avancement 
</t>
    </r>
    <r>
      <rPr>
        <sz val="8"/>
        <rFont val="Arial"/>
        <family val="2"/>
      </rPr>
      <t>(Texte libre)</t>
    </r>
  </si>
  <si>
    <r>
      <rPr>
        <b/>
        <sz val="10"/>
        <color indexed="8"/>
        <rFont val="Arial"/>
        <family val="2"/>
      </rPr>
      <t>Date clôture</t>
    </r>
    <r>
      <rPr>
        <b/>
        <sz val="10"/>
        <color indexed="10"/>
        <rFont val="Arial"/>
        <family val="2"/>
      </rPr>
      <t xml:space="preserve">
(jj/mm/aaaa)</t>
    </r>
  </si>
  <si>
    <t>N° de l'Acte Technique</t>
  </si>
  <si>
    <r>
      <t xml:space="preserve">Intitulé 
</t>
    </r>
    <r>
      <rPr>
        <sz val="8"/>
        <rFont val="Arial"/>
        <family val="2"/>
      </rPr>
      <t>(Texte libre)</t>
    </r>
  </si>
  <si>
    <r>
      <rPr>
        <b/>
        <sz val="10"/>
        <color indexed="8"/>
        <rFont val="Arial"/>
        <family val="2"/>
      </rPr>
      <t>Date AT</t>
    </r>
    <r>
      <rPr>
        <b/>
        <sz val="10"/>
        <color indexed="10"/>
        <rFont val="Arial"/>
        <family val="2"/>
      </rPr>
      <t xml:space="preserve">
(jj/mm/aaaa)</t>
    </r>
  </si>
  <si>
    <r>
      <t xml:space="preserve">Temps de traitement 
</t>
    </r>
    <r>
      <rPr>
        <sz val="8"/>
        <rFont val="Arial"/>
        <family val="2"/>
      </rPr>
      <t>(Automatique en jours)</t>
    </r>
  </si>
  <si>
    <t>au plus tard / souhaitée</t>
  </si>
  <si>
    <t>au plus tard</t>
  </si>
  <si>
    <t>souhaitée</t>
  </si>
  <si>
    <t>Choix</t>
  </si>
  <si>
    <t>non</t>
  </si>
  <si>
    <t>Mr Jean Boneau</t>
  </si>
  <si>
    <t>P4 - tout le reste</t>
  </si>
  <si>
    <t>SI ou Centre</t>
  </si>
  <si>
    <t>Catégorie quand 
pas besoin d'AT ?</t>
  </si>
  <si>
    <t>Commentaire sur avancement</t>
  </si>
  <si>
    <t>Date de cloture</t>
  </si>
  <si>
    <t>N° acte  Technique</t>
  </si>
  <si>
    <t>intitulé</t>
  </si>
  <si>
    <t>Date de l'at</t>
  </si>
  <si>
    <t>Delai de traitement</t>
  </si>
  <si>
    <t/>
  </si>
  <si>
    <t>JEAN</t>
  </si>
  <si>
    <t>ROLAND</t>
  </si>
  <si>
    <t>Date d'initiation</t>
  </si>
  <si>
    <t xml:space="preserve">Rédacteur 
</t>
  </si>
  <si>
    <t xml:space="preserve">Rédacteur </t>
  </si>
  <si>
    <t>TYR</t>
  </si>
  <si>
    <t>EQUIPE</t>
  </si>
  <si>
    <t>RYO</t>
  </si>
  <si>
    <t>Tableau -- demande</t>
  </si>
  <si>
    <t>Tableau  - Suivi</t>
  </si>
  <si>
    <t>Personnel à prévenir</t>
  </si>
  <si>
    <t>XXXX-2021-0000</t>
  </si>
  <si>
    <t>XXXX-2021-0001</t>
  </si>
  <si>
    <t>XXXX-2021-0002</t>
  </si>
  <si>
    <t>XXXX-2021-0003</t>
  </si>
  <si>
    <t>XXXX-2021-0004</t>
  </si>
  <si>
    <t>XXXX-2021-0005</t>
  </si>
  <si>
    <t>XXXX-2021-0006</t>
  </si>
  <si>
    <t>XXXX-2021-0007</t>
  </si>
  <si>
    <t>XXXX-2021-0008</t>
  </si>
  <si>
    <t>XXXX-2021-0009</t>
  </si>
  <si>
    <t>XXXX-2021-0010</t>
  </si>
  <si>
    <t>XXXX-2021-0011</t>
  </si>
  <si>
    <t>XXXX-2021-0012</t>
  </si>
  <si>
    <t>XXXX-2021-0013</t>
  </si>
  <si>
    <t>XXXX-2021-0014</t>
  </si>
  <si>
    <t>XXXX-2021-0015</t>
  </si>
  <si>
    <t>XXXX-2021-0016</t>
  </si>
  <si>
    <t>XXXX-2021-0017</t>
  </si>
  <si>
    <t>XXXX-2021-0018</t>
  </si>
  <si>
    <t>XXXX-2021-0019</t>
  </si>
  <si>
    <t>XXXX-2021-0020</t>
  </si>
  <si>
    <t>XXXX-2021-0021</t>
  </si>
  <si>
    <t>XXXX-2021-0022</t>
  </si>
  <si>
    <t>XXXX-2021-0023</t>
  </si>
  <si>
    <t>XXXX-2021-0024</t>
  </si>
  <si>
    <t>XXXX-2021-0025</t>
  </si>
  <si>
    <t>XXXX-2021-0026</t>
  </si>
  <si>
    <t>XXXX-2021-0027</t>
  </si>
  <si>
    <t>XXXX-2021-0028</t>
  </si>
  <si>
    <t>XXXX-2021-0029</t>
  </si>
  <si>
    <t>XXXX-2021-0030</t>
  </si>
  <si>
    <t>XXXX-2021-0031</t>
  </si>
  <si>
    <t>XXXX-2021-0032</t>
  </si>
  <si>
    <t>XXXX-2021-0033</t>
  </si>
  <si>
    <t>XXXX-2021-0034</t>
  </si>
  <si>
    <t>XXXX-2021-0035</t>
  </si>
  <si>
    <t>XXXX-2021-0036</t>
  </si>
  <si>
    <t>XXXX-2021-0037</t>
  </si>
  <si>
    <t>XXXX-2021-0038</t>
  </si>
  <si>
    <t>XXXX-2021-0039</t>
  </si>
  <si>
    <t>XXXX-2021-0040</t>
  </si>
  <si>
    <t>XXXX-2021-0041</t>
  </si>
  <si>
    <t>XXXX-2021-0042</t>
  </si>
  <si>
    <t>XXXX-2021-0043</t>
  </si>
  <si>
    <t>XXXX-2021-0044</t>
  </si>
  <si>
    <t>XXXX-2021-0045</t>
  </si>
  <si>
    <t>XXXX-2021-0046</t>
  </si>
  <si>
    <t>XXXX-2021-0047</t>
  </si>
  <si>
    <t>XXXX-2021-0048</t>
  </si>
  <si>
    <t>XXXX-2021-0049</t>
  </si>
  <si>
    <t>XXXX-2021-0050</t>
  </si>
  <si>
    <t>XXXX-2021-0051</t>
  </si>
  <si>
    <t>XXXX-2021-0052</t>
  </si>
  <si>
    <t>XXXX-2021-0053</t>
  </si>
  <si>
    <t>XXXX-2021-0054</t>
  </si>
  <si>
    <t>XXXX-2021-0055</t>
  </si>
  <si>
    <t>XXXX-2021-0056</t>
  </si>
  <si>
    <t>XXXX-2021-0057</t>
  </si>
  <si>
    <t>XXXX-2021-0058</t>
  </si>
  <si>
    <t>XXXX-2021-0059</t>
  </si>
  <si>
    <t>XXXX-2021-0060</t>
  </si>
  <si>
    <t>XXXX-2021-0061</t>
  </si>
  <si>
    <t>XXXX-2021-0062</t>
  </si>
  <si>
    <t>XXXX-2021-0063</t>
  </si>
  <si>
    <t>XXXX-2021-0064</t>
  </si>
  <si>
    <t>XXXX-2021-0065</t>
  </si>
  <si>
    <t>XXXX-2021-0066</t>
  </si>
  <si>
    <t>XXXX-2021-0067</t>
  </si>
  <si>
    <t>XXXX-2021-0068</t>
  </si>
  <si>
    <t>XXXX-2021-0069</t>
  </si>
  <si>
    <t>XXXX-2021-0070</t>
  </si>
  <si>
    <t>XXXX-2021-0071</t>
  </si>
  <si>
    <t>XXXX-2021-0072</t>
  </si>
  <si>
    <t>XXXX-2021-0073</t>
  </si>
  <si>
    <t>XXXX-2021-0074</t>
  </si>
  <si>
    <t>XXXX-2021-0075</t>
  </si>
  <si>
    <t>XXXX-2021-0076</t>
  </si>
  <si>
    <t>XXXX-2021-0077</t>
  </si>
  <si>
    <t>XXXX-2021-0078</t>
  </si>
  <si>
    <t>XXXX-2021-0079</t>
  </si>
  <si>
    <t>XXXX-2021-0080</t>
  </si>
  <si>
    <t>XXXX-2021-0081</t>
  </si>
  <si>
    <t>XXXX-2021-0082</t>
  </si>
  <si>
    <t>XXXX-2021-0083</t>
  </si>
  <si>
    <t>XXXX-2021-0084</t>
  </si>
  <si>
    <t>XXXX-2021-0085</t>
  </si>
  <si>
    <t>XXXX-2021-0086</t>
  </si>
  <si>
    <t>XXXX-2021-0087</t>
  </si>
  <si>
    <t>XXXX-2021-0088</t>
  </si>
  <si>
    <t>XXXX-2021-0089</t>
  </si>
  <si>
    <t>XXXX-2021-0090</t>
  </si>
  <si>
    <t>XXXX-2021-0091</t>
  </si>
  <si>
    <t>XXXX-2021-0092</t>
  </si>
  <si>
    <t>XXXX-2021-0093</t>
  </si>
  <si>
    <t>XXXX-2021-0094</t>
  </si>
  <si>
    <t>XXXX-2021-0095</t>
  </si>
  <si>
    <t>XXXX-2021-0096</t>
  </si>
  <si>
    <t>XXXX-2021-0097</t>
  </si>
  <si>
    <t>XXXX-2021-0098</t>
  </si>
  <si>
    <t>XXXX-2021-0099</t>
  </si>
  <si>
    <t>XXXX-2021-0100</t>
  </si>
  <si>
    <t>XXXX-2021-0101</t>
  </si>
  <si>
    <t>XXXX-2021-0102</t>
  </si>
  <si>
    <t>XXXX-2021-0103</t>
  </si>
  <si>
    <t>XXXX-2021-0104</t>
  </si>
  <si>
    <t>XXXX-2021-0105</t>
  </si>
  <si>
    <t>XXXX-2021-0106</t>
  </si>
  <si>
    <t>XXXX-2021-0107</t>
  </si>
  <si>
    <t>XXXX-2021-0108</t>
  </si>
  <si>
    <t>XXXX-2021-0109</t>
  </si>
  <si>
    <t>XXXX-2021-0110</t>
  </si>
  <si>
    <t>XXXX-2021-0111</t>
  </si>
  <si>
    <t>XXXX-2021-0112</t>
  </si>
  <si>
    <t>XXXX-2021-0113</t>
  </si>
  <si>
    <t>XXXX-2021-0114</t>
  </si>
  <si>
    <t>XXXX-2021-0115</t>
  </si>
  <si>
    <t>XXXX-2021-0116</t>
  </si>
  <si>
    <t>XXXX-2021-0117</t>
  </si>
  <si>
    <t>XXXX-2021-0118</t>
  </si>
  <si>
    <t>XXXX-2021-0119</t>
  </si>
  <si>
    <t>XXXX-2021-0120</t>
  </si>
  <si>
    <t>XXXX-2021-0121</t>
  </si>
  <si>
    <t>XXXX-2021-0122</t>
  </si>
  <si>
    <t>XXXX-2021-0123</t>
  </si>
  <si>
    <t>XXXX-2021-0124</t>
  </si>
  <si>
    <t>XXXX-2021-0125</t>
  </si>
  <si>
    <t>XXXX-2021-0126</t>
  </si>
  <si>
    <t>XXXX-2021-0127</t>
  </si>
  <si>
    <t>XXXX-2021-0128</t>
  </si>
  <si>
    <t>XXXX-2021-0129</t>
  </si>
  <si>
    <t>XXXX-2021-0130</t>
  </si>
  <si>
    <t>XXXX-2021-0131</t>
  </si>
  <si>
    <t>XXXX-2021-0132</t>
  </si>
  <si>
    <t>XXXX-2021-0133</t>
  </si>
  <si>
    <t>XXXX-2021-0134</t>
  </si>
  <si>
    <t>XXXX-2021-0135</t>
  </si>
  <si>
    <t>XXXX-2021-0136</t>
  </si>
  <si>
    <t>XXXX-2021-0137</t>
  </si>
  <si>
    <t>XXXX-2021-0138</t>
  </si>
  <si>
    <t>XXXX-2021-0139</t>
  </si>
  <si>
    <t>XXXX-2021-0140</t>
  </si>
  <si>
    <t>XXXX-2021-0141</t>
  </si>
  <si>
    <t>XXXX-2021-0142</t>
  </si>
  <si>
    <t>XXXX-2021-0143</t>
  </si>
  <si>
    <t>XXXX-2021-0144</t>
  </si>
  <si>
    <t>XXXX-2021-0145</t>
  </si>
  <si>
    <t>XXXX-2021-0146</t>
  </si>
  <si>
    <t>XXXX-2021-0147</t>
  </si>
  <si>
    <t>XXXX-2021-0148</t>
  </si>
  <si>
    <t>XXXX-2021-0149</t>
  </si>
  <si>
    <t>XXXX-2021-0150</t>
  </si>
  <si>
    <t>XXXX-2021-0151</t>
  </si>
  <si>
    <t>XXXX-2021-0152</t>
  </si>
  <si>
    <t>XXXX-2021-0153</t>
  </si>
  <si>
    <t>XXXX-2021-0154</t>
  </si>
  <si>
    <t>XXXX-2021-0155</t>
  </si>
  <si>
    <t>XXXX-2021-0156</t>
  </si>
  <si>
    <t>XXXX-2021-0157</t>
  </si>
  <si>
    <t>XXXX-2021-0158</t>
  </si>
  <si>
    <t>XXXX-2021-0159</t>
  </si>
  <si>
    <t>XXXX-2021-0160</t>
  </si>
  <si>
    <t>XXXX-2021-0161</t>
  </si>
  <si>
    <t>XXXX-2021-0162</t>
  </si>
  <si>
    <t>XXXX-2021-0163</t>
  </si>
  <si>
    <t>XXXX-2021-0164</t>
  </si>
  <si>
    <t>XXXX-2021-0165</t>
  </si>
  <si>
    <t>XXXX-2021-0166</t>
  </si>
  <si>
    <t>XXXX-2021-0167</t>
  </si>
  <si>
    <t>XXXX-2021-0168</t>
  </si>
  <si>
    <t>XXXX-2021-0169</t>
  </si>
  <si>
    <t>XXXX-2021-0170</t>
  </si>
  <si>
    <t>XXXX-2021-0171</t>
  </si>
  <si>
    <t>XXXX-2021-0172</t>
  </si>
  <si>
    <t>XXXX-2021-0173</t>
  </si>
  <si>
    <t>XXXX-2021-0174</t>
  </si>
  <si>
    <t>XXXX-2021-0175</t>
  </si>
  <si>
    <t>XXXX-2021-0176</t>
  </si>
  <si>
    <t>XXXX-2021-0177</t>
  </si>
  <si>
    <t>XXXX-2021-0178</t>
  </si>
  <si>
    <t>XXXX-2021-0179</t>
  </si>
  <si>
    <t>XXXX-2021-0180</t>
  </si>
  <si>
    <t>XXXX-2021-0181</t>
  </si>
  <si>
    <t>XXXX-2021-0182</t>
  </si>
  <si>
    <t>XXXX-2021-0183</t>
  </si>
  <si>
    <t>XXXX-2021-0184</t>
  </si>
  <si>
    <t>XXXX-2021-0185</t>
  </si>
  <si>
    <t>XXXX-2021-0186</t>
  </si>
  <si>
    <t>XXXX-2021-0187</t>
  </si>
  <si>
    <t>XXXX-2021-0188</t>
  </si>
  <si>
    <t>XXXX-2021-0189</t>
  </si>
  <si>
    <t>XXXX-2021-0190</t>
  </si>
  <si>
    <t>XXXX-2021-0191</t>
  </si>
  <si>
    <t>XXXX-2021-0192</t>
  </si>
  <si>
    <t>XXXX-2021-0193</t>
  </si>
  <si>
    <t>XXXX-2021-0194</t>
  </si>
  <si>
    <t>XXXX-2021-0195</t>
  </si>
  <si>
    <t>XXXX-2021-0196</t>
  </si>
  <si>
    <t>XXXX-2021-0197</t>
  </si>
  <si>
    <t>XXXX-2021-0198</t>
  </si>
  <si>
    <t>XXXX-2021-0199</t>
  </si>
  <si>
    <t>XXXX-2021-0200</t>
  </si>
  <si>
    <t>XXXX-2021-0201</t>
  </si>
  <si>
    <t>XXXX-2021-0202</t>
  </si>
  <si>
    <t>XXXX-2021-0203</t>
  </si>
  <si>
    <t>XXXX-2021-0204</t>
  </si>
  <si>
    <t>XXXX-2021-0205</t>
  </si>
  <si>
    <t>XXXX-2021-0206</t>
  </si>
  <si>
    <t>XXXX-2021-0207</t>
  </si>
  <si>
    <t>XXXX-2021-0208</t>
  </si>
  <si>
    <t>XXXX-2021-0209</t>
  </si>
  <si>
    <t>XXXX-2021-0210</t>
  </si>
  <si>
    <t>XXXX-2021-0211</t>
  </si>
  <si>
    <t>XXXX-2021-0212</t>
  </si>
  <si>
    <t>XXXX-2021-0213</t>
  </si>
  <si>
    <t>XXXX-2021-0214</t>
  </si>
  <si>
    <t>XXXX-2021-0215</t>
  </si>
  <si>
    <t>XXXX-2021-0216</t>
  </si>
  <si>
    <t>XXXX-2021-0217</t>
  </si>
  <si>
    <t>XXXX-2021-0218</t>
  </si>
  <si>
    <t>XXXX-2021-0219</t>
  </si>
  <si>
    <t>XXXX-2021-0220</t>
  </si>
  <si>
    <t>XXXX-2021-0221</t>
  </si>
  <si>
    <t>XXXX-2021-0222</t>
  </si>
  <si>
    <t>XXXX-2021-0223</t>
  </si>
  <si>
    <t>XXXX-2021-0224</t>
  </si>
  <si>
    <t>XXXX-2021-0225</t>
  </si>
  <si>
    <t>XXXX-2021-0226</t>
  </si>
  <si>
    <t>XXXX-2021-0227</t>
  </si>
  <si>
    <t>XXXX-2021-0228</t>
  </si>
  <si>
    <t>XXXX-2021-0229</t>
  </si>
  <si>
    <t>XXXX-2021-0230</t>
  </si>
  <si>
    <t>XXXX-2021-0231</t>
  </si>
  <si>
    <t>XXXX-2021-0232</t>
  </si>
  <si>
    <t>XXXX-2021-0233</t>
  </si>
  <si>
    <t>XXXX-2021-0234</t>
  </si>
  <si>
    <t>XXXX-2021-0235</t>
  </si>
  <si>
    <t>XXXX-2021-0236</t>
  </si>
  <si>
    <t>XXXX-2021-0237</t>
  </si>
  <si>
    <t>XXXX-2021-0238</t>
  </si>
  <si>
    <t>XXXX-2021-0239</t>
  </si>
  <si>
    <t>XXXX-2021-0240</t>
  </si>
  <si>
    <t>XXXX-2021-0241</t>
  </si>
  <si>
    <t>XXXX-2021-0242</t>
  </si>
  <si>
    <t>XXXX-2021-0243</t>
  </si>
  <si>
    <t>XXXX-2021-0244</t>
  </si>
  <si>
    <t>XXXX-2021-0245</t>
  </si>
  <si>
    <t>XXXX-2021-0246</t>
  </si>
  <si>
    <t>XXXX-2021-0247</t>
  </si>
  <si>
    <t>XXXX-2021-0248</t>
  </si>
  <si>
    <t>XXXX-2021-0249</t>
  </si>
  <si>
    <t>XXXX-2021-0250</t>
  </si>
  <si>
    <t>XXXX-2021-0251</t>
  </si>
  <si>
    <t>XXXX-2021-0252</t>
  </si>
  <si>
    <t>XXXX-2021-0253</t>
  </si>
  <si>
    <t>XXXX-2021-0254</t>
  </si>
  <si>
    <t>XXXX-2021-0255</t>
  </si>
  <si>
    <t>XXXX-2021-0256</t>
  </si>
  <si>
    <t>XXXX-2021-0257</t>
  </si>
  <si>
    <t>XXXX-2021-0258</t>
  </si>
  <si>
    <t>XXXX-2021-0259</t>
  </si>
  <si>
    <t>XXXX-2021-0260</t>
  </si>
  <si>
    <t>XXXX-2021-0261</t>
  </si>
  <si>
    <t>XXXX-2021-0262</t>
  </si>
  <si>
    <t>XXXX-2021-0263</t>
  </si>
  <si>
    <t>XXXX-2021-0264</t>
  </si>
  <si>
    <t>XXXX-2021-0265</t>
  </si>
  <si>
    <t>XXXX-2021-0266</t>
  </si>
  <si>
    <t>XXXX-2021-0267</t>
  </si>
  <si>
    <t>XXXX-2021-0268</t>
  </si>
  <si>
    <t>XXXX-2021-0269</t>
  </si>
  <si>
    <t>XXXX-2021-0270</t>
  </si>
  <si>
    <t>XXXX-2021-0271</t>
  </si>
  <si>
    <t>XXXX-2021-0272</t>
  </si>
  <si>
    <t>XXXX-2021-0273</t>
  </si>
  <si>
    <t>XXXX-2021-0274</t>
  </si>
  <si>
    <t>XXXX-2021-0275</t>
  </si>
  <si>
    <t>XXXX-2021-0276</t>
  </si>
  <si>
    <t>XXXX-2021-0277</t>
  </si>
  <si>
    <t>XXXX-2021-0278</t>
  </si>
  <si>
    <t>XXXX-2021-0279</t>
  </si>
  <si>
    <t>XXXX-2021-0280</t>
  </si>
  <si>
    <t>XXXX-2021-0281</t>
  </si>
  <si>
    <t>XXXX-2021-0282</t>
  </si>
  <si>
    <t>XXXX-2021-0283</t>
  </si>
  <si>
    <t>XXXX-2021-0284</t>
  </si>
  <si>
    <t>XXXX-2021-0285</t>
  </si>
  <si>
    <t>XXXX-2021-0286</t>
  </si>
  <si>
    <t>XXXX-2021-0287</t>
  </si>
  <si>
    <t>XXXX-2021-0288</t>
  </si>
  <si>
    <t>XXXX-2021-0289</t>
  </si>
  <si>
    <t>XXXX-2021-0290</t>
  </si>
  <si>
    <t>XXXX-2021-0291</t>
  </si>
  <si>
    <t>XXXX-2021-0292</t>
  </si>
  <si>
    <t>XXXX-2021-0293</t>
  </si>
  <si>
    <t>XXXX-2021-0294</t>
  </si>
  <si>
    <t>XXXX-2021-0295</t>
  </si>
  <si>
    <t>XXXX-2021-0296</t>
  </si>
  <si>
    <t>XXXX-2021-0297</t>
  </si>
  <si>
    <t>XXXX-2021-0298</t>
  </si>
  <si>
    <t>XXXX-2021-0299</t>
  </si>
  <si>
    <t>XXXX-2021-0300</t>
  </si>
  <si>
    <t>XXXX-2021-0301</t>
  </si>
  <si>
    <t>XXXX-2021-0302</t>
  </si>
  <si>
    <t>XXXX-2021-0303</t>
  </si>
  <si>
    <t>XXXX-2021-0304</t>
  </si>
  <si>
    <t>XXXX-2021-0305</t>
  </si>
  <si>
    <t>XXXX-2021-0306</t>
  </si>
  <si>
    <t>XXXX-2021-0307</t>
  </si>
  <si>
    <t>XXXX-2021-0308</t>
  </si>
  <si>
    <t>XXXX-2021-0309</t>
  </si>
  <si>
    <t>XXXX-2021-0310</t>
  </si>
  <si>
    <t>XXXX-2021-0311</t>
  </si>
  <si>
    <t>XXXX-2021-0312</t>
  </si>
  <si>
    <t>XXXX-2021-0313</t>
  </si>
  <si>
    <t>XXXX-2021-0314</t>
  </si>
  <si>
    <t>XXXX-2021-0315</t>
  </si>
  <si>
    <t>XXXX-2021-0316</t>
  </si>
  <si>
    <t>XXXX-2021-0317</t>
  </si>
  <si>
    <t>XXXX-2021-0318</t>
  </si>
  <si>
    <t>XXXX-2021-0319</t>
  </si>
  <si>
    <t>XXXX-2021-0320</t>
  </si>
  <si>
    <t>XXXX-2021-0321</t>
  </si>
  <si>
    <t>XXXX-2021-0322</t>
  </si>
  <si>
    <t>XXXX-2021-0323</t>
  </si>
  <si>
    <t>XXXX-2021-0324</t>
  </si>
  <si>
    <t>XXXX-2021-0325</t>
  </si>
  <si>
    <t>XXXX-2021-0326</t>
  </si>
  <si>
    <t>XXXX-2021-0327</t>
  </si>
  <si>
    <t>XXXX-2021-0328</t>
  </si>
  <si>
    <t>XXXX-2021-0329</t>
  </si>
  <si>
    <t>XXXX-2021-0330</t>
  </si>
  <si>
    <t>XXXX-2021-0331</t>
  </si>
  <si>
    <t>XXXX-2021-0332</t>
  </si>
  <si>
    <t>XXXX-2021-0333</t>
  </si>
  <si>
    <t>XXXX-2021-0334</t>
  </si>
  <si>
    <t>XXXX-2021-0335</t>
  </si>
  <si>
    <t>XXXX-2021-0336</t>
  </si>
  <si>
    <t>XXXX-2021-0337</t>
  </si>
  <si>
    <t>XXXX-2021-0338</t>
  </si>
  <si>
    <t>XXXX-2021-0339</t>
  </si>
  <si>
    <t>XXXX-2021-0340</t>
  </si>
  <si>
    <t>XXXX-2021-0341</t>
  </si>
  <si>
    <t>XXXX-2021-0342</t>
  </si>
  <si>
    <t>XXXX-2021-0343</t>
  </si>
  <si>
    <t>XXXX-2021-0344</t>
  </si>
  <si>
    <t>XXXX-2021-0345</t>
  </si>
  <si>
    <t>XXXX-2021-0346</t>
  </si>
  <si>
    <t>XXXX-2021-0347</t>
  </si>
  <si>
    <t>XXXX-2021-0348</t>
  </si>
  <si>
    <t>XXXX-2021-0349</t>
  </si>
  <si>
    <t>XXXX-2021-0350</t>
  </si>
  <si>
    <t>XXXX-2021-0351</t>
  </si>
  <si>
    <t>XXXX-2021-0352</t>
  </si>
  <si>
    <t>XXXX-2021-0353</t>
  </si>
  <si>
    <t>XXXX-2021-0354</t>
  </si>
  <si>
    <t>XXXX-2021-0355</t>
  </si>
  <si>
    <t>XXXX-2021-0356</t>
  </si>
  <si>
    <t>XXXX-2021-0357</t>
  </si>
  <si>
    <t>XXXX-2021-0358</t>
  </si>
  <si>
    <t>XXXX-2021-0359</t>
  </si>
  <si>
    <t>XXXX-2021-0360</t>
  </si>
  <si>
    <t>XXXX-2021-0361</t>
  </si>
  <si>
    <t>XXXX-2021-0362</t>
  </si>
  <si>
    <t>XXXX-2021-0363</t>
  </si>
  <si>
    <t>XXXX-2021-0364</t>
  </si>
  <si>
    <t>XXXX-2021-0365</t>
  </si>
  <si>
    <t>XXXX-2021-0366</t>
  </si>
  <si>
    <t>XXXX-2021-0367</t>
  </si>
  <si>
    <t>XXXX-2021-0368</t>
  </si>
  <si>
    <t>XXXX-2021-0369</t>
  </si>
  <si>
    <t>XXXX-2021-0370</t>
  </si>
  <si>
    <t>XXXX-2021-0371</t>
  </si>
  <si>
    <t>XXXX-2021-0372</t>
  </si>
  <si>
    <t>XXXX-2021-0373</t>
  </si>
  <si>
    <t>XXXX-2021-0374</t>
  </si>
  <si>
    <t>XXXX-2021-0375</t>
  </si>
  <si>
    <t>XXXX-2021-0376</t>
  </si>
  <si>
    <t>XXXX-2021-0377</t>
  </si>
  <si>
    <t>XXXX-2021-0378</t>
  </si>
  <si>
    <t>XXXX-2021-0379</t>
  </si>
  <si>
    <t>XXXX-2021-0380</t>
  </si>
  <si>
    <t>XXXX-2021-0381</t>
  </si>
  <si>
    <t>XXXX-2021-0382</t>
  </si>
  <si>
    <t>XXXX-2021-0383</t>
  </si>
  <si>
    <t>XXXX-2021-0384</t>
  </si>
  <si>
    <t>XXXX-2021-0385</t>
  </si>
  <si>
    <t>XXXX-2021-0386</t>
  </si>
  <si>
    <t>XXXX-2021-0387</t>
  </si>
  <si>
    <t>XXXX-2021-0388</t>
  </si>
  <si>
    <t>XXXX-2021-0389</t>
  </si>
  <si>
    <t>XXXX-2021-0390</t>
  </si>
  <si>
    <t>XXXX-2021-0391</t>
  </si>
  <si>
    <t>XXXX-2021-0392</t>
  </si>
  <si>
    <t>XXXX-2021-0393</t>
  </si>
  <si>
    <t>XXXX-2021-0394</t>
  </si>
  <si>
    <t>XXXX-2021-0395</t>
  </si>
  <si>
    <t>XXXX-2021-0396</t>
  </si>
  <si>
    <t>XXXX-2021-0397</t>
  </si>
  <si>
    <t>XXXX-2021-0398</t>
  </si>
  <si>
    <t>XXXX-2021-0399</t>
  </si>
  <si>
    <t>XXXX-2021-0400</t>
  </si>
  <si>
    <t>XXXX-2021-0401</t>
  </si>
  <si>
    <t>XXXX-2021-0402</t>
  </si>
  <si>
    <t>XXXX-2021-0403</t>
  </si>
  <si>
    <t>XXXX-2021-0404</t>
  </si>
  <si>
    <t>XXXX-2021-0405</t>
  </si>
  <si>
    <t>XXXX-2021-0406</t>
  </si>
  <si>
    <t>XXXX-2021-0407</t>
  </si>
  <si>
    <t>XXXX-2021-0408</t>
  </si>
  <si>
    <t>XXXX-2021-0409</t>
  </si>
  <si>
    <t>XXXX-2021-0410</t>
  </si>
  <si>
    <t>XXXX-2021-0411</t>
  </si>
  <si>
    <t>XXXX-2021-0412</t>
  </si>
  <si>
    <t>XXXX-2021-0413</t>
  </si>
  <si>
    <t>XXXX-2021-0414</t>
  </si>
  <si>
    <t>XXXX-2021-0415</t>
  </si>
  <si>
    <t>XXXX-2021-0416</t>
  </si>
  <si>
    <t>XXXX-2021-0417</t>
  </si>
  <si>
    <t>XXXX-2021-0418</t>
  </si>
  <si>
    <t>XXXX-2021-0419</t>
  </si>
  <si>
    <t>XXXX-2021-0420</t>
  </si>
  <si>
    <t>XXXX-2021-0421</t>
  </si>
  <si>
    <t>XXXX-2021-0422</t>
  </si>
  <si>
    <t>XXXX-2021-0423</t>
  </si>
  <si>
    <t>XXXX-2021-0424</t>
  </si>
  <si>
    <t>XXXX-2021-0425</t>
  </si>
  <si>
    <t>XXXX-2021-0426</t>
  </si>
  <si>
    <t>XXXX-2021-0427</t>
  </si>
  <si>
    <t>XXXX-2021-0428</t>
  </si>
  <si>
    <t>XXXX-2021-0429</t>
  </si>
  <si>
    <t>XXXX-2021-0430</t>
  </si>
  <si>
    <t>XXXX-2021-0431</t>
  </si>
  <si>
    <t>XXXX-2021-0432</t>
  </si>
  <si>
    <t>XXXX-2021-0433</t>
  </si>
  <si>
    <t>XXXX-2021-0434</t>
  </si>
  <si>
    <t>XXXX-2021-0435</t>
  </si>
  <si>
    <t>XXXX-2021-0436</t>
  </si>
  <si>
    <t>XXXX-2021-0437</t>
  </si>
  <si>
    <t>XXXX-2021-0438</t>
  </si>
  <si>
    <t>XXXX-2021-0439</t>
  </si>
  <si>
    <t>XXXX-2021-0440</t>
  </si>
  <si>
    <t>XXXX-2021-0441</t>
  </si>
  <si>
    <t>XXXX-2021-0442</t>
  </si>
  <si>
    <t>XXXX-2021-0443</t>
  </si>
  <si>
    <t>XXXX-2021-0444</t>
  </si>
  <si>
    <t>XXXX-2021-0445</t>
  </si>
  <si>
    <t>XXXX-2021-0446</t>
  </si>
  <si>
    <t>XXXX-2021-0447</t>
  </si>
  <si>
    <t>XXXX-2021-0448</t>
  </si>
  <si>
    <t>XXXX-2021-0449</t>
  </si>
  <si>
    <t>XXXX-2021-0450</t>
  </si>
  <si>
    <t>XXXX-2021-0451</t>
  </si>
  <si>
    <t>XXXX-2021-0452</t>
  </si>
  <si>
    <t>XXXX-2021-0453</t>
  </si>
  <si>
    <t>XXXX-2021-0454</t>
  </si>
  <si>
    <t>XXXX-2021-0455</t>
  </si>
  <si>
    <t>XXXX-2021-0456</t>
  </si>
  <si>
    <t>XXXX-2021-0457</t>
  </si>
  <si>
    <t>XXXX-2021-0458</t>
  </si>
  <si>
    <t>XXXX-2021-0459</t>
  </si>
  <si>
    <t>XXXX-2021-0460</t>
  </si>
  <si>
    <t>XXXX-2021-0461</t>
  </si>
  <si>
    <t>XXXX-2021-0462</t>
  </si>
  <si>
    <t>XXXX-2021-0463</t>
  </si>
  <si>
    <t>XXXX-2021-0464</t>
  </si>
  <si>
    <t>XXXX-2021-0465</t>
  </si>
  <si>
    <t>XXXX-2021-0466</t>
  </si>
  <si>
    <t>XXXX-2021-0467</t>
  </si>
  <si>
    <t>XXXX-2021-0468</t>
  </si>
  <si>
    <t>XXXX-2021-0469</t>
  </si>
  <si>
    <t>XXXX-2021-0470</t>
  </si>
  <si>
    <t>XXXX-2021-0471</t>
  </si>
  <si>
    <t>XXXX-2021-0472</t>
  </si>
  <si>
    <t>XXXX-2021-0473</t>
  </si>
  <si>
    <t>XXXX-2021-0474</t>
  </si>
  <si>
    <t>XXXX-2021-0475</t>
  </si>
  <si>
    <t>XXXX-2021-0476</t>
  </si>
  <si>
    <t>XXXX-2021-0477</t>
  </si>
  <si>
    <t>XXXX-2021-0478</t>
  </si>
  <si>
    <t>XXXX-2021-0479</t>
  </si>
  <si>
    <t>XXXX-2021-0480</t>
  </si>
  <si>
    <t>XXXX-2021-0481</t>
  </si>
  <si>
    <t>XXXX-2021-0482</t>
  </si>
  <si>
    <t>XXXX-2021-0483</t>
  </si>
  <si>
    <t>XXXX-2021-0484</t>
  </si>
  <si>
    <t>XXXX-2021-0485</t>
  </si>
  <si>
    <t>XXXX-2021-0486</t>
  </si>
  <si>
    <t>XXXX-2021-0487</t>
  </si>
  <si>
    <t>XXXX-2021-0488</t>
  </si>
  <si>
    <t>XXXX-2021-0489</t>
  </si>
  <si>
    <t>XXXX-2021-0490</t>
  </si>
  <si>
    <t>XXXX-2021-0491</t>
  </si>
  <si>
    <t>XXXX-2021-0492</t>
  </si>
  <si>
    <t>XXXX-2021-0493</t>
  </si>
  <si>
    <t>XXXX-2021-0494</t>
  </si>
  <si>
    <t>XXXX-2021-0495</t>
  </si>
  <si>
    <t>XXXX-2021-0496</t>
  </si>
  <si>
    <t>XXXX-2021-0497</t>
  </si>
  <si>
    <t>XXXX-2021-0498</t>
  </si>
  <si>
    <t>XXXX-2021-0499</t>
  </si>
  <si>
    <t>XXXX-2021-0500</t>
  </si>
  <si>
    <t>XXXX-2021-0501</t>
  </si>
  <si>
    <t>XXXX-2021-0502</t>
  </si>
  <si>
    <t>XXXX-2021-0503</t>
  </si>
  <si>
    <t>XXXX-2021-0504</t>
  </si>
  <si>
    <t>XXXX-2021-0505</t>
  </si>
  <si>
    <t>XXXX-2021-0506</t>
  </si>
  <si>
    <t>XXXX-2021-0507</t>
  </si>
  <si>
    <t>XXXX-2021-0508</t>
  </si>
  <si>
    <t>XXXX-2021-0509</t>
  </si>
  <si>
    <t>XXXX-2021-0510</t>
  </si>
  <si>
    <t>XXXX-2021-0511</t>
  </si>
  <si>
    <t>XXXX-2021-0512</t>
  </si>
  <si>
    <t>XXXX-2021-0513</t>
  </si>
  <si>
    <t>XXXX-2021-0514</t>
  </si>
  <si>
    <t>XXXX-2021-0515</t>
  </si>
  <si>
    <t>XXXX-2021-0516</t>
  </si>
  <si>
    <t>XXXX-2021-0517</t>
  </si>
  <si>
    <t>XXXX-2021-0518</t>
  </si>
  <si>
    <t>XXXX-2021-0519</t>
  </si>
  <si>
    <t>XXXX-2021-0520</t>
  </si>
  <si>
    <t>XXXX-2021-0521</t>
  </si>
  <si>
    <t>XXXX-2021-0522</t>
  </si>
  <si>
    <t>XXXX-2021-0523</t>
  </si>
  <si>
    <t>XXXX-2021-0524</t>
  </si>
  <si>
    <t>XXXX-2021-0525</t>
  </si>
  <si>
    <t>XXXX-2021-0526</t>
  </si>
  <si>
    <t>XXXX-2021-0527</t>
  </si>
  <si>
    <t>XXXX-2021-0528</t>
  </si>
  <si>
    <t>XXXX-2021-0529</t>
  </si>
  <si>
    <t>XXXX-2021-0530</t>
  </si>
  <si>
    <t>XXXX-2021-0531</t>
  </si>
  <si>
    <t>XXXX-2021-0532</t>
  </si>
  <si>
    <t>XXXX-2021-0533</t>
  </si>
  <si>
    <t>XXXX-2021-0534</t>
  </si>
  <si>
    <t>XXXX-2021-0535</t>
  </si>
  <si>
    <t>XXXX-2021-0536</t>
  </si>
  <si>
    <t>XXXX-2021-0537</t>
  </si>
  <si>
    <t>XXXX-2021-0538</t>
  </si>
  <si>
    <t>XXXX-2021-0539</t>
  </si>
  <si>
    <t>XXXX-2021-0540</t>
  </si>
  <si>
    <t>XXXX-2021-0541</t>
  </si>
  <si>
    <t>XXXX-2021-0542</t>
  </si>
  <si>
    <t>XXXX-2021-0543</t>
  </si>
  <si>
    <t>XXXX-2021-0544</t>
  </si>
  <si>
    <t>XXXX-2021-0545</t>
  </si>
  <si>
    <t>XXXX-2021-0546</t>
  </si>
  <si>
    <t>XXXX-2021-0547</t>
  </si>
  <si>
    <t>XXXX-2021-0548</t>
  </si>
  <si>
    <t>XXXX-2021-0549</t>
  </si>
  <si>
    <t>XXXX-2021-0550</t>
  </si>
  <si>
    <t>XXXX-2021-0551</t>
  </si>
  <si>
    <t>XXXX-2021-0552</t>
  </si>
  <si>
    <t>XXXX-2021-0553</t>
  </si>
  <si>
    <t>XXXX-2021-0554</t>
  </si>
  <si>
    <t>XXXX-2021-0555</t>
  </si>
  <si>
    <t>XXXX-2021-0556</t>
  </si>
  <si>
    <t>XXXX-2021-0557</t>
  </si>
  <si>
    <t>XXXX-2021-0558</t>
  </si>
  <si>
    <t>XXXX-2021-0559</t>
  </si>
  <si>
    <t>XXXX-2021-0560</t>
  </si>
  <si>
    <t>XXXX-2021-0561</t>
  </si>
  <si>
    <t>XXXX-2021-0562</t>
  </si>
  <si>
    <t>XXXX-2021-0563</t>
  </si>
  <si>
    <t>XXXX-2021-0564</t>
  </si>
  <si>
    <t>XXXX-2021-0565</t>
  </si>
  <si>
    <t>XXXX-2021-0566</t>
  </si>
  <si>
    <t>XXXX-2021-0567</t>
  </si>
  <si>
    <t>XXXX-2021-0568</t>
  </si>
  <si>
    <t>XXXX-2021-0569</t>
  </si>
  <si>
    <t>XXXX-2021-0570</t>
  </si>
  <si>
    <t>XXXX-2021-0571</t>
  </si>
  <si>
    <t>XXXX-2021-0572</t>
  </si>
  <si>
    <t>XXXX-2021-0573</t>
  </si>
  <si>
    <t>XXXX-2021-0574</t>
  </si>
  <si>
    <t>XXXX-2021-0575</t>
  </si>
  <si>
    <t>XXXX-2021-0576</t>
  </si>
  <si>
    <t>XXXX-2021-0577</t>
  </si>
  <si>
    <t>XXXX-2021-0578</t>
  </si>
  <si>
    <t>XXXX-2021-0579</t>
  </si>
  <si>
    <t>XXXX-2021-0580</t>
  </si>
  <si>
    <t>XXXX-2021-0581</t>
  </si>
  <si>
    <t>XXXX-2021-0582</t>
  </si>
  <si>
    <t>XXXX-2021-0583</t>
  </si>
  <si>
    <t>XXXX-2021-0584</t>
  </si>
  <si>
    <t>XXXX-2021-0585</t>
  </si>
  <si>
    <t>XXXX-2021-0586</t>
  </si>
  <si>
    <t>XXXX-2021-0587</t>
  </si>
  <si>
    <t>XXXX-2021-0588</t>
  </si>
  <si>
    <t>XXXX-2021-0589</t>
  </si>
  <si>
    <t>XXXX-2021-0590</t>
  </si>
  <si>
    <t>XXXX-2021-0591</t>
  </si>
  <si>
    <t>XXXX-2021-0592</t>
  </si>
  <si>
    <t>XXXX-2021-0593</t>
  </si>
  <si>
    <t>XXXX-2021-0594</t>
  </si>
  <si>
    <t>XXXX-2021-0595</t>
  </si>
  <si>
    <t>XXXX-2021-0596</t>
  </si>
  <si>
    <t>XXXX-2021-0597</t>
  </si>
  <si>
    <t>XXXX-2021-0598</t>
  </si>
  <si>
    <t>XXXX-2021-0599</t>
  </si>
  <si>
    <t>XXXX-2021-0600</t>
  </si>
  <si>
    <t>XXXX-2021-0601</t>
  </si>
  <si>
    <t>XXXX-2021-0602</t>
  </si>
  <si>
    <t>XXXX-2021-0603</t>
  </si>
  <si>
    <t>XXXX-2021-0604</t>
  </si>
  <si>
    <t>XXXX-2021-0605</t>
  </si>
  <si>
    <t>XXXX-2021-0606</t>
  </si>
  <si>
    <t>XXXX-2021-0607</t>
  </si>
  <si>
    <t>XXXX-2021-0608</t>
  </si>
  <si>
    <t>XXXX-2021-0609</t>
  </si>
  <si>
    <t>XXXX-2021-0610</t>
  </si>
  <si>
    <t>XXXX-2021-0611</t>
  </si>
  <si>
    <t>XXXX-2021-0612</t>
  </si>
  <si>
    <t>XXXX-2021-0613</t>
  </si>
  <si>
    <t>XXXX-2021-0614</t>
  </si>
  <si>
    <t>XXXX-2021-0615</t>
  </si>
  <si>
    <t>XXXX-2021-0616</t>
  </si>
  <si>
    <t>XXXX-2021-0617</t>
  </si>
  <si>
    <t>XXXX-2021-0618</t>
  </si>
  <si>
    <t>XXXX-2021-0619</t>
  </si>
  <si>
    <t>XXXX-2021-0620</t>
  </si>
  <si>
    <t>XXXX-2021-0621</t>
  </si>
  <si>
    <t>XXXX-2021-0622</t>
  </si>
  <si>
    <t>XXXX-2021-0623</t>
  </si>
  <si>
    <t>XXXX-2021-0624</t>
  </si>
  <si>
    <t>XXXX-2021-0625</t>
  </si>
  <si>
    <t>XXXX-2021-0626</t>
  </si>
  <si>
    <t>XXXX-2021-0627</t>
  </si>
  <si>
    <t>XXXX-2021-0628</t>
  </si>
  <si>
    <t>XXXX-2021-0629</t>
  </si>
  <si>
    <t>XXXX-2021-0630</t>
  </si>
  <si>
    <t>XXXX-2021-0631</t>
  </si>
  <si>
    <t>XXXX-2021-0632</t>
  </si>
  <si>
    <t>XXXX-2021-0633</t>
  </si>
  <si>
    <t>XXXX-2021-0634</t>
  </si>
  <si>
    <t>XXXX-2021-0635</t>
  </si>
  <si>
    <t>XXXX-2021-0636</t>
  </si>
  <si>
    <t>XXXX-2021-0637</t>
  </si>
  <si>
    <t>XXXX-2021-0638</t>
  </si>
  <si>
    <t>XXXX-2021-0639</t>
  </si>
  <si>
    <t>XXXX-2021-0640</t>
  </si>
  <si>
    <t>XXXX-2021-0641</t>
  </si>
  <si>
    <t>XXXX-2021-0642</t>
  </si>
  <si>
    <t>XXXX-2021-0643</t>
  </si>
  <si>
    <t>XXXX-2021-0644</t>
  </si>
  <si>
    <t>XXXX-2021-0645</t>
  </si>
  <si>
    <t>XXXX-2021-0646</t>
  </si>
  <si>
    <t>XXXX-2021-0647</t>
  </si>
  <si>
    <t>XXXX-2021-0648</t>
  </si>
  <si>
    <t>XXXX-2021-0649</t>
  </si>
  <si>
    <t>XXXX-2021-0650</t>
  </si>
  <si>
    <t>XXXX-2021-0651</t>
  </si>
  <si>
    <t>XXXX-2021-0652</t>
  </si>
  <si>
    <t>XXXX-2021-0653</t>
  </si>
  <si>
    <t>XXXX-2021-0654</t>
  </si>
  <si>
    <t>XXXX-2021-0655</t>
  </si>
  <si>
    <t>XXXX-2021-0656</t>
  </si>
  <si>
    <t>XXXX-2021-0657</t>
  </si>
  <si>
    <t>XXXX-2021-0658</t>
  </si>
  <si>
    <t>XXXX-2021-0659</t>
  </si>
  <si>
    <t>XXXX-2021-0660</t>
  </si>
  <si>
    <t>XXXX-2021-0661</t>
  </si>
  <si>
    <t>XXXX-2021-0662</t>
  </si>
  <si>
    <t>XXXX-2021-0663</t>
  </si>
  <si>
    <t>XXXX-2021-0664</t>
  </si>
  <si>
    <t>XXXX-2021-0665</t>
  </si>
  <si>
    <t>XXXX-2021-0666</t>
  </si>
  <si>
    <t>XXXX-2021-0667</t>
  </si>
  <si>
    <t>XXXX-2021-0668</t>
  </si>
  <si>
    <t>XXXX-2021-0669</t>
  </si>
  <si>
    <t>XXXX-2021-0670</t>
  </si>
  <si>
    <t>XXXX-2021-0671</t>
  </si>
  <si>
    <t>XXXX-2021-0672</t>
  </si>
  <si>
    <t>XXXX-2021-0673</t>
  </si>
  <si>
    <t>XXXX-2021-0674</t>
  </si>
  <si>
    <t>XXXX-2021-0675</t>
  </si>
  <si>
    <t>XXXX-2021-0676</t>
  </si>
  <si>
    <t>XXXX-2021-0677</t>
  </si>
  <si>
    <t>XXXX-2021-0678</t>
  </si>
  <si>
    <t>XXXX-2021-0679</t>
  </si>
  <si>
    <t>XXXX-2021-0680</t>
  </si>
  <si>
    <t>XXXX-2021-0681</t>
  </si>
  <si>
    <t>XXXX-2021-0682</t>
  </si>
  <si>
    <t>XXXX-2021-0683</t>
  </si>
  <si>
    <t>XXXX-2021-0684</t>
  </si>
  <si>
    <t>XXXX-2021-0685</t>
  </si>
  <si>
    <t>XXXX-2021-0686</t>
  </si>
  <si>
    <t>XXXX-2021-0687</t>
  </si>
  <si>
    <t>XXXX-2021-0688</t>
  </si>
  <si>
    <t>XXXX-2021-0689</t>
  </si>
  <si>
    <t>XXXX-2021-0690</t>
  </si>
  <si>
    <t>XXXX-2021-0691</t>
  </si>
  <si>
    <t>XXXX-2021-0692</t>
  </si>
  <si>
    <t>XXXX-2021-0693</t>
  </si>
  <si>
    <t>XXXX-2021-0694</t>
  </si>
  <si>
    <t>XXXX-2021-0695</t>
  </si>
  <si>
    <t>XXXX-2021-0696</t>
  </si>
  <si>
    <t>XXXX-2021-0697</t>
  </si>
  <si>
    <t>XXXX-2021-0698</t>
  </si>
  <si>
    <t>XXXX-2021-0699</t>
  </si>
  <si>
    <t>XXXX-2021-0700</t>
  </si>
  <si>
    <t>XXXX-2021-0701</t>
  </si>
  <si>
    <t>XXXX-2021-0702</t>
  </si>
  <si>
    <t>XXXX-2021-0703</t>
  </si>
  <si>
    <t>XXXX-2021-0704</t>
  </si>
  <si>
    <t>XXXX-2021-0705</t>
  </si>
  <si>
    <t>XXXX-2021-0706</t>
  </si>
  <si>
    <t>XXXX-2021-0707</t>
  </si>
  <si>
    <t>XXXX-2021-0708</t>
  </si>
  <si>
    <t>XXXX-2021-0709</t>
  </si>
  <si>
    <t>XXXX-2021-0710</t>
  </si>
  <si>
    <t>XXXX-2021-0711</t>
  </si>
  <si>
    <t>XXXX-2021-0712</t>
  </si>
  <si>
    <t>XXXX-2021-0713</t>
  </si>
  <si>
    <t>XXXX-2021-0714</t>
  </si>
  <si>
    <t>XXXX-2021-0715</t>
  </si>
  <si>
    <t>XXXX-2021-0716</t>
  </si>
  <si>
    <t>XXXX-2021-0717</t>
  </si>
  <si>
    <t>XXXX-2021-0718</t>
  </si>
  <si>
    <t>XXXX-2021-0719</t>
  </si>
  <si>
    <t>XXXX-2021-0720</t>
  </si>
  <si>
    <t>XXXX-2021-0721</t>
  </si>
  <si>
    <t>XXXX-2021-0722</t>
  </si>
  <si>
    <t>XXXX-2021-0723</t>
  </si>
  <si>
    <t>XXXX-2021-0724</t>
  </si>
  <si>
    <t>XXXX-2021-0725</t>
  </si>
  <si>
    <t>XXXX-2021-0726</t>
  </si>
  <si>
    <t>XXXX-2021-0727</t>
  </si>
  <si>
    <t>XXXX-2021-0728</t>
  </si>
  <si>
    <t>XXXX-2021-0729</t>
  </si>
  <si>
    <t>XXXX-2021-0730</t>
  </si>
  <si>
    <t>XXXX-2021-0731</t>
  </si>
  <si>
    <t>XXXX-2021-0732</t>
  </si>
  <si>
    <t>XXXX-2021-0733</t>
  </si>
  <si>
    <t>XXXX-2021-0734</t>
  </si>
  <si>
    <t>XXXX-2021-0735</t>
  </si>
  <si>
    <t>XXXX-2021-0736</t>
  </si>
  <si>
    <t>XXXX-2021-0737</t>
  </si>
  <si>
    <t>XXXX-2021-0738</t>
  </si>
  <si>
    <t>XXXX-2021-0739</t>
  </si>
  <si>
    <t>XXXX-2021-0740</t>
  </si>
  <si>
    <t>XXXX-2021-0741</t>
  </si>
  <si>
    <t>XXXX-2021-0742</t>
  </si>
  <si>
    <t>XXXX-2021-0743</t>
  </si>
  <si>
    <t>XXXX-2021-0744</t>
  </si>
  <si>
    <t>XXXX-2021-0745</t>
  </si>
  <si>
    <t>XXXX-2021-0746</t>
  </si>
  <si>
    <t>XXXX-2021-0747</t>
  </si>
  <si>
    <t>XXXX-2021-0748</t>
  </si>
  <si>
    <t>XXXX-2021-0749</t>
  </si>
  <si>
    <t>XXXX-2021-0750</t>
  </si>
  <si>
    <t>XXXX-2021-0751</t>
  </si>
  <si>
    <t>XXXX-2021-0752</t>
  </si>
  <si>
    <t>XXXX-2021-0753</t>
  </si>
  <si>
    <t>XXXX-2021-0754</t>
  </si>
  <si>
    <t>XXXX-2021-0755</t>
  </si>
  <si>
    <t>XXXX-2021-0756</t>
  </si>
  <si>
    <t>XXXX-2021-0757</t>
  </si>
  <si>
    <t>XXXX-2021-0758</t>
  </si>
  <si>
    <t>XXXX-2021-0759</t>
  </si>
  <si>
    <t>XXXX-2021-0760</t>
  </si>
  <si>
    <t>XXXX-2021-0761</t>
  </si>
  <si>
    <t>XXXX-2021-0762</t>
  </si>
  <si>
    <t>XXXX-2021-0763</t>
  </si>
  <si>
    <t>XXXX-2021-0764</t>
  </si>
  <si>
    <t>XXXX-2021-0765</t>
  </si>
  <si>
    <t>XXXX-2021-0766</t>
  </si>
  <si>
    <t>XXXX-2021-0767</t>
  </si>
  <si>
    <t>XXXX-2021-0768</t>
  </si>
  <si>
    <t>XXXX-2021-0769</t>
  </si>
  <si>
    <t>XXXX-2021-0770</t>
  </si>
  <si>
    <t>XXXX-2021-0771</t>
  </si>
  <si>
    <t>XXXX-2021-0772</t>
  </si>
  <si>
    <t>XXXX-2021-0773</t>
  </si>
  <si>
    <t>XXXX-2021-0774</t>
  </si>
  <si>
    <t>XXXX-2021-0775</t>
  </si>
  <si>
    <t>XXXX-2021-0776</t>
  </si>
  <si>
    <t>XXXX-2021-0777</t>
  </si>
  <si>
    <t>XXXX-2021-0778</t>
  </si>
  <si>
    <t>XXXX-2021-0779</t>
  </si>
  <si>
    <t>XXXX-2021-0780</t>
  </si>
  <si>
    <t>XXXX-2021-0781</t>
  </si>
  <si>
    <t>XXXX-2021-0782</t>
  </si>
  <si>
    <t>XXXX-2021-0783</t>
  </si>
  <si>
    <t>XXXX-2021-0784</t>
  </si>
  <si>
    <t>XXXX-2021-0785</t>
  </si>
  <si>
    <t>XXXX-2021-0786</t>
  </si>
  <si>
    <t>XXXX-2021-0787</t>
  </si>
  <si>
    <t>XXXX-2021-0788</t>
  </si>
  <si>
    <t>XXXX-2021-0789</t>
  </si>
  <si>
    <t>XXXX-2021-0790</t>
  </si>
  <si>
    <t>XXXX-2021-0791</t>
  </si>
  <si>
    <t>XXXX-2021-0792</t>
  </si>
  <si>
    <t>XXXX-2021-0793</t>
  </si>
  <si>
    <t>XXXX-2021-0794</t>
  </si>
  <si>
    <t>XXXX-2021-0795</t>
  </si>
  <si>
    <t>XXXX-2021-0796</t>
  </si>
  <si>
    <t>XXXX-2021-0797</t>
  </si>
  <si>
    <t>XXXX-2021-0798</t>
  </si>
  <si>
    <t>XXXX-2021-0799</t>
  </si>
  <si>
    <t>XXXX-2021-0800</t>
  </si>
  <si>
    <t>XXXX-2021-0801</t>
  </si>
  <si>
    <t>XXXX-2021-0802</t>
  </si>
  <si>
    <t>XXXX-2021-0803</t>
  </si>
  <si>
    <t>XXXX-2021-0804</t>
  </si>
  <si>
    <t>XXXX-2021-0805</t>
  </si>
  <si>
    <t>XXXX-2021-0806</t>
  </si>
  <si>
    <t>XXXX-2021-0807</t>
  </si>
  <si>
    <t>XXXX-2021-0808</t>
  </si>
  <si>
    <t>XXXX-2021-0809</t>
  </si>
  <si>
    <t>XXXX-2021-0810</t>
  </si>
  <si>
    <t>XXXX-2021-0811</t>
  </si>
  <si>
    <t>XXXX-2021-0812</t>
  </si>
  <si>
    <t>XXXX-2021-0813</t>
  </si>
  <si>
    <t>XXXX-2021-0814</t>
  </si>
  <si>
    <t>XXXX-2021-0815</t>
  </si>
  <si>
    <t>XXXX-2021-0816</t>
  </si>
  <si>
    <t>XXXX-2021-0817</t>
  </si>
  <si>
    <t>XXXX-2021-0818</t>
  </si>
  <si>
    <t>XXXX-2021-0819</t>
  </si>
  <si>
    <t>XXXX-2021-0820</t>
  </si>
  <si>
    <t>XXXX-2021-0821</t>
  </si>
  <si>
    <t>XXXX-2021-0822</t>
  </si>
  <si>
    <t>XXXX-2021-0823</t>
  </si>
  <si>
    <t>XXXX-2021-0824</t>
  </si>
  <si>
    <t>XXXX-2021-0825</t>
  </si>
  <si>
    <t>XXXX-2021-0826</t>
  </si>
  <si>
    <t>XXXX-2021-0827</t>
  </si>
  <si>
    <t>XXXX-2021-0828</t>
  </si>
  <si>
    <t>XXXX-2021-0829</t>
  </si>
  <si>
    <t>XXXX-2021-0830</t>
  </si>
  <si>
    <t>XXXX-2021-0831</t>
  </si>
  <si>
    <t>XXXX-2021-0832</t>
  </si>
  <si>
    <t>XXXX-2021-0833</t>
  </si>
  <si>
    <t>XXXX-2021-0834</t>
  </si>
  <si>
    <t>XXXX-2021-0835</t>
  </si>
  <si>
    <t>XXXX-2021-0836</t>
  </si>
  <si>
    <t>XXXX-2021-0837</t>
  </si>
  <si>
    <t>XXXX-2021-0838</t>
  </si>
  <si>
    <t>XXXX-2021-0839</t>
  </si>
  <si>
    <t>XXXX-2021-0840</t>
  </si>
  <si>
    <t>XXXX-2021-0841</t>
  </si>
  <si>
    <t>XXXX-2021-0842</t>
  </si>
  <si>
    <t>XXXX-2021-0843</t>
  </si>
  <si>
    <t>XXXX-2021-0844</t>
  </si>
  <si>
    <t>XXXX-2021-0845</t>
  </si>
  <si>
    <t>XXXX-2021-0846</t>
  </si>
  <si>
    <t>XXXX-2021-0847</t>
  </si>
  <si>
    <t>XXXX-2021-0848</t>
  </si>
  <si>
    <t>XXXX-2021-0849</t>
  </si>
  <si>
    <t>XXXX-2021-0850</t>
  </si>
  <si>
    <t>XXXX-2021-0851</t>
  </si>
  <si>
    <t>XXXX-2021-0852</t>
  </si>
  <si>
    <t>XXXX-2021-0853</t>
  </si>
  <si>
    <t>XXXX-2021-0854</t>
  </si>
  <si>
    <t>XXXX-2021-0855</t>
  </si>
  <si>
    <t>XXXX-2021-0856</t>
  </si>
  <si>
    <t>XXXX-2021-0857</t>
  </si>
  <si>
    <t>XXXX-2021-0858</t>
  </si>
  <si>
    <t>XXXX-2021-0859</t>
  </si>
  <si>
    <t>XXXX-2021-0860</t>
  </si>
  <si>
    <t>XXXX-2021-0861</t>
  </si>
  <si>
    <t>XXXX-2021-0862</t>
  </si>
  <si>
    <t>XXXX-2021-0863</t>
  </si>
  <si>
    <t>XXXX-2021-0864</t>
  </si>
  <si>
    <t>XXXX-2021-0865</t>
  </si>
  <si>
    <t>XXXX-2021-0866</t>
  </si>
  <si>
    <t>XXXX-2021-0867</t>
  </si>
  <si>
    <t>XXXX-2021-0868</t>
  </si>
  <si>
    <t>XXXX-2021-0869</t>
  </si>
  <si>
    <t>XXXX-2021-0870</t>
  </si>
  <si>
    <t>XXXX-2021-0871</t>
  </si>
  <si>
    <t>XXXX-2021-0872</t>
  </si>
  <si>
    <t>XXXX-2021-0873</t>
  </si>
  <si>
    <t>XXXX-2021-0874</t>
  </si>
  <si>
    <t>XXXX-2021-0875</t>
  </si>
  <si>
    <t>XXXX-2021-0876</t>
  </si>
  <si>
    <t>XXXX-2021-0877</t>
  </si>
  <si>
    <t>XXXX-2021-0878</t>
  </si>
  <si>
    <t>XXXX-2021-0879</t>
  </si>
  <si>
    <t>XXXX-2021-0880</t>
  </si>
  <si>
    <t>XXXX-2021-0881</t>
  </si>
  <si>
    <t>XXXX-2021-0882</t>
  </si>
  <si>
    <t>XXXX-2021-0883</t>
  </si>
  <si>
    <t>XXXX-2021-0884</t>
  </si>
  <si>
    <t>XXXX-2021-0885</t>
  </si>
  <si>
    <t>XXXX-2021-0886</t>
  </si>
  <si>
    <t>XXXX-2021-0887</t>
  </si>
  <si>
    <t>XXXX-2021-0888</t>
  </si>
  <si>
    <t>XXXX-2021-0889</t>
  </si>
  <si>
    <t>XXXX-2021-0890</t>
  </si>
  <si>
    <t>XXXX-2021-0891</t>
  </si>
  <si>
    <t>XXXX-2021-0892</t>
  </si>
  <si>
    <t>XXXX-2021-0893</t>
  </si>
  <si>
    <t>XXXX-2021-0894</t>
  </si>
  <si>
    <t>XXXX-2021-0895</t>
  </si>
  <si>
    <t>XXXX-2021-0896</t>
  </si>
  <si>
    <t>XXXX-2021-0897</t>
  </si>
  <si>
    <t>XXXX-2021-0898</t>
  </si>
  <si>
    <t>XXXX-2021-0899</t>
  </si>
  <si>
    <t>XXXX-2021-0900</t>
  </si>
  <si>
    <t>XXXX-2021-0901</t>
  </si>
  <si>
    <t>XXXX-2021-0902</t>
  </si>
  <si>
    <t>XXXX-2021-0903</t>
  </si>
  <si>
    <t>XXXX-2021-0904</t>
  </si>
  <si>
    <t>XXXX-2021-0905</t>
  </si>
  <si>
    <t>XXXX-2021-0906</t>
  </si>
  <si>
    <t>XXXX-2021-0907</t>
  </si>
  <si>
    <t>XXXX-2021-0908</t>
  </si>
  <si>
    <t>XXXX-2021-0909</t>
  </si>
  <si>
    <t>XXXX-2021-0910</t>
  </si>
  <si>
    <t>XXXX-2021-0911</t>
  </si>
  <si>
    <t>XXXX-2021-0912</t>
  </si>
  <si>
    <t>XXXX-2021-0913</t>
  </si>
  <si>
    <t>XXXX-2021-0914</t>
  </si>
  <si>
    <t>XXXX-2021-0915</t>
  </si>
  <si>
    <t>XXXX-2021-0916</t>
  </si>
  <si>
    <t>XXXX-2021-0917</t>
  </si>
  <si>
    <t>XXXX-2021-0918</t>
  </si>
  <si>
    <t>XXXX-2021-0919</t>
  </si>
  <si>
    <t>XXXX-2021-0920</t>
  </si>
  <si>
    <t>XXXX-2021-0921</t>
  </si>
  <si>
    <t>XXXX-2021-0922</t>
  </si>
  <si>
    <t>XXXX-2021-0923</t>
  </si>
  <si>
    <t>XXXX-2021-0924</t>
  </si>
  <si>
    <t>XXXX-2021-0925</t>
  </si>
  <si>
    <t>XXXX-2021-0926</t>
  </si>
  <si>
    <t>XXXX-2021-0927</t>
  </si>
  <si>
    <t>XXXX-2021-0928</t>
  </si>
  <si>
    <t>XXXX-2021-0929</t>
  </si>
  <si>
    <t>XXXX-2021-0930</t>
  </si>
  <si>
    <t>XXXX-2021-0931</t>
  </si>
  <si>
    <t>XXXX-2021-0932</t>
  </si>
  <si>
    <t>XXXX-2021-0933</t>
  </si>
  <si>
    <t>XXXX-2021-0934</t>
  </si>
  <si>
    <t>XXXX-2021-0935</t>
  </si>
  <si>
    <t>XXXX-2021-0936</t>
  </si>
  <si>
    <t>XXXX-2021-0937</t>
  </si>
  <si>
    <t>XXXX-2021-0938</t>
  </si>
  <si>
    <t>XXXX-2021-0939</t>
  </si>
  <si>
    <t>XXXX-2021-0940</t>
  </si>
  <si>
    <t>XXXX-2021-0941</t>
  </si>
  <si>
    <t>XXXX-2021-0942</t>
  </si>
  <si>
    <t>XXXX-2021-0943</t>
  </si>
  <si>
    <t>XXXX-2021-0944</t>
  </si>
  <si>
    <t>XXXX-2021-0945</t>
  </si>
  <si>
    <t>XXXX-2021-0946</t>
  </si>
  <si>
    <t>XXXX-2021-0947</t>
  </si>
  <si>
    <t>XXXX-2021-0948</t>
  </si>
  <si>
    <t>XXXX-2021-0949</t>
  </si>
  <si>
    <t>XXXX-2021-0950</t>
  </si>
  <si>
    <t>XXXX-2021-0951</t>
  </si>
  <si>
    <t>XXXX-2021-0952</t>
  </si>
  <si>
    <t>XXXX-2021-0953</t>
  </si>
  <si>
    <t>XXXX-2021-0954</t>
  </si>
  <si>
    <t>XXXX-2021-0955</t>
  </si>
  <si>
    <t>XXXX-2021-0956</t>
  </si>
  <si>
    <t>XXXX-2021-0957</t>
  </si>
  <si>
    <t>XXXX-2021-0958</t>
  </si>
  <si>
    <t>XXXX-2021-0959</t>
  </si>
  <si>
    <t>XXXX-2021-0960</t>
  </si>
  <si>
    <t>XXXX-2021-0961</t>
  </si>
  <si>
    <t>XXXX-2021-0962</t>
  </si>
  <si>
    <t>XXXX-2021-0963</t>
  </si>
  <si>
    <t>XXXX-2021-0964</t>
  </si>
  <si>
    <t>XXXX-2021-0965</t>
  </si>
  <si>
    <t>XXXX-2021-0966</t>
  </si>
  <si>
    <t>XXXX-2021-0967</t>
  </si>
  <si>
    <t>XXXX-2021-0968</t>
  </si>
  <si>
    <t>XXXX-2021-0969</t>
  </si>
  <si>
    <t>XXXX-2021-0970</t>
  </si>
  <si>
    <t>XXXX-2021-0971</t>
  </si>
  <si>
    <t>XXXX-2021-0972</t>
  </si>
  <si>
    <t>XXXX-2021-0973</t>
  </si>
  <si>
    <t>XXXX-2021-0974</t>
  </si>
  <si>
    <t>XXXX-2021-0975</t>
  </si>
  <si>
    <t>XXXX-2021-0976</t>
  </si>
  <si>
    <t>XXXX-2021-0977</t>
  </si>
  <si>
    <t>XXXX-2021-0978</t>
  </si>
  <si>
    <t>XXXX-2021-0979</t>
  </si>
  <si>
    <t>XXXX-2021-0980</t>
  </si>
  <si>
    <t>XXXX-2021-0981</t>
  </si>
  <si>
    <t>XXXX-2021-0982</t>
  </si>
  <si>
    <t>XXXX-2021-0983</t>
  </si>
  <si>
    <t>XXXX-2021-0984</t>
  </si>
  <si>
    <t>XXXX-2021-0985</t>
  </si>
  <si>
    <t>XXXX-2021-0986</t>
  </si>
  <si>
    <t>XXXX-2021-0987</t>
  </si>
  <si>
    <t>XXXX-2021-0988</t>
  </si>
  <si>
    <t>XXXX-2021-0989</t>
  </si>
  <si>
    <t>XXXX-2021-0990</t>
  </si>
  <si>
    <t>XXXX-2021-0991</t>
  </si>
  <si>
    <t>XXXX-2021-0992</t>
  </si>
  <si>
    <t>XXXX-2021-0993</t>
  </si>
  <si>
    <t>XXXX-2021-0994</t>
  </si>
  <si>
    <t>XXXX-2021-0995</t>
  </si>
  <si>
    <t>XXXX-2021-0996</t>
  </si>
  <si>
    <t>XXXX-2021-0997</t>
  </si>
  <si>
    <t>XXXX-2021-0998</t>
  </si>
  <si>
    <t>XXXX-2021-0999</t>
  </si>
  <si>
    <t>XXXX-2021-1000</t>
  </si>
  <si>
    <t>XXXX-2021-1001</t>
  </si>
  <si>
    <t>XXXX-2021-1002</t>
  </si>
  <si>
    <t>XXXX-2021-1003</t>
  </si>
  <si>
    <t>XXXX-2021-1004</t>
  </si>
  <si>
    <t>XXXX-2021-1005</t>
  </si>
  <si>
    <t>XXXX-2021-1006</t>
  </si>
  <si>
    <t>XXXX-2021-1007</t>
  </si>
  <si>
    <t>XXXX-2021-1008</t>
  </si>
  <si>
    <t>XXXX-2021-1009</t>
  </si>
  <si>
    <t>XXXX-2021-1010</t>
  </si>
  <si>
    <t>XXXX-2021-1011</t>
  </si>
  <si>
    <t>XXXX-2021-1012</t>
  </si>
  <si>
    <t>XXXX-2021-1013</t>
  </si>
  <si>
    <t>XXXX-2021-1014</t>
  </si>
  <si>
    <t>XXXX-2021-1015</t>
  </si>
  <si>
    <t>XXXX-2021-1016</t>
  </si>
  <si>
    <t>XXXX-2021-1017</t>
  </si>
  <si>
    <t>XXXX-2021-1018</t>
  </si>
  <si>
    <t>XXXX-2021-1019</t>
  </si>
  <si>
    <t>XXXX-2021-1020</t>
  </si>
  <si>
    <t>XXXX-2021-1021</t>
  </si>
  <si>
    <t>XXXX-2021-1022</t>
  </si>
  <si>
    <t>XXXX-2021-1023</t>
  </si>
  <si>
    <t>XXXX-2021-1024</t>
  </si>
  <si>
    <t>XXXX-2021-1025</t>
  </si>
  <si>
    <t>XXXX-2021-1026</t>
  </si>
  <si>
    <t>XXXX-2021-1027</t>
  </si>
  <si>
    <t>XXXX-2021-1028</t>
  </si>
  <si>
    <t>XXXX-2021-1029</t>
  </si>
  <si>
    <t>XXXX-2021-1030</t>
  </si>
  <si>
    <t>XXXX-2021-1031</t>
  </si>
  <si>
    <t>XXXX-2021-1032</t>
  </si>
  <si>
    <t>XXXX-2021-1033</t>
  </si>
  <si>
    <t>XXXX-2021-1034</t>
  </si>
  <si>
    <t>XXXX-2021-1035</t>
  </si>
  <si>
    <t>XXXX-2021-1036</t>
  </si>
  <si>
    <t>XXXX-2021-1037</t>
  </si>
  <si>
    <t>XXXX-2021-1038</t>
  </si>
  <si>
    <t>XXXX-2021-1039</t>
  </si>
  <si>
    <t>XXXX-2021-1040</t>
  </si>
  <si>
    <t>XXXX-2021-1041</t>
  </si>
  <si>
    <t>XXXX-2021-1042</t>
  </si>
  <si>
    <t>XXXX-2021-1043</t>
  </si>
  <si>
    <t>XXXX-2021-1044</t>
  </si>
  <si>
    <t>XXXX-2021-1045</t>
  </si>
  <si>
    <t>XXXX-2021-1046</t>
  </si>
  <si>
    <t>XXXX-2021-1047</t>
  </si>
  <si>
    <t>XXXX-2021-1048</t>
  </si>
  <si>
    <t>XXXX-2021-1049</t>
  </si>
  <si>
    <t>XXXX-2021-1050</t>
  </si>
  <si>
    <t>XXXX-2021-1051</t>
  </si>
  <si>
    <t>XXXX-2021-1052</t>
  </si>
  <si>
    <t>XXXX-2021-1053</t>
  </si>
  <si>
    <t>XXXX-2021-1054</t>
  </si>
  <si>
    <t>XXXX-2021-1055</t>
  </si>
  <si>
    <t>XXXX-2021-1056</t>
  </si>
  <si>
    <t>XXXX-2021-1057</t>
  </si>
  <si>
    <t>XXXX-2021-1058</t>
  </si>
  <si>
    <t>XXXX-2021-1059</t>
  </si>
  <si>
    <t>XXXX-2021-1060</t>
  </si>
  <si>
    <t>XXXX-2021-1061</t>
  </si>
  <si>
    <t>XXXX-2021-1062</t>
  </si>
  <si>
    <t>XXXX-2021-1063</t>
  </si>
  <si>
    <t>XXXX-2021-1064</t>
  </si>
  <si>
    <t>XXXX-2021-1065</t>
  </si>
  <si>
    <t>XXXX-2021-1066</t>
  </si>
  <si>
    <t>XXXX-2021-1067</t>
  </si>
  <si>
    <t>XXXX-2021-1068</t>
  </si>
  <si>
    <t>XXXX-2021-1069</t>
  </si>
  <si>
    <t>XXXX-2021-1070</t>
  </si>
  <si>
    <t>XXXX-2021-1071</t>
  </si>
  <si>
    <t>XXXX-2021-1072</t>
  </si>
  <si>
    <t>XXXX-2021-1073</t>
  </si>
  <si>
    <t>XXXX-2021-1074</t>
  </si>
  <si>
    <t>XXXX-2021-1075</t>
  </si>
  <si>
    <t>XXXX-2021-1076</t>
  </si>
  <si>
    <t>XXXX-2021-1077</t>
  </si>
  <si>
    <t>XXXX-2021-1078</t>
  </si>
  <si>
    <t>XXXX-2021-1079</t>
  </si>
  <si>
    <t>XXXX-2021-1080</t>
  </si>
  <si>
    <t>XXXX-2021-1081</t>
  </si>
  <si>
    <t>XXXX-2021-1082</t>
  </si>
  <si>
    <t>XXXX-2021-1083</t>
  </si>
  <si>
    <t>XXXX-2021-1084</t>
  </si>
  <si>
    <t>XXXX-2021-1085</t>
  </si>
  <si>
    <t>XXXX-2021-1086</t>
  </si>
  <si>
    <t>XXXX-2021-1087</t>
  </si>
  <si>
    <t>XXXX-2021-1088</t>
  </si>
  <si>
    <t>XXXX-2021-1089</t>
  </si>
  <si>
    <t>XXXX-2021-1090</t>
  </si>
  <si>
    <t>XXXX-2021-1091</t>
  </si>
  <si>
    <t>XXXX-2021-1092</t>
  </si>
  <si>
    <t>XXXX-2021-1093</t>
  </si>
  <si>
    <t>XXXX-2021-1094</t>
  </si>
  <si>
    <t>XXXX-2021-1095</t>
  </si>
  <si>
    <t>XXXX-2021-1096</t>
  </si>
  <si>
    <t>XXXX-2021-1097</t>
  </si>
  <si>
    <t>XXXX-2021-1098</t>
  </si>
  <si>
    <t>XXXX-2021-1099</t>
  </si>
  <si>
    <t>XXXX-2021-1100</t>
  </si>
  <si>
    <t>XXXX-2021-1101</t>
  </si>
  <si>
    <t>XXXX-2021-1102</t>
  </si>
  <si>
    <t>XXXX-2021-1103</t>
  </si>
  <si>
    <t>XXXX-2021-1104</t>
  </si>
  <si>
    <t>XXXX-2021-1105</t>
  </si>
  <si>
    <t>XXXX-2021-1106</t>
  </si>
  <si>
    <t>XXXX-2021-1107</t>
  </si>
  <si>
    <t>XXXX-2021-1108</t>
  </si>
  <si>
    <t>XXXX-2021-1109</t>
  </si>
  <si>
    <t>XXXX-2021-1110</t>
  </si>
  <si>
    <t>XXXX-2021-1111</t>
  </si>
  <si>
    <t>XXXX-2021-1112</t>
  </si>
  <si>
    <t>XXXX-2021-1113</t>
  </si>
  <si>
    <t>XXXX-2021-1114</t>
  </si>
  <si>
    <t>XXXX-2021-1115</t>
  </si>
  <si>
    <t>XXXX-2021-1116</t>
  </si>
  <si>
    <t>XXXX-2021-1117</t>
  </si>
  <si>
    <t>XXXX-2021-1118</t>
  </si>
  <si>
    <t>XXXX-2021-1119</t>
  </si>
  <si>
    <t>XXXX-2021-1120</t>
  </si>
  <si>
    <t>XXXX-2021-1121</t>
  </si>
  <si>
    <t>XXXX-2021-1122</t>
  </si>
  <si>
    <t>XXXX-2021-1123</t>
  </si>
  <si>
    <t>XXXX-2021-1124</t>
  </si>
  <si>
    <t xml:space="preserve"> signataire </t>
  </si>
  <si>
    <t>CORRESPONDANT</t>
  </si>
  <si>
    <t xml:space="preserve"> signataire 
</t>
  </si>
  <si>
    <t>pour création du codage de la page  Suivi</t>
  </si>
  <si>
    <t>ALIX</t>
  </si>
  <si>
    <t>ROGER</t>
  </si>
  <si>
    <t>ORDURE</t>
  </si>
  <si>
    <t>RECYCLAGE</t>
  </si>
  <si>
    <t>CONTENNEUR</t>
  </si>
  <si>
    <t>FISSURE SUR LES CONTENNEUR NG</t>
  </si>
  <si>
    <t>oui</t>
  </si>
  <si>
    <t>P1</t>
  </si>
  <si>
    <t>CHRISTIAN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</si>
</sst>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"/>
    <numFmt numFmtId="165" formatCode="mmmm"/>
    <numFmt numFmtId="166" formatCode="yyyy"/>
    <numFmt numFmtId="167" formatCode="mmm\-yyyy"/>
    <numFmt numFmtId="168" formatCode="General&quot; jours&quot;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 applyBorder="0" applyProtection="0"/>
    <xf numFmtId="0" fontId="9" fillId="0" borderId="0" applyNumberFormat="0" applyFill="0" applyBorder="0" applyAlignment="0" applyProtection="0"/>
    <xf numFmtId="0" fontId="11" fillId="0" borderId="0"/>
  </cellStyleXfs>
  <cellXfs count="193">
    <xf numFmtId="0" fontId="0" fillId="0" borderId="0" xfId="0"/>
    <xf numFmtId="0" fontId="0" fillId="0" borderId="0" xfId="0" applyAlignment="1">
      <alignment wrapText="1"/>
    </xf>
    <xf numFmtId="0" fontId="1" fillId="0" borderId="0" xfId="1"/>
    <xf numFmtId="0" fontId="2" fillId="0" borderId="0" xfId="1" applyFont="1"/>
    <xf numFmtId="0" fontId="1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 applyAlignment="1">
      <alignment vertical="center"/>
    </xf>
    <xf numFmtId="0" fontId="8" fillId="0" borderId="0" xfId="1" applyFont="1"/>
    <xf numFmtId="14" fontId="0" fillId="0" borderId="0" xfId="0" applyNumberFormat="1"/>
    <xf numFmtId="0" fontId="0" fillId="0" borderId="0" xfId="0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 applyAlignment="1"/>
    <xf numFmtId="0" fontId="0" fillId="3" borderId="0" xfId="0" applyFill="1"/>
    <xf numFmtId="164" fontId="0" fillId="0" borderId="0" xfId="0" applyNumberFormat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/>
    <xf numFmtId="0" fontId="12" fillId="6" borderId="0" xfId="0" applyFont="1" applyFill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3" xfId="0" applyNumberFormat="1" applyBorder="1" applyAlignment="1">
      <alignment horizontal="center" vertical="center"/>
    </xf>
    <xf numFmtId="14" fontId="1" fillId="0" borderId="0" xfId="1" applyNumberFormat="1" applyFont="1"/>
    <xf numFmtId="49" fontId="1" fillId="0" borderId="0" xfId="1" applyNumberFormat="1" applyFont="1"/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vertical="center"/>
    </xf>
    <xf numFmtId="165" fontId="0" fillId="0" borderId="0" xfId="0" applyNumberFormat="1"/>
    <xf numFmtId="0" fontId="0" fillId="0" borderId="0" xfId="0" applyNumberFormat="1"/>
    <xf numFmtId="164" fontId="0" fillId="3" borderId="0" xfId="0" applyNumberFormat="1" applyFill="1"/>
    <xf numFmtId="164" fontId="0" fillId="0" borderId="0" xfId="0" applyNumberFormat="1"/>
    <xf numFmtId="1" fontId="0" fillId="3" borderId="0" xfId="0" applyNumberFormat="1" applyFill="1"/>
    <xf numFmtId="0" fontId="8" fillId="0" borderId="16" xfId="0" applyFont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5" fillId="7" borderId="20" xfId="0" applyFont="1" applyFill="1" applyBorder="1" applyAlignment="1">
      <alignment horizontal="center" vertical="center" wrapText="1"/>
    </xf>
    <xf numFmtId="0" fontId="8" fillId="7" borderId="21" xfId="0" applyFont="1" applyFill="1" applyBorder="1" applyAlignment="1">
      <alignment horizontal="center" vertical="center" wrapText="1"/>
    </xf>
    <xf numFmtId="0" fontId="15" fillId="7" borderId="21" xfId="0" applyFont="1" applyFill="1" applyBorder="1" applyAlignment="1">
      <alignment horizontal="center" vertical="center" wrapText="1"/>
    </xf>
    <xf numFmtId="0" fontId="16" fillId="7" borderId="21" xfId="0" applyFont="1" applyFill="1" applyBorder="1" applyAlignment="1">
      <alignment horizontal="center" vertical="center" wrapText="1"/>
    </xf>
    <xf numFmtId="0" fontId="15" fillId="7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14" fontId="1" fillId="0" borderId="24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14" fontId="2" fillId="0" borderId="25" xfId="0" applyNumberFormat="1" applyFont="1" applyBorder="1" applyAlignment="1">
      <alignment horizontal="center" vertical="center" wrapText="1"/>
    </xf>
    <xf numFmtId="14" fontId="2" fillId="0" borderId="2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14" fontId="1" fillId="0" borderId="27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5" xfId="3" applyFont="1" applyBorder="1" applyAlignment="1">
      <alignment horizontal="left" vertical="center" wrapText="1"/>
    </xf>
    <xf numFmtId="0" fontId="18" fillId="0" borderId="25" xfId="0" applyFont="1" applyBorder="1" applyAlignment="1">
      <alignment horizontal="center" vertical="center" wrapText="1"/>
    </xf>
    <xf numFmtId="14" fontId="17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wrapText="1"/>
    </xf>
    <xf numFmtId="0" fontId="17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4" fontId="2" fillId="0" borderId="0" xfId="0" applyNumberFormat="1" applyFont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10" borderId="3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14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11" borderId="33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 wrapText="1"/>
    </xf>
    <xf numFmtId="0" fontId="8" fillId="11" borderId="21" xfId="0" applyFont="1" applyFill="1" applyBorder="1" applyAlignment="1">
      <alignment horizontal="center" vertical="center" wrapText="1"/>
    </xf>
    <xf numFmtId="0" fontId="19" fillId="11" borderId="21" xfId="0" applyFont="1" applyFill="1" applyBorder="1" applyAlignment="1">
      <alignment horizontal="center" vertical="center" wrapText="1"/>
    </xf>
    <xf numFmtId="0" fontId="8" fillId="11" borderId="19" xfId="0" applyFont="1" applyFill="1" applyBorder="1" applyAlignment="1">
      <alignment horizontal="center" vertical="center" wrapText="1"/>
    </xf>
    <xf numFmtId="14" fontId="17" fillId="0" borderId="34" xfId="0" applyNumberFormat="1" applyFont="1" applyBorder="1" applyAlignment="1">
      <alignment horizontal="center" vertical="center" wrapText="1"/>
    </xf>
    <xf numFmtId="1" fontId="17" fillId="0" borderId="35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left" vertical="center" wrapText="1"/>
    </xf>
    <xf numFmtId="0" fontId="20" fillId="0" borderId="25" xfId="0" applyFont="1" applyBorder="1" applyAlignment="1">
      <alignment horizontal="center" vertical="center" wrapText="1"/>
    </xf>
    <xf numFmtId="14" fontId="1" fillId="0" borderId="25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14" fontId="17" fillId="0" borderId="28" xfId="0" applyNumberFormat="1" applyFont="1" applyBorder="1" applyAlignment="1">
      <alignment horizontal="center" vertical="center" wrapText="1"/>
    </xf>
    <xf numFmtId="0" fontId="17" fillId="0" borderId="25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17" fillId="0" borderId="2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14" fontId="2" fillId="0" borderId="28" xfId="0" applyNumberFormat="1" applyFont="1" applyBorder="1" applyAlignment="1">
      <alignment horizontal="center" vertical="center"/>
    </xf>
    <xf numFmtId="14" fontId="2" fillId="0" borderId="28" xfId="0" applyNumberFormat="1" applyFont="1" applyBorder="1" applyAlignment="1">
      <alignment horizontal="center" vertical="center" wrapText="1"/>
    </xf>
    <xf numFmtId="14" fontId="2" fillId="0" borderId="28" xfId="0" applyNumberFormat="1" applyFont="1" applyBorder="1" applyAlignment="1">
      <alignment horizontal="center" wrapText="1"/>
    </xf>
    <xf numFmtId="0" fontId="1" fillId="0" borderId="16" xfId="0" applyFont="1" applyBorder="1" applyAlignment="1">
      <alignment wrapText="1"/>
    </xf>
    <xf numFmtId="1" fontId="2" fillId="0" borderId="35" xfId="0" applyNumberFormat="1" applyFont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10" borderId="3" xfId="0" applyFill="1" applyBorder="1" applyAlignment="1" applyProtection="1">
      <alignment horizontal="center"/>
    </xf>
    <xf numFmtId="0" fontId="0" fillId="0" borderId="0" xfId="0" applyAlignment="1"/>
    <xf numFmtId="168" fontId="22" fillId="10" borderId="3" xfId="0" applyNumberFormat="1" applyFont="1" applyFill="1" applyBorder="1" applyAlignment="1">
      <alignment horizontal="center"/>
    </xf>
    <xf numFmtId="0" fontId="0" fillId="0" borderId="14" xfId="0" applyBorder="1" applyAlignment="1"/>
    <xf numFmtId="0" fontId="0" fillId="0" borderId="0" xfId="0" applyAlignment="1">
      <alignment horizontal="left"/>
    </xf>
    <xf numFmtId="0" fontId="0" fillId="0" borderId="3" xfId="0" applyBorder="1" applyAlignment="1" applyProtection="1">
      <protection locked="0"/>
    </xf>
    <xf numFmtId="14" fontId="0" fillId="12" borderId="3" xfId="0" applyNumberFormat="1" applyFill="1" applyBorder="1" applyAlignment="1" applyProtection="1">
      <alignment horizontal="center" vertical="center"/>
      <protection locked="0"/>
    </xf>
    <xf numFmtId="168" fontId="1" fillId="0" borderId="0" xfId="1" applyNumberFormat="1" applyFont="1"/>
    <xf numFmtId="14" fontId="10" fillId="0" borderId="12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1" fillId="0" borderId="2" xfId="0" applyFont="1" applyBorder="1" applyAlignment="1" applyProtection="1">
      <alignment horizontal="center"/>
      <protection locked="0"/>
    </xf>
    <xf numFmtId="0" fontId="21" fillId="0" borderId="1" xfId="0" applyFont="1" applyBorder="1" applyAlignment="1" applyProtection="1">
      <alignment horizontal="center"/>
      <protection locked="0"/>
    </xf>
    <xf numFmtId="14" fontId="10" fillId="10" borderId="12" xfId="0" applyNumberFormat="1" applyFont="1" applyFill="1" applyBorder="1" applyAlignment="1">
      <alignment horizontal="center" vertical="center"/>
    </xf>
    <xf numFmtId="0" fontId="10" fillId="10" borderId="13" xfId="0" applyFont="1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0" fillId="10" borderId="8" xfId="0" applyFill="1" applyBorder="1" applyAlignment="1" applyProtection="1">
      <alignment horizontal="center" vertical="center"/>
    </xf>
    <xf numFmtId="0" fontId="0" fillId="10" borderId="14" xfId="0" applyFill="1" applyBorder="1" applyAlignment="1" applyProtection="1">
      <alignment horizontal="center" vertical="center"/>
    </xf>
    <xf numFmtId="0" fontId="0" fillId="10" borderId="9" xfId="0" applyFill="1" applyBorder="1" applyAlignment="1" applyProtection="1">
      <alignment horizontal="center" vertical="center"/>
    </xf>
    <xf numFmtId="0" fontId="0" fillId="10" borderId="6" xfId="0" applyFill="1" applyBorder="1" applyAlignment="1" applyProtection="1">
      <alignment horizontal="center" vertical="center"/>
    </xf>
    <xf numFmtId="0" fontId="0" fillId="10" borderId="0" xfId="0" applyFill="1" applyBorder="1" applyAlignment="1" applyProtection="1">
      <alignment horizontal="center" vertical="center"/>
    </xf>
    <xf numFmtId="0" fontId="0" fillId="10" borderId="15" xfId="0" applyFill="1" applyBorder="1" applyAlignment="1" applyProtection="1">
      <alignment horizontal="center" vertical="center"/>
    </xf>
    <xf numFmtId="0" fontId="0" fillId="10" borderId="10" xfId="0" applyFill="1" applyBorder="1" applyAlignment="1" applyProtection="1">
      <alignment horizontal="center" vertical="center"/>
    </xf>
    <xf numFmtId="0" fontId="0" fillId="10" borderId="7" xfId="0" applyFill="1" applyBorder="1" applyAlignment="1" applyProtection="1">
      <alignment horizontal="center" vertical="center"/>
    </xf>
    <xf numFmtId="0" fontId="0" fillId="10" borderId="11" xfId="0" applyFill="1" applyBorder="1" applyAlignment="1" applyProtection="1">
      <alignment horizontal="center" vertical="center"/>
    </xf>
    <xf numFmtId="0" fontId="0" fillId="8" borderId="0" xfId="0" applyFill="1" applyAlignment="1">
      <alignment horizontal="center"/>
    </xf>
    <xf numFmtId="1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5" fontId="0" fillId="4" borderId="0" xfId="0" applyNumberFormat="1" applyFill="1" applyAlignment="1">
      <alignment horizontal="center"/>
    </xf>
    <xf numFmtId="166" fontId="0" fillId="4" borderId="0" xfId="0" applyNumberFormat="1" applyFill="1" applyAlignment="1">
      <alignment horizontal="center"/>
    </xf>
    <xf numFmtId="167" fontId="0" fillId="4" borderId="0" xfId="0" applyNumberFormat="1" applyFill="1" applyAlignment="1">
      <alignment horizontal="center"/>
    </xf>
    <xf numFmtId="0" fontId="14" fillId="9" borderId="17" xfId="0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4" fillId="6" borderId="30" xfId="0" applyFont="1" applyFill="1" applyBorder="1" applyAlignment="1">
      <alignment horizontal="center" vertical="center" wrapText="1"/>
    </xf>
    <xf numFmtId="0" fontId="14" fillId="6" borderId="27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4" fillId="6" borderId="31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36" xfId="2" applyFont="1" applyBorder="1" applyAlignment="1">
      <alignment horizontal="center" vertical="center" wrapText="1"/>
    </xf>
    <xf numFmtId="0" fontId="1" fillId="0" borderId="30" xfId="2" applyFont="1" applyBorder="1" applyAlignment="1">
      <alignment horizontal="center" vertical="center" wrapText="1"/>
    </xf>
  </cellXfs>
  <cellStyles count="5">
    <cellStyle name="Lien hypertexte" xfId="3" builtinId="8"/>
    <cellStyle name="Normal" xfId="0" builtinId="0"/>
    <cellStyle name="Normal 2" xfId="1"/>
    <cellStyle name="Normal 3" xfId="4"/>
    <cellStyle name="Normal_Synthèse effectifs YC" xfId="2"/>
  </cellStyles>
  <dxfs count="2">
    <dxf>
      <font>
        <b/>
        <i/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5</xdr:row>
          <xdr:rowOff>171450</xdr:rowOff>
        </xdr:from>
        <xdr:to>
          <xdr:col>6</xdr:col>
          <xdr:colOff>28575</xdr:colOff>
          <xdr:row>10</xdr:row>
          <xdr:rowOff>9525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22</xdr:row>
          <xdr:rowOff>171450</xdr:rowOff>
        </xdr:from>
        <xdr:to>
          <xdr:col>8</xdr:col>
          <xdr:colOff>247650</xdr:colOff>
          <xdr:row>24</xdr:row>
          <xdr:rowOff>9525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▼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333375</xdr:colOff>
          <xdr:row>27</xdr:row>
          <xdr:rowOff>85725</xdr:rowOff>
        </xdr:from>
        <xdr:to>
          <xdr:col>12</xdr:col>
          <xdr:colOff>552450</xdr:colOff>
          <xdr:row>29</xdr:row>
          <xdr:rowOff>171450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24</xdr:row>
          <xdr:rowOff>171450</xdr:rowOff>
        </xdr:from>
        <xdr:to>
          <xdr:col>4</xdr:col>
          <xdr:colOff>257175</xdr:colOff>
          <xdr:row>26</xdr:row>
          <xdr:rowOff>9525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▼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26</xdr:row>
          <xdr:rowOff>171450</xdr:rowOff>
        </xdr:from>
        <xdr:to>
          <xdr:col>4</xdr:col>
          <xdr:colOff>247650</xdr:colOff>
          <xdr:row>28</xdr:row>
          <xdr:rowOff>9525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▼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190500</xdr:colOff>
      <xdr:row>1</xdr:row>
      <xdr:rowOff>19050</xdr:rowOff>
    </xdr:from>
    <xdr:to>
      <xdr:col>15</xdr:col>
      <xdr:colOff>428625</xdr:colOff>
      <xdr:row>2</xdr:row>
      <xdr:rowOff>38100</xdr:rowOff>
    </xdr:to>
    <xdr:sp macro="[0]!Feuil4.retourmoisencours" textlink="">
      <xdr:nvSpPr>
        <xdr:cNvPr id="2" name="Croix 1"/>
        <xdr:cNvSpPr/>
      </xdr:nvSpPr>
      <xdr:spPr>
        <a:xfrm>
          <a:off x="8467725" y="209550"/>
          <a:ext cx="238125" cy="209550"/>
        </a:xfrm>
        <a:prstGeom prst="plus">
          <a:avLst/>
        </a:prstGeom>
        <a:solidFill>
          <a:schemeClr val="bg1"/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219076</xdr:colOff>
      <xdr:row>0</xdr:row>
      <xdr:rowOff>1</xdr:rowOff>
    </xdr:from>
    <xdr:to>
      <xdr:col>8</xdr:col>
      <xdr:colOff>38101</xdr:colOff>
      <xdr:row>0</xdr:row>
      <xdr:rowOff>304801</xdr:rowOff>
    </xdr:to>
    <xdr:sp macro="[0]!Feuil4.moisprecedent" textlink="">
      <xdr:nvSpPr>
        <xdr:cNvPr id="6" name="Flèche gauche 5"/>
        <xdr:cNvSpPr/>
      </xdr:nvSpPr>
      <xdr:spPr>
        <a:xfrm>
          <a:off x="4876801" y="1"/>
          <a:ext cx="323850" cy="304800"/>
        </a:xfrm>
        <a:prstGeom prst="leftArrow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504823</xdr:colOff>
      <xdr:row>0</xdr:row>
      <xdr:rowOff>9525</xdr:rowOff>
    </xdr:from>
    <xdr:to>
      <xdr:col>13</xdr:col>
      <xdr:colOff>333373</xdr:colOff>
      <xdr:row>0</xdr:row>
      <xdr:rowOff>323850</xdr:rowOff>
    </xdr:to>
    <xdr:sp macro="[0]!Feuil4.moissuivant" textlink="">
      <xdr:nvSpPr>
        <xdr:cNvPr id="7" name="Flèche gauche 6"/>
        <xdr:cNvSpPr/>
      </xdr:nvSpPr>
      <xdr:spPr>
        <a:xfrm rot="10800000">
          <a:off x="7686673" y="9525"/>
          <a:ext cx="333375" cy="314325"/>
        </a:xfrm>
        <a:prstGeom prst="leftArrow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Demande%20AT\20180212_Demandes_AT_SIMMA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UVI%20FLUX%20AT%2006.03.13\TRAITEMENT%20SUIVI%20DEMANDE%20D'AT%20BAM-BAT\demandes%20AT%2008-02-2013-SI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.renaud1\Documents\giodan%20dedt\Tableau%20des%20demandes%20d'examen%20de%20dossier%20technique%20vers%20DG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s"/>
      <sheetName val="Listes"/>
    </sheetNames>
    <sheetDataSet>
      <sheetData sheetId="0"/>
      <sheetData sheetId="1">
        <row r="3">
          <cell r="G3" t="str">
            <v>A</v>
          </cell>
        </row>
        <row r="4">
          <cell r="G4" t="str">
            <v>B</v>
          </cell>
        </row>
        <row r="5">
          <cell r="G5" t="str">
            <v>C</v>
          </cell>
        </row>
        <row r="6">
          <cell r="G6" t="str">
            <v>D</v>
          </cell>
        </row>
        <row r="7">
          <cell r="G7" t="str">
            <v>E</v>
          </cell>
        </row>
        <row r="9">
          <cell r="G9" t="str">
            <v>F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s"/>
      <sheetName val="Listes"/>
    </sheetNames>
    <sheetDataSet>
      <sheetData sheetId="0" refreshError="1"/>
      <sheetData sheetId="1">
        <row r="2">
          <cell r="C2" t="str">
            <v>A310</v>
          </cell>
        </row>
        <row r="3">
          <cell r="C3" t="str">
            <v>A319</v>
          </cell>
        </row>
        <row r="4">
          <cell r="C4" t="str">
            <v>A330</v>
          </cell>
        </row>
        <row r="5">
          <cell r="C5" t="str">
            <v>A400M</v>
          </cell>
        </row>
        <row r="6">
          <cell r="C6" t="str">
            <v>Aéromobilité</v>
          </cell>
        </row>
        <row r="7">
          <cell r="C7" t="str">
            <v>Allison 250</v>
          </cell>
        </row>
        <row r="8">
          <cell r="C8" t="str">
            <v>Alouette</v>
          </cell>
        </row>
        <row r="9">
          <cell r="C9" t="str">
            <v>Alphajet</v>
          </cell>
        </row>
        <row r="10">
          <cell r="C10" t="str">
            <v>APU</v>
          </cell>
        </row>
        <row r="11">
          <cell r="C11" t="str">
            <v>Ardiden</v>
          </cell>
        </row>
        <row r="12">
          <cell r="C12" t="str">
            <v>Arriel</v>
          </cell>
        </row>
        <row r="13">
          <cell r="C13" t="str">
            <v>Arrius 1</v>
          </cell>
        </row>
        <row r="14">
          <cell r="C14" t="str">
            <v>Arrius 2</v>
          </cell>
        </row>
        <row r="15">
          <cell r="C15" t="str">
            <v>Artouste</v>
          </cell>
        </row>
        <row r="16">
          <cell r="C16" t="str">
            <v>AST 600</v>
          </cell>
        </row>
        <row r="17">
          <cell r="C17" t="str">
            <v>Astazou</v>
          </cell>
        </row>
        <row r="18">
          <cell r="C18" t="str">
            <v>Atar 8/9K50</v>
          </cell>
        </row>
        <row r="19">
          <cell r="C19" t="str">
            <v>Atar 8K50</v>
          </cell>
        </row>
        <row r="20">
          <cell r="C20" t="str">
            <v>Atar 9K50</v>
          </cell>
        </row>
        <row r="21">
          <cell r="C21" t="str">
            <v>ATF3</v>
          </cell>
        </row>
        <row r="22">
          <cell r="C22" t="str">
            <v>ATL1</v>
          </cell>
        </row>
        <row r="23">
          <cell r="C23" t="str">
            <v>ATL2</v>
          </cell>
        </row>
        <row r="24">
          <cell r="C24" t="str">
            <v>Autre type</v>
          </cell>
        </row>
        <row r="25">
          <cell r="C25" t="str">
            <v>Avions légers</v>
          </cell>
        </row>
        <row r="26">
          <cell r="C26" t="str">
            <v>B200</v>
          </cell>
        </row>
        <row r="27">
          <cell r="C27" t="str">
            <v>Bastan</v>
          </cell>
        </row>
        <row r="28">
          <cell r="C28" t="str">
            <v>C130</v>
          </cell>
        </row>
        <row r="29">
          <cell r="C29" t="str">
            <v>C135 FR</v>
          </cell>
        </row>
        <row r="30">
          <cell r="C30" t="str">
            <v>C160</v>
          </cell>
        </row>
        <row r="31">
          <cell r="C31" t="str">
            <v>C160 G</v>
          </cell>
        </row>
        <row r="32">
          <cell r="C32" t="str">
            <v>CF6-80</v>
          </cell>
        </row>
        <row r="33">
          <cell r="C33" t="str">
            <v>CF700</v>
          </cell>
        </row>
        <row r="34">
          <cell r="C34" t="str">
            <v>CFM56</v>
          </cell>
        </row>
        <row r="35">
          <cell r="C35" t="str">
            <v>CL415</v>
          </cell>
        </row>
        <row r="36">
          <cell r="C36" t="str">
            <v>CN212</v>
          </cell>
        </row>
        <row r="37">
          <cell r="C37" t="str">
            <v>CN235</v>
          </cell>
        </row>
        <row r="38">
          <cell r="C38" t="str">
            <v>Cougar</v>
          </cell>
        </row>
        <row r="39">
          <cell r="C39" t="str">
            <v>Cougar Horizon</v>
          </cell>
        </row>
        <row r="40">
          <cell r="C40" t="str">
            <v>CT 7-9C</v>
          </cell>
        </row>
        <row r="41">
          <cell r="C41" t="str">
            <v>Dauphin</v>
          </cell>
        </row>
        <row r="42">
          <cell r="C42" t="str">
            <v>Démarreur</v>
          </cell>
        </row>
        <row r="43">
          <cell r="C43" t="str">
            <v>Démarreur de BER M53</v>
          </cell>
        </row>
        <row r="44">
          <cell r="C44" t="str">
            <v>DHC6</v>
          </cell>
        </row>
        <row r="45">
          <cell r="C45" t="str">
            <v>Drones</v>
          </cell>
        </row>
        <row r="46">
          <cell r="C46" t="str">
            <v>EA300</v>
          </cell>
        </row>
        <row r="47">
          <cell r="C47" t="str">
            <v>E2C</v>
          </cell>
        </row>
        <row r="48">
          <cell r="C48" t="str">
            <v>E3F</v>
          </cell>
        </row>
        <row r="49">
          <cell r="C49" t="str">
            <v>EC120</v>
          </cell>
        </row>
        <row r="50">
          <cell r="C50" t="str">
            <v>EC135</v>
          </cell>
        </row>
        <row r="51">
          <cell r="C51" t="str">
            <v>EC145</v>
          </cell>
        </row>
        <row r="52">
          <cell r="C52" t="str">
            <v>EC225</v>
          </cell>
        </row>
        <row r="53">
          <cell r="C53" t="str">
            <v>EC725</v>
          </cell>
        </row>
        <row r="54">
          <cell r="C54" t="str">
            <v>Ecureuil</v>
          </cell>
        </row>
        <row r="55">
          <cell r="C55" t="str">
            <v>Epsilon</v>
          </cell>
        </row>
        <row r="56">
          <cell r="C56" t="str">
            <v>Export avions</v>
          </cell>
        </row>
        <row r="57">
          <cell r="C57" t="str">
            <v>Export hélicos</v>
          </cell>
        </row>
        <row r="58">
          <cell r="C58" t="str">
            <v>F10</v>
          </cell>
        </row>
        <row r="59">
          <cell r="C59" t="str">
            <v>F200</v>
          </cell>
        </row>
        <row r="60">
          <cell r="C60" t="str">
            <v>F2000</v>
          </cell>
        </row>
        <row r="61">
          <cell r="C61" t="str">
            <v>F406</v>
          </cell>
        </row>
        <row r="62">
          <cell r="C62" t="str">
            <v>F50</v>
          </cell>
        </row>
        <row r="63">
          <cell r="C63" t="str">
            <v>F50M</v>
          </cell>
        </row>
        <row r="64">
          <cell r="C64" t="str">
            <v>F7X</v>
          </cell>
        </row>
        <row r="65">
          <cell r="C65" t="str">
            <v>F900</v>
          </cell>
        </row>
        <row r="66">
          <cell r="C66" t="str">
            <v>Fennec</v>
          </cell>
        </row>
        <row r="67">
          <cell r="C67" t="str">
            <v>GAP</v>
          </cell>
        </row>
        <row r="68">
          <cell r="C68" t="str">
            <v>Gazelle</v>
          </cell>
        </row>
        <row r="69">
          <cell r="C69" t="str">
            <v>GEM</v>
          </cell>
        </row>
        <row r="70">
          <cell r="C70" t="str">
            <v>Hélice</v>
          </cell>
        </row>
        <row r="71">
          <cell r="C71" t="str">
            <v>Hélices Hartzell</v>
          </cell>
        </row>
        <row r="72">
          <cell r="C72" t="str">
            <v>KC135 FR</v>
          </cell>
        </row>
        <row r="73">
          <cell r="C73" t="str">
            <v>Larzac</v>
          </cell>
        </row>
        <row r="74">
          <cell r="C74" t="str">
            <v>Lynx</v>
          </cell>
        </row>
        <row r="75">
          <cell r="C75" t="str">
            <v>M2000</v>
          </cell>
        </row>
        <row r="76">
          <cell r="C76" t="str">
            <v>M53</v>
          </cell>
        </row>
        <row r="77">
          <cell r="C77" t="str">
            <v>M53-P2</v>
          </cell>
        </row>
        <row r="78">
          <cell r="C78" t="str">
            <v>M53-5</v>
          </cell>
        </row>
        <row r="79">
          <cell r="C79" t="str">
            <v>M88</v>
          </cell>
        </row>
        <row r="80">
          <cell r="C80" t="str">
            <v>M88-2</v>
          </cell>
        </row>
        <row r="81">
          <cell r="C81" t="str">
            <v>Makila</v>
          </cell>
        </row>
        <row r="82">
          <cell r="C82" t="str">
            <v>MF1</v>
          </cell>
        </row>
        <row r="83">
          <cell r="C83" t="str">
            <v>Moteur à pistons</v>
          </cell>
        </row>
        <row r="84">
          <cell r="C84" t="str">
            <v>Moyens sol</v>
          </cell>
        </row>
        <row r="85">
          <cell r="C85" t="str">
            <v>MRTT</v>
          </cell>
        </row>
        <row r="86">
          <cell r="C86" t="str">
            <v>MTR390</v>
          </cell>
        </row>
        <row r="87">
          <cell r="C87" t="str">
            <v>MXX</v>
          </cell>
        </row>
        <row r="88">
          <cell r="C88" t="str">
            <v>N262</v>
          </cell>
        </row>
        <row r="89">
          <cell r="C89" t="str">
            <v>Neuron</v>
          </cell>
        </row>
        <row r="90">
          <cell r="C90" t="str">
            <v>NH90</v>
          </cell>
        </row>
        <row r="91">
          <cell r="C91" t="str">
            <v>Noelle 150</v>
          </cell>
        </row>
        <row r="92">
          <cell r="C92" t="str">
            <v>Noelle 180</v>
          </cell>
        </row>
        <row r="93">
          <cell r="C93" t="str">
            <v>Panther</v>
          </cell>
        </row>
        <row r="94">
          <cell r="C94" t="str">
            <v>PC6</v>
          </cell>
        </row>
        <row r="95">
          <cell r="C95" t="str">
            <v>PC7</v>
          </cell>
        </row>
        <row r="96">
          <cell r="C96" t="str">
            <v>Planeurs</v>
          </cell>
        </row>
        <row r="97">
          <cell r="C97" t="str">
            <v>pluralité de matériels</v>
          </cell>
        </row>
        <row r="98">
          <cell r="C98" t="str">
            <v>PT6</v>
          </cell>
        </row>
        <row r="99">
          <cell r="C99" t="str">
            <v>PT6A-28</v>
          </cell>
        </row>
        <row r="100">
          <cell r="C100" t="str">
            <v>Puma</v>
          </cell>
        </row>
        <row r="101">
          <cell r="C101" t="str">
            <v>PW123AF</v>
          </cell>
        </row>
        <row r="102">
          <cell r="C102" t="str">
            <v>PW307A</v>
          </cell>
        </row>
        <row r="103">
          <cell r="C103" t="str">
            <v>PW308C</v>
          </cell>
        </row>
        <row r="104">
          <cell r="C104" t="str">
            <v>PW150A</v>
          </cell>
        </row>
        <row r="105">
          <cell r="C105" t="str">
            <v>Q400</v>
          </cell>
        </row>
        <row r="106">
          <cell r="C106" t="str">
            <v>Rafale</v>
          </cell>
        </row>
        <row r="107">
          <cell r="C107" t="str">
            <v>Reco-NG</v>
          </cell>
        </row>
        <row r="108">
          <cell r="C108" t="str">
            <v>Restitution Missile et Mission</v>
          </cell>
        </row>
        <row r="109">
          <cell r="C109" t="str">
            <v>RTM322</v>
          </cell>
        </row>
        <row r="110">
          <cell r="C110" t="str">
            <v>Rubis 1-078</v>
          </cell>
        </row>
        <row r="111">
          <cell r="C111" t="str">
            <v>Rubis 3 305</v>
          </cell>
        </row>
        <row r="112">
          <cell r="C112" t="str">
            <v>Saphir 100</v>
          </cell>
        </row>
        <row r="113">
          <cell r="C113" t="str">
            <v>Sécurité/sauvetage équipage</v>
          </cell>
        </row>
        <row r="114">
          <cell r="C114" t="str">
            <v>SEM</v>
          </cell>
        </row>
        <row r="115">
          <cell r="C115" t="str">
            <v>SERPAM-S</v>
          </cell>
        </row>
        <row r="116">
          <cell r="C116" t="str">
            <v>Super Frelon</v>
          </cell>
        </row>
        <row r="117">
          <cell r="C117" t="str">
            <v>Super Puma</v>
          </cell>
        </row>
        <row r="118">
          <cell r="C118" t="str">
            <v>Super Puma Horizon</v>
          </cell>
        </row>
        <row r="119">
          <cell r="C119" t="str">
            <v>T56</v>
          </cell>
        </row>
        <row r="120">
          <cell r="C120" t="str">
            <v>TBM700</v>
          </cell>
        </row>
        <row r="121">
          <cell r="C121" t="str">
            <v>TFE731</v>
          </cell>
        </row>
        <row r="122">
          <cell r="C122" t="str">
            <v>Tigre</v>
          </cell>
        </row>
        <row r="123">
          <cell r="C123" t="str">
            <v>TLRA</v>
          </cell>
        </row>
        <row r="124">
          <cell r="C124" t="str">
            <v>TP400</v>
          </cell>
        </row>
        <row r="125">
          <cell r="C125" t="str">
            <v>TPE331</v>
          </cell>
        </row>
        <row r="126">
          <cell r="C126" t="str">
            <v>Tracker</v>
          </cell>
        </row>
        <row r="127">
          <cell r="C127" t="str">
            <v>Transverses</v>
          </cell>
        </row>
        <row r="128">
          <cell r="C128" t="str">
            <v>Tucano</v>
          </cell>
        </row>
        <row r="129">
          <cell r="C129" t="str">
            <v>Turboréacteur missile</v>
          </cell>
        </row>
        <row r="130">
          <cell r="C130" t="str">
            <v>Turmo</v>
          </cell>
        </row>
        <row r="131">
          <cell r="C131" t="str">
            <v>Tyne</v>
          </cell>
        </row>
        <row r="132">
          <cell r="C132" t="str">
            <v>Xingu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emandes 2021"/>
      <sheetName val="Listes"/>
      <sheetName val="SS et flottes"/>
    </sheetNames>
    <sheetDataSet>
      <sheetData sheetId="0"/>
      <sheetData sheetId="1"/>
      <sheetData sheetId="2"/>
      <sheetData sheetId="3">
        <row r="2">
          <cell r="A2" t="str">
            <v>ASO</v>
          </cell>
        </row>
        <row r="3">
          <cell r="A3" t="str">
            <v>CHA</v>
          </cell>
        </row>
        <row r="4">
          <cell r="A4" t="str">
            <v>DSE</v>
          </cell>
        </row>
        <row r="5">
          <cell r="A5" t="str">
            <v>HEL</v>
          </cell>
        </row>
        <row r="6">
          <cell r="A6" t="str">
            <v>SIC</v>
          </cell>
        </row>
        <row r="7">
          <cell r="A7" t="str">
            <v>TPE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totem.dga.defense.gouv.fr/cellule_nav/webfm_send/17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6"/>
  <sheetViews>
    <sheetView showGridLines="0" workbookViewId="0">
      <selection activeCell="D2" sqref="D2"/>
    </sheetView>
  </sheetViews>
  <sheetFormatPr baseColWidth="10" defaultRowHeight="15" x14ac:dyDescent="0.25"/>
  <cols>
    <col min="2" max="2" width="22.7109375" customWidth="1"/>
    <col min="4" max="4" width="31.42578125" customWidth="1"/>
    <col min="6" max="6" width="22.28515625" customWidth="1"/>
    <col min="8" max="8" width="22.28515625" customWidth="1"/>
  </cols>
  <sheetData>
    <row r="1" spans="1:11" ht="15.75" thickBot="1" x14ac:dyDescent="0.3"/>
    <row r="2" spans="1:11" ht="15.75" thickBot="1" x14ac:dyDescent="0.3">
      <c r="B2" s="16" t="s">
        <v>10</v>
      </c>
      <c r="D2" s="28" t="str">
        <f ca="1">Listes!G5</f>
        <v>XXXX-2021-0003</v>
      </c>
    </row>
    <row r="3" spans="1:11" ht="15.75" thickBot="1" x14ac:dyDescent="0.3"/>
    <row r="4" spans="1:11" x14ac:dyDescent="0.25">
      <c r="B4" s="136" t="s">
        <v>56</v>
      </c>
      <c r="D4" s="118">
        <f ca="1">TODAY()</f>
        <v>44354</v>
      </c>
    </row>
    <row r="5" spans="1:11" s="13" customFormat="1" ht="15.75" thickBot="1" x14ac:dyDescent="0.3">
      <c r="A5" s="12"/>
      <c r="B5" s="136"/>
      <c r="C5" s="15"/>
      <c r="D5" s="119"/>
      <c r="F5" s="12"/>
      <c r="G5" s="12"/>
      <c r="H5" s="12"/>
      <c r="I5" s="12"/>
      <c r="J5" s="12"/>
      <c r="K5" s="12"/>
    </row>
    <row r="6" spans="1:11" s="13" customFormat="1" ht="15.75" thickBot="1" x14ac:dyDescent="0.3">
      <c r="A6" s="12"/>
      <c r="B6" s="14"/>
      <c r="C6" s="15"/>
      <c r="D6" s="35"/>
      <c r="F6" s="12"/>
      <c r="G6" s="12"/>
      <c r="H6" s="12"/>
      <c r="I6" s="12"/>
      <c r="J6" s="12"/>
      <c r="K6" s="12"/>
    </row>
    <row r="7" spans="1:11" ht="15.75" customHeight="1" x14ac:dyDescent="0.25">
      <c r="A7" s="1"/>
      <c r="B7" s="137" t="s">
        <v>57</v>
      </c>
      <c r="C7" s="12"/>
      <c r="D7" s="120"/>
      <c r="E7" s="17"/>
      <c r="F7" s="1"/>
      <c r="G7" s="1"/>
      <c r="H7" s="1"/>
      <c r="I7" s="1"/>
      <c r="J7" s="1"/>
      <c r="K7" s="1"/>
    </row>
    <row r="8" spans="1:11" ht="15.75" thickBot="1" x14ac:dyDescent="0.3">
      <c r="A8" s="1"/>
      <c r="B8" s="137"/>
      <c r="C8" s="1"/>
      <c r="D8" s="121"/>
      <c r="E8" s="17"/>
      <c r="F8" s="1"/>
      <c r="G8" s="1"/>
      <c r="H8" s="1"/>
      <c r="I8" s="1"/>
      <c r="J8" s="1"/>
      <c r="K8" s="1"/>
    </row>
    <row r="9" spans="1:11" ht="15.75" thickBot="1" x14ac:dyDescent="0.3">
      <c r="B9" s="11"/>
      <c r="D9" s="11"/>
      <c r="E9" s="11"/>
    </row>
    <row r="10" spans="1:11" x14ac:dyDescent="0.25">
      <c r="B10" s="136" t="s">
        <v>1192</v>
      </c>
      <c r="C10" s="12"/>
      <c r="D10" s="122"/>
      <c r="E10" s="18"/>
    </row>
    <row r="11" spans="1:11" ht="15.75" thickBot="1" x14ac:dyDescent="0.3">
      <c r="B11" s="136"/>
      <c r="D11" s="123"/>
      <c r="E11" s="18"/>
    </row>
    <row r="13" spans="1:11" x14ac:dyDescent="0.25">
      <c r="B13" s="1" t="s">
        <v>7</v>
      </c>
      <c r="D13" s="11" t="s">
        <v>60</v>
      </c>
      <c r="F13" s="1" t="s">
        <v>3</v>
      </c>
    </row>
    <row r="14" spans="1:11" ht="15.75" thickBot="1" x14ac:dyDescent="0.3">
      <c r="K14" s="10"/>
    </row>
    <row r="15" spans="1:11" ht="15.75" thickBot="1" x14ac:dyDescent="0.3">
      <c r="B15" s="31"/>
      <c r="D15" s="31"/>
      <c r="F15" s="32"/>
    </row>
    <row r="16" spans="1:11" x14ac:dyDescent="0.25">
      <c r="D16" s="11"/>
    </row>
    <row r="17" spans="2:14" ht="30" x14ac:dyDescent="0.25">
      <c r="B17" s="1" t="s">
        <v>2</v>
      </c>
    </row>
    <row r="18" spans="2:14" ht="15.75" thickBot="1" x14ac:dyDescent="0.3">
      <c r="N18" s="10"/>
    </row>
    <row r="19" spans="2:14" x14ac:dyDescent="0.25">
      <c r="B19" s="124"/>
      <c r="C19" s="125"/>
      <c r="D19" s="125"/>
      <c r="E19" s="125"/>
      <c r="F19" s="125"/>
      <c r="G19" s="125"/>
      <c r="H19" s="125"/>
      <c r="I19" s="125"/>
      <c r="J19" s="126"/>
      <c r="N19" s="10"/>
    </row>
    <row r="20" spans="2:14" x14ac:dyDescent="0.25">
      <c r="B20" s="127"/>
      <c r="C20" s="128"/>
      <c r="D20" s="128"/>
      <c r="E20" s="128"/>
      <c r="F20" s="128"/>
      <c r="G20" s="128"/>
      <c r="H20" s="128"/>
      <c r="I20" s="128"/>
      <c r="J20" s="129"/>
    </row>
    <row r="21" spans="2:14" ht="15.75" thickBot="1" x14ac:dyDescent="0.3">
      <c r="B21" s="130"/>
      <c r="C21" s="131"/>
      <c r="D21" s="131"/>
      <c r="E21" s="131"/>
      <c r="F21" s="131"/>
      <c r="G21" s="131"/>
      <c r="H21" s="131"/>
      <c r="I21" s="131"/>
      <c r="J21" s="132"/>
    </row>
    <row r="23" spans="2:14" ht="15.75" thickBot="1" x14ac:dyDescent="0.3">
      <c r="B23" s="1" t="s">
        <v>11</v>
      </c>
      <c r="D23" s="1" t="s">
        <v>1</v>
      </c>
      <c r="F23" s="1" t="s">
        <v>38</v>
      </c>
      <c r="H23" s="1" t="s">
        <v>0</v>
      </c>
    </row>
    <row r="24" spans="2:14" ht="15.75" thickBot="1" x14ac:dyDescent="0.3">
      <c r="B24" s="33"/>
      <c r="D24" s="33"/>
      <c r="F24" s="33"/>
      <c r="H24" s="33"/>
    </row>
    <row r="25" spans="2:14" ht="15.75" thickBot="1" x14ac:dyDescent="0.3">
      <c r="I25" s="10"/>
    </row>
    <row r="26" spans="2:14" ht="15.75" thickBot="1" x14ac:dyDescent="0.3">
      <c r="B26" t="s">
        <v>1191</v>
      </c>
      <c r="D26" s="133"/>
      <c r="E26" s="134"/>
      <c r="F26" s="134"/>
      <c r="G26" s="134"/>
      <c r="H26" s="135"/>
      <c r="I26" s="18"/>
    </row>
  </sheetData>
  <sheetProtection sheet="1" selectLockedCells="1"/>
  <mergeCells count="8">
    <mergeCell ref="D4:D5"/>
    <mergeCell ref="D7:D8"/>
    <mergeCell ref="D10:D11"/>
    <mergeCell ref="B19:J21"/>
    <mergeCell ref="D26:H26"/>
    <mergeCell ref="B10:B11"/>
    <mergeCell ref="B7:B8"/>
    <mergeCell ref="B4:B5"/>
  </mergeCells>
  <dataValidations count="3">
    <dataValidation type="list" allowBlank="1" showInputMessage="1" showErrorMessage="1" sqref="B24">
      <formula1>"oui,non"</formula1>
    </dataValidation>
    <dataValidation type="date" allowBlank="1" showInputMessage="1" showErrorMessage="1" sqref="H24">
      <formula1>43831</formula1>
      <formula2>117245</formula2>
    </dataValidation>
    <dataValidation type="list" allowBlank="1" showInputMessage="1" showErrorMessage="1" sqref="F24">
      <formula1>choix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ommandButton1">
          <controlPr defaultSize="0" autoLine="0" autoPict="0" r:id="rId5">
            <anchor moveWithCells="1">
              <from>
                <xdr:col>4</xdr:col>
                <xdr:colOff>752475</xdr:colOff>
                <xdr:row>5</xdr:row>
                <xdr:rowOff>171450</xdr:rowOff>
              </from>
              <to>
                <xdr:col>6</xdr:col>
                <xdr:colOff>28575</xdr:colOff>
                <xdr:row>10</xdr:row>
                <xdr:rowOff>9525</xdr:rowOff>
              </to>
            </anchor>
          </controlPr>
        </control>
      </mc:Choice>
      <mc:Fallback>
        <control shapeId="1032" r:id="rId4" name="CommandButton1"/>
      </mc:Fallback>
    </mc:AlternateContent>
    <mc:AlternateContent xmlns:mc="http://schemas.openxmlformats.org/markup-compatibility/2006">
      <mc:Choice Requires="x14">
        <control shapeId="1037" r:id="rId6" name="Button 13">
          <controlPr defaultSize="0" print="0" autoFill="0" autoPict="0" macro="[0]!appelercréationUserform">
            <anchor moveWithCells="1" sizeWithCells="1">
              <from>
                <xdr:col>8</xdr:col>
                <xdr:colOff>19050</xdr:colOff>
                <xdr:row>22</xdr:row>
                <xdr:rowOff>171450</xdr:rowOff>
              </from>
              <to>
                <xdr:col>8</xdr:col>
                <xdr:colOff>247650</xdr:colOff>
                <xdr:row>24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31"/>
  <sheetViews>
    <sheetView showGridLines="0" zoomScaleNormal="100" workbookViewId="0">
      <selection activeCell="D2" sqref="D2"/>
    </sheetView>
  </sheetViews>
  <sheetFormatPr baseColWidth="10" defaultRowHeight="15" x14ac:dyDescent="0.25"/>
  <cols>
    <col min="2" max="2" width="22.7109375" style="16" customWidth="1"/>
    <col min="4" max="4" width="29.5703125" customWidth="1"/>
    <col min="6" max="6" width="26.42578125" customWidth="1"/>
    <col min="7" max="7" width="32.42578125" customWidth="1"/>
    <col min="8" max="9" width="15" customWidth="1"/>
    <col min="11" max="11" width="15.5703125" bestFit="1" customWidth="1"/>
  </cols>
  <sheetData>
    <row r="1" spans="1:14" ht="15.75" thickBot="1" x14ac:dyDescent="0.3"/>
    <row r="2" spans="1:14" ht="15.75" customHeight="1" thickBot="1" x14ac:dyDescent="0.3">
      <c r="B2" s="16" t="s">
        <v>10</v>
      </c>
      <c r="D2" s="116" t="s">
        <v>66</v>
      </c>
      <c r="F2" s="1" t="s">
        <v>2</v>
      </c>
      <c r="G2" s="1"/>
    </row>
    <row r="3" spans="1:14" s="13" customFormat="1" ht="15.75" thickBot="1" x14ac:dyDescent="0.3">
      <c r="A3" s="12"/>
      <c r="B3" s="15"/>
    </row>
    <row r="4" spans="1:14" s="13" customFormat="1" ht="15.75" thickBot="1" x14ac:dyDescent="0.3">
      <c r="A4" s="12"/>
      <c r="B4" s="34"/>
      <c r="C4" s="15"/>
      <c r="F4" s="165" t="str">
        <f>Listes!K20</f>
        <v>pour création du codage de la page  Suivi</v>
      </c>
      <c r="G4" s="166"/>
      <c r="H4" s="166"/>
      <c r="I4" s="166"/>
      <c r="J4" s="166"/>
      <c r="K4" s="166"/>
      <c r="L4" s="166"/>
      <c r="M4" s="166"/>
      <c r="N4" s="167"/>
    </row>
    <row r="5" spans="1:14" ht="15.75" customHeight="1" x14ac:dyDescent="0.25">
      <c r="A5" s="1"/>
      <c r="B5" s="137" t="s">
        <v>9</v>
      </c>
      <c r="C5" s="12"/>
      <c r="D5" s="163" t="str">
        <f>Listes!K15</f>
        <v>JEAN</v>
      </c>
      <c r="E5" s="17"/>
      <c r="F5" s="168"/>
      <c r="G5" s="169"/>
      <c r="H5" s="169"/>
      <c r="I5" s="169"/>
      <c r="J5" s="169"/>
      <c r="K5" s="169"/>
      <c r="L5" s="169"/>
      <c r="M5" s="169"/>
      <c r="N5" s="170"/>
    </row>
    <row r="6" spans="1:14" ht="15.75" thickBot="1" x14ac:dyDescent="0.3">
      <c r="A6" s="1"/>
      <c r="B6" s="137"/>
      <c r="C6" s="1"/>
      <c r="D6" s="164"/>
      <c r="E6" s="17"/>
      <c r="F6" s="171"/>
      <c r="G6" s="172"/>
      <c r="H6" s="172"/>
      <c r="I6" s="172"/>
      <c r="J6" s="172"/>
      <c r="K6" s="172"/>
      <c r="L6" s="172"/>
      <c r="M6" s="172"/>
      <c r="N6" s="173"/>
    </row>
    <row r="7" spans="1:14" x14ac:dyDescent="0.25">
      <c r="B7" s="79"/>
      <c r="D7" s="11"/>
      <c r="E7" s="11"/>
      <c r="F7" s="109"/>
      <c r="G7" s="109"/>
      <c r="H7" s="109"/>
      <c r="I7" s="109"/>
      <c r="J7" s="109"/>
      <c r="K7" s="109"/>
      <c r="L7" s="109"/>
    </row>
    <row r="8" spans="1:14" ht="15.75" thickBot="1" x14ac:dyDescent="0.3">
      <c r="B8" s="76" t="s">
        <v>7</v>
      </c>
      <c r="D8" s="11" t="s">
        <v>6</v>
      </c>
      <c r="E8" s="18"/>
      <c r="F8" s="1" t="s">
        <v>3</v>
      </c>
      <c r="G8" s="109"/>
      <c r="I8" s="76" t="s">
        <v>11</v>
      </c>
      <c r="K8" s="1" t="s">
        <v>1</v>
      </c>
      <c r="M8" s="78" t="s">
        <v>0</v>
      </c>
    </row>
    <row r="9" spans="1:14" ht="15.75" customHeight="1" thickBot="1" x14ac:dyDescent="0.3">
      <c r="B9" s="80" t="str">
        <f>Listes!K17</f>
        <v>TYR</v>
      </c>
      <c r="D9" s="80" t="str">
        <f>Listes!K18</f>
        <v>RYO</v>
      </c>
      <c r="F9" s="110" t="str">
        <f>Listes!K19</f>
        <v>Hélice</v>
      </c>
      <c r="G9" s="109"/>
      <c r="I9" s="81" t="str">
        <f>Listes!K21</f>
        <v>non</v>
      </c>
      <c r="K9" s="82" t="str">
        <f>Listes!K22</f>
        <v>P4 - tout le reste</v>
      </c>
      <c r="M9" s="81">
        <f>Listes!K24</f>
        <v>44439</v>
      </c>
    </row>
    <row r="10" spans="1:14" ht="15.75" thickBot="1" x14ac:dyDescent="0.3">
      <c r="N10" s="10"/>
    </row>
    <row r="11" spans="1:14" ht="15" customHeight="1" thickBot="1" x14ac:dyDescent="0.3">
      <c r="B11" s="136" t="s">
        <v>8</v>
      </c>
      <c r="D11" s="161">
        <f>Listes!K14</f>
        <v>44351</v>
      </c>
      <c r="F11" s="77" t="s">
        <v>29</v>
      </c>
      <c r="G11" s="115"/>
    </row>
    <row r="12" spans="1:14" ht="15.75" thickBot="1" x14ac:dyDescent="0.3">
      <c r="B12" s="136"/>
      <c r="C12" s="15"/>
      <c r="D12" s="162"/>
      <c r="F12" s="77"/>
      <c r="G12" s="113"/>
    </row>
    <row r="13" spans="1:14" ht="16.5" thickBot="1" x14ac:dyDescent="0.3">
      <c r="F13" s="16" t="s">
        <v>5</v>
      </c>
      <c r="G13" s="159"/>
      <c r="H13" s="160"/>
    </row>
    <row r="14" spans="1:14" ht="19.5" thickBot="1" x14ac:dyDescent="0.35">
      <c r="A14" s="111"/>
      <c r="B14" s="16" t="s">
        <v>28</v>
      </c>
      <c r="D14" s="112">
        <f>IFERROR(M9-D11,"")</f>
        <v>88</v>
      </c>
      <c r="E14" s="111"/>
      <c r="H14" s="111"/>
      <c r="I14" s="111"/>
    </row>
    <row r="15" spans="1:14" ht="15.75" thickBot="1" x14ac:dyDescent="0.3">
      <c r="A15" s="111"/>
      <c r="C15" s="111"/>
      <c r="D15" s="111"/>
      <c r="E15" s="111"/>
      <c r="F15" s="144" t="s">
        <v>46</v>
      </c>
      <c r="G15" s="145"/>
      <c r="H15" s="111"/>
      <c r="I15" s="111"/>
    </row>
    <row r="16" spans="1:14" ht="15.75" thickBot="1" x14ac:dyDescent="0.3">
      <c r="A16" s="111"/>
      <c r="B16" s="16" t="s">
        <v>45</v>
      </c>
      <c r="C16" s="111"/>
      <c r="D16" s="115"/>
      <c r="E16" s="111"/>
      <c r="F16" s="144"/>
      <c r="G16" s="146"/>
      <c r="H16" s="111"/>
      <c r="I16" s="111"/>
    </row>
    <row r="17" spans="1:16" x14ac:dyDescent="0.25">
      <c r="A17" s="111"/>
      <c r="C17" s="111"/>
      <c r="D17" s="111"/>
      <c r="E17" s="111"/>
      <c r="F17" s="111"/>
      <c r="G17" s="111"/>
      <c r="H17" s="111"/>
      <c r="I17" s="111"/>
    </row>
    <row r="18" spans="1:16" ht="15.75" thickBot="1" x14ac:dyDescent="0.3">
      <c r="A18" s="111"/>
      <c r="B18" s="114" t="s">
        <v>47</v>
      </c>
      <c r="C18" s="111"/>
      <c r="D18" s="111"/>
      <c r="E18" s="111"/>
      <c r="F18" s="111"/>
      <c r="G18" s="111"/>
      <c r="H18" s="111"/>
      <c r="I18" s="111"/>
    </row>
    <row r="19" spans="1:16" x14ac:dyDescent="0.25">
      <c r="A19" s="111"/>
      <c r="B19" s="147"/>
      <c r="C19" s="148"/>
      <c r="D19" s="148"/>
      <c r="E19" s="148"/>
      <c r="F19" s="148"/>
      <c r="G19" s="148"/>
      <c r="H19" s="148"/>
      <c r="I19" s="148"/>
      <c r="J19" s="148"/>
      <c r="K19" s="149"/>
    </row>
    <row r="20" spans="1:16" x14ac:dyDescent="0.25">
      <c r="A20" s="111"/>
      <c r="B20" s="150"/>
      <c r="C20" s="151"/>
      <c r="D20" s="151"/>
      <c r="E20" s="151"/>
      <c r="F20" s="151"/>
      <c r="G20" s="151"/>
      <c r="H20" s="151"/>
      <c r="I20" s="151"/>
      <c r="J20" s="151"/>
      <c r="K20" s="152"/>
    </row>
    <row r="21" spans="1:16" x14ac:dyDescent="0.25">
      <c r="A21" s="111"/>
      <c r="B21" s="150"/>
      <c r="C21" s="151"/>
      <c r="D21" s="151"/>
      <c r="E21" s="151"/>
      <c r="F21" s="151"/>
      <c r="G21" s="151"/>
      <c r="H21" s="151"/>
      <c r="I21" s="151"/>
      <c r="J21" s="151"/>
      <c r="K21" s="152"/>
    </row>
    <row r="22" spans="1:16" x14ac:dyDescent="0.25">
      <c r="A22" s="111"/>
      <c r="B22" s="150"/>
      <c r="C22" s="151"/>
      <c r="D22" s="151"/>
      <c r="E22" s="151"/>
      <c r="F22" s="151"/>
      <c r="G22" s="151"/>
      <c r="H22" s="151"/>
      <c r="I22" s="151"/>
      <c r="J22" s="151"/>
      <c r="K22" s="152"/>
    </row>
    <row r="23" spans="1:16" x14ac:dyDescent="0.25">
      <c r="A23" s="111"/>
      <c r="B23" s="150"/>
      <c r="C23" s="151"/>
      <c r="D23" s="151"/>
      <c r="E23" s="151"/>
      <c r="F23" s="151"/>
      <c r="G23" s="151"/>
      <c r="H23" s="151"/>
      <c r="I23" s="151"/>
      <c r="J23" s="151"/>
      <c r="K23" s="152"/>
    </row>
    <row r="24" spans="1:16" ht="15.75" thickBot="1" x14ac:dyDescent="0.3">
      <c r="A24" s="111"/>
      <c r="B24" s="153"/>
      <c r="C24" s="154"/>
      <c r="D24" s="154"/>
      <c r="E24" s="154"/>
      <c r="F24" s="154"/>
      <c r="G24" s="154"/>
      <c r="H24" s="154"/>
      <c r="I24" s="154"/>
      <c r="J24" s="154"/>
      <c r="K24" s="155"/>
    </row>
    <row r="25" spans="1:16" ht="15.75" thickBot="1" x14ac:dyDescent="0.3">
      <c r="A25" s="111"/>
      <c r="C25" s="111"/>
      <c r="D25" s="111"/>
      <c r="E25" s="111"/>
      <c r="F25" s="111"/>
      <c r="G25" s="111"/>
      <c r="H25" s="111"/>
      <c r="I25" s="111"/>
    </row>
    <row r="26" spans="1:16" ht="15.75" thickBot="1" x14ac:dyDescent="0.3">
      <c r="A26" s="111"/>
      <c r="B26" s="16" t="s">
        <v>48</v>
      </c>
      <c r="C26" s="111"/>
      <c r="D26" s="115"/>
      <c r="E26" s="111"/>
      <c r="F26" s="111" t="s">
        <v>49</v>
      </c>
      <c r="G26" s="156"/>
      <c r="H26" s="158"/>
      <c r="I26" s="16" t="s">
        <v>50</v>
      </c>
      <c r="J26" s="156"/>
      <c r="K26" s="157"/>
      <c r="L26" s="157"/>
      <c r="M26" s="157"/>
      <c r="N26" s="157"/>
      <c r="O26" s="157"/>
      <c r="P26" s="158"/>
    </row>
    <row r="27" spans="1:16" ht="15.75" thickBot="1" x14ac:dyDescent="0.3"/>
    <row r="28" spans="1:16" ht="19.5" thickBot="1" x14ac:dyDescent="0.35">
      <c r="B28" s="16" t="s">
        <v>51</v>
      </c>
      <c r="D28" s="32"/>
      <c r="F28" t="s">
        <v>52</v>
      </c>
      <c r="G28" s="112">
        <f ca="1">Listes!K27</f>
        <v>3</v>
      </c>
    </row>
    <row r="29" spans="1:16" ht="15.75" thickBot="1" x14ac:dyDescent="0.3"/>
    <row r="30" spans="1:16" x14ac:dyDescent="0.25">
      <c r="B30" s="136" t="s">
        <v>64</v>
      </c>
      <c r="D30" s="138"/>
      <c r="E30" s="139"/>
      <c r="F30" s="139"/>
      <c r="G30" s="140"/>
    </row>
    <row r="31" spans="1:16" ht="15.75" thickBot="1" x14ac:dyDescent="0.3">
      <c r="B31" s="136"/>
      <c r="D31" s="141"/>
      <c r="E31" s="142"/>
      <c r="F31" s="142"/>
      <c r="G31" s="143"/>
    </row>
  </sheetData>
  <sheetProtection selectLockedCells="1"/>
  <mergeCells count="13">
    <mergeCell ref="G13:H13"/>
    <mergeCell ref="G26:H26"/>
    <mergeCell ref="B11:B12"/>
    <mergeCell ref="D11:D12"/>
    <mergeCell ref="B5:B6"/>
    <mergeCell ref="D5:D6"/>
    <mergeCell ref="F4:N6"/>
    <mergeCell ref="D30:G31"/>
    <mergeCell ref="B30:B31"/>
    <mergeCell ref="F15:F16"/>
    <mergeCell ref="G15:G16"/>
    <mergeCell ref="B19:K24"/>
    <mergeCell ref="J26:P26"/>
  </mergeCells>
  <dataValidations count="4">
    <dataValidation type="date" allowBlank="1" showInputMessage="1" showErrorMessage="1" sqref="M9">
      <formula1>43831</formula1>
      <formula2>117245</formula2>
    </dataValidation>
    <dataValidation type="list" allowBlank="1" showInputMessage="1" showErrorMessage="1" sqref="I9">
      <formula1>"oui,non"</formula1>
    </dataValidation>
    <dataValidation type="list" allowBlank="1" showInputMessage="1" showErrorMessage="1" sqref="D9">
      <formula1>INDIRECT(B9)</formula1>
    </dataValidation>
    <dataValidation type="list" allowBlank="1" showInputMessage="1" showErrorMessage="1" sqref="B9">
      <formula1>segement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8</xdr:col>
                <xdr:colOff>333375</xdr:colOff>
                <xdr:row>27</xdr:row>
                <xdr:rowOff>85725</xdr:rowOff>
              </from>
              <to>
                <xdr:col>12</xdr:col>
                <xdr:colOff>552450</xdr:colOff>
                <xdr:row>29</xdr:row>
                <xdr:rowOff>171450</xdr:rowOff>
              </to>
            </anchor>
          </controlPr>
        </control>
      </mc:Choice>
      <mc:Fallback>
        <control shapeId="5121" r:id="rId4" name="CommandButton1"/>
      </mc:Fallback>
    </mc:AlternateContent>
    <mc:AlternateContent xmlns:mc="http://schemas.openxmlformats.org/markup-compatibility/2006">
      <mc:Choice Requires="x14">
        <control shapeId="5133" r:id="rId6" name="Button 13">
          <controlPr defaultSize="0" print="0" autoFill="0" autoPict="0" macro="[0]!appelerclotureUserform">
            <anchor moveWithCells="1" sizeWithCells="1">
              <from>
                <xdr:col>4</xdr:col>
                <xdr:colOff>28575</xdr:colOff>
                <xdr:row>24</xdr:row>
                <xdr:rowOff>171450</xdr:rowOff>
              </from>
              <to>
                <xdr:col>4</xdr:col>
                <xdr:colOff>257175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4" r:id="rId7" name="Button 14">
          <controlPr defaultSize="0" print="0" autoFill="0" autoPict="0" macro="[0]!appelerATUserform">
            <anchor moveWithCells="1" sizeWithCells="1">
              <from>
                <xdr:col>4</xdr:col>
                <xdr:colOff>19050</xdr:colOff>
                <xdr:row>26</xdr:row>
                <xdr:rowOff>171450</xdr:rowOff>
              </from>
              <to>
                <xdr:col>4</xdr:col>
                <xdr:colOff>247650</xdr:colOff>
                <xdr:row>28</xdr:row>
                <xdr:rowOff>9525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'DETD '!$A:$A</xm:f>
          </x14:formula1>
          <xm:sqref>D2</xm:sqref>
        </x14:dataValidation>
        <x14:dataValidation type="list" allowBlank="1" showInputMessage="1" showErrorMessage="1">
          <x14:formula1>
            <xm:f>Listes!#REF!</xm:f>
          </x14:formula1>
          <xm:sqref>K9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0"/>
  <sheetViews>
    <sheetView showGridLines="0" workbookViewId="0">
      <selection activeCell="E20" sqref="E20"/>
    </sheetView>
  </sheetViews>
  <sheetFormatPr baseColWidth="10" defaultRowHeight="15" x14ac:dyDescent="0.25"/>
  <cols>
    <col min="1" max="1" width="18.42578125" customWidth="1"/>
    <col min="6" max="6" width="11.42578125" customWidth="1"/>
    <col min="7" max="7" width="1.28515625" customWidth="1"/>
    <col min="8" max="14" width="7.5703125" customWidth="1"/>
    <col min="15" max="15" width="1.28515625" customWidth="1"/>
    <col min="16" max="16" width="13.140625" bestFit="1" customWidth="1"/>
  </cols>
  <sheetData>
    <row r="1" spans="1:19" ht="30" customHeight="1" x14ac:dyDescent="0.25">
      <c r="G1" s="22"/>
      <c r="H1" s="176">
        <f>DATE(R4,R2,1)</f>
        <v>44348</v>
      </c>
      <c r="I1" s="176"/>
      <c r="J1" s="176"/>
      <c r="K1" s="176"/>
      <c r="L1" s="176"/>
      <c r="M1" s="176"/>
      <c r="N1" s="176"/>
      <c r="O1" s="22"/>
      <c r="P1" s="24" t="s">
        <v>18</v>
      </c>
      <c r="R1" t="s">
        <v>15</v>
      </c>
    </row>
    <row r="2" spans="1:19" x14ac:dyDescent="0.25">
      <c r="A2" s="26" t="s">
        <v>17</v>
      </c>
      <c r="B2" s="178">
        <v>44456</v>
      </c>
      <c r="C2" s="179"/>
      <c r="G2" s="22"/>
      <c r="H2" s="23" t="str">
        <f>UPPER(TEXT(H4,"jjj"))</f>
        <v>LUN</v>
      </c>
      <c r="I2" s="23" t="str">
        <f t="shared" ref="I2:N2" si="0">UPPER(TEXT(I4,"jjj"))</f>
        <v>MAR</v>
      </c>
      <c r="J2" s="23" t="str">
        <f t="shared" si="0"/>
        <v>MER</v>
      </c>
      <c r="K2" s="23" t="str">
        <f t="shared" si="0"/>
        <v>JEU</v>
      </c>
      <c r="L2" s="23" t="str">
        <f t="shared" si="0"/>
        <v>VEN</v>
      </c>
      <c r="M2" s="23" t="str">
        <f t="shared" si="0"/>
        <v>SAM</v>
      </c>
      <c r="N2" s="23" t="str">
        <f t="shared" si="0"/>
        <v>DIM</v>
      </c>
      <c r="O2" s="22"/>
      <c r="R2" s="40">
        <v>6</v>
      </c>
      <c r="S2" s="36">
        <f>B3</f>
        <v>44348</v>
      </c>
    </row>
    <row r="3" spans="1:19" x14ac:dyDescent="0.25">
      <c r="A3" s="26" t="s">
        <v>19</v>
      </c>
      <c r="B3" s="180">
        <f>DATE(R4,R2,1)</f>
        <v>44348</v>
      </c>
      <c r="C3" s="180"/>
      <c r="D3" s="37"/>
      <c r="G3" s="22"/>
      <c r="H3" s="20" t="str">
        <f>IF(WEEKDAY(H1)=2,H1,"")</f>
        <v/>
      </c>
      <c r="I3" s="20">
        <f>IF(H3&lt;&gt;"",H3+1,IF(WEEKDAY($H$1)=3,$H$1,""))</f>
        <v>44348</v>
      </c>
      <c r="J3" s="20">
        <f>IF(I3&lt;&gt;"",I3+1,IF(WEEKDAY($H$1)=4,$H$1,""))</f>
        <v>44349</v>
      </c>
      <c r="K3" s="20">
        <f>IF(J3&lt;&gt;"",J3+1,IF(WEEKDAY($H$1)=5,$H$1,""))</f>
        <v>44350</v>
      </c>
      <c r="L3" s="20">
        <f>IF(K3&lt;&gt;"",K3+1,IF(WEEKDAY($H$1)=6,$H$1,""))</f>
        <v>44351</v>
      </c>
      <c r="M3" s="20">
        <f>IF(L3&lt;&gt;"",L3+1,IF(WEEKDAY($H$1)=7,$H$1,""))</f>
        <v>44352</v>
      </c>
      <c r="N3" s="20">
        <f>IF(M3&lt;&gt;"",M3+1,IF(WEEKDAY($H$1)=1,$H$1,""))</f>
        <v>44353</v>
      </c>
      <c r="O3" s="22"/>
      <c r="R3" t="s">
        <v>16</v>
      </c>
    </row>
    <row r="4" spans="1:19" x14ac:dyDescent="0.25">
      <c r="A4" s="25" t="s">
        <v>20</v>
      </c>
      <c r="B4" s="181">
        <f>DATE(R4,R2,1)</f>
        <v>44348</v>
      </c>
      <c r="C4" s="181"/>
      <c r="D4" s="37"/>
      <c r="G4" s="22"/>
      <c r="H4" s="20">
        <f>N3+1</f>
        <v>44354</v>
      </c>
      <c r="I4" s="20">
        <f>H4+1</f>
        <v>44355</v>
      </c>
      <c r="J4" s="20">
        <f>I4+1</f>
        <v>44356</v>
      </c>
      <c r="K4" s="20">
        <f>J4+1</f>
        <v>44357</v>
      </c>
      <c r="L4" s="20">
        <f t="shared" ref="J4:N6" si="1">K4+1</f>
        <v>44358</v>
      </c>
      <c r="M4" s="20">
        <f t="shared" si="1"/>
        <v>44359</v>
      </c>
      <c r="N4" s="20">
        <f t="shared" si="1"/>
        <v>44360</v>
      </c>
      <c r="O4" s="22"/>
      <c r="R4" s="19">
        <v>2021</v>
      </c>
    </row>
    <row r="5" spans="1:19" x14ac:dyDescent="0.25">
      <c r="A5" s="25" t="s">
        <v>21</v>
      </c>
      <c r="B5" s="182">
        <f ca="1">TODAY()</f>
        <v>44354</v>
      </c>
      <c r="C5" s="182"/>
      <c r="D5" s="10" t="str">
        <f ca="1">CONCATENATE(TEXT(B5,"mmm-aaaa"))</f>
        <v>juin-2021</v>
      </c>
      <c r="G5" s="22"/>
      <c r="H5" s="20">
        <f>N4+1</f>
        <v>44361</v>
      </c>
      <c r="I5" s="20">
        <f>H5+1</f>
        <v>44362</v>
      </c>
      <c r="J5" s="20">
        <f t="shared" si="1"/>
        <v>44363</v>
      </c>
      <c r="K5" s="20">
        <f t="shared" si="1"/>
        <v>44364</v>
      </c>
      <c r="L5" s="20">
        <f t="shared" si="1"/>
        <v>44365</v>
      </c>
      <c r="M5" s="20">
        <f t="shared" si="1"/>
        <v>44366</v>
      </c>
      <c r="N5" s="20">
        <f t="shared" si="1"/>
        <v>44367</v>
      </c>
      <c r="O5" s="22"/>
      <c r="R5" t="s">
        <v>23</v>
      </c>
    </row>
    <row r="6" spans="1:19" x14ac:dyDescent="0.25">
      <c r="A6" s="27">
        <v>44367</v>
      </c>
      <c r="B6" s="174" t="str">
        <f>CONCATENATE(TEXT(S2,"mmm"),"-",TEXT(B4,"aaaa"))</f>
        <v>juin-2021</v>
      </c>
      <c r="C6" s="174"/>
      <c r="G6" s="22"/>
      <c r="H6" s="20">
        <f>N5+1</f>
        <v>44368</v>
      </c>
      <c r="I6" s="20">
        <f>H6+1</f>
        <v>44369</v>
      </c>
      <c r="J6" s="20">
        <f t="shared" si="1"/>
        <v>44370</v>
      </c>
      <c r="K6" s="20">
        <f t="shared" si="1"/>
        <v>44371</v>
      </c>
      <c r="L6" s="20">
        <f t="shared" si="1"/>
        <v>44372</v>
      </c>
      <c r="M6" s="20">
        <f t="shared" si="1"/>
        <v>44373</v>
      </c>
      <c r="N6" s="20">
        <f t="shared" si="1"/>
        <v>44374</v>
      </c>
      <c r="O6" s="22"/>
      <c r="R6" s="38">
        <v>3</v>
      </c>
    </row>
    <row r="7" spans="1:19" x14ac:dyDescent="0.25">
      <c r="B7" s="175"/>
      <c r="C7" s="175"/>
      <c r="D7" s="176"/>
      <c r="E7" s="177"/>
      <c r="G7" s="22"/>
      <c r="H7" s="20">
        <f>IF(N6&lt;EOMONTH($H$1,0),N6+1,"")</f>
        <v>44375</v>
      </c>
      <c r="I7" s="20">
        <f>IF(H7&lt;EOMONTH($H$1,0),H7+1,"")</f>
        <v>44376</v>
      </c>
      <c r="J7" s="20">
        <f t="shared" ref="J7:N8" si="2">IF(I7&lt;EOMONTH($H$1,0),I7+1,"")</f>
        <v>44377</v>
      </c>
      <c r="K7" s="20" t="str">
        <f t="shared" si="2"/>
        <v/>
      </c>
      <c r="L7" s="20" t="str">
        <f t="shared" si="2"/>
        <v/>
      </c>
      <c r="M7" s="20" t="str">
        <f t="shared" si="2"/>
        <v/>
      </c>
      <c r="N7" s="20" t="str">
        <f t="shared" si="2"/>
        <v/>
      </c>
      <c r="O7" s="22"/>
    </row>
    <row r="8" spans="1:19" x14ac:dyDescent="0.25">
      <c r="G8" s="22"/>
      <c r="H8" s="20" t="str">
        <f>IF(N7&lt;EOMONTH($H$1,0),N7+1,"")</f>
        <v/>
      </c>
      <c r="I8" s="20" t="str">
        <f>IF(H8&lt;EOMONTH($H$1,0),H8+1,"")</f>
        <v/>
      </c>
      <c r="J8" s="20" t="str">
        <f t="shared" si="2"/>
        <v/>
      </c>
      <c r="K8" s="20" t="str">
        <f t="shared" si="2"/>
        <v/>
      </c>
      <c r="L8" s="20" t="str">
        <f t="shared" si="2"/>
        <v/>
      </c>
      <c r="M8" s="20" t="str">
        <f t="shared" si="2"/>
        <v/>
      </c>
      <c r="N8" s="20" t="str">
        <f t="shared" si="2"/>
        <v/>
      </c>
      <c r="O8" s="22"/>
    </row>
    <row r="9" spans="1:19" ht="8.25" customHeight="1" x14ac:dyDescent="0.25">
      <c r="G9" s="22"/>
      <c r="H9" s="21"/>
      <c r="I9" s="21"/>
      <c r="J9" s="21"/>
      <c r="K9" s="21"/>
      <c r="L9" s="21"/>
      <c r="M9" s="21"/>
      <c r="N9" s="21"/>
      <c r="O9" s="22"/>
    </row>
    <row r="10" spans="1:19" x14ac:dyDescent="0.25">
      <c r="H10" s="20"/>
      <c r="I10" s="20"/>
      <c r="J10" s="20"/>
      <c r="K10" s="20"/>
      <c r="L10" s="20"/>
      <c r="M10" s="20"/>
      <c r="N10" s="20"/>
      <c r="R10" s="39"/>
    </row>
    <row r="11" spans="1:19" x14ac:dyDescent="0.25">
      <c r="H11" s="20"/>
      <c r="I11" s="20"/>
      <c r="J11" s="20"/>
      <c r="K11" s="20"/>
      <c r="L11" s="20"/>
      <c r="M11" s="20"/>
      <c r="N11" s="20"/>
    </row>
    <row r="12" spans="1:19" x14ac:dyDescent="0.25">
      <c r="H12" s="20"/>
      <c r="I12" s="20"/>
      <c r="J12" s="20"/>
      <c r="K12" s="20"/>
      <c r="L12" s="20"/>
      <c r="M12" s="20"/>
      <c r="N12" s="20"/>
    </row>
    <row r="13" spans="1:19" x14ac:dyDescent="0.25">
      <c r="H13" s="20"/>
      <c r="I13" s="20"/>
      <c r="J13" s="20"/>
      <c r="K13" s="20"/>
      <c r="L13" s="20"/>
      <c r="M13" s="20"/>
      <c r="N13" s="20"/>
    </row>
    <row r="14" spans="1:19" x14ac:dyDescent="0.25">
      <c r="H14" s="20"/>
      <c r="I14" s="20"/>
      <c r="J14" s="20"/>
      <c r="K14" s="20"/>
      <c r="L14" s="20"/>
      <c r="M14" s="20"/>
      <c r="N14" s="20"/>
    </row>
    <row r="15" spans="1:19" x14ac:dyDescent="0.25">
      <c r="H15" s="20"/>
      <c r="I15" s="20"/>
      <c r="J15" s="20"/>
      <c r="K15" s="20">
        <v>44545</v>
      </c>
      <c r="L15" s="20"/>
      <c r="M15" s="20"/>
      <c r="N15" s="20"/>
    </row>
    <row r="16" spans="1:19" x14ac:dyDescent="0.25">
      <c r="H16" s="20"/>
      <c r="I16" s="20"/>
      <c r="J16" s="20"/>
      <c r="K16" s="20"/>
      <c r="L16" s="20"/>
      <c r="M16" s="20"/>
      <c r="N16" s="20"/>
    </row>
    <row r="20" spans="11:11" x14ac:dyDescent="0.25">
      <c r="K20" s="10">
        <v>44547</v>
      </c>
    </row>
  </sheetData>
  <mergeCells count="8">
    <mergeCell ref="B6:C6"/>
    <mergeCell ref="B7:C7"/>
    <mergeCell ref="D7:E7"/>
    <mergeCell ref="B2:C2"/>
    <mergeCell ref="H1:N1"/>
    <mergeCell ref="B3:C3"/>
    <mergeCell ref="B4:C4"/>
    <mergeCell ref="B5:C5"/>
  </mergeCells>
  <conditionalFormatting sqref="H3:N8">
    <cfRule type="expression" dxfId="1" priority="1">
      <formula>H3=""</formula>
    </cfRule>
    <cfRule type="timePeriod" dxfId="0" priority="3" timePeriod="today">
      <formula>FLOOR(H3,1)=TODAY()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126"/>
  <sheetViews>
    <sheetView tabSelected="1" workbookViewId="0">
      <selection activeCell="G33" sqref="G33"/>
    </sheetView>
  </sheetViews>
  <sheetFormatPr baseColWidth="10" defaultRowHeight="12.75" x14ac:dyDescent="0.2"/>
  <cols>
    <col min="1" max="1" width="5.85546875" style="2" customWidth="1"/>
    <col min="2" max="6" width="11.42578125" style="2"/>
    <col min="7" max="7" width="15.28515625" style="2" bestFit="1" customWidth="1"/>
    <col min="8" max="8" width="15.42578125" style="2" bestFit="1" customWidth="1"/>
    <col min="9" max="9" width="15.28515625" style="2" bestFit="1" customWidth="1"/>
    <col min="10" max="16384" width="11.42578125" style="2"/>
  </cols>
  <sheetData>
    <row r="1" spans="1:11" s="9" customFormat="1" x14ac:dyDescent="0.2">
      <c r="B1" s="9" t="s">
        <v>41</v>
      </c>
      <c r="H1" s="9" t="s">
        <v>13</v>
      </c>
      <c r="I1" s="9" t="s">
        <v>14</v>
      </c>
    </row>
    <row r="2" spans="1:11" s="9" customFormat="1" ht="15" x14ac:dyDescent="0.25">
      <c r="B2" s="1" t="s">
        <v>39</v>
      </c>
      <c r="H2" s="9" t="str">
        <f>IF(LOOKUP("zz",'DETD '!A:A)='DETD '!A1,"XXXX-2021-0000",LOOKUP("zz",'DETD '!A:A))</f>
        <v>XXXX-2021-0002</v>
      </c>
      <c r="I2" s="190" t="s">
        <v>65</v>
      </c>
    </row>
    <row r="3" spans="1:11" s="4" customFormat="1" x14ac:dyDescent="0.2">
      <c r="B3" s="4" t="s">
        <v>40</v>
      </c>
      <c r="G3" s="4" t="str">
        <f>ADDRESS(4,22)</f>
        <v>$V$4</v>
      </c>
      <c r="I3" s="190" t="s">
        <v>66</v>
      </c>
    </row>
    <row r="4" spans="1:11" s="4" customFormat="1" ht="15" x14ac:dyDescent="0.2">
      <c r="A4" s="8"/>
      <c r="I4" s="190" t="s">
        <v>67</v>
      </c>
    </row>
    <row r="5" spans="1:11" s="4" customFormat="1" ht="15" x14ac:dyDescent="0.2">
      <c r="A5" s="8"/>
      <c r="G5" s="4" t="str">
        <f ca="1">IF(H2='DETD '!A2,I3,INDIRECT(ADDRESS((MATCH(H2,I:I,0)+1),MATCH(I1,1:1,0))))</f>
        <v>XXXX-2021-0003</v>
      </c>
      <c r="I5" s="190" t="s">
        <v>68</v>
      </c>
    </row>
    <row r="6" spans="1:11" s="4" customFormat="1" ht="15" x14ac:dyDescent="0.2">
      <c r="A6" s="8"/>
      <c r="I6" s="190" t="s">
        <v>69</v>
      </c>
    </row>
    <row r="7" spans="1:11" s="4" customFormat="1" ht="15" x14ac:dyDescent="0.2">
      <c r="A7" s="8"/>
      <c r="I7" s="190" t="s">
        <v>70</v>
      </c>
    </row>
    <row r="8" spans="1:11" s="4" customFormat="1" ht="15" x14ac:dyDescent="0.2">
      <c r="A8" s="8"/>
      <c r="I8" s="190" t="s">
        <v>71</v>
      </c>
    </row>
    <row r="9" spans="1:11" s="4" customFormat="1" x14ac:dyDescent="0.2">
      <c r="A9" s="6"/>
      <c r="I9" s="190" t="s">
        <v>72</v>
      </c>
    </row>
    <row r="10" spans="1:11" s="4" customFormat="1" x14ac:dyDescent="0.2">
      <c r="I10" s="190" t="s">
        <v>73</v>
      </c>
    </row>
    <row r="11" spans="1:11" s="4" customFormat="1" x14ac:dyDescent="0.2">
      <c r="A11" s="7"/>
      <c r="I11" s="190" t="s">
        <v>74</v>
      </c>
      <c r="K11" s="9" t="s">
        <v>22</v>
      </c>
    </row>
    <row r="12" spans="1:11" s="4" customFormat="1" x14ac:dyDescent="0.2">
      <c r="A12" s="6"/>
      <c r="I12" s="190" t="s">
        <v>75</v>
      </c>
      <c r="K12" s="29" t="str">
        <f>IF('MAJ '!D2= "Numéro d'ordre","",'MAJ '!D2)</f>
        <v>XXXX-2021-0001</v>
      </c>
    </row>
    <row r="13" spans="1:11" s="4" customFormat="1" x14ac:dyDescent="0.2">
      <c r="A13" s="5"/>
      <c r="I13" s="190" t="s">
        <v>76</v>
      </c>
    </row>
    <row r="14" spans="1:11" s="4" customFormat="1" x14ac:dyDescent="0.2">
      <c r="A14" s="5"/>
      <c r="I14" s="190" t="s">
        <v>77</v>
      </c>
      <c r="K14" s="29">
        <f>IF(K12&lt;&gt;"",VLOOKUP($K$12,'DETD '!$1:$3000,2,FALSE),"")</f>
        <v>44351</v>
      </c>
    </row>
    <row r="15" spans="1:11" s="4" customFormat="1" x14ac:dyDescent="0.2">
      <c r="A15" s="5"/>
      <c r="I15" s="190" t="s">
        <v>78</v>
      </c>
      <c r="K15" s="4" t="str">
        <f>IF($K$12&lt;&gt;"",VLOOKUP($K$12,'DETD '!$1:$3000,3,FALSE),"")</f>
        <v>JEAN</v>
      </c>
    </row>
    <row r="16" spans="1:11" s="4" customFormat="1" x14ac:dyDescent="0.2">
      <c r="A16" s="5"/>
      <c r="I16" s="190" t="s">
        <v>79</v>
      </c>
      <c r="K16" s="4" t="str">
        <f>IF($K$12&lt;&gt;"",VLOOKUP($K$12,'DETD '!$1:$3000,4,FALSE),"")</f>
        <v>ROLAND</v>
      </c>
    </row>
    <row r="17" spans="1:15" s="4" customFormat="1" x14ac:dyDescent="0.2">
      <c r="A17" s="5"/>
      <c r="I17" s="190" t="s">
        <v>80</v>
      </c>
      <c r="K17" s="4" t="str">
        <f>IF($K$12&lt;&gt;"",VLOOKUP($K$12,'DETD '!$1:$3000,5,FALSE),"")</f>
        <v>TYR</v>
      </c>
    </row>
    <row r="18" spans="1:15" s="4" customFormat="1" x14ac:dyDescent="0.2">
      <c r="A18" s="5"/>
      <c r="I18" s="190" t="s">
        <v>81</v>
      </c>
      <c r="K18" s="4" t="str">
        <f>IF($K$12&lt;&gt;"",VLOOKUP($K$12,'DETD '!$1:$3000,6,FALSE),"")</f>
        <v>RYO</v>
      </c>
    </row>
    <row r="19" spans="1:15" s="4" customFormat="1" x14ac:dyDescent="0.2">
      <c r="A19" s="5"/>
      <c r="I19" s="190" t="s">
        <v>82</v>
      </c>
      <c r="K19" s="4" t="str">
        <f>IF($K$12&lt;&gt;"",VLOOKUP($K$12,'DETD '!$1:$3000,7,FALSE),"")</f>
        <v>Hélice</v>
      </c>
    </row>
    <row r="20" spans="1:15" s="4" customFormat="1" x14ac:dyDescent="0.2">
      <c r="A20" s="5"/>
      <c r="I20" s="190" t="s">
        <v>83</v>
      </c>
      <c r="K20" s="4" t="str">
        <f>IF($K$12&lt;&gt;"",VLOOKUP($K$12,'DETD '!$1:$3000,8,FALSE),"")</f>
        <v>pour création du codage de la page  Suivi</v>
      </c>
    </row>
    <row r="21" spans="1:15" s="4" customFormat="1" x14ac:dyDescent="0.2">
      <c r="A21" s="5"/>
      <c r="B21" s="6"/>
      <c r="C21" s="6"/>
      <c r="D21" s="6"/>
      <c r="E21" s="6"/>
      <c r="F21" s="6"/>
      <c r="H21" s="6"/>
      <c r="I21" s="190" t="s">
        <v>84</v>
      </c>
      <c r="J21" s="6"/>
      <c r="K21" s="4" t="str">
        <f>IF($K$12&lt;&gt;"",VLOOKUP($K$12,'DETD '!$1:$3000,9,FALSE),"")</f>
        <v>non</v>
      </c>
      <c r="L21" s="6"/>
      <c r="M21" s="6"/>
      <c r="N21" s="6"/>
      <c r="O21" s="6"/>
    </row>
    <row r="22" spans="1:15" s="4" customFormat="1" x14ac:dyDescent="0.2">
      <c r="A22" s="5"/>
      <c r="B22" s="6"/>
      <c r="C22" s="6"/>
      <c r="D22" s="6"/>
      <c r="E22" s="6"/>
      <c r="F22" s="6"/>
      <c r="H22" s="6"/>
      <c r="I22" s="190" t="s">
        <v>85</v>
      </c>
      <c r="J22" s="6"/>
      <c r="K22" s="4" t="str">
        <f>IF($K$12&lt;&gt;"",VLOOKUP($K$12,'DETD '!$1:$3000,10,FALSE),"")</f>
        <v>P4 - tout le reste</v>
      </c>
      <c r="L22" s="6"/>
      <c r="M22" s="6"/>
      <c r="N22" s="6"/>
      <c r="O22" s="6"/>
    </row>
    <row r="23" spans="1:15" s="4" customFormat="1" x14ac:dyDescent="0.2">
      <c r="A23" s="5"/>
      <c r="B23" s="6"/>
      <c r="C23" s="6"/>
      <c r="D23" s="6"/>
      <c r="E23" s="6"/>
      <c r="F23" s="6"/>
      <c r="H23" s="6"/>
      <c r="I23" s="190" t="s">
        <v>86</v>
      </c>
      <c r="J23" s="6"/>
      <c r="K23" s="29" t="str">
        <f>IF($K$12&lt;&gt;"",VLOOKUP($K$12,'DETD '!$1:$3000,11,FALSE),"")</f>
        <v>souhaitée</v>
      </c>
      <c r="L23" s="6"/>
      <c r="M23" s="6"/>
      <c r="N23" s="6"/>
      <c r="O23" s="6"/>
    </row>
    <row r="24" spans="1:15" s="4" customFormat="1" x14ac:dyDescent="0.2">
      <c r="A24" s="5"/>
      <c r="B24" s="6"/>
      <c r="C24" s="6"/>
      <c r="D24" s="6"/>
      <c r="E24" s="6"/>
      <c r="F24" s="6"/>
      <c r="H24" s="6"/>
      <c r="I24" s="190" t="s">
        <v>87</v>
      </c>
      <c r="J24" s="6"/>
      <c r="K24" s="29">
        <f>IF($K$12&lt;&gt;"",VLOOKUP($K$12,'DETD '!$1:$3000,12,FALSE),"")</f>
        <v>44439</v>
      </c>
      <c r="L24" s="6"/>
      <c r="M24" s="6"/>
      <c r="N24" s="6"/>
      <c r="O24" s="6"/>
    </row>
    <row r="25" spans="1:15" s="4" customFormat="1" x14ac:dyDescent="0.2">
      <c r="A25" s="5"/>
      <c r="B25" s="6"/>
      <c r="C25" s="6"/>
      <c r="D25" s="6"/>
      <c r="E25" s="6"/>
      <c r="F25" s="6"/>
      <c r="H25" s="6"/>
      <c r="I25" s="190" t="s">
        <v>88</v>
      </c>
      <c r="J25" s="6"/>
      <c r="K25" s="30" t="str">
        <f>IF($K$12&lt;&gt;"",VLOOKUP($K$12,'DETD '!$1:$3000,13,FALSE),"")</f>
        <v>Mr Jean Boneau</v>
      </c>
      <c r="L25" s="6"/>
      <c r="M25" s="6"/>
      <c r="N25" s="6"/>
      <c r="O25" s="6"/>
    </row>
    <row r="26" spans="1:15" s="4" customFormat="1" x14ac:dyDescent="0.2">
      <c r="A26" s="5"/>
      <c r="B26" s="6"/>
      <c r="C26" s="6"/>
      <c r="D26" s="6"/>
      <c r="E26" s="6"/>
      <c r="F26" s="6"/>
      <c r="H26" s="6"/>
      <c r="I26" s="190" t="s">
        <v>89</v>
      </c>
      <c r="J26" s="6"/>
      <c r="L26" s="6"/>
      <c r="M26" s="6" t="str">
        <f>IFERROR(#REF!-#REF!,"")</f>
        <v/>
      </c>
      <c r="N26" s="6"/>
      <c r="O26" s="6"/>
    </row>
    <row r="27" spans="1:15" s="4" customFormat="1" x14ac:dyDescent="0.2">
      <c r="A27" s="5"/>
      <c r="B27" s="6"/>
      <c r="C27" s="6"/>
      <c r="D27" s="6"/>
      <c r="E27" s="6"/>
      <c r="F27" s="6"/>
      <c r="H27" s="6"/>
      <c r="I27" s="190" t="s">
        <v>90</v>
      </c>
      <c r="J27" s="6"/>
      <c r="K27" s="117">
        <f ca="1">IFERROR(TODAY()-'MAJ '!D11,"")</f>
        <v>3</v>
      </c>
      <c r="L27" s="6"/>
      <c r="M27" s="6"/>
      <c r="N27" s="6"/>
      <c r="O27" s="6"/>
    </row>
    <row r="28" spans="1:15" s="4" customFormat="1" x14ac:dyDescent="0.2">
      <c r="A28" s="5"/>
      <c r="B28" s="6"/>
      <c r="C28" s="6"/>
      <c r="D28" s="6"/>
      <c r="E28" s="6"/>
      <c r="F28" s="6"/>
      <c r="H28" s="6"/>
      <c r="I28" s="190" t="s">
        <v>91</v>
      </c>
      <c r="J28" s="6"/>
      <c r="K28" s="6"/>
      <c r="L28" s="6"/>
      <c r="M28" s="6"/>
      <c r="N28" s="6"/>
      <c r="O28" s="6"/>
    </row>
    <row r="29" spans="1:15" s="4" customFormat="1" x14ac:dyDescent="0.2">
      <c r="A29" s="5"/>
      <c r="I29" s="190" t="s">
        <v>92</v>
      </c>
    </row>
    <row r="30" spans="1:15" s="4" customFormat="1" x14ac:dyDescent="0.2">
      <c r="A30" s="5"/>
      <c r="I30" s="190" t="s">
        <v>93</v>
      </c>
    </row>
    <row r="31" spans="1:15" s="4" customFormat="1" x14ac:dyDescent="0.2">
      <c r="A31" s="5"/>
      <c r="I31" s="190" t="s">
        <v>94</v>
      </c>
    </row>
    <row r="32" spans="1:15" s="4" customFormat="1" x14ac:dyDescent="0.2">
      <c r="A32" s="5"/>
      <c r="I32" s="190" t="s">
        <v>95</v>
      </c>
    </row>
    <row r="33" spans="1:9" s="4" customFormat="1" x14ac:dyDescent="0.2">
      <c r="A33" s="5"/>
      <c r="I33" s="190" t="s">
        <v>96</v>
      </c>
    </row>
    <row r="34" spans="1:9" s="4" customFormat="1" x14ac:dyDescent="0.2">
      <c r="A34" s="5"/>
      <c r="I34" s="190" t="s">
        <v>97</v>
      </c>
    </row>
    <row r="35" spans="1:9" s="4" customFormat="1" x14ac:dyDescent="0.2">
      <c r="A35" s="5"/>
      <c r="I35" s="190" t="s">
        <v>98</v>
      </c>
    </row>
    <row r="36" spans="1:9" s="4" customFormat="1" x14ac:dyDescent="0.2">
      <c r="A36" s="5"/>
      <c r="I36" s="190" t="s">
        <v>99</v>
      </c>
    </row>
    <row r="37" spans="1:9" s="4" customFormat="1" x14ac:dyDescent="0.2">
      <c r="A37" s="5"/>
      <c r="I37" s="190" t="s">
        <v>100</v>
      </c>
    </row>
    <row r="38" spans="1:9" s="4" customFormat="1" x14ac:dyDescent="0.2">
      <c r="A38" s="5"/>
      <c r="I38" s="190" t="s">
        <v>101</v>
      </c>
    </row>
    <row r="39" spans="1:9" s="4" customFormat="1" x14ac:dyDescent="0.2">
      <c r="A39" s="5"/>
      <c r="I39" s="190" t="s">
        <v>102</v>
      </c>
    </row>
    <row r="40" spans="1:9" s="4" customFormat="1" x14ac:dyDescent="0.2">
      <c r="A40" s="5"/>
      <c r="I40" s="190" t="s">
        <v>103</v>
      </c>
    </row>
    <row r="41" spans="1:9" s="4" customFormat="1" x14ac:dyDescent="0.2">
      <c r="A41" s="5"/>
      <c r="I41" s="190" t="s">
        <v>104</v>
      </c>
    </row>
    <row r="42" spans="1:9" s="4" customFormat="1" x14ac:dyDescent="0.2">
      <c r="A42" s="5"/>
      <c r="I42" s="190" t="s">
        <v>105</v>
      </c>
    </row>
    <row r="43" spans="1:9" s="4" customFormat="1" x14ac:dyDescent="0.2">
      <c r="A43" s="5"/>
      <c r="I43" s="190" t="s">
        <v>106</v>
      </c>
    </row>
    <row r="44" spans="1:9" s="4" customFormat="1" x14ac:dyDescent="0.2">
      <c r="A44" s="5"/>
      <c r="I44" s="190" t="s">
        <v>107</v>
      </c>
    </row>
    <row r="45" spans="1:9" s="4" customFormat="1" x14ac:dyDescent="0.2">
      <c r="A45" s="5"/>
      <c r="I45" s="190" t="s">
        <v>108</v>
      </c>
    </row>
    <row r="46" spans="1:9" s="4" customFormat="1" x14ac:dyDescent="0.2">
      <c r="A46" s="5"/>
      <c r="I46" s="190" t="s">
        <v>109</v>
      </c>
    </row>
    <row r="47" spans="1:9" s="4" customFormat="1" x14ac:dyDescent="0.2">
      <c r="A47" s="5"/>
      <c r="I47" s="190" t="s">
        <v>110</v>
      </c>
    </row>
    <row r="48" spans="1:9" s="4" customFormat="1" x14ac:dyDescent="0.2">
      <c r="A48" s="5"/>
      <c r="I48" s="190" t="s">
        <v>111</v>
      </c>
    </row>
    <row r="49" spans="1:9" s="4" customFormat="1" x14ac:dyDescent="0.2">
      <c r="A49" s="5"/>
      <c r="I49" s="190" t="s">
        <v>112</v>
      </c>
    </row>
    <row r="50" spans="1:9" s="4" customFormat="1" x14ac:dyDescent="0.2">
      <c r="A50" s="5"/>
      <c r="I50" s="190" t="s">
        <v>113</v>
      </c>
    </row>
    <row r="51" spans="1:9" s="4" customFormat="1" x14ac:dyDescent="0.2">
      <c r="A51" s="5"/>
      <c r="I51" s="190" t="s">
        <v>114</v>
      </c>
    </row>
    <row r="52" spans="1:9" s="4" customFormat="1" x14ac:dyDescent="0.2">
      <c r="A52" s="5"/>
      <c r="I52" s="190" t="s">
        <v>115</v>
      </c>
    </row>
    <row r="53" spans="1:9" s="4" customFormat="1" x14ac:dyDescent="0.2">
      <c r="A53" s="5"/>
      <c r="I53" s="190" t="s">
        <v>116</v>
      </c>
    </row>
    <row r="54" spans="1:9" s="4" customFormat="1" x14ac:dyDescent="0.2">
      <c r="A54" s="5"/>
      <c r="I54" s="190" t="s">
        <v>117</v>
      </c>
    </row>
    <row r="55" spans="1:9" s="4" customFormat="1" x14ac:dyDescent="0.2">
      <c r="A55" s="5"/>
      <c r="I55" s="190" t="s">
        <v>118</v>
      </c>
    </row>
    <row r="56" spans="1:9" s="4" customFormat="1" x14ac:dyDescent="0.2">
      <c r="A56" s="5"/>
      <c r="I56" s="190" t="s">
        <v>119</v>
      </c>
    </row>
    <row r="57" spans="1:9" s="4" customFormat="1" x14ac:dyDescent="0.2">
      <c r="A57" s="5"/>
      <c r="I57" s="190" t="s">
        <v>120</v>
      </c>
    </row>
    <row r="58" spans="1:9" s="4" customFormat="1" x14ac:dyDescent="0.2">
      <c r="A58" s="5"/>
      <c r="I58" s="190" t="s">
        <v>121</v>
      </c>
    </row>
    <row r="59" spans="1:9" s="4" customFormat="1" x14ac:dyDescent="0.2">
      <c r="A59" s="5"/>
      <c r="I59" s="190" t="s">
        <v>122</v>
      </c>
    </row>
    <row r="60" spans="1:9" s="4" customFormat="1" x14ac:dyDescent="0.2">
      <c r="A60" s="5"/>
      <c r="I60" s="190" t="s">
        <v>123</v>
      </c>
    </row>
    <row r="61" spans="1:9" s="4" customFormat="1" x14ac:dyDescent="0.2">
      <c r="A61" s="5"/>
      <c r="I61" s="190" t="s">
        <v>124</v>
      </c>
    </row>
    <row r="62" spans="1:9" s="4" customFormat="1" x14ac:dyDescent="0.2">
      <c r="A62" s="5"/>
      <c r="I62" s="190" t="s">
        <v>125</v>
      </c>
    </row>
    <row r="63" spans="1:9" s="4" customFormat="1" x14ac:dyDescent="0.2">
      <c r="A63" s="5"/>
      <c r="I63" s="190" t="s">
        <v>126</v>
      </c>
    </row>
    <row r="64" spans="1:9" s="4" customFormat="1" x14ac:dyDescent="0.2">
      <c r="A64" s="5"/>
      <c r="I64" s="190" t="s">
        <v>127</v>
      </c>
    </row>
    <row r="65" spans="1:9" s="4" customFormat="1" x14ac:dyDescent="0.2">
      <c r="A65" s="5"/>
      <c r="I65" s="190" t="s">
        <v>128</v>
      </c>
    </row>
    <row r="66" spans="1:9" s="4" customFormat="1" x14ac:dyDescent="0.2">
      <c r="A66" s="5"/>
      <c r="I66" s="190" t="s">
        <v>129</v>
      </c>
    </row>
    <row r="67" spans="1:9" s="4" customFormat="1" x14ac:dyDescent="0.2">
      <c r="A67" s="5"/>
      <c r="I67" s="190" t="s">
        <v>130</v>
      </c>
    </row>
    <row r="68" spans="1:9" s="4" customFormat="1" x14ac:dyDescent="0.2">
      <c r="A68" s="5"/>
      <c r="I68" s="190" t="s">
        <v>131</v>
      </c>
    </row>
    <row r="69" spans="1:9" s="4" customFormat="1" x14ac:dyDescent="0.2">
      <c r="A69" s="5"/>
      <c r="I69" s="190" t="s">
        <v>132</v>
      </c>
    </row>
    <row r="70" spans="1:9" s="4" customFormat="1" x14ac:dyDescent="0.2">
      <c r="A70" s="5"/>
      <c r="I70" s="190" t="s">
        <v>133</v>
      </c>
    </row>
    <row r="71" spans="1:9" s="4" customFormat="1" x14ac:dyDescent="0.2">
      <c r="A71" s="5"/>
      <c r="I71" s="190" t="s">
        <v>134</v>
      </c>
    </row>
    <row r="72" spans="1:9" s="4" customFormat="1" x14ac:dyDescent="0.2">
      <c r="A72" s="5"/>
      <c r="I72" s="190" t="s">
        <v>135</v>
      </c>
    </row>
    <row r="73" spans="1:9" s="4" customFormat="1" x14ac:dyDescent="0.2">
      <c r="A73" s="5"/>
      <c r="I73" s="190" t="s">
        <v>136</v>
      </c>
    </row>
    <row r="74" spans="1:9" s="4" customFormat="1" x14ac:dyDescent="0.2">
      <c r="A74" s="5"/>
      <c r="I74" s="190" t="s">
        <v>137</v>
      </c>
    </row>
    <row r="75" spans="1:9" s="4" customFormat="1" x14ac:dyDescent="0.2">
      <c r="A75" s="5"/>
      <c r="I75" s="190" t="s">
        <v>138</v>
      </c>
    </row>
    <row r="76" spans="1:9" s="4" customFormat="1" x14ac:dyDescent="0.2">
      <c r="A76" s="5"/>
      <c r="I76" s="190" t="s">
        <v>139</v>
      </c>
    </row>
    <row r="77" spans="1:9" s="4" customFormat="1" x14ac:dyDescent="0.2">
      <c r="A77" s="5"/>
      <c r="I77" s="190" t="s">
        <v>140</v>
      </c>
    </row>
    <row r="78" spans="1:9" s="4" customFormat="1" x14ac:dyDescent="0.2">
      <c r="A78" s="5"/>
      <c r="I78" s="190" t="s">
        <v>141</v>
      </c>
    </row>
    <row r="79" spans="1:9" s="4" customFormat="1" x14ac:dyDescent="0.2">
      <c r="A79" s="5"/>
      <c r="I79" s="190" t="s">
        <v>142</v>
      </c>
    </row>
    <row r="80" spans="1:9" s="4" customFormat="1" x14ac:dyDescent="0.2">
      <c r="A80" s="5"/>
      <c r="I80" s="190" t="s">
        <v>143</v>
      </c>
    </row>
    <row r="81" spans="1:9" s="4" customFormat="1" x14ac:dyDescent="0.2">
      <c r="A81" s="5"/>
      <c r="I81" s="190" t="s">
        <v>144</v>
      </c>
    </row>
    <row r="82" spans="1:9" s="4" customFormat="1" x14ac:dyDescent="0.2">
      <c r="A82" s="5"/>
      <c r="I82" s="190" t="s">
        <v>145</v>
      </c>
    </row>
    <row r="83" spans="1:9" s="4" customFormat="1" x14ac:dyDescent="0.2">
      <c r="A83" s="5"/>
      <c r="I83" s="190" t="s">
        <v>146</v>
      </c>
    </row>
    <row r="84" spans="1:9" s="4" customFormat="1" x14ac:dyDescent="0.2">
      <c r="A84" s="5"/>
      <c r="I84" s="190" t="s">
        <v>147</v>
      </c>
    </row>
    <row r="85" spans="1:9" s="4" customFormat="1" x14ac:dyDescent="0.2">
      <c r="A85" s="5"/>
      <c r="I85" s="190" t="s">
        <v>148</v>
      </c>
    </row>
    <row r="86" spans="1:9" s="4" customFormat="1" x14ac:dyDescent="0.2">
      <c r="A86" s="5"/>
      <c r="I86" s="190" t="s">
        <v>149</v>
      </c>
    </row>
    <row r="87" spans="1:9" s="4" customFormat="1" x14ac:dyDescent="0.2">
      <c r="A87" s="5"/>
      <c r="I87" s="190" t="s">
        <v>150</v>
      </c>
    </row>
    <row r="88" spans="1:9" s="4" customFormat="1" x14ac:dyDescent="0.2">
      <c r="A88" s="5"/>
      <c r="I88" s="190" t="s">
        <v>151</v>
      </c>
    </row>
    <row r="89" spans="1:9" s="4" customFormat="1" x14ac:dyDescent="0.2">
      <c r="A89" s="5"/>
      <c r="I89" s="190" t="s">
        <v>152</v>
      </c>
    </row>
    <row r="90" spans="1:9" s="4" customFormat="1" x14ac:dyDescent="0.2">
      <c r="A90" s="5"/>
      <c r="I90" s="190" t="s">
        <v>153</v>
      </c>
    </row>
    <row r="91" spans="1:9" s="4" customFormat="1" x14ac:dyDescent="0.2">
      <c r="A91" s="5"/>
      <c r="I91" s="190" t="s">
        <v>154</v>
      </c>
    </row>
    <row r="92" spans="1:9" s="4" customFormat="1" x14ac:dyDescent="0.2">
      <c r="A92" s="5"/>
      <c r="I92" s="190" t="s">
        <v>155</v>
      </c>
    </row>
    <row r="93" spans="1:9" s="4" customFormat="1" x14ac:dyDescent="0.2">
      <c r="A93" s="5"/>
      <c r="I93" s="190" t="s">
        <v>156</v>
      </c>
    </row>
    <row r="94" spans="1:9" s="4" customFormat="1" x14ac:dyDescent="0.2">
      <c r="A94" s="5"/>
      <c r="I94" s="190" t="s">
        <v>157</v>
      </c>
    </row>
    <row r="95" spans="1:9" s="4" customFormat="1" x14ac:dyDescent="0.2">
      <c r="A95" s="5"/>
      <c r="I95" s="190" t="s">
        <v>158</v>
      </c>
    </row>
    <row r="96" spans="1:9" s="4" customFormat="1" x14ac:dyDescent="0.2">
      <c r="A96" s="5"/>
      <c r="I96" s="190" t="s">
        <v>159</v>
      </c>
    </row>
    <row r="97" spans="1:9" s="4" customFormat="1" x14ac:dyDescent="0.2">
      <c r="A97" s="5"/>
      <c r="I97" s="190" t="s">
        <v>160</v>
      </c>
    </row>
    <row r="98" spans="1:9" s="4" customFormat="1" x14ac:dyDescent="0.2">
      <c r="A98" s="5"/>
      <c r="I98" s="190" t="s">
        <v>161</v>
      </c>
    </row>
    <row r="99" spans="1:9" s="4" customFormat="1" x14ac:dyDescent="0.2">
      <c r="A99" s="5"/>
      <c r="I99" s="190" t="s">
        <v>162</v>
      </c>
    </row>
    <row r="100" spans="1:9" s="4" customFormat="1" x14ac:dyDescent="0.2">
      <c r="A100" s="5"/>
      <c r="I100" s="190" t="s">
        <v>163</v>
      </c>
    </row>
    <row r="101" spans="1:9" s="4" customFormat="1" x14ac:dyDescent="0.2">
      <c r="A101" s="5"/>
      <c r="I101" s="190" t="s">
        <v>164</v>
      </c>
    </row>
    <row r="102" spans="1:9" s="4" customFormat="1" x14ac:dyDescent="0.2">
      <c r="A102" s="5"/>
      <c r="I102" s="190" t="s">
        <v>165</v>
      </c>
    </row>
    <row r="103" spans="1:9" s="4" customFormat="1" x14ac:dyDescent="0.2">
      <c r="A103" s="5"/>
      <c r="I103" s="190" t="s">
        <v>166</v>
      </c>
    </row>
    <row r="104" spans="1:9" s="4" customFormat="1" x14ac:dyDescent="0.2">
      <c r="A104" s="5"/>
      <c r="I104" s="190" t="s">
        <v>167</v>
      </c>
    </row>
    <row r="105" spans="1:9" s="4" customFormat="1" x14ac:dyDescent="0.2">
      <c r="A105" s="5"/>
      <c r="I105" s="190" t="s">
        <v>168</v>
      </c>
    </row>
    <row r="106" spans="1:9" s="4" customFormat="1" x14ac:dyDescent="0.2">
      <c r="A106" s="5"/>
      <c r="I106" s="190" t="s">
        <v>169</v>
      </c>
    </row>
    <row r="107" spans="1:9" s="4" customFormat="1" x14ac:dyDescent="0.2">
      <c r="A107" s="5"/>
      <c r="I107" s="190" t="s">
        <v>170</v>
      </c>
    </row>
    <row r="108" spans="1:9" s="4" customFormat="1" x14ac:dyDescent="0.2">
      <c r="A108" s="5"/>
      <c r="I108" s="190" t="s">
        <v>171</v>
      </c>
    </row>
    <row r="109" spans="1:9" s="4" customFormat="1" x14ac:dyDescent="0.2">
      <c r="A109" s="5"/>
      <c r="I109" s="190" t="s">
        <v>172</v>
      </c>
    </row>
    <row r="110" spans="1:9" s="4" customFormat="1" x14ac:dyDescent="0.2">
      <c r="A110" s="5"/>
      <c r="I110" s="190" t="s">
        <v>173</v>
      </c>
    </row>
    <row r="111" spans="1:9" s="4" customFormat="1" x14ac:dyDescent="0.2">
      <c r="A111" s="5"/>
      <c r="I111" s="190" t="s">
        <v>174</v>
      </c>
    </row>
    <row r="112" spans="1:9" s="4" customFormat="1" x14ac:dyDescent="0.2">
      <c r="A112" s="5"/>
      <c r="I112" s="190" t="s">
        <v>175</v>
      </c>
    </row>
    <row r="113" spans="1:9" s="4" customFormat="1" x14ac:dyDescent="0.2">
      <c r="A113" s="5"/>
      <c r="I113" s="190" t="s">
        <v>176</v>
      </c>
    </row>
    <row r="114" spans="1:9" s="4" customFormat="1" x14ac:dyDescent="0.2">
      <c r="A114" s="5"/>
      <c r="I114" s="190" t="s">
        <v>177</v>
      </c>
    </row>
    <row r="115" spans="1:9" s="4" customFormat="1" x14ac:dyDescent="0.2">
      <c r="A115" s="5"/>
      <c r="I115" s="190" t="s">
        <v>178</v>
      </c>
    </row>
    <row r="116" spans="1:9" s="4" customFormat="1" x14ac:dyDescent="0.2">
      <c r="A116" s="5"/>
      <c r="I116" s="190" t="s">
        <v>179</v>
      </c>
    </row>
    <row r="117" spans="1:9" s="4" customFormat="1" x14ac:dyDescent="0.2">
      <c r="A117" s="5"/>
      <c r="I117" s="190" t="s">
        <v>180</v>
      </c>
    </row>
    <row r="118" spans="1:9" s="4" customFormat="1" x14ac:dyDescent="0.2">
      <c r="A118" s="5"/>
      <c r="I118" s="190" t="s">
        <v>181</v>
      </c>
    </row>
    <row r="119" spans="1:9" s="4" customFormat="1" x14ac:dyDescent="0.2">
      <c r="A119" s="5"/>
      <c r="I119" s="190" t="s">
        <v>182</v>
      </c>
    </row>
    <row r="120" spans="1:9" s="4" customFormat="1" x14ac:dyDescent="0.2">
      <c r="A120" s="5"/>
      <c r="I120" s="190" t="s">
        <v>183</v>
      </c>
    </row>
    <row r="121" spans="1:9" s="4" customFormat="1" x14ac:dyDescent="0.2">
      <c r="A121" s="5"/>
      <c r="I121" s="190" t="s">
        <v>184</v>
      </c>
    </row>
    <row r="122" spans="1:9" s="4" customFormat="1" x14ac:dyDescent="0.2">
      <c r="A122" s="5"/>
      <c r="I122" s="190" t="s">
        <v>185</v>
      </c>
    </row>
    <row r="123" spans="1:9" s="4" customFormat="1" x14ac:dyDescent="0.2">
      <c r="A123" s="5"/>
      <c r="I123" s="190" t="s">
        <v>186</v>
      </c>
    </row>
    <row r="124" spans="1:9" s="4" customFormat="1" x14ac:dyDescent="0.2">
      <c r="A124" s="5"/>
      <c r="I124" s="190" t="s">
        <v>187</v>
      </c>
    </row>
    <row r="125" spans="1:9" s="4" customFormat="1" x14ac:dyDescent="0.2">
      <c r="A125" s="5"/>
      <c r="I125" s="190" t="s">
        <v>188</v>
      </c>
    </row>
    <row r="126" spans="1:9" s="4" customFormat="1" x14ac:dyDescent="0.2">
      <c r="A126" s="5"/>
      <c r="I126" s="190" t="s">
        <v>189</v>
      </c>
    </row>
    <row r="127" spans="1:9" s="4" customFormat="1" x14ac:dyDescent="0.2">
      <c r="A127" s="5"/>
      <c r="I127" s="190" t="s">
        <v>190</v>
      </c>
    </row>
    <row r="128" spans="1:9" s="4" customFormat="1" x14ac:dyDescent="0.2">
      <c r="A128" s="5"/>
      <c r="I128" s="190" t="s">
        <v>191</v>
      </c>
    </row>
    <row r="129" spans="1:9" s="4" customFormat="1" x14ac:dyDescent="0.2">
      <c r="A129" s="5"/>
      <c r="I129" s="190" t="s">
        <v>192</v>
      </c>
    </row>
    <row r="130" spans="1:9" s="4" customFormat="1" x14ac:dyDescent="0.2">
      <c r="A130" s="5"/>
      <c r="I130" s="190" t="s">
        <v>193</v>
      </c>
    </row>
    <row r="131" spans="1:9" s="4" customFormat="1" x14ac:dyDescent="0.2">
      <c r="A131" s="5"/>
      <c r="I131" s="190" t="s">
        <v>194</v>
      </c>
    </row>
    <row r="132" spans="1:9" s="4" customFormat="1" x14ac:dyDescent="0.2">
      <c r="A132" s="5"/>
      <c r="I132" s="190" t="s">
        <v>195</v>
      </c>
    </row>
    <row r="133" spans="1:9" s="4" customFormat="1" x14ac:dyDescent="0.2">
      <c r="A133" s="5"/>
      <c r="I133" s="190" t="s">
        <v>196</v>
      </c>
    </row>
    <row r="134" spans="1:9" s="4" customFormat="1" x14ac:dyDescent="0.2">
      <c r="A134" s="5"/>
      <c r="I134" s="190" t="s">
        <v>197</v>
      </c>
    </row>
    <row r="135" spans="1:9" s="4" customFormat="1" x14ac:dyDescent="0.2">
      <c r="A135" s="5"/>
      <c r="I135" s="190" t="s">
        <v>198</v>
      </c>
    </row>
    <row r="136" spans="1:9" s="4" customFormat="1" x14ac:dyDescent="0.2">
      <c r="A136" s="5"/>
      <c r="I136" s="190" t="s">
        <v>199</v>
      </c>
    </row>
    <row r="137" spans="1:9" s="4" customFormat="1" x14ac:dyDescent="0.2">
      <c r="A137" s="5"/>
      <c r="I137" s="190" t="s">
        <v>200</v>
      </c>
    </row>
    <row r="138" spans="1:9" s="4" customFormat="1" x14ac:dyDescent="0.2">
      <c r="A138" s="5"/>
      <c r="I138" s="190" t="s">
        <v>201</v>
      </c>
    </row>
    <row r="139" spans="1:9" s="4" customFormat="1" x14ac:dyDescent="0.2">
      <c r="A139" s="5"/>
      <c r="I139" s="190" t="s">
        <v>202</v>
      </c>
    </row>
    <row r="140" spans="1:9" s="4" customFormat="1" x14ac:dyDescent="0.2">
      <c r="A140" s="5"/>
      <c r="I140" s="190" t="s">
        <v>203</v>
      </c>
    </row>
    <row r="141" spans="1:9" s="4" customFormat="1" x14ac:dyDescent="0.2">
      <c r="A141" s="5"/>
      <c r="I141" s="190" t="s">
        <v>204</v>
      </c>
    </row>
    <row r="142" spans="1:9" s="4" customFormat="1" x14ac:dyDescent="0.2">
      <c r="A142" s="5"/>
      <c r="I142" s="190" t="s">
        <v>205</v>
      </c>
    </row>
    <row r="143" spans="1:9" s="4" customFormat="1" x14ac:dyDescent="0.2">
      <c r="A143" s="5"/>
      <c r="I143" s="190" t="s">
        <v>206</v>
      </c>
    </row>
    <row r="144" spans="1:9" s="4" customFormat="1" x14ac:dyDescent="0.2">
      <c r="A144" s="5"/>
      <c r="I144" s="190" t="s">
        <v>207</v>
      </c>
    </row>
    <row r="145" spans="1:9" s="4" customFormat="1" x14ac:dyDescent="0.2">
      <c r="A145" s="5"/>
      <c r="I145" s="190" t="s">
        <v>208</v>
      </c>
    </row>
    <row r="146" spans="1:9" s="4" customFormat="1" x14ac:dyDescent="0.2">
      <c r="A146" s="5"/>
      <c r="I146" s="190" t="s">
        <v>209</v>
      </c>
    </row>
    <row r="147" spans="1:9" s="4" customFormat="1" x14ac:dyDescent="0.2">
      <c r="A147" s="5"/>
      <c r="I147" s="190" t="s">
        <v>210</v>
      </c>
    </row>
    <row r="148" spans="1:9" s="4" customFormat="1" x14ac:dyDescent="0.2">
      <c r="A148" s="5"/>
      <c r="I148" s="190" t="s">
        <v>211</v>
      </c>
    </row>
    <row r="149" spans="1:9" s="4" customFormat="1" x14ac:dyDescent="0.2">
      <c r="A149" s="5"/>
      <c r="I149" s="190" t="s">
        <v>212</v>
      </c>
    </row>
    <row r="150" spans="1:9" s="4" customFormat="1" x14ac:dyDescent="0.2">
      <c r="A150" s="5"/>
      <c r="I150" s="190" t="s">
        <v>213</v>
      </c>
    </row>
    <row r="151" spans="1:9" s="4" customFormat="1" x14ac:dyDescent="0.2">
      <c r="A151" s="5"/>
      <c r="I151" s="190" t="s">
        <v>214</v>
      </c>
    </row>
    <row r="152" spans="1:9" s="4" customFormat="1" x14ac:dyDescent="0.2">
      <c r="A152" s="5"/>
      <c r="I152" s="190" t="s">
        <v>215</v>
      </c>
    </row>
    <row r="153" spans="1:9" s="4" customFormat="1" x14ac:dyDescent="0.2">
      <c r="A153" s="5"/>
      <c r="I153" s="190" t="s">
        <v>216</v>
      </c>
    </row>
    <row r="154" spans="1:9" s="4" customFormat="1" x14ac:dyDescent="0.2">
      <c r="A154" s="5"/>
      <c r="I154" s="190" t="s">
        <v>217</v>
      </c>
    </row>
    <row r="155" spans="1:9" s="4" customFormat="1" x14ac:dyDescent="0.2">
      <c r="A155" s="5"/>
      <c r="I155" s="190" t="s">
        <v>218</v>
      </c>
    </row>
    <row r="156" spans="1:9" s="4" customFormat="1" x14ac:dyDescent="0.2">
      <c r="A156" s="5"/>
      <c r="I156" s="190" t="s">
        <v>219</v>
      </c>
    </row>
    <row r="157" spans="1:9" s="4" customFormat="1" x14ac:dyDescent="0.2">
      <c r="A157" s="5"/>
      <c r="I157" s="190" t="s">
        <v>220</v>
      </c>
    </row>
    <row r="158" spans="1:9" s="4" customFormat="1" x14ac:dyDescent="0.2">
      <c r="A158" s="5"/>
      <c r="I158" s="190" t="s">
        <v>221</v>
      </c>
    </row>
    <row r="159" spans="1:9" s="4" customFormat="1" x14ac:dyDescent="0.2">
      <c r="A159" s="5"/>
      <c r="I159" s="190" t="s">
        <v>222</v>
      </c>
    </row>
    <row r="160" spans="1:9" s="4" customFormat="1" x14ac:dyDescent="0.2">
      <c r="A160" s="5"/>
      <c r="I160" s="190" t="s">
        <v>223</v>
      </c>
    </row>
    <row r="161" spans="1:9" s="4" customFormat="1" x14ac:dyDescent="0.2">
      <c r="A161" s="5"/>
      <c r="I161" s="190" t="s">
        <v>224</v>
      </c>
    </row>
    <row r="162" spans="1:9" s="4" customFormat="1" x14ac:dyDescent="0.2">
      <c r="A162" s="5"/>
      <c r="I162" s="190" t="s">
        <v>225</v>
      </c>
    </row>
    <row r="163" spans="1:9" s="4" customFormat="1" x14ac:dyDescent="0.2">
      <c r="A163" s="5"/>
      <c r="I163" s="190" t="s">
        <v>226</v>
      </c>
    </row>
    <row r="164" spans="1:9" s="4" customFormat="1" x14ac:dyDescent="0.2">
      <c r="A164" s="5"/>
      <c r="I164" s="190" t="s">
        <v>227</v>
      </c>
    </row>
    <row r="165" spans="1:9" s="4" customFormat="1" x14ac:dyDescent="0.2">
      <c r="A165" s="5"/>
      <c r="I165" s="190" t="s">
        <v>228</v>
      </c>
    </row>
    <row r="166" spans="1:9" s="4" customFormat="1" x14ac:dyDescent="0.2">
      <c r="A166" s="5"/>
      <c r="I166" s="190" t="s">
        <v>229</v>
      </c>
    </row>
    <row r="167" spans="1:9" s="4" customFormat="1" x14ac:dyDescent="0.2">
      <c r="A167" s="5"/>
      <c r="I167" s="190" t="s">
        <v>230</v>
      </c>
    </row>
    <row r="168" spans="1:9" s="4" customFormat="1" x14ac:dyDescent="0.2">
      <c r="A168" s="5"/>
      <c r="I168" s="190" t="s">
        <v>231</v>
      </c>
    </row>
    <row r="169" spans="1:9" s="4" customFormat="1" x14ac:dyDescent="0.2">
      <c r="A169" s="5"/>
      <c r="I169" s="190" t="s">
        <v>232</v>
      </c>
    </row>
    <row r="170" spans="1:9" s="4" customFormat="1" x14ac:dyDescent="0.2">
      <c r="A170" s="5"/>
      <c r="I170" s="190" t="s">
        <v>233</v>
      </c>
    </row>
    <row r="171" spans="1:9" s="4" customFormat="1" x14ac:dyDescent="0.2">
      <c r="A171" s="5"/>
      <c r="I171" s="190" t="s">
        <v>234</v>
      </c>
    </row>
    <row r="172" spans="1:9" s="4" customFormat="1" x14ac:dyDescent="0.2">
      <c r="A172" s="5"/>
      <c r="I172" s="190" t="s">
        <v>235</v>
      </c>
    </row>
    <row r="173" spans="1:9" s="4" customFormat="1" x14ac:dyDescent="0.2">
      <c r="A173" s="5"/>
      <c r="I173" s="190" t="s">
        <v>236</v>
      </c>
    </row>
    <row r="174" spans="1:9" s="4" customFormat="1" x14ac:dyDescent="0.2">
      <c r="A174" s="5"/>
      <c r="I174" s="190" t="s">
        <v>237</v>
      </c>
    </row>
    <row r="175" spans="1:9" s="4" customFormat="1" x14ac:dyDescent="0.2">
      <c r="A175" s="5"/>
      <c r="I175" s="190" t="s">
        <v>238</v>
      </c>
    </row>
    <row r="176" spans="1:9" s="4" customFormat="1" x14ac:dyDescent="0.2">
      <c r="A176" s="5"/>
      <c r="I176" s="190" t="s">
        <v>239</v>
      </c>
    </row>
    <row r="177" spans="1:9" s="4" customFormat="1" x14ac:dyDescent="0.2">
      <c r="A177" s="5"/>
      <c r="I177" s="190" t="s">
        <v>240</v>
      </c>
    </row>
    <row r="178" spans="1:9" s="4" customFormat="1" x14ac:dyDescent="0.2">
      <c r="A178" s="5"/>
      <c r="I178" s="190" t="s">
        <v>241</v>
      </c>
    </row>
    <row r="179" spans="1:9" s="4" customFormat="1" x14ac:dyDescent="0.2">
      <c r="A179" s="5"/>
      <c r="I179" s="190" t="s">
        <v>242</v>
      </c>
    </row>
    <row r="180" spans="1:9" s="4" customFormat="1" x14ac:dyDescent="0.2">
      <c r="A180" s="5"/>
      <c r="I180" s="190" t="s">
        <v>243</v>
      </c>
    </row>
    <row r="181" spans="1:9" s="4" customFormat="1" x14ac:dyDescent="0.2">
      <c r="A181" s="5"/>
      <c r="I181" s="190" t="s">
        <v>244</v>
      </c>
    </row>
    <row r="182" spans="1:9" s="4" customFormat="1" x14ac:dyDescent="0.2">
      <c r="A182" s="5"/>
      <c r="I182" s="190" t="s">
        <v>245</v>
      </c>
    </row>
    <row r="183" spans="1:9" s="4" customFormat="1" x14ac:dyDescent="0.2">
      <c r="A183" s="5"/>
      <c r="I183" s="190" t="s">
        <v>246</v>
      </c>
    </row>
    <row r="184" spans="1:9" s="4" customFormat="1" x14ac:dyDescent="0.2">
      <c r="A184" s="5"/>
      <c r="I184" s="190" t="s">
        <v>247</v>
      </c>
    </row>
    <row r="185" spans="1:9" s="4" customFormat="1" x14ac:dyDescent="0.2">
      <c r="A185" s="5"/>
      <c r="I185" s="190" t="s">
        <v>248</v>
      </c>
    </row>
    <row r="186" spans="1:9" s="4" customFormat="1" x14ac:dyDescent="0.2">
      <c r="A186" s="5"/>
      <c r="I186" s="190" t="s">
        <v>249</v>
      </c>
    </row>
    <row r="187" spans="1:9" s="4" customFormat="1" x14ac:dyDescent="0.2">
      <c r="A187" s="5"/>
      <c r="I187" s="190" t="s">
        <v>250</v>
      </c>
    </row>
    <row r="188" spans="1:9" s="4" customFormat="1" x14ac:dyDescent="0.2">
      <c r="A188" s="5"/>
      <c r="I188" s="190" t="s">
        <v>251</v>
      </c>
    </row>
    <row r="189" spans="1:9" s="4" customFormat="1" x14ac:dyDescent="0.2">
      <c r="A189" s="5"/>
      <c r="I189" s="190" t="s">
        <v>252</v>
      </c>
    </row>
    <row r="190" spans="1:9" s="4" customFormat="1" x14ac:dyDescent="0.2">
      <c r="A190" s="5"/>
      <c r="I190" s="190" t="s">
        <v>253</v>
      </c>
    </row>
    <row r="191" spans="1:9" s="4" customFormat="1" x14ac:dyDescent="0.2">
      <c r="A191" s="5"/>
      <c r="I191" s="190" t="s">
        <v>254</v>
      </c>
    </row>
    <row r="192" spans="1:9" s="4" customFormat="1" x14ac:dyDescent="0.2">
      <c r="A192" s="5"/>
      <c r="I192" s="190" t="s">
        <v>255</v>
      </c>
    </row>
    <row r="193" spans="1:9" s="4" customFormat="1" x14ac:dyDescent="0.2">
      <c r="A193" s="5"/>
      <c r="I193" s="190" t="s">
        <v>256</v>
      </c>
    </row>
    <row r="194" spans="1:9" s="4" customFormat="1" x14ac:dyDescent="0.2">
      <c r="A194" s="5"/>
      <c r="I194" s="190" t="s">
        <v>257</v>
      </c>
    </row>
    <row r="195" spans="1:9" s="4" customFormat="1" x14ac:dyDescent="0.2">
      <c r="A195" s="5"/>
      <c r="I195" s="190" t="s">
        <v>258</v>
      </c>
    </row>
    <row r="196" spans="1:9" s="4" customFormat="1" x14ac:dyDescent="0.2">
      <c r="A196" s="5"/>
      <c r="I196" s="190" t="s">
        <v>259</v>
      </c>
    </row>
    <row r="197" spans="1:9" s="4" customFormat="1" x14ac:dyDescent="0.2">
      <c r="A197" s="5"/>
      <c r="I197" s="190" t="s">
        <v>260</v>
      </c>
    </row>
    <row r="198" spans="1:9" s="4" customFormat="1" x14ac:dyDescent="0.2">
      <c r="A198" s="5"/>
      <c r="I198" s="190" t="s">
        <v>261</v>
      </c>
    </row>
    <row r="199" spans="1:9" s="4" customFormat="1" x14ac:dyDescent="0.2">
      <c r="A199" s="5"/>
      <c r="I199" s="190" t="s">
        <v>262</v>
      </c>
    </row>
    <row r="200" spans="1:9" s="4" customFormat="1" x14ac:dyDescent="0.2">
      <c r="A200" s="5"/>
      <c r="I200" s="190" t="s">
        <v>263</v>
      </c>
    </row>
    <row r="201" spans="1:9" s="4" customFormat="1" x14ac:dyDescent="0.2">
      <c r="A201" s="5"/>
      <c r="I201" s="190" t="s">
        <v>264</v>
      </c>
    </row>
    <row r="202" spans="1:9" s="4" customFormat="1" x14ac:dyDescent="0.2">
      <c r="A202" s="5"/>
      <c r="I202" s="190" t="s">
        <v>265</v>
      </c>
    </row>
    <row r="203" spans="1:9" s="4" customFormat="1" x14ac:dyDescent="0.2">
      <c r="A203" s="5"/>
      <c r="I203" s="190" t="s">
        <v>266</v>
      </c>
    </row>
    <row r="204" spans="1:9" s="4" customFormat="1" x14ac:dyDescent="0.2">
      <c r="A204" s="5"/>
      <c r="I204" s="190" t="s">
        <v>267</v>
      </c>
    </row>
    <row r="205" spans="1:9" s="4" customFormat="1" x14ac:dyDescent="0.2">
      <c r="A205" s="5"/>
      <c r="I205" s="190" t="s">
        <v>268</v>
      </c>
    </row>
    <row r="206" spans="1:9" s="4" customFormat="1" x14ac:dyDescent="0.2">
      <c r="A206" s="5"/>
      <c r="I206" s="190" t="s">
        <v>269</v>
      </c>
    </row>
    <row r="207" spans="1:9" s="4" customFormat="1" x14ac:dyDescent="0.2">
      <c r="A207" s="5"/>
      <c r="I207" s="190" t="s">
        <v>270</v>
      </c>
    </row>
    <row r="208" spans="1:9" s="4" customFormat="1" x14ac:dyDescent="0.2">
      <c r="A208" s="5"/>
      <c r="I208" s="190" t="s">
        <v>271</v>
      </c>
    </row>
    <row r="209" spans="1:9" s="4" customFormat="1" x14ac:dyDescent="0.2">
      <c r="A209" s="5"/>
      <c r="I209" s="190" t="s">
        <v>272</v>
      </c>
    </row>
    <row r="210" spans="1:9" s="4" customFormat="1" x14ac:dyDescent="0.2">
      <c r="A210" s="5"/>
      <c r="I210" s="190" t="s">
        <v>273</v>
      </c>
    </row>
    <row r="211" spans="1:9" s="4" customFormat="1" x14ac:dyDescent="0.2">
      <c r="A211" s="5"/>
      <c r="I211" s="190" t="s">
        <v>274</v>
      </c>
    </row>
    <row r="212" spans="1:9" s="4" customFormat="1" x14ac:dyDescent="0.2">
      <c r="A212" s="5"/>
      <c r="I212" s="190" t="s">
        <v>275</v>
      </c>
    </row>
    <row r="213" spans="1:9" s="4" customFormat="1" x14ac:dyDescent="0.2">
      <c r="A213" s="5"/>
      <c r="I213" s="190" t="s">
        <v>276</v>
      </c>
    </row>
    <row r="214" spans="1:9" s="4" customFormat="1" x14ac:dyDescent="0.2">
      <c r="A214" s="5"/>
      <c r="I214" s="190" t="s">
        <v>277</v>
      </c>
    </row>
    <row r="215" spans="1:9" s="4" customFormat="1" x14ac:dyDescent="0.2">
      <c r="A215" s="5"/>
      <c r="I215" s="190" t="s">
        <v>278</v>
      </c>
    </row>
    <row r="216" spans="1:9" s="4" customFormat="1" x14ac:dyDescent="0.2">
      <c r="A216" s="5"/>
      <c r="I216" s="190" t="s">
        <v>279</v>
      </c>
    </row>
    <row r="217" spans="1:9" s="4" customFormat="1" x14ac:dyDescent="0.2">
      <c r="A217" s="5"/>
      <c r="I217" s="190" t="s">
        <v>280</v>
      </c>
    </row>
    <row r="218" spans="1:9" s="4" customFormat="1" x14ac:dyDescent="0.2">
      <c r="A218" s="5"/>
      <c r="I218" s="190" t="s">
        <v>281</v>
      </c>
    </row>
    <row r="219" spans="1:9" s="4" customFormat="1" x14ac:dyDescent="0.2">
      <c r="A219" s="5"/>
      <c r="I219" s="190" t="s">
        <v>282</v>
      </c>
    </row>
    <row r="220" spans="1:9" s="4" customFormat="1" x14ac:dyDescent="0.2">
      <c r="A220" s="5"/>
      <c r="I220" s="190" t="s">
        <v>283</v>
      </c>
    </row>
    <row r="221" spans="1:9" s="4" customFormat="1" x14ac:dyDescent="0.2">
      <c r="A221" s="5"/>
      <c r="I221" s="190" t="s">
        <v>284</v>
      </c>
    </row>
    <row r="222" spans="1:9" s="4" customFormat="1" x14ac:dyDescent="0.2">
      <c r="A222" s="5"/>
      <c r="I222" s="190" t="s">
        <v>285</v>
      </c>
    </row>
    <row r="223" spans="1:9" s="4" customFormat="1" x14ac:dyDescent="0.2">
      <c r="A223" s="5"/>
      <c r="I223" s="190" t="s">
        <v>286</v>
      </c>
    </row>
    <row r="224" spans="1:9" s="4" customFormat="1" x14ac:dyDescent="0.2">
      <c r="A224" s="5"/>
      <c r="I224" s="190" t="s">
        <v>287</v>
      </c>
    </row>
    <row r="225" spans="1:9" s="4" customFormat="1" x14ac:dyDescent="0.2">
      <c r="A225" s="5"/>
      <c r="I225" s="190" t="s">
        <v>288</v>
      </c>
    </row>
    <row r="226" spans="1:9" s="4" customFormat="1" x14ac:dyDescent="0.2">
      <c r="A226" s="5"/>
      <c r="I226" s="190" t="s">
        <v>289</v>
      </c>
    </row>
    <row r="227" spans="1:9" s="4" customFormat="1" x14ac:dyDescent="0.2">
      <c r="A227" s="5"/>
      <c r="I227" s="190" t="s">
        <v>290</v>
      </c>
    </row>
    <row r="228" spans="1:9" s="4" customFormat="1" x14ac:dyDescent="0.2">
      <c r="A228" s="3"/>
      <c r="I228" s="190" t="s">
        <v>291</v>
      </c>
    </row>
    <row r="229" spans="1:9" s="4" customFormat="1" x14ac:dyDescent="0.2">
      <c r="A229" s="3"/>
      <c r="I229" s="190" t="s">
        <v>292</v>
      </c>
    </row>
    <row r="230" spans="1:9" s="4" customFormat="1" x14ac:dyDescent="0.2">
      <c r="A230" s="3"/>
      <c r="I230" s="190" t="s">
        <v>293</v>
      </c>
    </row>
    <row r="231" spans="1:9" s="4" customFormat="1" x14ac:dyDescent="0.2">
      <c r="A231" s="3"/>
      <c r="I231" s="190" t="s">
        <v>294</v>
      </c>
    </row>
    <row r="232" spans="1:9" s="4" customFormat="1" x14ac:dyDescent="0.2">
      <c r="A232" s="3"/>
      <c r="I232" s="190" t="s">
        <v>295</v>
      </c>
    </row>
    <row r="233" spans="1:9" s="4" customFormat="1" x14ac:dyDescent="0.2">
      <c r="A233" s="3"/>
      <c r="I233" s="190" t="s">
        <v>296</v>
      </c>
    </row>
    <row r="234" spans="1:9" s="4" customFormat="1" x14ac:dyDescent="0.2">
      <c r="A234" s="3"/>
      <c r="I234" s="190" t="s">
        <v>297</v>
      </c>
    </row>
    <row r="235" spans="1:9" s="4" customFormat="1" x14ac:dyDescent="0.2">
      <c r="A235" s="3"/>
      <c r="I235" s="190" t="s">
        <v>298</v>
      </c>
    </row>
    <row r="236" spans="1:9" s="4" customFormat="1" x14ac:dyDescent="0.2">
      <c r="A236" s="3"/>
      <c r="I236" s="190" t="s">
        <v>299</v>
      </c>
    </row>
    <row r="237" spans="1:9" s="4" customFormat="1" x14ac:dyDescent="0.2">
      <c r="A237" s="3"/>
      <c r="I237" s="190" t="s">
        <v>300</v>
      </c>
    </row>
    <row r="238" spans="1:9" s="4" customFormat="1" x14ac:dyDescent="0.2">
      <c r="A238" s="3"/>
      <c r="I238" s="190" t="s">
        <v>301</v>
      </c>
    </row>
    <row r="239" spans="1:9" s="4" customFormat="1" x14ac:dyDescent="0.2">
      <c r="A239" s="3"/>
      <c r="I239" s="190" t="s">
        <v>302</v>
      </c>
    </row>
    <row r="240" spans="1:9" s="4" customFormat="1" x14ac:dyDescent="0.2">
      <c r="A240" s="3"/>
      <c r="I240" s="190" t="s">
        <v>303</v>
      </c>
    </row>
    <row r="241" spans="1:9" s="4" customFormat="1" x14ac:dyDescent="0.2">
      <c r="A241" s="3"/>
      <c r="I241" s="190" t="s">
        <v>304</v>
      </c>
    </row>
    <row r="242" spans="1:9" s="4" customFormat="1" x14ac:dyDescent="0.2">
      <c r="A242" s="3"/>
      <c r="I242" s="190" t="s">
        <v>305</v>
      </c>
    </row>
    <row r="243" spans="1:9" s="4" customFormat="1" x14ac:dyDescent="0.2">
      <c r="A243" s="3"/>
      <c r="I243" s="190" t="s">
        <v>306</v>
      </c>
    </row>
    <row r="244" spans="1:9" s="4" customFormat="1" x14ac:dyDescent="0.2">
      <c r="A244" s="3"/>
      <c r="I244" s="190" t="s">
        <v>307</v>
      </c>
    </row>
    <row r="245" spans="1:9" s="4" customFormat="1" x14ac:dyDescent="0.2">
      <c r="A245" s="3"/>
      <c r="I245" s="190" t="s">
        <v>308</v>
      </c>
    </row>
    <row r="246" spans="1:9" s="4" customFormat="1" x14ac:dyDescent="0.2">
      <c r="A246" s="3"/>
      <c r="I246" s="190" t="s">
        <v>309</v>
      </c>
    </row>
    <row r="247" spans="1:9" s="4" customFormat="1" x14ac:dyDescent="0.2">
      <c r="A247" s="3"/>
      <c r="I247" s="190" t="s">
        <v>310</v>
      </c>
    </row>
    <row r="248" spans="1:9" s="4" customFormat="1" x14ac:dyDescent="0.2">
      <c r="A248" s="3"/>
      <c r="I248" s="190" t="s">
        <v>311</v>
      </c>
    </row>
    <row r="249" spans="1:9" s="4" customFormat="1" x14ac:dyDescent="0.2">
      <c r="A249" s="3"/>
      <c r="I249" s="190" t="s">
        <v>312</v>
      </c>
    </row>
    <row r="250" spans="1:9" x14ac:dyDescent="0.2">
      <c r="A250" s="3"/>
      <c r="I250" s="190" t="s">
        <v>313</v>
      </c>
    </row>
    <row r="251" spans="1:9" x14ac:dyDescent="0.2">
      <c r="A251" s="3"/>
      <c r="I251" s="190" t="s">
        <v>314</v>
      </c>
    </row>
    <row r="252" spans="1:9" x14ac:dyDescent="0.2">
      <c r="A252" s="3"/>
      <c r="I252" s="190" t="s">
        <v>315</v>
      </c>
    </row>
    <row r="253" spans="1:9" x14ac:dyDescent="0.2">
      <c r="A253" s="3"/>
      <c r="I253" s="190" t="s">
        <v>316</v>
      </c>
    </row>
    <row r="254" spans="1:9" x14ac:dyDescent="0.2">
      <c r="A254" s="3"/>
      <c r="I254" s="190" t="s">
        <v>317</v>
      </c>
    </row>
    <row r="255" spans="1:9" x14ac:dyDescent="0.2">
      <c r="A255" s="3"/>
      <c r="I255" s="190" t="s">
        <v>318</v>
      </c>
    </row>
    <row r="256" spans="1:9" x14ac:dyDescent="0.2">
      <c r="A256" s="3"/>
      <c r="I256" s="190" t="s">
        <v>319</v>
      </c>
    </row>
    <row r="257" spans="1:9" x14ac:dyDescent="0.2">
      <c r="A257" s="3"/>
      <c r="I257" s="190" t="s">
        <v>320</v>
      </c>
    </row>
    <row r="258" spans="1:9" x14ac:dyDescent="0.2">
      <c r="A258" s="3"/>
      <c r="I258" s="190" t="s">
        <v>321</v>
      </c>
    </row>
    <row r="259" spans="1:9" x14ac:dyDescent="0.2">
      <c r="A259" s="3"/>
      <c r="I259" s="190" t="s">
        <v>322</v>
      </c>
    </row>
    <row r="260" spans="1:9" x14ac:dyDescent="0.2">
      <c r="A260" s="3"/>
      <c r="I260" s="190" t="s">
        <v>323</v>
      </c>
    </row>
    <row r="261" spans="1:9" x14ac:dyDescent="0.2">
      <c r="A261" s="3"/>
      <c r="I261" s="190" t="s">
        <v>324</v>
      </c>
    </row>
    <row r="262" spans="1:9" x14ac:dyDescent="0.2">
      <c r="A262" s="3"/>
      <c r="I262" s="190" t="s">
        <v>325</v>
      </c>
    </row>
    <row r="263" spans="1:9" x14ac:dyDescent="0.2">
      <c r="A263" s="3"/>
      <c r="I263" s="190" t="s">
        <v>326</v>
      </c>
    </row>
    <row r="264" spans="1:9" x14ac:dyDescent="0.2">
      <c r="A264" s="3"/>
      <c r="I264" s="190" t="s">
        <v>327</v>
      </c>
    </row>
    <row r="265" spans="1:9" x14ac:dyDescent="0.2">
      <c r="A265" s="3"/>
      <c r="I265" s="190" t="s">
        <v>328</v>
      </c>
    </row>
    <row r="266" spans="1:9" x14ac:dyDescent="0.2">
      <c r="A266" s="3"/>
      <c r="I266" s="190" t="s">
        <v>329</v>
      </c>
    </row>
    <row r="267" spans="1:9" x14ac:dyDescent="0.2">
      <c r="A267" s="3"/>
      <c r="I267" s="190" t="s">
        <v>330</v>
      </c>
    </row>
    <row r="268" spans="1:9" x14ac:dyDescent="0.2">
      <c r="A268" s="3"/>
      <c r="I268" s="190" t="s">
        <v>331</v>
      </c>
    </row>
    <row r="269" spans="1:9" x14ac:dyDescent="0.2">
      <c r="A269" s="3"/>
      <c r="I269" s="190" t="s">
        <v>332</v>
      </c>
    </row>
    <row r="270" spans="1:9" x14ac:dyDescent="0.2">
      <c r="A270" s="3"/>
      <c r="I270" s="190" t="s">
        <v>333</v>
      </c>
    </row>
    <row r="271" spans="1:9" x14ac:dyDescent="0.2">
      <c r="A271" s="3"/>
      <c r="I271" s="190" t="s">
        <v>334</v>
      </c>
    </row>
    <row r="272" spans="1:9" x14ac:dyDescent="0.2">
      <c r="A272" s="3"/>
      <c r="I272" s="190" t="s">
        <v>335</v>
      </c>
    </row>
    <row r="273" spans="1:9" x14ac:dyDescent="0.2">
      <c r="A273" s="3"/>
      <c r="I273" s="190" t="s">
        <v>336</v>
      </c>
    </row>
    <row r="274" spans="1:9" x14ac:dyDescent="0.2">
      <c r="A274" s="3"/>
      <c r="I274" s="190" t="s">
        <v>337</v>
      </c>
    </row>
    <row r="275" spans="1:9" x14ac:dyDescent="0.2">
      <c r="A275" s="3"/>
      <c r="I275" s="190" t="s">
        <v>338</v>
      </c>
    </row>
    <row r="276" spans="1:9" x14ac:dyDescent="0.2">
      <c r="A276" s="3"/>
      <c r="I276" s="190" t="s">
        <v>339</v>
      </c>
    </row>
    <row r="277" spans="1:9" x14ac:dyDescent="0.2">
      <c r="A277" s="3"/>
      <c r="I277" s="190" t="s">
        <v>340</v>
      </c>
    </row>
    <row r="278" spans="1:9" x14ac:dyDescent="0.2">
      <c r="A278" s="3"/>
      <c r="I278" s="190" t="s">
        <v>341</v>
      </c>
    </row>
    <row r="279" spans="1:9" x14ac:dyDescent="0.2">
      <c r="A279" s="3"/>
      <c r="I279" s="190" t="s">
        <v>342</v>
      </c>
    </row>
    <row r="280" spans="1:9" x14ac:dyDescent="0.2">
      <c r="A280" s="3"/>
      <c r="I280" s="190" t="s">
        <v>343</v>
      </c>
    </row>
    <row r="281" spans="1:9" x14ac:dyDescent="0.2">
      <c r="A281" s="3"/>
      <c r="I281" s="190" t="s">
        <v>344</v>
      </c>
    </row>
    <row r="282" spans="1:9" x14ac:dyDescent="0.2">
      <c r="A282" s="3"/>
      <c r="I282" s="190" t="s">
        <v>345</v>
      </c>
    </row>
    <row r="283" spans="1:9" x14ac:dyDescent="0.2">
      <c r="A283" s="3"/>
      <c r="I283" s="190" t="s">
        <v>346</v>
      </c>
    </row>
    <row r="284" spans="1:9" x14ac:dyDescent="0.2">
      <c r="A284" s="3"/>
      <c r="I284" s="190" t="s">
        <v>347</v>
      </c>
    </row>
    <row r="285" spans="1:9" x14ac:dyDescent="0.2">
      <c r="A285" s="3"/>
      <c r="I285" s="190" t="s">
        <v>348</v>
      </c>
    </row>
    <row r="286" spans="1:9" x14ac:dyDescent="0.2">
      <c r="A286" s="3"/>
      <c r="I286" s="190" t="s">
        <v>349</v>
      </c>
    </row>
    <row r="287" spans="1:9" x14ac:dyDescent="0.2">
      <c r="A287" s="3"/>
      <c r="I287" s="190" t="s">
        <v>350</v>
      </c>
    </row>
    <row r="288" spans="1:9" x14ac:dyDescent="0.2">
      <c r="A288" s="3"/>
      <c r="I288" s="190" t="s">
        <v>351</v>
      </c>
    </row>
    <row r="289" spans="1:9" x14ac:dyDescent="0.2">
      <c r="A289" s="3"/>
      <c r="I289" s="190" t="s">
        <v>352</v>
      </c>
    </row>
    <row r="290" spans="1:9" x14ac:dyDescent="0.2">
      <c r="A290" s="3"/>
      <c r="I290" s="190" t="s">
        <v>353</v>
      </c>
    </row>
    <row r="291" spans="1:9" x14ac:dyDescent="0.2">
      <c r="A291" s="3"/>
      <c r="I291" s="190" t="s">
        <v>354</v>
      </c>
    </row>
    <row r="292" spans="1:9" x14ac:dyDescent="0.2">
      <c r="A292" s="3"/>
      <c r="I292" s="190" t="s">
        <v>355</v>
      </c>
    </row>
    <row r="293" spans="1:9" x14ac:dyDescent="0.2">
      <c r="A293" s="3"/>
      <c r="I293" s="190" t="s">
        <v>356</v>
      </c>
    </row>
    <row r="294" spans="1:9" x14ac:dyDescent="0.2">
      <c r="A294" s="3"/>
      <c r="I294" s="190" t="s">
        <v>357</v>
      </c>
    </row>
    <row r="295" spans="1:9" x14ac:dyDescent="0.2">
      <c r="A295" s="3"/>
      <c r="I295" s="190" t="s">
        <v>358</v>
      </c>
    </row>
    <row r="296" spans="1:9" x14ac:dyDescent="0.2">
      <c r="A296" s="3"/>
      <c r="I296" s="190" t="s">
        <v>359</v>
      </c>
    </row>
    <row r="297" spans="1:9" x14ac:dyDescent="0.2">
      <c r="A297" s="3"/>
      <c r="I297" s="190" t="s">
        <v>360</v>
      </c>
    </row>
    <row r="298" spans="1:9" x14ac:dyDescent="0.2">
      <c r="A298" s="3"/>
      <c r="I298" s="190" t="s">
        <v>361</v>
      </c>
    </row>
    <row r="299" spans="1:9" x14ac:dyDescent="0.2">
      <c r="A299" s="3"/>
      <c r="I299" s="190" t="s">
        <v>362</v>
      </c>
    </row>
    <row r="300" spans="1:9" x14ac:dyDescent="0.2">
      <c r="A300" s="3"/>
      <c r="I300" s="190" t="s">
        <v>363</v>
      </c>
    </row>
    <row r="301" spans="1:9" x14ac:dyDescent="0.2">
      <c r="A301" s="3"/>
      <c r="I301" s="190" t="s">
        <v>364</v>
      </c>
    </row>
    <row r="302" spans="1:9" x14ac:dyDescent="0.2">
      <c r="A302" s="3"/>
      <c r="I302" s="190" t="s">
        <v>365</v>
      </c>
    </row>
    <row r="303" spans="1:9" x14ac:dyDescent="0.2">
      <c r="A303" s="3"/>
      <c r="I303" s="190" t="s">
        <v>366</v>
      </c>
    </row>
    <row r="304" spans="1:9" x14ac:dyDescent="0.2">
      <c r="A304" s="3"/>
      <c r="I304" s="190" t="s">
        <v>367</v>
      </c>
    </row>
    <row r="305" spans="1:9" x14ac:dyDescent="0.2">
      <c r="A305" s="3"/>
      <c r="I305" s="190" t="s">
        <v>368</v>
      </c>
    </row>
    <row r="306" spans="1:9" x14ac:dyDescent="0.2">
      <c r="A306" s="3"/>
      <c r="I306" s="190" t="s">
        <v>369</v>
      </c>
    </row>
    <row r="307" spans="1:9" x14ac:dyDescent="0.2">
      <c r="A307" s="3"/>
      <c r="I307" s="190" t="s">
        <v>370</v>
      </c>
    </row>
    <row r="308" spans="1:9" x14ac:dyDescent="0.2">
      <c r="A308" s="3"/>
      <c r="I308" s="190" t="s">
        <v>371</v>
      </c>
    </row>
    <row r="309" spans="1:9" x14ac:dyDescent="0.2">
      <c r="A309" s="3"/>
      <c r="I309" s="190" t="s">
        <v>372</v>
      </c>
    </row>
    <row r="310" spans="1:9" x14ac:dyDescent="0.2">
      <c r="A310" s="3"/>
      <c r="I310" s="190" t="s">
        <v>373</v>
      </c>
    </row>
    <row r="311" spans="1:9" x14ac:dyDescent="0.2">
      <c r="A311" s="3"/>
      <c r="I311" s="190" t="s">
        <v>374</v>
      </c>
    </row>
    <row r="312" spans="1:9" x14ac:dyDescent="0.2">
      <c r="A312" s="3"/>
      <c r="I312" s="190" t="s">
        <v>375</v>
      </c>
    </row>
    <row r="313" spans="1:9" x14ac:dyDescent="0.2">
      <c r="A313" s="3"/>
      <c r="I313" s="190" t="s">
        <v>376</v>
      </c>
    </row>
    <row r="314" spans="1:9" x14ac:dyDescent="0.2">
      <c r="A314" s="3"/>
      <c r="I314" s="190" t="s">
        <v>377</v>
      </c>
    </row>
    <row r="315" spans="1:9" x14ac:dyDescent="0.2">
      <c r="A315" s="3"/>
      <c r="I315" s="190" t="s">
        <v>378</v>
      </c>
    </row>
    <row r="316" spans="1:9" x14ac:dyDescent="0.2">
      <c r="A316" s="3"/>
      <c r="I316" s="190" t="s">
        <v>379</v>
      </c>
    </row>
    <row r="317" spans="1:9" x14ac:dyDescent="0.2">
      <c r="A317" s="3"/>
      <c r="I317" s="190" t="s">
        <v>380</v>
      </c>
    </row>
    <row r="318" spans="1:9" x14ac:dyDescent="0.2">
      <c r="A318" s="3"/>
      <c r="I318" s="190" t="s">
        <v>381</v>
      </c>
    </row>
    <row r="319" spans="1:9" x14ac:dyDescent="0.2">
      <c r="A319" s="3"/>
      <c r="I319" s="190" t="s">
        <v>382</v>
      </c>
    </row>
    <row r="320" spans="1:9" x14ac:dyDescent="0.2">
      <c r="A320" s="3"/>
      <c r="I320" s="190" t="s">
        <v>383</v>
      </c>
    </row>
    <row r="321" spans="1:9" x14ac:dyDescent="0.2">
      <c r="A321" s="3"/>
      <c r="I321" s="190" t="s">
        <v>384</v>
      </c>
    </row>
    <row r="322" spans="1:9" x14ac:dyDescent="0.2">
      <c r="A322" s="3"/>
      <c r="I322" s="190" t="s">
        <v>385</v>
      </c>
    </row>
    <row r="323" spans="1:9" x14ac:dyDescent="0.2">
      <c r="A323" s="3"/>
      <c r="I323" s="190" t="s">
        <v>386</v>
      </c>
    </row>
    <row r="324" spans="1:9" x14ac:dyDescent="0.2">
      <c r="A324" s="3"/>
      <c r="I324" s="190" t="s">
        <v>387</v>
      </c>
    </row>
    <row r="325" spans="1:9" x14ac:dyDescent="0.2">
      <c r="A325" s="3"/>
      <c r="I325" s="190" t="s">
        <v>388</v>
      </c>
    </row>
    <row r="326" spans="1:9" x14ac:dyDescent="0.2">
      <c r="A326" s="3"/>
      <c r="I326" s="190" t="s">
        <v>389</v>
      </c>
    </row>
    <row r="327" spans="1:9" x14ac:dyDescent="0.2">
      <c r="A327" s="3"/>
      <c r="I327" s="190" t="s">
        <v>390</v>
      </c>
    </row>
    <row r="328" spans="1:9" x14ac:dyDescent="0.2">
      <c r="A328" s="3"/>
      <c r="I328" s="190" t="s">
        <v>391</v>
      </c>
    </row>
    <row r="329" spans="1:9" x14ac:dyDescent="0.2">
      <c r="A329" s="3"/>
      <c r="I329" s="190" t="s">
        <v>392</v>
      </c>
    </row>
    <row r="330" spans="1:9" x14ac:dyDescent="0.2">
      <c r="A330" s="3"/>
      <c r="I330" s="190" t="s">
        <v>393</v>
      </c>
    </row>
    <row r="331" spans="1:9" x14ac:dyDescent="0.2">
      <c r="A331" s="3"/>
      <c r="I331" s="190" t="s">
        <v>394</v>
      </c>
    </row>
    <row r="332" spans="1:9" x14ac:dyDescent="0.2">
      <c r="A332" s="3"/>
      <c r="I332" s="190" t="s">
        <v>395</v>
      </c>
    </row>
    <row r="333" spans="1:9" x14ac:dyDescent="0.2">
      <c r="A333" s="3"/>
      <c r="I333" s="190" t="s">
        <v>396</v>
      </c>
    </row>
    <row r="334" spans="1:9" x14ac:dyDescent="0.2">
      <c r="A334" s="3"/>
      <c r="I334" s="190" t="s">
        <v>397</v>
      </c>
    </row>
    <row r="335" spans="1:9" x14ac:dyDescent="0.2">
      <c r="A335" s="3"/>
      <c r="I335" s="190" t="s">
        <v>398</v>
      </c>
    </row>
    <row r="336" spans="1:9" x14ac:dyDescent="0.2">
      <c r="A336" s="3"/>
      <c r="I336" s="190" t="s">
        <v>399</v>
      </c>
    </row>
    <row r="337" spans="1:9" x14ac:dyDescent="0.2">
      <c r="A337" s="3"/>
      <c r="I337" s="190" t="s">
        <v>400</v>
      </c>
    </row>
    <row r="338" spans="1:9" x14ac:dyDescent="0.2">
      <c r="A338" s="3"/>
      <c r="I338" s="190" t="s">
        <v>401</v>
      </c>
    </row>
    <row r="339" spans="1:9" x14ac:dyDescent="0.2">
      <c r="A339" s="3"/>
      <c r="I339" s="190" t="s">
        <v>402</v>
      </c>
    </row>
    <row r="340" spans="1:9" x14ac:dyDescent="0.2">
      <c r="A340" s="3"/>
      <c r="I340" s="190" t="s">
        <v>403</v>
      </c>
    </row>
    <row r="341" spans="1:9" x14ac:dyDescent="0.2">
      <c r="A341" s="3"/>
      <c r="I341" s="190" t="s">
        <v>404</v>
      </c>
    </row>
    <row r="342" spans="1:9" x14ac:dyDescent="0.2">
      <c r="A342" s="3"/>
      <c r="I342" s="190" t="s">
        <v>405</v>
      </c>
    </row>
    <row r="343" spans="1:9" x14ac:dyDescent="0.2">
      <c r="A343" s="3"/>
      <c r="I343" s="190" t="s">
        <v>406</v>
      </c>
    </row>
    <row r="344" spans="1:9" x14ac:dyDescent="0.2">
      <c r="A344" s="3"/>
      <c r="I344" s="190" t="s">
        <v>407</v>
      </c>
    </row>
    <row r="345" spans="1:9" x14ac:dyDescent="0.2">
      <c r="A345" s="3"/>
      <c r="I345" s="190" t="s">
        <v>408</v>
      </c>
    </row>
    <row r="346" spans="1:9" x14ac:dyDescent="0.2">
      <c r="A346" s="3"/>
      <c r="I346" s="190" t="s">
        <v>409</v>
      </c>
    </row>
    <row r="347" spans="1:9" x14ac:dyDescent="0.2">
      <c r="A347" s="3"/>
      <c r="I347" s="190" t="s">
        <v>410</v>
      </c>
    </row>
    <row r="348" spans="1:9" x14ac:dyDescent="0.2">
      <c r="A348" s="3"/>
      <c r="I348" s="190" t="s">
        <v>411</v>
      </c>
    </row>
    <row r="349" spans="1:9" x14ac:dyDescent="0.2">
      <c r="A349" s="3"/>
      <c r="I349" s="190" t="s">
        <v>412</v>
      </c>
    </row>
    <row r="350" spans="1:9" x14ac:dyDescent="0.2">
      <c r="A350" s="3"/>
      <c r="I350" s="190" t="s">
        <v>413</v>
      </c>
    </row>
    <row r="351" spans="1:9" x14ac:dyDescent="0.2">
      <c r="A351" s="3"/>
      <c r="I351" s="190" t="s">
        <v>414</v>
      </c>
    </row>
    <row r="352" spans="1:9" x14ac:dyDescent="0.2">
      <c r="A352" s="3"/>
      <c r="I352" s="190" t="s">
        <v>415</v>
      </c>
    </row>
    <row r="353" spans="1:9" x14ac:dyDescent="0.2">
      <c r="A353" s="3"/>
      <c r="I353" s="190" t="s">
        <v>416</v>
      </c>
    </row>
    <row r="354" spans="1:9" x14ac:dyDescent="0.2">
      <c r="A354" s="3"/>
      <c r="I354" s="190" t="s">
        <v>417</v>
      </c>
    </row>
    <row r="355" spans="1:9" x14ac:dyDescent="0.2">
      <c r="A355" s="3"/>
      <c r="I355" s="190" t="s">
        <v>418</v>
      </c>
    </row>
    <row r="356" spans="1:9" x14ac:dyDescent="0.2">
      <c r="A356" s="3"/>
      <c r="I356" s="190" t="s">
        <v>419</v>
      </c>
    </row>
    <row r="357" spans="1:9" x14ac:dyDescent="0.2">
      <c r="A357" s="3"/>
      <c r="I357" s="190" t="s">
        <v>420</v>
      </c>
    </row>
    <row r="358" spans="1:9" x14ac:dyDescent="0.2">
      <c r="A358" s="3"/>
      <c r="I358" s="190" t="s">
        <v>421</v>
      </c>
    </row>
    <row r="359" spans="1:9" x14ac:dyDescent="0.2">
      <c r="A359" s="3"/>
      <c r="I359" s="190" t="s">
        <v>422</v>
      </c>
    </row>
    <row r="360" spans="1:9" x14ac:dyDescent="0.2">
      <c r="A360" s="3"/>
      <c r="I360" s="190" t="s">
        <v>423</v>
      </c>
    </row>
    <row r="361" spans="1:9" x14ac:dyDescent="0.2">
      <c r="A361" s="3"/>
      <c r="I361" s="190" t="s">
        <v>424</v>
      </c>
    </row>
    <row r="362" spans="1:9" x14ac:dyDescent="0.2">
      <c r="A362" s="3"/>
      <c r="I362" s="190" t="s">
        <v>425</v>
      </c>
    </row>
    <row r="363" spans="1:9" x14ac:dyDescent="0.2">
      <c r="A363" s="3"/>
      <c r="I363" s="190" t="s">
        <v>426</v>
      </c>
    </row>
    <row r="364" spans="1:9" x14ac:dyDescent="0.2">
      <c r="A364" s="3"/>
      <c r="I364" s="190" t="s">
        <v>427</v>
      </c>
    </row>
    <row r="365" spans="1:9" x14ac:dyDescent="0.2">
      <c r="A365" s="3"/>
      <c r="I365" s="190" t="s">
        <v>428</v>
      </c>
    </row>
    <row r="366" spans="1:9" x14ac:dyDescent="0.2">
      <c r="A366" s="3"/>
      <c r="I366" s="190" t="s">
        <v>429</v>
      </c>
    </row>
    <row r="367" spans="1:9" x14ac:dyDescent="0.2">
      <c r="A367" s="3"/>
      <c r="I367" s="190" t="s">
        <v>430</v>
      </c>
    </row>
    <row r="368" spans="1:9" x14ac:dyDescent="0.2">
      <c r="A368" s="3"/>
      <c r="I368" s="190" t="s">
        <v>431</v>
      </c>
    </row>
    <row r="369" spans="1:9" x14ac:dyDescent="0.2">
      <c r="A369" s="3"/>
      <c r="I369" s="190" t="s">
        <v>432</v>
      </c>
    </row>
    <row r="370" spans="1:9" x14ac:dyDescent="0.2">
      <c r="A370" s="3"/>
      <c r="I370" s="190" t="s">
        <v>433</v>
      </c>
    </row>
    <row r="371" spans="1:9" x14ac:dyDescent="0.2">
      <c r="A371" s="3"/>
      <c r="I371" s="190" t="s">
        <v>434</v>
      </c>
    </row>
    <row r="372" spans="1:9" x14ac:dyDescent="0.2">
      <c r="A372" s="3"/>
      <c r="I372" s="190" t="s">
        <v>435</v>
      </c>
    </row>
    <row r="373" spans="1:9" x14ac:dyDescent="0.2">
      <c r="A373" s="3"/>
      <c r="I373" s="190" t="s">
        <v>436</v>
      </c>
    </row>
    <row r="374" spans="1:9" x14ac:dyDescent="0.2">
      <c r="A374" s="3"/>
      <c r="I374" s="190" t="s">
        <v>437</v>
      </c>
    </row>
    <row r="375" spans="1:9" x14ac:dyDescent="0.2">
      <c r="A375" s="3"/>
      <c r="I375" s="190" t="s">
        <v>438</v>
      </c>
    </row>
    <row r="376" spans="1:9" x14ac:dyDescent="0.2">
      <c r="A376" s="3"/>
      <c r="I376" s="190" t="s">
        <v>439</v>
      </c>
    </row>
    <row r="377" spans="1:9" x14ac:dyDescent="0.2">
      <c r="A377" s="3"/>
      <c r="I377" s="190" t="s">
        <v>440</v>
      </c>
    </row>
    <row r="378" spans="1:9" x14ac:dyDescent="0.2">
      <c r="A378" s="3"/>
      <c r="I378" s="190" t="s">
        <v>441</v>
      </c>
    </row>
    <row r="379" spans="1:9" x14ac:dyDescent="0.2">
      <c r="A379" s="3"/>
      <c r="I379" s="190" t="s">
        <v>442</v>
      </c>
    </row>
    <row r="380" spans="1:9" x14ac:dyDescent="0.2">
      <c r="A380" s="3"/>
      <c r="I380" s="190" t="s">
        <v>443</v>
      </c>
    </row>
    <row r="381" spans="1:9" x14ac:dyDescent="0.2">
      <c r="A381" s="3"/>
      <c r="I381" s="190" t="s">
        <v>444</v>
      </c>
    </row>
    <row r="382" spans="1:9" x14ac:dyDescent="0.2">
      <c r="A382" s="3"/>
      <c r="I382" s="190" t="s">
        <v>445</v>
      </c>
    </row>
    <row r="383" spans="1:9" x14ac:dyDescent="0.2">
      <c r="A383" s="3"/>
      <c r="I383" s="190" t="s">
        <v>446</v>
      </c>
    </row>
    <row r="384" spans="1:9" x14ac:dyDescent="0.2">
      <c r="A384" s="3"/>
      <c r="I384" s="190" t="s">
        <v>447</v>
      </c>
    </row>
    <row r="385" spans="1:9" x14ac:dyDescent="0.2">
      <c r="A385" s="3"/>
      <c r="I385" s="190" t="s">
        <v>448</v>
      </c>
    </row>
    <row r="386" spans="1:9" x14ac:dyDescent="0.2">
      <c r="A386" s="3"/>
      <c r="I386" s="190" t="s">
        <v>449</v>
      </c>
    </row>
    <row r="387" spans="1:9" x14ac:dyDescent="0.2">
      <c r="A387" s="3"/>
      <c r="I387" s="190" t="s">
        <v>450</v>
      </c>
    </row>
    <row r="388" spans="1:9" x14ac:dyDescent="0.2">
      <c r="A388" s="3"/>
      <c r="I388" s="190" t="s">
        <v>451</v>
      </c>
    </row>
    <row r="389" spans="1:9" x14ac:dyDescent="0.2">
      <c r="A389" s="3"/>
      <c r="I389" s="190" t="s">
        <v>452</v>
      </c>
    </row>
    <row r="390" spans="1:9" x14ac:dyDescent="0.2">
      <c r="A390" s="3"/>
      <c r="I390" s="190" t="s">
        <v>453</v>
      </c>
    </row>
    <row r="391" spans="1:9" x14ac:dyDescent="0.2">
      <c r="A391" s="3"/>
      <c r="I391" s="190" t="s">
        <v>454</v>
      </c>
    </row>
    <row r="392" spans="1:9" x14ac:dyDescent="0.2">
      <c r="A392" s="3"/>
      <c r="I392" s="190" t="s">
        <v>455</v>
      </c>
    </row>
    <row r="393" spans="1:9" x14ac:dyDescent="0.2">
      <c r="A393" s="3"/>
      <c r="I393" s="190" t="s">
        <v>456</v>
      </c>
    </row>
    <row r="394" spans="1:9" x14ac:dyDescent="0.2">
      <c r="A394" s="3"/>
      <c r="I394" s="190" t="s">
        <v>457</v>
      </c>
    </row>
    <row r="395" spans="1:9" x14ac:dyDescent="0.2">
      <c r="A395" s="3"/>
      <c r="I395" s="190" t="s">
        <v>458</v>
      </c>
    </row>
    <row r="396" spans="1:9" x14ac:dyDescent="0.2">
      <c r="A396" s="3"/>
      <c r="I396" s="190" t="s">
        <v>459</v>
      </c>
    </row>
    <row r="397" spans="1:9" x14ac:dyDescent="0.2">
      <c r="A397" s="3"/>
      <c r="I397" s="190" t="s">
        <v>460</v>
      </c>
    </row>
    <row r="398" spans="1:9" x14ac:dyDescent="0.2">
      <c r="A398" s="3"/>
      <c r="I398" s="190" t="s">
        <v>461</v>
      </c>
    </row>
    <row r="399" spans="1:9" x14ac:dyDescent="0.2">
      <c r="A399" s="3"/>
      <c r="I399" s="190" t="s">
        <v>462</v>
      </c>
    </row>
    <row r="400" spans="1:9" x14ac:dyDescent="0.2">
      <c r="A400" s="3"/>
      <c r="I400" s="190" t="s">
        <v>463</v>
      </c>
    </row>
    <row r="401" spans="1:9" x14ac:dyDescent="0.2">
      <c r="A401" s="3"/>
      <c r="I401" s="190" t="s">
        <v>464</v>
      </c>
    </row>
    <row r="402" spans="1:9" x14ac:dyDescent="0.2">
      <c r="A402" s="3"/>
      <c r="I402" s="190" t="s">
        <v>465</v>
      </c>
    </row>
    <row r="403" spans="1:9" x14ac:dyDescent="0.2">
      <c r="A403" s="3"/>
      <c r="I403" s="190" t="s">
        <v>466</v>
      </c>
    </row>
    <row r="404" spans="1:9" x14ac:dyDescent="0.2">
      <c r="A404" s="3"/>
      <c r="I404" s="190" t="s">
        <v>467</v>
      </c>
    </row>
    <row r="405" spans="1:9" x14ac:dyDescent="0.2">
      <c r="A405" s="3"/>
      <c r="I405" s="190" t="s">
        <v>468</v>
      </c>
    </row>
    <row r="406" spans="1:9" x14ac:dyDescent="0.2">
      <c r="A406" s="3"/>
      <c r="I406" s="190" t="s">
        <v>469</v>
      </c>
    </row>
    <row r="407" spans="1:9" x14ac:dyDescent="0.2">
      <c r="A407" s="3"/>
      <c r="I407" s="190" t="s">
        <v>470</v>
      </c>
    </row>
    <row r="408" spans="1:9" x14ac:dyDescent="0.2">
      <c r="A408" s="3"/>
      <c r="I408" s="190" t="s">
        <v>471</v>
      </c>
    </row>
    <row r="409" spans="1:9" x14ac:dyDescent="0.2">
      <c r="A409" s="3"/>
      <c r="I409" s="190" t="s">
        <v>472</v>
      </c>
    </row>
    <row r="410" spans="1:9" x14ac:dyDescent="0.2">
      <c r="A410" s="3"/>
      <c r="I410" s="190" t="s">
        <v>473</v>
      </c>
    </row>
    <row r="411" spans="1:9" x14ac:dyDescent="0.2">
      <c r="A411" s="3"/>
      <c r="I411" s="190" t="s">
        <v>474</v>
      </c>
    </row>
    <row r="412" spans="1:9" x14ac:dyDescent="0.2">
      <c r="A412" s="3"/>
      <c r="I412" s="190" t="s">
        <v>475</v>
      </c>
    </row>
    <row r="413" spans="1:9" x14ac:dyDescent="0.2">
      <c r="A413" s="3"/>
      <c r="I413" s="190" t="s">
        <v>476</v>
      </c>
    </row>
    <row r="414" spans="1:9" x14ac:dyDescent="0.2">
      <c r="A414" s="3"/>
      <c r="I414" s="190" t="s">
        <v>477</v>
      </c>
    </row>
    <row r="415" spans="1:9" x14ac:dyDescent="0.2">
      <c r="A415" s="3"/>
      <c r="I415" s="190" t="s">
        <v>478</v>
      </c>
    </row>
    <row r="416" spans="1:9" x14ac:dyDescent="0.2">
      <c r="A416" s="3"/>
      <c r="I416" s="190" t="s">
        <v>479</v>
      </c>
    </row>
    <row r="417" spans="1:9" x14ac:dyDescent="0.2">
      <c r="A417" s="3"/>
      <c r="I417" s="190" t="s">
        <v>480</v>
      </c>
    </row>
    <row r="418" spans="1:9" x14ac:dyDescent="0.2">
      <c r="A418" s="3"/>
      <c r="I418" s="190" t="s">
        <v>481</v>
      </c>
    </row>
    <row r="419" spans="1:9" x14ac:dyDescent="0.2">
      <c r="A419" s="3"/>
      <c r="I419" s="190" t="s">
        <v>482</v>
      </c>
    </row>
    <row r="420" spans="1:9" x14ac:dyDescent="0.2">
      <c r="A420" s="3"/>
      <c r="I420" s="190" t="s">
        <v>483</v>
      </c>
    </row>
    <row r="421" spans="1:9" x14ac:dyDescent="0.2">
      <c r="A421" s="3"/>
      <c r="I421" s="190" t="s">
        <v>484</v>
      </c>
    </row>
    <row r="422" spans="1:9" x14ac:dyDescent="0.2">
      <c r="A422" s="3"/>
      <c r="I422" s="190" t="s">
        <v>485</v>
      </c>
    </row>
    <row r="423" spans="1:9" x14ac:dyDescent="0.2">
      <c r="A423" s="3"/>
      <c r="I423" s="190" t="s">
        <v>486</v>
      </c>
    </row>
    <row r="424" spans="1:9" x14ac:dyDescent="0.2">
      <c r="A424" s="3"/>
      <c r="I424" s="190" t="s">
        <v>487</v>
      </c>
    </row>
    <row r="425" spans="1:9" x14ac:dyDescent="0.2">
      <c r="A425" s="3"/>
      <c r="I425" s="190" t="s">
        <v>488</v>
      </c>
    </row>
    <row r="426" spans="1:9" x14ac:dyDescent="0.2">
      <c r="A426" s="3"/>
      <c r="I426" s="190" t="s">
        <v>489</v>
      </c>
    </row>
    <row r="427" spans="1:9" x14ac:dyDescent="0.2">
      <c r="A427" s="3"/>
      <c r="I427" s="190" t="s">
        <v>490</v>
      </c>
    </row>
    <row r="428" spans="1:9" x14ac:dyDescent="0.2">
      <c r="A428" s="3"/>
      <c r="I428" s="190" t="s">
        <v>491</v>
      </c>
    </row>
    <row r="429" spans="1:9" x14ac:dyDescent="0.2">
      <c r="A429" s="3"/>
      <c r="I429" s="190" t="s">
        <v>492</v>
      </c>
    </row>
    <row r="430" spans="1:9" x14ac:dyDescent="0.2">
      <c r="A430" s="3"/>
      <c r="I430" s="190" t="s">
        <v>493</v>
      </c>
    </row>
    <row r="431" spans="1:9" x14ac:dyDescent="0.2">
      <c r="A431" s="3"/>
      <c r="I431" s="190" t="s">
        <v>494</v>
      </c>
    </row>
    <row r="432" spans="1:9" x14ac:dyDescent="0.2">
      <c r="A432" s="3"/>
      <c r="I432" s="190" t="s">
        <v>495</v>
      </c>
    </row>
    <row r="433" spans="1:9" x14ac:dyDescent="0.2">
      <c r="A433" s="3"/>
      <c r="I433" s="190" t="s">
        <v>496</v>
      </c>
    </row>
    <row r="434" spans="1:9" x14ac:dyDescent="0.2">
      <c r="A434" s="3"/>
      <c r="I434" s="190" t="s">
        <v>497</v>
      </c>
    </row>
    <row r="435" spans="1:9" x14ac:dyDescent="0.2">
      <c r="A435" s="3"/>
      <c r="I435" s="190" t="s">
        <v>498</v>
      </c>
    </row>
    <row r="436" spans="1:9" x14ac:dyDescent="0.2">
      <c r="A436" s="3"/>
      <c r="I436" s="190" t="s">
        <v>499</v>
      </c>
    </row>
    <row r="437" spans="1:9" x14ac:dyDescent="0.2">
      <c r="A437" s="3"/>
      <c r="I437" s="190" t="s">
        <v>500</v>
      </c>
    </row>
    <row r="438" spans="1:9" x14ac:dyDescent="0.2">
      <c r="A438" s="3"/>
      <c r="I438" s="190" t="s">
        <v>501</v>
      </c>
    </row>
    <row r="439" spans="1:9" x14ac:dyDescent="0.2">
      <c r="A439" s="3"/>
      <c r="I439" s="190" t="s">
        <v>502</v>
      </c>
    </row>
    <row r="440" spans="1:9" x14ac:dyDescent="0.2">
      <c r="A440" s="3"/>
      <c r="I440" s="190" t="s">
        <v>503</v>
      </c>
    </row>
    <row r="441" spans="1:9" x14ac:dyDescent="0.2">
      <c r="A441" s="3"/>
      <c r="I441" s="190" t="s">
        <v>504</v>
      </c>
    </row>
    <row r="442" spans="1:9" x14ac:dyDescent="0.2">
      <c r="A442" s="3"/>
      <c r="I442" s="190" t="s">
        <v>505</v>
      </c>
    </row>
    <row r="443" spans="1:9" x14ac:dyDescent="0.2">
      <c r="A443" s="3"/>
      <c r="I443" s="190" t="s">
        <v>506</v>
      </c>
    </row>
    <row r="444" spans="1:9" x14ac:dyDescent="0.2">
      <c r="A444" s="3"/>
      <c r="I444" s="190" t="s">
        <v>507</v>
      </c>
    </row>
    <row r="445" spans="1:9" x14ac:dyDescent="0.2">
      <c r="A445" s="3"/>
      <c r="I445" s="190" t="s">
        <v>508</v>
      </c>
    </row>
    <row r="446" spans="1:9" x14ac:dyDescent="0.2">
      <c r="A446" s="3"/>
      <c r="I446" s="190" t="s">
        <v>509</v>
      </c>
    </row>
    <row r="447" spans="1:9" x14ac:dyDescent="0.2">
      <c r="A447" s="3"/>
      <c r="I447" s="190" t="s">
        <v>510</v>
      </c>
    </row>
    <row r="448" spans="1:9" x14ac:dyDescent="0.2">
      <c r="A448" s="3"/>
      <c r="I448" s="190" t="s">
        <v>511</v>
      </c>
    </row>
    <row r="449" spans="1:9" x14ac:dyDescent="0.2">
      <c r="A449" s="3"/>
      <c r="I449" s="190" t="s">
        <v>512</v>
      </c>
    </row>
    <row r="450" spans="1:9" x14ac:dyDescent="0.2">
      <c r="A450" s="3"/>
      <c r="I450" s="190" t="s">
        <v>513</v>
      </c>
    </row>
    <row r="451" spans="1:9" x14ac:dyDescent="0.2">
      <c r="A451" s="3"/>
      <c r="I451" s="190" t="s">
        <v>514</v>
      </c>
    </row>
    <row r="452" spans="1:9" x14ac:dyDescent="0.2">
      <c r="A452" s="3"/>
      <c r="I452" s="190" t="s">
        <v>515</v>
      </c>
    </row>
    <row r="453" spans="1:9" x14ac:dyDescent="0.2">
      <c r="A453" s="3"/>
      <c r="I453" s="190" t="s">
        <v>516</v>
      </c>
    </row>
    <row r="454" spans="1:9" x14ac:dyDescent="0.2">
      <c r="A454" s="3"/>
      <c r="I454" s="190" t="s">
        <v>517</v>
      </c>
    </row>
    <row r="455" spans="1:9" x14ac:dyDescent="0.2">
      <c r="A455" s="3"/>
      <c r="I455" s="190" t="s">
        <v>518</v>
      </c>
    </row>
    <row r="456" spans="1:9" x14ac:dyDescent="0.2">
      <c r="A456" s="3"/>
      <c r="I456" s="190" t="s">
        <v>519</v>
      </c>
    </row>
    <row r="457" spans="1:9" x14ac:dyDescent="0.2">
      <c r="A457" s="3"/>
      <c r="I457" s="190" t="s">
        <v>520</v>
      </c>
    </row>
    <row r="458" spans="1:9" x14ac:dyDescent="0.2">
      <c r="A458" s="3"/>
      <c r="I458" s="190" t="s">
        <v>521</v>
      </c>
    </row>
    <row r="459" spans="1:9" x14ac:dyDescent="0.2">
      <c r="A459" s="3"/>
      <c r="I459" s="190" t="s">
        <v>522</v>
      </c>
    </row>
    <row r="460" spans="1:9" x14ac:dyDescent="0.2">
      <c r="A460" s="3"/>
      <c r="I460" s="190" t="s">
        <v>523</v>
      </c>
    </row>
    <row r="461" spans="1:9" x14ac:dyDescent="0.2">
      <c r="A461" s="3"/>
      <c r="I461" s="190" t="s">
        <v>524</v>
      </c>
    </row>
    <row r="462" spans="1:9" x14ac:dyDescent="0.2">
      <c r="A462" s="3"/>
      <c r="I462" s="190" t="s">
        <v>525</v>
      </c>
    </row>
    <row r="463" spans="1:9" x14ac:dyDescent="0.2">
      <c r="A463" s="3"/>
      <c r="I463" s="190" t="s">
        <v>526</v>
      </c>
    </row>
    <row r="464" spans="1:9" x14ac:dyDescent="0.2">
      <c r="A464" s="3"/>
      <c r="I464" s="190" t="s">
        <v>527</v>
      </c>
    </row>
    <row r="465" spans="1:9" x14ac:dyDescent="0.2">
      <c r="A465" s="3"/>
      <c r="I465" s="190" t="s">
        <v>528</v>
      </c>
    </row>
    <row r="466" spans="1:9" x14ac:dyDescent="0.2">
      <c r="A466" s="3"/>
      <c r="I466" s="190" t="s">
        <v>529</v>
      </c>
    </row>
    <row r="467" spans="1:9" x14ac:dyDescent="0.2">
      <c r="A467" s="3"/>
      <c r="I467" s="190" t="s">
        <v>530</v>
      </c>
    </row>
    <row r="468" spans="1:9" x14ac:dyDescent="0.2">
      <c r="A468" s="3"/>
      <c r="I468" s="190" t="s">
        <v>531</v>
      </c>
    </row>
    <row r="469" spans="1:9" x14ac:dyDescent="0.2">
      <c r="A469" s="3"/>
      <c r="I469" s="190" t="s">
        <v>532</v>
      </c>
    </row>
    <row r="470" spans="1:9" x14ac:dyDescent="0.2">
      <c r="A470" s="3"/>
      <c r="I470" s="190" t="s">
        <v>533</v>
      </c>
    </row>
    <row r="471" spans="1:9" x14ac:dyDescent="0.2">
      <c r="A471" s="3"/>
      <c r="I471" s="190" t="s">
        <v>534</v>
      </c>
    </row>
    <row r="472" spans="1:9" x14ac:dyDescent="0.2">
      <c r="A472" s="3"/>
      <c r="I472" s="190" t="s">
        <v>535</v>
      </c>
    </row>
    <row r="473" spans="1:9" x14ac:dyDescent="0.2">
      <c r="A473" s="3"/>
      <c r="I473" s="190" t="s">
        <v>536</v>
      </c>
    </row>
    <row r="474" spans="1:9" x14ac:dyDescent="0.2">
      <c r="A474" s="3"/>
      <c r="I474" s="190" t="s">
        <v>537</v>
      </c>
    </row>
    <row r="475" spans="1:9" x14ac:dyDescent="0.2">
      <c r="A475" s="3"/>
      <c r="I475" s="190" t="s">
        <v>538</v>
      </c>
    </row>
    <row r="476" spans="1:9" x14ac:dyDescent="0.2">
      <c r="A476" s="3"/>
      <c r="I476" s="190" t="s">
        <v>539</v>
      </c>
    </row>
    <row r="477" spans="1:9" x14ac:dyDescent="0.2">
      <c r="A477" s="3"/>
      <c r="I477" s="190" t="s">
        <v>540</v>
      </c>
    </row>
    <row r="478" spans="1:9" x14ac:dyDescent="0.2">
      <c r="A478" s="3"/>
      <c r="I478" s="190" t="s">
        <v>541</v>
      </c>
    </row>
    <row r="479" spans="1:9" x14ac:dyDescent="0.2">
      <c r="A479" s="3"/>
      <c r="I479" s="190" t="s">
        <v>542</v>
      </c>
    </row>
    <row r="480" spans="1:9" x14ac:dyDescent="0.2">
      <c r="A480" s="3"/>
      <c r="I480" s="190" t="s">
        <v>543</v>
      </c>
    </row>
    <row r="481" spans="1:9" x14ac:dyDescent="0.2">
      <c r="A481" s="3"/>
      <c r="I481" s="190" t="s">
        <v>544</v>
      </c>
    </row>
    <row r="482" spans="1:9" x14ac:dyDescent="0.2">
      <c r="A482" s="3"/>
      <c r="I482" s="190" t="s">
        <v>545</v>
      </c>
    </row>
    <row r="483" spans="1:9" x14ac:dyDescent="0.2">
      <c r="A483" s="3"/>
      <c r="I483" s="190" t="s">
        <v>546</v>
      </c>
    </row>
    <row r="484" spans="1:9" x14ac:dyDescent="0.2">
      <c r="A484" s="3"/>
      <c r="I484" s="190" t="s">
        <v>547</v>
      </c>
    </row>
    <row r="485" spans="1:9" x14ac:dyDescent="0.2">
      <c r="A485" s="3"/>
      <c r="I485" s="190" t="s">
        <v>548</v>
      </c>
    </row>
    <row r="486" spans="1:9" x14ac:dyDescent="0.2">
      <c r="A486" s="3"/>
      <c r="I486" s="190" t="s">
        <v>549</v>
      </c>
    </row>
    <row r="487" spans="1:9" x14ac:dyDescent="0.2">
      <c r="A487" s="3"/>
      <c r="I487" s="190" t="s">
        <v>550</v>
      </c>
    </row>
    <row r="488" spans="1:9" x14ac:dyDescent="0.2">
      <c r="A488" s="3"/>
      <c r="I488" s="190" t="s">
        <v>551</v>
      </c>
    </row>
    <row r="489" spans="1:9" x14ac:dyDescent="0.2">
      <c r="A489" s="3"/>
      <c r="I489" s="190" t="s">
        <v>552</v>
      </c>
    </row>
    <row r="490" spans="1:9" x14ac:dyDescent="0.2">
      <c r="A490" s="3"/>
      <c r="I490" s="190" t="s">
        <v>553</v>
      </c>
    </row>
    <row r="491" spans="1:9" x14ac:dyDescent="0.2">
      <c r="A491" s="3"/>
      <c r="I491" s="190" t="s">
        <v>554</v>
      </c>
    </row>
    <row r="492" spans="1:9" x14ac:dyDescent="0.2">
      <c r="A492" s="3"/>
      <c r="I492" s="190" t="s">
        <v>555</v>
      </c>
    </row>
    <row r="493" spans="1:9" x14ac:dyDescent="0.2">
      <c r="A493" s="3"/>
      <c r="I493" s="190" t="s">
        <v>556</v>
      </c>
    </row>
    <row r="494" spans="1:9" x14ac:dyDescent="0.2">
      <c r="A494" s="3"/>
      <c r="I494" s="190" t="s">
        <v>557</v>
      </c>
    </row>
    <row r="495" spans="1:9" x14ac:dyDescent="0.2">
      <c r="A495" s="3"/>
      <c r="I495" s="190" t="s">
        <v>558</v>
      </c>
    </row>
    <row r="496" spans="1:9" x14ac:dyDescent="0.2">
      <c r="A496" s="3"/>
      <c r="I496" s="190" t="s">
        <v>559</v>
      </c>
    </row>
    <row r="497" spans="1:9" x14ac:dyDescent="0.2">
      <c r="A497" s="3"/>
      <c r="I497" s="190" t="s">
        <v>560</v>
      </c>
    </row>
    <row r="498" spans="1:9" x14ac:dyDescent="0.2">
      <c r="A498" s="3"/>
      <c r="I498" s="190" t="s">
        <v>561</v>
      </c>
    </row>
    <row r="499" spans="1:9" x14ac:dyDescent="0.2">
      <c r="A499" s="3"/>
      <c r="I499" s="190" t="s">
        <v>562</v>
      </c>
    </row>
    <row r="500" spans="1:9" x14ac:dyDescent="0.2">
      <c r="A500" s="3"/>
      <c r="I500" s="190" t="s">
        <v>563</v>
      </c>
    </row>
    <row r="501" spans="1:9" x14ac:dyDescent="0.2">
      <c r="A501" s="3"/>
      <c r="I501" s="190" t="s">
        <v>564</v>
      </c>
    </row>
    <row r="502" spans="1:9" x14ac:dyDescent="0.2">
      <c r="A502" s="3"/>
      <c r="I502" s="190" t="s">
        <v>565</v>
      </c>
    </row>
    <row r="503" spans="1:9" x14ac:dyDescent="0.2">
      <c r="A503" s="3"/>
      <c r="I503" s="190" t="s">
        <v>566</v>
      </c>
    </row>
    <row r="504" spans="1:9" x14ac:dyDescent="0.2">
      <c r="A504" s="3"/>
      <c r="I504" s="190" t="s">
        <v>567</v>
      </c>
    </row>
    <row r="505" spans="1:9" x14ac:dyDescent="0.2">
      <c r="A505" s="3"/>
      <c r="I505" s="190" t="s">
        <v>568</v>
      </c>
    </row>
    <row r="506" spans="1:9" x14ac:dyDescent="0.2">
      <c r="A506" s="3"/>
      <c r="I506" s="190" t="s">
        <v>569</v>
      </c>
    </row>
    <row r="507" spans="1:9" x14ac:dyDescent="0.2">
      <c r="A507" s="3"/>
      <c r="I507" s="190" t="s">
        <v>570</v>
      </c>
    </row>
    <row r="508" spans="1:9" x14ac:dyDescent="0.2">
      <c r="A508" s="3"/>
      <c r="I508" s="190" t="s">
        <v>571</v>
      </c>
    </row>
    <row r="509" spans="1:9" x14ac:dyDescent="0.2">
      <c r="A509" s="3"/>
      <c r="I509" s="190" t="s">
        <v>572</v>
      </c>
    </row>
    <row r="510" spans="1:9" x14ac:dyDescent="0.2">
      <c r="A510" s="3"/>
      <c r="I510" s="190" t="s">
        <v>573</v>
      </c>
    </row>
    <row r="511" spans="1:9" x14ac:dyDescent="0.2">
      <c r="A511" s="3"/>
      <c r="I511" s="190" t="s">
        <v>574</v>
      </c>
    </row>
    <row r="512" spans="1:9" x14ac:dyDescent="0.2">
      <c r="A512" s="3"/>
      <c r="I512" s="190" t="s">
        <v>575</v>
      </c>
    </row>
    <row r="513" spans="1:9" x14ac:dyDescent="0.2">
      <c r="A513" s="3"/>
      <c r="I513" s="190" t="s">
        <v>576</v>
      </c>
    </row>
    <row r="514" spans="1:9" x14ac:dyDescent="0.2">
      <c r="A514" s="3"/>
      <c r="I514" s="190" t="s">
        <v>577</v>
      </c>
    </row>
    <row r="515" spans="1:9" x14ac:dyDescent="0.2">
      <c r="A515" s="3"/>
      <c r="I515" s="190" t="s">
        <v>578</v>
      </c>
    </row>
    <row r="516" spans="1:9" x14ac:dyDescent="0.2">
      <c r="A516" s="3"/>
      <c r="I516" s="190" t="s">
        <v>579</v>
      </c>
    </row>
    <row r="517" spans="1:9" x14ac:dyDescent="0.2">
      <c r="A517" s="3"/>
      <c r="I517" s="190" t="s">
        <v>580</v>
      </c>
    </row>
    <row r="518" spans="1:9" x14ac:dyDescent="0.2">
      <c r="A518" s="3"/>
      <c r="I518" s="190" t="s">
        <v>581</v>
      </c>
    </row>
    <row r="519" spans="1:9" x14ac:dyDescent="0.2">
      <c r="A519" s="3"/>
      <c r="I519" s="190" t="s">
        <v>582</v>
      </c>
    </row>
    <row r="520" spans="1:9" x14ac:dyDescent="0.2">
      <c r="A520" s="3"/>
      <c r="I520" s="190" t="s">
        <v>583</v>
      </c>
    </row>
    <row r="521" spans="1:9" x14ac:dyDescent="0.2">
      <c r="A521" s="3"/>
      <c r="I521" s="190" t="s">
        <v>584</v>
      </c>
    </row>
    <row r="522" spans="1:9" x14ac:dyDescent="0.2">
      <c r="A522" s="3"/>
      <c r="I522" s="190" t="s">
        <v>585</v>
      </c>
    </row>
    <row r="523" spans="1:9" x14ac:dyDescent="0.2">
      <c r="A523" s="3"/>
      <c r="I523" s="190" t="s">
        <v>586</v>
      </c>
    </row>
    <row r="524" spans="1:9" x14ac:dyDescent="0.2">
      <c r="A524" s="3"/>
      <c r="I524" s="190" t="s">
        <v>587</v>
      </c>
    </row>
    <row r="525" spans="1:9" x14ac:dyDescent="0.2">
      <c r="A525" s="3"/>
      <c r="I525" s="190" t="s">
        <v>588</v>
      </c>
    </row>
    <row r="526" spans="1:9" x14ac:dyDescent="0.2">
      <c r="A526" s="3"/>
      <c r="I526" s="190" t="s">
        <v>589</v>
      </c>
    </row>
    <row r="527" spans="1:9" x14ac:dyDescent="0.2">
      <c r="A527" s="3"/>
      <c r="I527" s="190" t="s">
        <v>590</v>
      </c>
    </row>
    <row r="528" spans="1:9" x14ac:dyDescent="0.2">
      <c r="A528" s="3"/>
      <c r="I528" s="190" t="s">
        <v>591</v>
      </c>
    </row>
    <row r="529" spans="1:9" x14ac:dyDescent="0.2">
      <c r="A529" s="3"/>
      <c r="I529" s="190" t="s">
        <v>592</v>
      </c>
    </row>
    <row r="530" spans="1:9" x14ac:dyDescent="0.2">
      <c r="A530" s="3"/>
      <c r="I530" s="190" t="s">
        <v>593</v>
      </c>
    </row>
    <row r="531" spans="1:9" x14ac:dyDescent="0.2">
      <c r="A531" s="3"/>
      <c r="I531" s="190" t="s">
        <v>594</v>
      </c>
    </row>
    <row r="532" spans="1:9" x14ac:dyDescent="0.2">
      <c r="A532" s="3"/>
      <c r="I532" s="190" t="s">
        <v>595</v>
      </c>
    </row>
    <row r="533" spans="1:9" x14ac:dyDescent="0.2">
      <c r="A533" s="3"/>
      <c r="I533" s="190" t="s">
        <v>596</v>
      </c>
    </row>
    <row r="534" spans="1:9" x14ac:dyDescent="0.2">
      <c r="A534" s="3"/>
      <c r="I534" s="190" t="s">
        <v>597</v>
      </c>
    </row>
    <row r="535" spans="1:9" x14ac:dyDescent="0.2">
      <c r="A535" s="3"/>
      <c r="I535" s="190" t="s">
        <v>598</v>
      </c>
    </row>
    <row r="536" spans="1:9" x14ac:dyDescent="0.2">
      <c r="A536" s="3"/>
      <c r="I536" s="190" t="s">
        <v>599</v>
      </c>
    </row>
    <row r="537" spans="1:9" x14ac:dyDescent="0.2">
      <c r="A537" s="3"/>
      <c r="I537" s="190" t="s">
        <v>600</v>
      </c>
    </row>
    <row r="538" spans="1:9" x14ac:dyDescent="0.2">
      <c r="A538" s="3"/>
      <c r="I538" s="190" t="s">
        <v>601</v>
      </c>
    </row>
    <row r="539" spans="1:9" x14ac:dyDescent="0.2">
      <c r="A539" s="3"/>
      <c r="I539" s="190" t="s">
        <v>602</v>
      </c>
    </row>
    <row r="540" spans="1:9" x14ac:dyDescent="0.2">
      <c r="A540" s="3"/>
      <c r="I540" s="190" t="s">
        <v>603</v>
      </c>
    </row>
    <row r="541" spans="1:9" x14ac:dyDescent="0.2">
      <c r="A541" s="3"/>
      <c r="I541" s="190" t="s">
        <v>604</v>
      </c>
    </row>
    <row r="542" spans="1:9" x14ac:dyDescent="0.2">
      <c r="A542" s="3"/>
      <c r="I542" s="190" t="s">
        <v>605</v>
      </c>
    </row>
    <row r="543" spans="1:9" x14ac:dyDescent="0.2">
      <c r="A543" s="3"/>
      <c r="I543" s="190" t="s">
        <v>606</v>
      </c>
    </row>
    <row r="544" spans="1:9" x14ac:dyDescent="0.2">
      <c r="A544" s="3"/>
      <c r="I544" s="190" t="s">
        <v>607</v>
      </c>
    </row>
    <row r="545" spans="1:9" x14ac:dyDescent="0.2">
      <c r="A545" s="3"/>
      <c r="I545" s="190" t="s">
        <v>608</v>
      </c>
    </row>
    <row r="546" spans="1:9" x14ac:dyDescent="0.2">
      <c r="A546" s="3"/>
      <c r="I546" s="190" t="s">
        <v>609</v>
      </c>
    </row>
    <row r="547" spans="1:9" x14ac:dyDescent="0.2">
      <c r="A547" s="3"/>
      <c r="I547" s="190" t="s">
        <v>610</v>
      </c>
    </row>
    <row r="548" spans="1:9" x14ac:dyDescent="0.2">
      <c r="A548" s="3"/>
      <c r="I548" s="190" t="s">
        <v>611</v>
      </c>
    </row>
    <row r="549" spans="1:9" x14ac:dyDescent="0.2">
      <c r="A549" s="3"/>
      <c r="I549" s="190" t="s">
        <v>612</v>
      </c>
    </row>
    <row r="550" spans="1:9" x14ac:dyDescent="0.2">
      <c r="A550" s="3"/>
      <c r="I550" s="190" t="s">
        <v>613</v>
      </c>
    </row>
    <row r="551" spans="1:9" x14ac:dyDescent="0.2">
      <c r="A551" s="3"/>
      <c r="I551" s="190" t="s">
        <v>614</v>
      </c>
    </row>
    <row r="552" spans="1:9" x14ac:dyDescent="0.2">
      <c r="A552" s="3"/>
      <c r="I552" s="190" t="s">
        <v>615</v>
      </c>
    </row>
    <row r="553" spans="1:9" x14ac:dyDescent="0.2">
      <c r="A553" s="3"/>
      <c r="I553" s="190" t="s">
        <v>616</v>
      </c>
    </row>
    <row r="554" spans="1:9" x14ac:dyDescent="0.2">
      <c r="A554" s="3"/>
      <c r="I554" s="190" t="s">
        <v>617</v>
      </c>
    </row>
    <row r="555" spans="1:9" x14ac:dyDescent="0.2">
      <c r="A555" s="3"/>
      <c r="I555" s="190" t="s">
        <v>618</v>
      </c>
    </row>
    <row r="556" spans="1:9" x14ac:dyDescent="0.2">
      <c r="A556" s="3"/>
      <c r="I556" s="190" t="s">
        <v>619</v>
      </c>
    </row>
    <row r="557" spans="1:9" x14ac:dyDescent="0.2">
      <c r="A557" s="3"/>
      <c r="I557" s="190" t="s">
        <v>620</v>
      </c>
    </row>
    <row r="558" spans="1:9" x14ac:dyDescent="0.2">
      <c r="A558" s="3"/>
      <c r="I558" s="190" t="s">
        <v>621</v>
      </c>
    </row>
    <row r="559" spans="1:9" x14ac:dyDescent="0.2">
      <c r="A559" s="3"/>
      <c r="I559" s="190" t="s">
        <v>622</v>
      </c>
    </row>
    <row r="560" spans="1:9" x14ac:dyDescent="0.2">
      <c r="A560" s="3"/>
      <c r="I560" s="190" t="s">
        <v>623</v>
      </c>
    </row>
    <row r="561" spans="1:9" x14ac:dyDescent="0.2">
      <c r="A561" s="3"/>
      <c r="I561" s="190" t="s">
        <v>624</v>
      </c>
    </row>
    <row r="562" spans="1:9" x14ac:dyDescent="0.2">
      <c r="A562" s="3"/>
      <c r="I562" s="190" t="s">
        <v>625</v>
      </c>
    </row>
    <row r="563" spans="1:9" x14ac:dyDescent="0.2">
      <c r="A563" s="3"/>
      <c r="I563" s="190" t="s">
        <v>626</v>
      </c>
    </row>
    <row r="564" spans="1:9" x14ac:dyDescent="0.2">
      <c r="A564" s="3"/>
      <c r="I564" s="190" t="s">
        <v>627</v>
      </c>
    </row>
    <row r="565" spans="1:9" x14ac:dyDescent="0.2">
      <c r="A565" s="3"/>
      <c r="I565" s="190" t="s">
        <v>628</v>
      </c>
    </row>
    <row r="566" spans="1:9" x14ac:dyDescent="0.2">
      <c r="A566" s="3"/>
      <c r="I566" s="190" t="s">
        <v>629</v>
      </c>
    </row>
    <row r="567" spans="1:9" x14ac:dyDescent="0.2">
      <c r="A567" s="3"/>
      <c r="I567" s="190" t="s">
        <v>630</v>
      </c>
    </row>
    <row r="568" spans="1:9" x14ac:dyDescent="0.2">
      <c r="A568" s="3"/>
      <c r="I568" s="190" t="s">
        <v>631</v>
      </c>
    </row>
    <row r="569" spans="1:9" x14ac:dyDescent="0.2">
      <c r="A569" s="3"/>
      <c r="I569" s="190" t="s">
        <v>632</v>
      </c>
    </row>
    <row r="570" spans="1:9" x14ac:dyDescent="0.2">
      <c r="A570" s="3"/>
      <c r="I570" s="190" t="s">
        <v>633</v>
      </c>
    </row>
    <row r="571" spans="1:9" x14ac:dyDescent="0.2">
      <c r="A571" s="3"/>
      <c r="I571" s="190" t="s">
        <v>634</v>
      </c>
    </row>
    <row r="572" spans="1:9" x14ac:dyDescent="0.2">
      <c r="A572" s="3"/>
      <c r="I572" s="190" t="s">
        <v>635</v>
      </c>
    </row>
    <row r="573" spans="1:9" x14ac:dyDescent="0.2">
      <c r="A573" s="3"/>
      <c r="I573" s="190" t="s">
        <v>636</v>
      </c>
    </row>
    <row r="574" spans="1:9" x14ac:dyDescent="0.2">
      <c r="A574" s="3"/>
      <c r="I574" s="190" t="s">
        <v>637</v>
      </c>
    </row>
    <row r="575" spans="1:9" x14ac:dyDescent="0.2">
      <c r="A575" s="3"/>
      <c r="I575" s="190" t="s">
        <v>638</v>
      </c>
    </row>
    <row r="576" spans="1:9" x14ac:dyDescent="0.2">
      <c r="A576" s="3"/>
      <c r="I576" s="190" t="s">
        <v>639</v>
      </c>
    </row>
    <row r="577" spans="1:9" x14ac:dyDescent="0.2">
      <c r="A577" s="3"/>
      <c r="I577" s="190" t="s">
        <v>640</v>
      </c>
    </row>
    <row r="578" spans="1:9" x14ac:dyDescent="0.2">
      <c r="A578" s="3"/>
      <c r="I578" s="190" t="s">
        <v>641</v>
      </c>
    </row>
    <row r="579" spans="1:9" x14ac:dyDescent="0.2">
      <c r="A579" s="3"/>
      <c r="I579" s="190" t="s">
        <v>642</v>
      </c>
    </row>
    <row r="580" spans="1:9" x14ac:dyDescent="0.2">
      <c r="A580" s="3"/>
      <c r="I580" s="190" t="s">
        <v>643</v>
      </c>
    </row>
    <row r="581" spans="1:9" x14ac:dyDescent="0.2">
      <c r="A581" s="3"/>
      <c r="I581" s="190" t="s">
        <v>644</v>
      </c>
    </row>
    <row r="582" spans="1:9" x14ac:dyDescent="0.2">
      <c r="A582" s="3"/>
      <c r="I582" s="190" t="s">
        <v>645</v>
      </c>
    </row>
    <row r="583" spans="1:9" x14ac:dyDescent="0.2">
      <c r="A583" s="3"/>
      <c r="I583" s="190" t="s">
        <v>646</v>
      </c>
    </row>
    <row r="584" spans="1:9" x14ac:dyDescent="0.2">
      <c r="A584" s="3"/>
      <c r="I584" s="190" t="s">
        <v>647</v>
      </c>
    </row>
    <row r="585" spans="1:9" x14ac:dyDescent="0.2">
      <c r="A585" s="3"/>
      <c r="I585" s="190" t="s">
        <v>648</v>
      </c>
    </row>
    <row r="586" spans="1:9" x14ac:dyDescent="0.2">
      <c r="A586" s="3"/>
      <c r="I586" s="190" t="s">
        <v>649</v>
      </c>
    </row>
    <row r="587" spans="1:9" x14ac:dyDescent="0.2">
      <c r="A587" s="3"/>
      <c r="I587" s="190" t="s">
        <v>650</v>
      </c>
    </row>
    <row r="588" spans="1:9" x14ac:dyDescent="0.2">
      <c r="A588" s="3"/>
      <c r="I588" s="190" t="s">
        <v>651</v>
      </c>
    </row>
    <row r="589" spans="1:9" x14ac:dyDescent="0.2">
      <c r="A589" s="3"/>
      <c r="I589" s="190" t="s">
        <v>652</v>
      </c>
    </row>
    <row r="590" spans="1:9" x14ac:dyDescent="0.2">
      <c r="A590" s="3"/>
      <c r="I590" s="190" t="s">
        <v>653</v>
      </c>
    </row>
    <row r="591" spans="1:9" x14ac:dyDescent="0.2">
      <c r="A591" s="3"/>
      <c r="I591" s="190" t="s">
        <v>654</v>
      </c>
    </row>
    <row r="592" spans="1:9" x14ac:dyDescent="0.2">
      <c r="A592" s="3"/>
      <c r="I592" s="190" t="s">
        <v>655</v>
      </c>
    </row>
    <row r="593" spans="1:9" x14ac:dyDescent="0.2">
      <c r="A593" s="3"/>
      <c r="I593" s="190" t="s">
        <v>656</v>
      </c>
    </row>
    <row r="594" spans="1:9" x14ac:dyDescent="0.2">
      <c r="A594" s="3"/>
      <c r="I594" s="190" t="s">
        <v>657</v>
      </c>
    </row>
    <row r="595" spans="1:9" x14ac:dyDescent="0.2">
      <c r="A595" s="3"/>
      <c r="I595" s="190" t="s">
        <v>658</v>
      </c>
    </row>
    <row r="596" spans="1:9" x14ac:dyDescent="0.2">
      <c r="A596" s="3"/>
      <c r="I596" s="190" t="s">
        <v>659</v>
      </c>
    </row>
    <row r="597" spans="1:9" x14ac:dyDescent="0.2">
      <c r="A597" s="3"/>
      <c r="I597" s="190" t="s">
        <v>660</v>
      </c>
    </row>
    <row r="598" spans="1:9" x14ac:dyDescent="0.2">
      <c r="A598" s="3"/>
      <c r="I598" s="190" t="s">
        <v>661</v>
      </c>
    </row>
    <row r="599" spans="1:9" x14ac:dyDescent="0.2">
      <c r="A599" s="3"/>
      <c r="I599" s="190" t="s">
        <v>662</v>
      </c>
    </row>
    <row r="600" spans="1:9" x14ac:dyDescent="0.2">
      <c r="A600" s="3"/>
      <c r="I600" s="190" t="s">
        <v>663</v>
      </c>
    </row>
    <row r="601" spans="1:9" x14ac:dyDescent="0.2">
      <c r="A601" s="3"/>
      <c r="I601" s="190" t="s">
        <v>664</v>
      </c>
    </row>
    <row r="602" spans="1:9" x14ac:dyDescent="0.2">
      <c r="A602" s="3"/>
      <c r="I602" s="190" t="s">
        <v>665</v>
      </c>
    </row>
    <row r="603" spans="1:9" x14ac:dyDescent="0.2">
      <c r="A603" s="3"/>
      <c r="I603" s="190" t="s">
        <v>666</v>
      </c>
    </row>
    <row r="604" spans="1:9" x14ac:dyDescent="0.2">
      <c r="A604" s="3"/>
      <c r="I604" s="190" t="s">
        <v>667</v>
      </c>
    </row>
    <row r="605" spans="1:9" x14ac:dyDescent="0.2">
      <c r="A605" s="3"/>
      <c r="I605" s="190" t="s">
        <v>668</v>
      </c>
    </row>
    <row r="606" spans="1:9" x14ac:dyDescent="0.2">
      <c r="A606" s="3"/>
      <c r="I606" s="190" t="s">
        <v>669</v>
      </c>
    </row>
    <row r="607" spans="1:9" x14ac:dyDescent="0.2">
      <c r="A607" s="3"/>
      <c r="I607" s="190" t="s">
        <v>670</v>
      </c>
    </row>
    <row r="608" spans="1:9" x14ac:dyDescent="0.2">
      <c r="A608" s="3"/>
      <c r="I608" s="190" t="s">
        <v>671</v>
      </c>
    </row>
    <row r="609" spans="1:9" x14ac:dyDescent="0.2">
      <c r="A609" s="3"/>
      <c r="I609" s="190" t="s">
        <v>672</v>
      </c>
    </row>
    <row r="610" spans="1:9" x14ac:dyDescent="0.2">
      <c r="A610" s="3"/>
      <c r="I610" s="190" t="s">
        <v>673</v>
      </c>
    </row>
    <row r="611" spans="1:9" x14ac:dyDescent="0.2">
      <c r="A611" s="3"/>
      <c r="I611" s="190" t="s">
        <v>674</v>
      </c>
    </row>
    <row r="612" spans="1:9" x14ac:dyDescent="0.2">
      <c r="A612" s="3"/>
      <c r="I612" s="190" t="s">
        <v>675</v>
      </c>
    </row>
    <row r="613" spans="1:9" x14ac:dyDescent="0.2">
      <c r="A613" s="3"/>
      <c r="I613" s="190" t="s">
        <v>676</v>
      </c>
    </row>
    <row r="614" spans="1:9" x14ac:dyDescent="0.2">
      <c r="A614" s="3"/>
      <c r="I614" s="190" t="s">
        <v>677</v>
      </c>
    </row>
    <row r="615" spans="1:9" x14ac:dyDescent="0.2">
      <c r="A615" s="3"/>
      <c r="I615" s="190" t="s">
        <v>678</v>
      </c>
    </row>
    <row r="616" spans="1:9" x14ac:dyDescent="0.2">
      <c r="A616" s="3"/>
      <c r="I616" s="190" t="s">
        <v>679</v>
      </c>
    </row>
    <row r="617" spans="1:9" x14ac:dyDescent="0.2">
      <c r="A617" s="3"/>
      <c r="I617" s="190" t="s">
        <v>680</v>
      </c>
    </row>
    <row r="618" spans="1:9" x14ac:dyDescent="0.2">
      <c r="A618" s="3"/>
      <c r="I618" s="190" t="s">
        <v>681</v>
      </c>
    </row>
    <row r="619" spans="1:9" x14ac:dyDescent="0.2">
      <c r="A619" s="3"/>
      <c r="I619" s="190" t="s">
        <v>682</v>
      </c>
    </row>
    <row r="620" spans="1:9" x14ac:dyDescent="0.2">
      <c r="A620" s="3"/>
      <c r="I620" s="190" t="s">
        <v>683</v>
      </c>
    </row>
    <row r="621" spans="1:9" x14ac:dyDescent="0.2">
      <c r="A621" s="3"/>
      <c r="I621" s="190" t="s">
        <v>684</v>
      </c>
    </row>
    <row r="622" spans="1:9" x14ac:dyDescent="0.2">
      <c r="A622" s="3"/>
      <c r="I622" s="190" t="s">
        <v>685</v>
      </c>
    </row>
    <row r="623" spans="1:9" x14ac:dyDescent="0.2">
      <c r="A623" s="3"/>
      <c r="I623" s="190" t="s">
        <v>686</v>
      </c>
    </row>
    <row r="624" spans="1:9" x14ac:dyDescent="0.2">
      <c r="A624" s="3"/>
      <c r="I624" s="190" t="s">
        <v>687</v>
      </c>
    </row>
    <row r="625" spans="1:9" x14ac:dyDescent="0.2">
      <c r="A625" s="3"/>
      <c r="I625" s="190" t="s">
        <v>688</v>
      </c>
    </row>
    <row r="626" spans="1:9" x14ac:dyDescent="0.2">
      <c r="A626" s="3"/>
      <c r="I626" s="190" t="s">
        <v>689</v>
      </c>
    </row>
    <row r="627" spans="1:9" x14ac:dyDescent="0.2">
      <c r="A627" s="3"/>
      <c r="I627" s="190" t="s">
        <v>690</v>
      </c>
    </row>
    <row r="628" spans="1:9" x14ac:dyDescent="0.2">
      <c r="A628" s="3"/>
      <c r="I628" s="190" t="s">
        <v>691</v>
      </c>
    </row>
    <row r="629" spans="1:9" x14ac:dyDescent="0.2">
      <c r="A629" s="3"/>
      <c r="I629" s="190" t="s">
        <v>692</v>
      </c>
    </row>
    <row r="630" spans="1:9" x14ac:dyDescent="0.2">
      <c r="A630" s="3"/>
      <c r="I630" s="190" t="s">
        <v>693</v>
      </c>
    </row>
    <row r="631" spans="1:9" x14ac:dyDescent="0.2">
      <c r="A631" s="3"/>
      <c r="I631" s="190" t="s">
        <v>694</v>
      </c>
    </row>
    <row r="632" spans="1:9" x14ac:dyDescent="0.2">
      <c r="A632" s="3"/>
      <c r="I632" s="190" t="s">
        <v>695</v>
      </c>
    </row>
    <row r="633" spans="1:9" x14ac:dyDescent="0.2">
      <c r="A633" s="3"/>
      <c r="I633" s="190" t="s">
        <v>696</v>
      </c>
    </row>
    <row r="634" spans="1:9" x14ac:dyDescent="0.2">
      <c r="A634" s="3"/>
      <c r="I634" s="190" t="s">
        <v>697</v>
      </c>
    </row>
    <row r="635" spans="1:9" x14ac:dyDescent="0.2">
      <c r="A635" s="3"/>
      <c r="I635" s="190" t="s">
        <v>698</v>
      </c>
    </row>
    <row r="636" spans="1:9" x14ac:dyDescent="0.2">
      <c r="A636" s="3"/>
      <c r="I636" s="190" t="s">
        <v>699</v>
      </c>
    </row>
    <row r="637" spans="1:9" x14ac:dyDescent="0.2">
      <c r="A637" s="3"/>
      <c r="I637" s="190" t="s">
        <v>700</v>
      </c>
    </row>
    <row r="638" spans="1:9" x14ac:dyDescent="0.2">
      <c r="A638" s="3"/>
      <c r="I638" s="190" t="s">
        <v>701</v>
      </c>
    </row>
    <row r="639" spans="1:9" x14ac:dyDescent="0.2">
      <c r="A639" s="3"/>
      <c r="I639" s="190" t="s">
        <v>702</v>
      </c>
    </row>
    <row r="640" spans="1:9" x14ac:dyDescent="0.2">
      <c r="A640" s="3"/>
      <c r="I640" s="190" t="s">
        <v>703</v>
      </c>
    </row>
    <row r="641" spans="1:9" x14ac:dyDescent="0.2">
      <c r="A641" s="3"/>
      <c r="I641" s="190" t="s">
        <v>704</v>
      </c>
    </row>
    <row r="642" spans="1:9" x14ac:dyDescent="0.2">
      <c r="A642" s="3"/>
      <c r="I642" s="190" t="s">
        <v>705</v>
      </c>
    </row>
    <row r="643" spans="1:9" x14ac:dyDescent="0.2">
      <c r="A643" s="3"/>
      <c r="I643" s="190" t="s">
        <v>706</v>
      </c>
    </row>
    <row r="644" spans="1:9" x14ac:dyDescent="0.2">
      <c r="A644" s="3"/>
      <c r="I644" s="190" t="s">
        <v>707</v>
      </c>
    </row>
    <row r="645" spans="1:9" x14ac:dyDescent="0.2">
      <c r="A645" s="3"/>
      <c r="I645" s="190" t="s">
        <v>708</v>
      </c>
    </row>
    <row r="646" spans="1:9" x14ac:dyDescent="0.2">
      <c r="A646" s="3"/>
      <c r="I646" s="190" t="s">
        <v>709</v>
      </c>
    </row>
    <row r="647" spans="1:9" x14ac:dyDescent="0.2">
      <c r="A647" s="3"/>
      <c r="I647" s="190" t="s">
        <v>710</v>
      </c>
    </row>
    <row r="648" spans="1:9" x14ac:dyDescent="0.2">
      <c r="A648" s="3"/>
      <c r="I648" s="190" t="s">
        <v>711</v>
      </c>
    </row>
    <row r="649" spans="1:9" x14ac:dyDescent="0.2">
      <c r="A649" s="3"/>
      <c r="I649" s="190" t="s">
        <v>712</v>
      </c>
    </row>
    <row r="650" spans="1:9" x14ac:dyDescent="0.2">
      <c r="A650" s="3"/>
      <c r="I650" s="190" t="s">
        <v>713</v>
      </c>
    </row>
    <row r="651" spans="1:9" x14ac:dyDescent="0.2">
      <c r="A651" s="3"/>
      <c r="I651" s="190" t="s">
        <v>714</v>
      </c>
    </row>
    <row r="652" spans="1:9" x14ac:dyDescent="0.2">
      <c r="A652" s="3"/>
      <c r="I652" s="190" t="s">
        <v>715</v>
      </c>
    </row>
    <row r="653" spans="1:9" x14ac:dyDescent="0.2">
      <c r="A653" s="3"/>
      <c r="I653" s="190" t="s">
        <v>716</v>
      </c>
    </row>
    <row r="654" spans="1:9" x14ac:dyDescent="0.2">
      <c r="A654" s="3"/>
      <c r="I654" s="190" t="s">
        <v>717</v>
      </c>
    </row>
    <row r="655" spans="1:9" x14ac:dyDescent="0.2">
      <c r="A655" s="3"/>
      <c r="I655" s="190" t="s">
        <v>718</v>
      </c>
    </row>
    <row r="656" spans="1:9" x14ac:dyDescent="0.2">
      <c r="A656" s="3"/>
      <c r="I656" s="190" t="s">
        <v>719</v>
      </c>
    </row>
    <row r="657" spans="1:9" x14ac:dyDescent="0.2">
      <c r="A657" s="3"/>
      <c r="I657" s="190" t="s">
        <v>720</v>
      </c>
    </row>
    <row r="658" spans="1:9" x14ac:dyDescent="0.2">
      <c r="A658" s="3"/>
      <c r="I658" s="190" t="s">
        <v>721</v>
      </c>
    </row>
    <row r="659" spans="1:9" x14ac:dyDescent="0.2">
      <c r="A659" s="3"/>
      <c r="I659" s="190" t="s">
        <v>722</v>
      </c>
    </row>
    <row r="660" spans="1:9" x14ac:dyDescent="0.2">
      <c r="A660" s="3"/>
      <c r="I660" s="190" t="s">
        <v>723</v>
      </c>
    </row>
    <row r="661" spans="1:9" x14ac:dyDescent="0.2">
      <c r="A661" s="3"/>
      <c r="I661" s="190" t="s">
        <v>724</v>
      </c>
    </row>
    <row r="662" spans="1:9" x14ac:dyDescent="0.2">
      <c r="A662" s="3"/>
      <c r="I662" s="190" t="s">
        <v>725</v>
      </c>
    </row>
    <row r="663" spans="1:9" x14ac:dyDescent="0.2">
      <c r="A663" s="3"/>
      <c r="I663" s="190" t="s">
        <v>726</v>
      </c>
    </row>
    <row r="664" spans="1:9" x14ac:dyDescent="0.2">
      <c r="A664" s="3"/>
      <c r="I664" s="190" t="s">
        <v>727</v>
      </c>
    </row>
    <row r="665" spans="1:9" x14ac:dyDescent="0.2">
      <c r="A665" s="3"/>
      <c r="I665" s="190" t="s">
        <v>728</v>
      </c>
    </row>
    <row r="666" spans="1:9" x14ac:dyDescent="0.2">
      <c r="A666" s="3"/>
      <c r="I666" s="190" t="s">
        <v>729</v>
      </c>
    </row>
    <row r="667" spans="1:9" x14ac:dyDescent="0.2">
      <c r="A667" s="3"/>
      <c r="I667" s="190" t="s">
        <v>730</v>
      </c>
    </row>
    <row r="668" spans="1:9" x14ac:dyDescent="0.2">
      <c r="A668" s="3"/>
      <c r="I668" s="190" t="s">
        <v>731</v>
      </c>
    </row>
    <row r="669" spans="1:9" x14ac:dyDescent="0.2">
      <c r="A669" s="3"/>
      <c r="I669" s="190" t="s">
        <v>732</v>
      </c>
    </row>
    <row r="670" spans="1:9" x14ac:dyDescent="0.2">
      <c r="A670" s="3"/>
      <c r="I670" s="190" t="s">
        <v>733</v>
      </c>
    </row>
    <row r="671" spans="1:9" x14ac:dyDescent="0.2">
      <c r="A671" s="3"/>
      <c r="I671" s="190" t="s">
        <v>734</v>
      </c>
    </row>
    <row r="672" spans="1:9" x14ac:dyDescent="0.2">
      <c r="A672" s="3"/>
      <c r="I672" s="190" t="s">
        <v>735</v>
      </c>
    </row>
    <row r="673" spans="1:9" x14ac:dyDescent="0.2">
      <c r="A673" s="3"/>
      <c r="I673" s="190" t="s">
        <v>736</v>
      </c>
    </row>
    <row r="674" spans="1:9" x14ac:dyDescent="0.2">
      <c r="A674" s="3"/>
      <c r="I674" s="190" t="s">
        <v>737</v>
      </c>
    </row>
    <row r="675" spans="1:9" x14ac:dyDescent="0.2">
      <c r="A675" s="3"/>
      <c r="I675" s="190" t="s">
        <v>738</v>
      </c>
    </row>
    <row r="676" spans="1:9" x14ac:dyDescent="0.2">
      <c r="A676" s="3"/>
      <c r="I676" s="190" t="s">
        <v>739</v>
      </c>
    </row>
    <row r="677" spans="1:9" x14ac:dyDescent="0.2">
      <c r="A677" s="3"/>
      <c r="I677" s="190" t="s">
        <v>740</v>
      </c>
    </row>
    <row r="678" spans="1:9" x14ac:dyDescent="0.2">
      <c r="A678" s="3"/>
      <c r="I678" s="190" t="s">
        <v>741</v>
      </c>
    </row>
    <row r="679" spans="1:9" x14ac:dyDescent="0.2">
      <c r="A679" s="3"/>
      <c r="I679" s="190" t="s">
        <v>742</v>
      </c>
    </row>
    <row r="680" spans="1:9" x14ac:dyDescent="0.2">
      <c r="A680" s="3"/>
      <c r="I680" s="190" t="s">
        <v>743</v>
      </c>
    </row>
    <row r="681" spans="1:9" x14ac:dyDescent="0.2">
      <c r="A681" s="3"/>
      <c r="I681" s="190" t="s">
        <v>744</v>
      </c>
    </row>
    <row r="682" spans="1:9" x14ac:dyDescent="0.2">
      <c r="A682" s="3"/>
      <c r="I682" s="190" t="s">
        <v>745</v>
      </c>
    </row>
    <row r="683" spans="1:9" x14ac:dyDescent="0.2">
      <c r="A683" s="3"/>
      <c r="I683" s="190" t="s">
        <v>746</v>
      </c>
    </row>
    <row r="684" spans="1:9" x14ac:dyDescent="0.2">
      <c r="A684" s="3"/>
      <c r="I684" s="190" t="s">
        <v>747</v>
      </c>
    </row>
    <row r="685" spans="1:9" x14ac:dyDescent="0.2">
      <c r="A685" s="3"/>
      <c r="I685" s="190" t="s">
        <v>748</v>
      </c>
    </row>
    <row r="686" spans="1:9" x14ac:dyDescent="0.2">
      <c r="A686" s="3"/>
      <c r="I686" s="190" t="s">
        <v>749</v>
      </c>
    </row>
    <row r="687" spans="1:9" x14ac:dyDescent="0.2">
      <c r="A687" s="3"/>
      <c r="I687" s="190" t="s">
        <v>750</v>
      </c>
    </row>
    <row r="688" spans="1:9" x14ac:dyDescent="0.2">
      <c r="A688" s="3"/>
      <c r="I688" s="190" t="s">
        <v>751</v>
      </c>
    </row>
    <row r="689" spans="1:9" x14ac:dyDescent="0.2">
      <c r="A689" s="3"/>
      <c r="I689" s="190" t="s">
        <v>752</v>
      </c>
    </row>
    <row r="690" spans="1:9" x14ac:dyDescent="0.2">
      <c r="A690" s="3"/>
      <c r="I690" s="190" t="s">
        <v>753</v>
      </c>
    </row>
    <row r="691" spans="1:9" x14ac:dyDescent="0.2">
      <c r="A691" s="3"/>
      <c r="I691" s="190" t="s">
        <v>754</v>
      </c>
    </row>
    <row r="692" spans="1:9" x14ac:dyDescent="0.2">
      <c r="A692" s="3"/>
      <c r="I692" s="190" t="s">
        <v>755</v>
      </c>
    </row>
    <row r="693" spans="1:9" x14ac:dyDescent="0.2">
      <c r="A693" s="3"/>
      <c r="I693" s="190" t="s">
        <v>756</v>
      </c>
    </row>
    <row r="694" spans="1:9" x14ac:dyDescent="0.2">
      <c r="A694" s="3"/>
      <c r="I694" s="190" t="s">
        <v>757</v>
      </c>
    </row>
    <row r="695" spans="1:9" x14ac:dyDescent="0.2">
      <c r="A695" s="3"/>
      <c r="I695" s="190" t="s">
        <v>758</v>
      </c>
    </row>
    <row r="696" spans="1:9" x14ac:dyDescent="0.2">
      <c r="A696" s="3"/>
      <c r="I696" s="190" t="s">
        <v>759</v>
      </c>
    </row>
    <row r="697" spans="1:9" x14ac:dyDescent="0.2">
      <c r="A697" s="3"/>
      <c r="I697" s="190" t="s">
        <v>760</v>
      </c>
    </row>
    <row r="698" spans="1:9" x14ac:dyDescent="0.2">
      <c r="A698" s="3"/>
      <c r="I698" s="190" t="s">
        <v>761</v>
      </c>
    </row>
    <row r="699" spans="1:9" x14ac:dyDescent="0.2">
      <c r="A699" s="3"/>
      <c r="I699" s="190" t="s">
        <v>762</v>
      </c>
    </row>
    <row r="700" spans="1:9" x14ac:dyDescent="0.2">
      <c r="A700" s="3"/>
      <c r="I700" s="190" t="s">
        <v>763</v>
      </c>
    </row>
    <row r="701" spans="1:9" x14ac:dyDescent="0.2">
      <c r="A701" s="3"/>
      <c r="I701" s="190" t="s">
        <v>764</v>
      </c>
    </row>
    <row r="702" spans="1:9" x14ac:dyDescent="0.2">
      <c r="A702" s="3"/>
      <c r="I702" s="190" t="s">
        <v>765</v>
      </c>
    </row>
    <row r="703" spans="1:9" x14ac:dyDescent="0.2">
      <c r="A703" s="3"/>
      <c r="I703" s="190" t="s">
        <v>766</v>
      </c>
    </row>
    <row r="704" spans="1:9" x14ac:dyDescent="0.2">
      <c r="A704" s="3"/>
      <c r="I704" s="190" t="s">
        <v>767</v>
      </c>
    </row>
    <row r="705" spans="1:9" x14ac:dyDescent="0.2">
      <c r="A705" s="3"/>
      <c r="I705" s="190" t="s">
        <v>768</v>
      </c>
    </row>
    <row r="706" spans="1:9" x14ac:dyDescent="0.2">
      <c r="A706" s="3"/>
      <c r="I706" s="190" t="s">
        <v>769</v>
      </c>
    </row>
    <row r="707" spans="1:9" x14ac:dyDescent="0.2">
      <c r="A707" s="3"/>
      <c r="I707" s="190" t="s">
        <v>770</v>
      </c>
    </row>
    <row r="708" spans="1:9" x14ac:dyDescent="0.2">
      <c r="A708" s="3"/>
      <c r="I708" s="190" t="s">
        <v>771</v>
      </c>
    </row>
    <row r="709" spans="1:9" x14ac:dyDescent="0.2">
      <c r="A709" s="3"/>
      <c r="I709" s="190" t="s">
        <v>772</v>
      </c>
    </row>
    <row r="710" spans="1:9" x14ac:dyDescent="0.2">
      <c r="A710" s="3"/>
      <c r="I710" s="190" t="s">
        <v>773</v>
      </c>
    </row>
    <row r="711" spans="1:9" x14ac:dyDescent="0.2">
      <c r="A711" s="3"/>
      <c r="I711" s="190" t="s">
        <v>774</v>
      </c>
    </row>
    <row r="712" spans="1:9" x14ac:dyDescent="0.2">
      <c r="A712" s="3"/>
      <c r="I712" s="190" t="s">
        <v>775</v>
      </c>
    </row>
    <row r="713" spans="1:9" x14ac:dyDescent="0.2">
      <c r="A713" s="3"/>
      <c r="I713" s="190" t="s">
        <v>776</v>
      </c>
    </row>
    <row r="714" spans="1:9" x14ac:dyDescent="0.2">
      <c r="A714" s="3"/>
      <c r="I714" s="190" t="s">
        <v>777</v>
      </c>
    </row>
    <row r="715" spans="1:9" x14ac:dyDescent="0.2">
      <c r="A715" s="3"/>
      <c r="I715" s="190" t="s">
        <v>778</v>
      </c>
    </row>
    <row r="716" spans="1:9" x14ac:dyDescent="0.2">
      <c r="A716" s="3"/>
      <c r="I716" s="190" t="s">
        <v>779</v>
      </c>
    </row>
    <row r="717" spans="1:9" x14ac:dyDescent="0.2">
      <c r="A717" s="3"/>
      <c r="I717" s="190" t="s">
        <v>780</v>
      </c>
    </row>
    <row r="718" spans="1:9" x14ac:dyDescent="0.2">
      <c r="A718" s="3"/>
      <c r="I718" s="190" t="s">
        <v>781</v>
      </c>
    </row>
    <row r="719" spans="1:9" x14ac:dyDescent="0.2">
      <c r="A719" s="3"/>
      <c r="I719" s="190" t="s">
        <v>782</v>
      </c>
    </row>
    <row r="720" spans="1:9" x14ac:dyDescent="0.2">
      <c r="A720" s="3"/>
      <c r="I720" s="190" t="s">
        <v>783</v>
      </c>
    </row>
    <row r="721" spans="1:9" x14ac:dyDescent="0.2">
      <c r="A721" s="3"/>
      <c r="I721" s="190" t="s">
        <v>784</v>
      </c>
    </row>
    <row r="722" spans="1:9" x14ac:dyDescent="0.2">
      <c r="A722" s="3"/>
      <c r="I722" s="190" t="s">
        <v>785</v>
      </c>
    </row>
    <row r="723" spans="1:9" x14ac:dyDescent="0.2">
      <c r="A723" s="3"/>
      <c r="I723" s="190" t="s">
        <v>786</v>
      </c>
    </row>
    <row r="724" spans="1:9" x14ac:dyDescent="0.2">
      <c r="A724" s="3"/>
      <c r="I724" s="190" t="s">
        <v>787</v>
      </c>
    </row>
    <row r="725" spans="1:9" x14ac:dyDescent="0.2">
      <c r="A725" s="3"/>
      <c r="I725" s="190" t="s">
        <v>788</v>
      </c>
    </row>
    <row r="726" spans="1:9" x14ac:dyDescent="0.2">
      <c r="A726" s="3"/>
      <c r="I726" s="190" t="s">
        <v>789</v>
      </c>
    </row>
    <row r="727" spans="1:9" x14ac:dyDescent="0.2">
      <c r="A727" s="3"/>
      <c r="I727" s="190" t="s">
        <v>790</v>
      </c>
    </row>
    <row r="728" spans="1:9" x14ac:dyDescent="0.2">
      <c r="A728" s="3"/>
      <c r="I728" s="190" t="s">
        <v>791</v>
      </c>
    </row>
    <row r="729" spans="1:9" x14ac:dyDescent="0.2">
      <c r="A729" s="3"/>
      <c r="I729" s="190" t="s">
        <v>792</v>
      </c>
    </row>
    <row r="730" spans="1:9" x14ac:dyDescent="0.2">
      <c r="A730" s="3"/>
      <c r="I730" s="190" t="s">
        <v>793</v>
      </c>
    </row>
    <row r="731" spans="1:9" x14ac:dyDescent="0.2">
      <c r="A731" s="3"/>
      <c r="I731" s="190" t="s">
        <v>794</v>
      </c>
    </row>
    <row r="732" spans="1:9" x14ac:dyDescent="0.2">
      <c r="A732" s="3"/>
      <c r="I732" s="190" t="s">
        <v>795</v>
      </c>
    </row>
    <row r="733" spans="1:9" x14ac:dyDescent="0.2">
      <c r="A733" s="3"/>
      <c r="I733" s="190" t="s">
        <v>796</v>
      </c>
    </row>
    <row r="734" spans="1:9" x14ac:dyDescent="0.2">
      <c r="A734" s="3"/>
      <c r="I734" s="190" t="s">
        <v>797</v>
      </c>
    </row>
    <row r="735" spans="1:9" x14ac:dyDescent="0.2">
      <c r="A735" s="3"/>
      <c r="I735" s="190" t="s">
        <v>798</v>
      </c>
    </row>
    <row r="736" spans="1:9" x14ac:dyDescent="0.2">
      <c r="A736" s="3"/>
      <c r="I736" s="190" t="s">
        <v>799</v>
      </c>
    </row>
    <row r="737" spans="1:9" x14ac:dyDescent="0.2">
      <c r="A737" s="3"/>
      <c r="I737" s="190" t="s">
        <v>800</v>
      </c>
    </row>
    <row r="738" spans="1:9" x14ac:dyDescent="0.2">
      <c r="A738" s="3"/>
      <c r="I738" s="190" t="s">
        <v>801</v>
      </c>
    </row>
    <row r="739" spans="1:9" x14ac:dyDescent="0.2">
      <c r="A739" s="3"/>
      <c r="I739" s="190" t="s">
        <v>802</v>
      </c>
    </row>
    <row r="740" spans="1:9" x14ac:dyDescent="0.2">
      <c r="A740" s="3"/>
      <c r="I740" s="190" t="s">
        <v>803</v>
      </c>
    </row>
    <row r="741" spans="1:9" x14ac:dyDescent="0.2">
      <c r="A741" s="3"/>
      <c r="I741" s="190" t="s">
        <v>804</v>
      </c>
    </row>
    <row r="742" spans="1:9" x14ac:dyDescent="0.2">
      <c r="A742" s="3"/>
      <c r="I742" s="190" t="s">
        <v>805</v>
      </c>
    </row>
    <row r="743" spans="1:9" x14ac:dyDescent="0.2">
      <c r="A743" s="3"/>
      <c r="I743" s="190" t="s">
        <v>806</v>
      </c>
    </row>
    <row r="744" spans="1:9" x14ac:dyDescent="0.2">
      <c r="A744" s="3"/>
      <c r="I744" s="190" t="s">
        <v>807</v>
      </c>
    </row>
    <row r="745" spans="1:9" x14ac:dyDescent="0.2">
      <c r="A745" s="3"/>
      <c r="I745" s="190" t="s">
        <v>808</v>
      </c>
    </row>
    <row r="746" spans="1:9" x14ac:dyDescent="0.2">
      <c r="A746" s="3"/>
      <c r="I746" s="190" t="s">
        <v>809</v>
      </c>
    </row>
    <row r="747" spans="1:9" x14ac:dyDescent="0.2">
      <c r="A747" s="3"/>
      <c r="I747" s="190" t="s">
        <v>810</v>
      </c>
    </row>
    <row r="748" spans="1:9" x14ac:dyDescent="0.2">
      <c r="A748" s="3"/>
      <c r="I748" s="190" t="s">
        <v>811</v>
      </c>
    </row>
    <row r="749" spans="1:9" x14ac:dyDescent="0.2">
      <c r="A749" s="3"/>
      <c r="I749" s="190" t="s">
        <v>812</v>
      </c>
    </row>
    <row r="750" spans="1:9" x14ac:dyDescent="0.2">
      <c r="A750" s="3"/>
      <c r="I750" s="190" t="s">
        <v>813</v>
      </c>
    </row>
    <row r="751" spans="1:9" x14ac:dyDescent="0.2">
      <c r="A751" s="3"/>
      <c r="I751" s="190" t="s">
        <v>814</v>
      </c>
    </row>
    <row r="752" spans="1:9" x14ac:dyDescent="0.2">
      <c r="A752" s="3"/>
      <c r="I752" s="190" t="s">
        <v>815</v>
      </c>
    </row>
    <row r="753" spans="1:9" x14ac:dyDescent="0.2">
      <c r="A753" s="3"/>
      <c r="I753" s="190" t="s">
        <v>816</v>
      </c>
    </row>
    <row r="754" spans="1:9" x14ac:dyDescent="0.2">
      <c r="A754" s="3"/>
      <c r="I754" s="190" t="s">
        <v>817</v>
      </c>
    </row>
    <row r="755" spans="1:9" x14ac:dyDescent="0.2">
      <c r="A755" s="3"/>
      <c r="I755" s="190" t="s">
        <v>818</v>
      </c>
    </row>
    <row r="756" spans="1:9" x14ac:dyDescent="0.2">
      <c r="A756" s="3"/>
      <c r="I756" s="190" t="s">
        <v>819</v>
      </c>
    </row>
    <row r="757" spans="1:9" x14ac:dyDescent="0.2">
      <c r="A757" s="3"/>
      <c r="I757" s="190" t="s">
        <v>820</v>
      </c>
    </row>
    <row r="758" spans="1:9" x14ac:dyDescent="0.2">
      <c r="A758" s="3"/>
      <c r="I758" s="190" t="s">
        <v>821</v>
      </c>
    </row>
    <row r="759" spans="1:9" x14ac:dyDescent="0.2">
      <c r="A759" s="3"/>
      <c r="I759" s="190" t="s">
        <v>822</v>
      </c>
    </row>
    <row r="760" spans="1:9" x14ac:dyDescent="0.2">
      <c r="A760" s="3"/>
      <c r="I760" s="190" t="s">
        <v>823</v>
      </c>
    </row>
    <row r="761" spans="1:9" x14ac:dyDescent="0.2">
      <c r="A761" s="3"/>
      <c r="I761" s="190" t="s">
        <v>824</v>
      </c>
    </row>
    <row r="762" spans="1:9" x14ac:dyDescent="0.2">
      <c r="A762" s="3"/>
      <c r="I762" s="190" t="s">
        <v>825</v>
      </c>
    </row>
    <row r="763" spans="1:9" x14ac:dyDescent="0.2">
      <c r="A763" s="3"/>
      <c r="I763" s="190" t="s">
        <v>826</v>
      </c>
    </row>
    <row r="764" spans="1:9" x14ac:dyDescent="0.2">
      <c r="A764" s="3"/>
      <c r="I764" s="190" t="s">
        <v>827</v>
      </c>
    </row>
    <row r="765" spans="1:9" x14ac:dyDescent="0.2">
      <c r="A765" s="3"/>
      <c r="I765" s="190" t="s">
        <v>828</v>
      </c>
    </row>
    <row r="766" spans="1:9" x14ac:dyDescent="0.2">
      <c r="A766" s="3"/>
      <c r="I766" s="190" t="s">
        <v>829</v>
      </c>
    </row>
    <row r="767" spans="1:9" x14ac:dyDescent="0.2">
      <c r="A767" s="3"/>
      <c r="I767" s="190" t="s">
        <v>830</v>
      </c>
    </row>
    <row r="768" spans="1:9" x14ac:dyDescent="0.2">
      <c r="A768" s="3"/>
      <c r="I768" s="190" t="s">
        <v>831</v>
      </c>
    </row>
    <row r="769" spans="1:9" x14ac:dyDescent="0.2">
      <c r="A769" s="3"/>
      <c r="I769" s="190" t="s">
        <v>832</v>
      </c>
    </row>
    <row r="770" spans="1:9" x14ac:dyDescent="0.2">
      <c r="A770" s="3"/>
      <c r="I770" s="190" t="s">
        <v>833</v>
      </c>
    </row>
    <row r="771" spans="1:9" x14ac:dyDescent="0.2">
      <c r="A771" s="3"/>
      <c r="I771" s="190" t="s">
        <v>834</v>
      </c>
    </row>
    <row r="772" spans="1:9" x14ac:dyDescent="0.2">
      <c r="A772" s="3"/>
      <c r="I772" s="190" t="s">
        <v>835</v>
      </c>
    </row>
    <row r="773" spans="1:9" x14ac:dyDescent="0.2">
      <c r="A773" s="3"/>
      <c r="I773" s="190" t="s">
        <v>836</v>
      </c>
    </row>
    <row r="774" spans="1:9" x14ac:dyDescent="0.2">
      <c r="A774" s="3"/>
      <c r="I774" s="190" t="s">
        <v>837</v>
      </c>
    </row>
    <row r="775" spans="1:9" x14ac:dyDescent="0.2">
      <c r="A775" s="3"/>
      <c r="I775" s="190" t="s">
        <v>838</v>
      </c>
    </row>
    <row r="776" spans="1:9" x14ac:dyDescent="0.2">
      <c r="A776" s="3"/>
      <c r="I776" s="190" t="s">
        <v>839</v>
      </c>
    </row>
    <row r="777" spans="1:9" x14ac:dyDescent="0.2">
      <c r="A777" s="3"/>
      <c r="I777" s="190" t="s">
        <v>840</v>
      </c>
    </row>
    <row r="778" spans="1:9" x14ac:dyDescent="0.2">
      <c r="A778" s="3"/>
      <c r="I778" s="190" t="s">
        <v>841</v>
      </c>
    </row>
    <row r="779" spans="1:9" x14ac:dyDescent="0.2">
      <c r="A779" s="3"/>
      <c r="I779" s="190" t="s">
        <v>842</v>
      </c>
    </row>
    <row r="780" spans="1:9" x14ac:dyDescent="0.2">
      <c r="A780" s="3"/>
      <c r="I780" s="190" t="s">
        <v>843</v>
      </c>
    </row>
    <row r="781" spans="1:9" x14ac:dyDescent="0.2">
      <c r="A781" s="3"/>
      <c r="I781" s="190" t="s">
        <v>844</v>
      </c>
    </row>
    <row r="782" spans="1:9" x14ac:dyDescent="0.2">
      <c r="A782" s="3"/>
      <c r="I782" s="190" t="s">
        <v>845</v>
      </c>
    </row>
    <row r="783" spans="1:9" x14ac:dyDescent="0.2">
      <c r="A783" s="3"/>
      <c r="I783" s="190" t="s">
        <v>846</v>
      </c>
    </row>
    <row r="784" spans="1:9" x14ac:dyDescent="0.2">
      <c r="A784" s="3"/>
      <c r="I784" s="190" t="s">
        <v>847</v>
      </c>
    </row>
    <row r="785" spans="1:9" x14ac:dyDescent="0.2">
      <c r="A785" s="3"/>
      <c r="I785" s="190" t="s">
        <v>848</v>
      </c>
    </row>
    <row r="786" spans="1:9" x14ac:dyDescent="0.2">
      <c r="A786" s="3"/>
      <c r="I786" s="190" t="s">
        <v>849</v>
      </c>
    </row>
    <row r="787" spans="1:9" x14ac:dyDescent="0.2">
      <c r="A787" s="3"/>
      <c r="I787" s="190" t="s">
        <v>850</v>
      </c>
    </row>
    <row r="788" spans="1:9" x14ac:dyDescent="0.2">
      <c r="A788" s="3"/>
      <c r="I788" s="190" t="s">
        <v>851</v>
      </c>
    </row>
    <row r="789" spans="1:9" x14ac:dyDescent="0.2">
      <c r="A789" s="3"/>
      <c r="I789" s="190" t="s">
        <v>852</v>
      </c>
    </row>
    <row r="790" spans="1:9" x14ac:dyDescent="0.2">
      <c r="A790" s="3"/>
      <c r="I790" s="190" t="s">
        <v>853</v>
      </c>
    </row>
    <row r="791" spans="1:9" x14ac:dyDescent="0.2">
      <c r="A791" s="3"/>
      <c r="I791" s="190" t="s">
        <v>854</v>
      </c>
    </row>
    <row r="792" spans="1:9" x14ac:dyDescent="0.2">
      <c r="A792" s="3"/>
      <c r="I792" s="190" t="s">
        <v>855</v>
      </c>
    </row>
    <row r="793" spans="1:9" x14ac:dyDescent="0.2">
      <c r="A793" s="3"/>
      <c r="I793" s="190" t="s">
        <v>856</v>
      </c>
    </row>
    <row r="794" spans="1:9" x14ac:dyDescent="0.2">
      <c r="A794" s="3"/>
      <c r="I794" s="190" t="s">
        <v>857</v>
      </c>
    </row>
    <row r="795" spans="1:9" x14ac:dyDescent="0.2">
      <c r="A795" s="3"/>
      <c r="I795" s="190" t="s">
        <v>858</v>
      </c>
    </row>
    <row r="796" spans="1:9" x14ac:dyDescent="0.2">
      <c r="A796" s="3"/>
      <c r="I796" s="190" t="s">
        <v>859</v>
      </c>
    </row>
    <row r="797" spans="1:9" x14ac:dyDescent="0.2">
      <c r="A797" s="3"/>
      <c r="I797" s="190" t="s">
        <v>860</v>
      </c>
    </row>
    <row r="798" spans="1:9" x14ac:dyDescent="0.2">
      <c r="A798" s="3"/>
      <c r="I798" s="190" t="s">
        <v>861</v>
      </c>
    </row>
    <row r="799" spans="1:9" x14ac:dyDescent="0.2">
      <c r="A799" s="3"/>
      <c r="I799" s="190" t="s">
        <v>862</v>
      </c>
    </row>
    <row r="800" spans="1:9" x14ac:dyDescent="0.2">
      <c r="A800" s="3"/>
      <c r="I800" s="190" t="s">
        <v>863</v>
      </c>
    </row>
    <row r="801" spans="1:9" x14ac:dyDescent="0.2">
      <c r="A801" s="3"/>
      <c r="I801" s="190" t="s">
        <v>864</v>
      </c>
    </row>
    <row r="802" spans="1:9" x14ac:dyDescent="0.2">
      <c r="I802" s="190" t="s">
        <v>865</v>
      </c>
    </row>
    <row r="803" spans="1:9" x14ac:dyDescent="0.2">
      <c r="I803" s="190" t="s">
        <v>866</v>
      </c>
    </row>
    <row r="804" spans="1:9" x14ac:dyDescent="0.2">
      <c r="I804" s="190" t="s">
        <v>867</v>
      </c>
    </row>
    <row r="805" spans="1:9" x14ac:dyDescent="0.2">
      <c r="I805" s="190" t="s">
        <v>868</v>
      </c>
    </row>
    <row r="806" spans="1:9" x14ac:dyDescent="0.2">
      <c r="I806" s="190" t="s">
        <v>869</v>
      </c>
    </row>
    <row r="807" spans="1:9" x14ac:dyDescent="0.2">
      <c r="I807" s="190" t="s">
        <v>870</v>
      </c>
    </row>
    <row r="808" spans="1:9" x14ac:dyDescent="0.2">
      <c r="I808" s="190" t="s">
        <v>871</v>
      </c>
    </row>
    <row r="809" spans="1:9" x14ac:dyDescent="0.2">
      <c r="I809" s="190" t="s">
        <v>872</v>
      </c>
    </row>
    <row r="810" spans="1:9" x14ac:dyDescent="0.2">
      <c r="I810" s="190" t="s">
        <v>873</v>
      </c>
    </row>
    <row r="811" spans="1:9" x14ac:dyDescent="0.2">
      <c r="I811" s="190" t="s">
        <v>874</v>
      </c>
    </row>
    <row r="812" spans="1:9" x14ac:dyDescent="0.2">
      <c r="I812" s="190" t="s">
        <v>875</v>
      </c>
    </row>
    <row r="813" spans="1:9" x14ac:dyDescent="0.2">
      <c r="I813" s="190" t="s">
        <v>876</v>
      </c>
    </row>
    <row r="814" spans="1:9" x14ac:dyDescent="0.2">
      <c r="I814" s="190" t="s">
        <v>877</v>
      </c>
    </row>
    <row r="815" spans="1:9" x14ac:dyDescent="0.2">
      <c r="I815" s="190" t="s">
        <v>878</v>
      </c>
    </row>
    <row r="816" spans="1:9" x14ac:dyDescent="0.2">
      <c r="I816" s="190" t="s">
        <v>879</v>
      </c>
    </row>
    <row r="817" spans="9:9" x14ac:dyDescent="0.2">
      <c r="I817" s="190" t="s">
        <v>880</v>
      </c>
    </row>
    <row r="818" spans="9:9" x14ac:dyDescent="0.2">
      <c r="I818" s="190" t="s">
        <v>881</v>
      </c>
    </row>
    <row r="819" spans="9:9" x14ac:dyDescent="0.2">
      <c r="I819" s="190" t="s">
        <v>882</v>
      </c>
    </row>
    <row r="820" spans="9:9" x14ac:dyDescent="0.2">
      <c r="I820" s="190" t="s">
        <v>883</v>
      </c>
    </row>
    <row r="821" spans="9:9" x14ac:dyDescent="0.2">
      <c r="I821" s="190" t="s">
        <v>884</v>
      </c>
    </row>
    <row r="822" spans="9:9" x14ac:dyDescent="0.2">
      <c r="I822" s="190" t="s">
        <v>885</v>
      </c>
    </row>
    <row r="823" spans="9:9" x14ac:dyDescent="0.2">
      <c r="I823" s="190" t="s">
        <v>886</v>
      </c>
    </row>
    <row r="824" spans="9:9" x14ac:dyDescent="0.2">
      <c r="I824" s="190" t="s">
        <v>887</v>
      </c>
    </row>
    <row r="825" spans="9:9" x14ac:dyDescent="0.2">
      <c r="I825" s="190" t="s">
        <v>888</v>
      </c>
    </row>
    <row r="826" spans="9:9" x14ac:dyDescent="0.2">
      <c r="I826" s="190" t="s">
        <v>889</v>
      </c>
    </row>
    <row r="827" spans="9:9" x14ac:dyDescent="0.2">
      <c r="I827" s="190" t="s">
        <v>890</v>
      </c>
    </row>
    <row r="828" spans="9:9" x14ac:dyDescent="0.2">
      <c r="I828" s="190" t="s">
        <v>891</v>
      </c>
    </row>
    <row r="829" spans="9:9" x14ac:dyDescent="0.2">
      <c r="I829" s="190" t="s">
        <v>892</v>
      </c>
    </row>
    <row r="830" spans="9:9" x14ac:dyDescent="0.2">
      <c r="I830" s="190" t="s">
        <v>893</v>
      </c>
    </row>
    <row r="831" spans="9:9" x14ac:dyDescent="0.2">
      <c r="I831" s="190" t="s">
        <v>894</v>
      </c>
    </row>
    <row r="832" spans="9:9" x14ac:dyDescent="0.2">
      <c r="I832" s="190" t="s">
        <v>895</v>
      </c>
    </row>
    <row r="833" spans="9:9" x14ac:dyDescent="0.2">
      <c r="I833" s="190" t="s">
        <v>896</v>
      </c>
    </row>
    <row r="834" spans="9:9" x14ac:dyDescent="0.2">
      <c r="I834" s="190" t="s">
        <v>897</v>
      </c>
    </row>
    <row r="835" spans="9:9" x14ac:dyDescent="0.2">
      <c r="I835" s="190" t="s">
        <v>898</v>
      </c>
    </row>
    <row r="836" spans="9:9" x14ac:dyDescent="0.2">
      <c r="I836" s="190" t="s">
        <v>899</v>
      </c>
    </row>
    <row r="837" spans="9:9" x14ac:dyDescent="0.2">
      <c r="I837" s="190" t="s">
        <v>900</v>
      </c>
    </row>
    <row r="838" spans="9:9" x14ac:dyDescent="0.2">
      <c r="I838" s="190" t="s">
        <v>901</v>
      </c>
    </row>
    <row r="839" spans="9:9" x14ac:dyDescent="0.2">
      <c r="I839" s="190" t="s">
        <v>902</v>
      </c>
    </row>
    <row r="840" spans="9:9" x14ac:dyDescent="0.2">
      <c r="I840" s="190" t="s">
        <v>903</v>
      </c>
    </row>
    <row r="841" spans="9:9" x14ac:dyDescent="0.2">
      <c r="I841" s="190" t="s">
        <v>904</v>
      </c>
    </row>
    <row r="842" spans="9:9" x14ac:dyDescent="0.2">
      <c r="I842" s="190" t="s">
        <v>905</v>
      </c>
    </row>
    <row r="843" spans="9:9" x14ac:dyDescent="0.2">
      <c r="I843" s="190" t="s">
        <v>906</v>
      </c>
    </row>
    <row r="844" spans="9:9" x14ac:dyDescent="0.2">
      <c r="I844" s="190" t="s">
        <v>907</v>
      </c>
    </row>
    <row r="845" spans="9:9" x14ac:dyDescent="0.2">
      <c r="I845" s="190" t="s">
        <v>908</v>
      </c>
    </row>
    <row r="846" spans="9:9" x14ac:dyDescent="0.2">
      <c r="I846" s="190" t="s">
        <v>909</v>
      </c>
    </row>
    <row r="847" spans="9:9" x14ac:dyDescent="0.2">
      <c r="I847" s="190" t="s">
        <v>910</v>
      </c>
    </row>
    <row r="848" spans="9:9" x14ac:dyDescent="0.2">
      <c r="I848" s="190" t="s">
        <v>911</v>
      </c>
    </row>
    <row r="849" spans="9:9" x14ac:dyDescent="0.2">
      <c r="I849" s="190" t="s">
        <v>912</v>
      </c>
    </row>
    <row r="850" spans="9:9" x14ac:dyDescent="0.2">
      <c r="I850" s="190" t="s">
        <v>913</v>
      </c>
    </row>
    <row r="851" spans="9:9" x14ac:dyDescent="0.2">
      <c r="I851" s="190" t="s">
        <v>914</v>
      </c>
    </row>
    <row r="852" spans="9:9" x14ac:dyDescent="0.2">
      <c r="I852" s="190" t="s">
        <v>915</v>
      </c>
    </row>
    <row r="853" spans="9:9" x14ac:dyDescent="0.2">
      <c r="I853" s="190" t="s">
        <v>916</v>
      </c>
    </row>
    <row r="854" spans="9:9" x14ac:dyDescent="0.2">
      <c r="I854" s="190" t="s">
        <v>917</v>
      </c>
    </row>
    <row r="855" spans="9:9" x14ac:dyDescent="0.2">
      <c r="I855" s="190" t="s">
        <v>918</v>
      </c>
    </row>
    <row r="856" spans="9:9" x14ac:dyDescent="0.2">
      <c r="I856" s="190" t="s">
        <v>919</v>
      </c>
    </row>
    <row r="857" spans="9:9" x14ac:dyDescent="0.2">
      <c r="I857" s="190" t="s">
        <v>920</v>
      </c>
    </row>
    <row r="858" spans="9:9" x14ac:dyDescent="0.2">
      <c r="I858" s="190" t="s">
        <v>921</v>
      </c>
    </row>
    <row r="859" spans="9:9" x14ac:dyDescent="0.2">
      <c r="I859" s="190" t="s">
        <v>922</v>
      </c>
    </row>
    <row r="860" spans="9:9" x14ac:dyDescent="0.2">
      <c r="I860" s="190" t="s">
        <v>923</v>
      </c>
    </row>
    <row r="861" spans="9:9" x14ac:dyDescent="0.2">
      <c r="I861" s="190" t="s">
        <v>924</v>
      </c>
    </row>
    <row r="862" spans="9:9" x14ac:dyDescent="0.2">
      <c r="I862" s="190" t="s">
        <v>925</v>
      </c>
    </row>
    <row r="863" spans="9:9" x14ac:dyDescent="0.2">
      <c r="I863" s="190" t="s">
        <v>926</v>
      </c>
    </row>
    <row r="864" spans="9:9" x14ac:dyDescent="0.2">
      <c r="I864" s="190" t="s">
        <v>927</v>
      </c>
    </row>
    <row r="865" spans="9:9" x14ac:dyDescent="0.2">
      <c r="I865" s="190" t="s">
        <v>928</v>
      </c>
    </row>
    <row r="866" spans="9:9" x14ac:dyDescent="0.2">
      <c r="I866" s="190" t="s">
        <v>929</v>
      </c>
    </row>
    <row r="867" spans="9:9" x14ac:dyDescent="0.2">
      <c r="I867" s="190" t="s">
        <v>930</v>
      </c>
    </row>
    <row r="868" spans="9:9" x14ac:dyDescent="0.2">
      <c r="I868" s="190" t="s">
        <v>931</v>
      </c>
    </row>
    <row r="869" spans="9:9" x14ac:dyDescent="0.2">
      <c r="I869" s="190" t="s">
        <v>932</v>
      </c>
    </row>
    <row r="870" spans="9:9" x14ac:dyDescent="0.2">
      <c r="I870" s="190" t="s">
        <v>933</v>
      </c>
    </row>
    <row r="871" spans="9:9" x14ac:dyDescent="0.2">
      <c r="I871" s="190" t="s">
        <v>934</v>
      </c>
    </row>
    <row r="872" spans="9:9" x14ac:dyDescent="0.2">
      <c r="I872" s="190" t="s">
        <v>935</v>
      </c>
    </row>
    <row r="873" spans="9:9" x14ac:dyDescent="0.2">
      <c r="I873" s="190" t="s">
        <v>936</v>
      </c>
    </row>
    <row r="874" spans="9:9" x14ac:dyDescent="0.2">
      <c r="I874" s="190" t="s">
        <v>937</v>
      </c>
    </row>
    <row r="875" spans="9:9" x14ac:dyDescent="0.2">
      <c r="I875" s="190" t="s">
        <v>938</v>
      </c>
    </row>
    <row r="876" spans="9:9" x14ac:dyDescent="0.2">
      <c r="I876" s="190" t="s">
        <v>939</v>
      </c>
    </row>
    <row r="877" spans="9:9" x14ac:dyDescent="0.2">
      <c r="I877" s="190" t="s">
        <v>940</v>
      </c>
    </row>
    <row r="878" spans="9:9" x14ac:dyDescent="0.2">
      <c r="I878" s="190" t="s">
        <v>941</v>
      </c>
    </row>
    <row r="879" spans="9:9" x14ac:dyDescent="0.2">
      <c r="I879" s="190" t="s">
        <v>942</v>
      </c>
    </row>
    <row r="880" spans="9:9" x14ac:dyDescent="0.2">
      <c r="I880" s="190" t="s">
        <v>943</v>
      </c>
    </row>
    <row r="881" spans="9:9" x14ac:dyDescent="0.2">
      <c r="I881" s="190" t="s">
        <v>944</v>
      </c>
    </row>
    <row r="882" spans="9:9" x14ac:dyDescent="0.2">
      <c r="I882" s="190" t="s">
        <v>945</v>
      </c>
    </row>
    <row r="883" spans="9:9" x14ac:dyDescent="0.2">
      <c r="I883" s="190" t="s">
        <v>946</v>
      </c>
    </row>
    <row r="884" spans="9:9" x14ac:dyDescent="0.2">
      <c r="I884" s="190" t="s">
        <v>947</v>
      </c>
    </row>
    <row r="885" spans="9:9" x14ac:dyDescent="0.2">
      <c r="I885" s="190" t="s">
        <v>948</v>
      </c>
    </row>
    <row r="886" spans="9:9" x14ac:dyDescent="0.2">
      <c r="I886" s="190" t="s">
        <v>949</v>
      </c>
    </row>
    <row r="887" spans="9:9" x14ac:dyDescent="0.2">
      <c r="I887" s="190" t="s">
        <v>950</v>
      </c>
    </row>
    <row r="888" spans="9:9" x14ac:dyDescent="0.2">
      <c r="I888" s="190" t="s">
        <v>951</v>
      </c>
    </row>
    <row r="889" spans="9:9" x14ac:dyDescent="0.2">
      <c r="I889" s="190" t="s">
        <v>952</v>
      </c>
    </row>
    <row r="890" spans="9:9" x14ac:dyDescent="0.2">
      <c r="I890" s="190" t="s">
        <v>953</v>
      </c>
    </row>
    <row r="891" spans="9:9" x14ac:dyDescent="0.2">
      <c r="I891" s="190" t="s">
        <v>954</v>
      </c>
    </row>
    <row r="892" spans="9:9" x14ac:dyDescent="0.2">
      <c r="I892" s="190" t="s">
        <v>955</v>
      </c>
    </row>
    <row r="893" spans="9:9" x14ac:dyDescent="0.2">
      <c r="I893" s="190" t="s">
        <v>956</v>
      </c>
    </row>
    <row r="894" spans="9:9" x14ac:dyDescent="0.2">
      <c r="I894" s="190" t="s">
        <v>957</v>
      </c>
    </row>
    <row r="895" spans="9:9" x14ac:dyDescent="0.2">
      <c r="I895" s="190" t="s">
        <v>958</v>
      </c>
    </row>
    <row r="896" spans="9:9" x14ac:dyDescent="0.2">
      <c r="I896" s="190" t="s">
        <v>959</v>
      </c>
    </row>
    <row r="897" spans="9:9" x14ac:dyDescent="0.2">
      <c r="I897" s="190" t="s">
        <v>960</v>
      </c>
    </row>
    <row r="898" spans="9:9" x14ac:dyDescent="0.2">
      <c r="I898" s="190" t="s">
        <v>961</v>
      </c>
    </row>
    <row r="899" spans="9:9" x14ac:dyDescent="0.2">
      <c r="I899" s="190" t="s">
        <v>962</v>
      </c>
    </row>
    <row r="900" spans="9:9" x14ac:dyDescent="0.2">
      <c r="I900" s="190" t="s">
        <v>963</v>
      </c>
    </row>
    <row r="901" spans="9:9" x14ac:dyDescent="0.2">
      <c r="I901" s="190" t="s">
        <v>964</v>
      </c>
    </row>
    <row r="902" spans="9:9" x14ac:dyDescent="0.2">
      <c r="I902" s="190" t="s">
        <v>965</v>
      </c>
    </row>
    <row r="903" spans="9:9" x14ac:dyDescent="0.2">
      <c r="I903" s="190" t="s">
        <v>966</v>
      </c>
    </row>
    <row r="904" spans="9:9" x14ac:dyDescent="0.2">
      <c r="I904" s="190" t="s">
        <v>967</v>
      </c>
    </row>
    <row r="905" spans="9:9" x14ac:dyDescent="0.2">
      <c r="I905" s="190" t="s">
        <v>968</v>
      </c>
    </row>
    <row r="906" spans="9:9" x14ac:dyDescent="0.2">
      <c r="I906" s="190" t="s">
        <v>969</v>
      </c>
    </row>
    <row r="907" spans="9:9" x14ac:dyDescent="0.2">
      <c r="I907" s="190" t="s">
        <v>970</v>
      </c>
    </row>
    <row r="908" spans="9:9" x14ac:dyDescent="0.2">
      <c r="I908" s="190" t="s">
        <v>971</v>
      </c>
    </row>
    <row r="909" spans="9:9" x14ac:dyDescent="0.2">
      <c r="I909" s="190" t="s">
        <v>972</v>
      </c>
    </row>
    <row r="910" spans="9:9" x14ac:dyDescent="0.2">
      <c r="I910" s="190" t="s">
        <v>973</v>
      </c>
    </row>
    <row r="911" spans="9:9" x14ac:dyDescent="0.2">
      <c r="I911" s="190" t="s">
        <v>974</v>
      </c>
    </row>
    <row r="912" spans="9:9" x14ac:dyDescent="0.2">
      <c r="I912" s="190" t="s">
        <v>975</v>
      </c>
    </row>
    <row r="913" spans="9:9" x14ac:dyDescent="0.2">
      <c r="I913" s="190" t="s">
        <v>976</v>
      </c>
    </row>
    <row r="914" spans="9:9" x14ac:dyDescent="0.2">
      <c r="I914" s="190" t="s">
        <v>977</v>
      </c>
    </row>
    <row r="915" spans="9:9" x14ac:dyDescent="0.2">
      <c r="I915" s="190" t="s">
        <v>978</v>
      </c>
    </row>
    <row r="916" spans="9:9" x14ac:dyDescent="0.2">
      <c r="I916" s="190" t="s">
        <v>979</v>
      </c>
    </row>
    <row r="917" spans="9:9" x14ac:dyDescent="0.2">
      <c r="I917" s="190" t="s">
        <v>980</v>
      </c>
    </row>
    <row r="918" spans="9:9" x14ac:dyDescent="0.2">
      <c r="I918" s="190" t="s">
        <v>981</v>
      </c>
    </row>
    <row r="919" spans="9:9" x14ac:dyDescent="0.2">
      <c r="I919" s="190" t="s">
        <v>982</v>
      </c>
    </row>
    <row r="920" spans="9:9" x14ac:dyDescent="0.2">
      <c r="I920" s="190" t="s">
        <v>983</v>
      </c>
    </row>
    <row r="921" spans="9:9" x14ac:dyDescent="0.2">
      <c r="I921" s="190" t="s">
        <v>984</v>
      </c>
    </row>
    <row r="922" spans="9:9" x14ac:dyDescent="0.2">
      <c r="I922" s="190" t="s">
        <v>985</v>
      </c>
    </row>
    <row r="923" spans="9:9" x14ac:dyDescent="0.2">
      <c r="I923" s="190" t="s">
        <v>986</v>
      </c>
    </row>
    <row r="924" spans="9:9" x14ac:dyDescent="0.2">
      <c r="I924" s="190" t="s">
        <v>987</v>
      </c>
    </row>
    <row r="925" spans="9:9" x14ac:dyDescent="0.2">
      <c r="I925" s="190" t="s">
        <v>988</v>
      </c>
    </row>
    <row r="926" spans="9:9" x14ac:dyDescent="0.2">
      <c r="I926" s="190" t="s">
        <v>989</v>
      </c>
    </row>
    <row r="927" spans="9:9" x14ac:dyDescent="0.2">
      <c r="I927" s="190" t="s">
        <v>990</v>
      </c>
    </row>
    <row r="928" spans="9:9" x14ac:dyDescent="0.2">
      <c r="I928" s="190" t="s">
        <v>991</v>
      </c>
    </row>
    <row r="929" spans="9:9" x14ac:dyDescent="0.2">
      <c r="I929" s="190" t="s">
        <v>992</v>
      </c>
    </row>
    <row r="930" spans="9:9" x14ac:dyDescent="0.2">
      <c r="I930" s="190" t="s">
        <v>993</v>
      </c>
    </row>
    <row r="931" spans="9:9" x14ac:dyDescent="0.2">
      <c r="I931" s="190" t="s">
        <v>994</v>
      </c>
    </row>
    <row r="932" spans="9:9" x14ac:dyDescent="0.2">
      <c r="I932" s="190" t="s">
        <v>995</v>
      </c>
    </row>
    <row r="933" spans="9:9" x14ac:dyDescent="0.2">
      <c r="I933" s="190" t="s">
        <v>996</v>
      </c>
    </row>
    <row r="934" spans="9:9" x14ac:dyDescent="0.2">
      <c r="I934" s="190" t="s">
        <v>997</v>
      </c>
    </row>
    <row r="935" spans="9:9" x14ac:dyDescent="0.2">
      <c r="I935" s="190" t="s">
        <v>998</v>
      </c>
    </row>
    <row r="936" spans="9:9" x14ac:dyDescent="0.2">
      <c r="I936" s="190" t="s">
        <v>999</v>
      </c>
    </row>
    <row r="937" spans="9:9" x14ac:dyDescent="0.2">
      <c r="I937" s="190" t="s">
        <v>1000</v>
      </c>
    </row>
    <row r="938" spans="9:9" x14ac:dyDescent="0.2">
      <c r="I938" s="190" t="s">
        <v>1001</v>
      </c>
    </row>
    <row r="939" spans="9:9" x14ac:dyDescent="0.2">
      <c r="I939" s="190" t="s">
        <v>1002</v>
      </c>
    </row>
    <row r="940" spans="9:9" x14ac:dyDescent="0.2">
      <c r="I940" s="190" t="s">
        <v>1003</v>
      </c>
    </row>
    <row r="941" spans="9:9" x14ac:dyDescent="0.2">
      <c r="I941" s="190" t="s">
        <v>1004</v>
      </c>
    </row>
    <row r="942" spans="9:9" x14ac:dyDescent="0.2">
      <c r="I942" s="190" t="s">
        <v>1005</v>
      </c>
    </row>
    <row r="943" spans="9:9" x14ac:dyDescent="0.2">
      <c r="I943" s="190" t="s">
        <v>1006</v>
      </c>
    </row>
    <row r="944" spans="9:9" x14ac:dyDescent="0.2">
      <c r="I944" s="190" t="s">
        <v>1007</v>
      </c>
    </row>
    <row r="945" spans="9:9" x14ac:dyDescent="0.2">
      <c r="I945" s="190" t="s">
        <v>1008</v>
      </c>
    </row>
    <row r="946" spans="9:9" x14ac:dyDescent="0.2">
      <c r="I946" s="190" t="s">
        <v>1009</v>
      </c>
    </row>
    <row r="947" spans="9:9" x14ac:dyDescent="0.2">
      <c r="I947" s="190" t="s">
        <v>1010</v>
      </c>
    </row>
    <row r="948" spans="9:9" x14ac:dyDescent="0.2">
      <c r="I948" s="190" t="s">
        <v>1011</v>
      </c>
    </row>
    <row r="949" spans="9:9" x14ac:dyDescent="0.2">
      <c r="I949" s="190" t="s">
        <v>1012</v>
      </c>
    </row>
    <row r="950" spans="9:9" x14ac:dyDescent="0.2">
      <c r="I950" s="190" t="s">
        <v>1013</v>
      </c>
    </row>
    <row r="951" spans="9:9" x14ac:dyDescent="0.2">
      <c r="I951" s="190" t="s">
        <v>1014</v>
      </c>
    </row>
    <row r="952" spans="9:9" x14ac:dyDescent="0.2">
      <c r="I952" s="190" t="s">
        <v>1015</v>
      </c>
    </row>
    <row r="953" spans="9:9" x14ac:dyDescent="0.2">
      <c r="I953" s="190" t="s">
        <v>1016</v>
      </c>
    </row>
    <row r="954" spans="9:9" x14ac:dyDescent="0.2">
      <c r="I954" s="190" t="s">
        <v>1017</v>
      </c>
    </row>
    <row r="955" spans="9:9" x14ac:dyDescent="0.2">
      <c r="I955" s="190" t="s">
        <v>1018</v>
      </c>
    </row>
    <row r="956" spans="9:9" x14ac:dyDescent="0.2">
      <c r="I956" s="190" t="s">
        <v>1019</v>
      </c>
    </row>
    <row r="957" spans="9:9" x14ac:dyDescent="0.2">
      <c r="I957" s="190" t="s">
        <v>1020</v>
      </c>
    </row>
    <row r="958" spans="9:9" x14ac:dyDescent="0.2">
      <c r="I958" s="190" t="s">
        <v>1021</v>
      </c>
    </row>
    <row r="959" spans="9:9" x14ac:dyDescent="0.2">
      <c r="I959" s="190" t="s">
        <v>1022</v>
      </c>
    </row>
    <row r="960" spans="9:9" x14ac:dyDescent="0.2">
      <c r="I960" s="190" t="s">
        <v>1023</v>
      </c>
    </row>
    <row r="961" spans="9:9" x14ac:dyDescent="0.2">
      <c r="I961" s="190" t="s">
        <v>1024</v>
      </c>
    </row>
    <row r="962" spans="9:9" x14ac:dyDescent="0.2">
      <c r="I962" s="190" t="s">
        <v>1025</v>
      </c>
    </row>
    <row r="963" spans="9:9" x14ac:dyDescent="0.2">
      <c r="I963" s="190" t="s">
        <v>1026</v>
      </c>
    </row>
    <row r="964" spans="9:9" x14ac:dyDescent="0.2">
      <c r="I964" s="190" t="s">
        <v>1027</v>
      </c>
    </row>
    <row r="965" spans="9:9" x14ac:dyDescent="0.2">
      <c r="I965" s="190" t="s">
        <v>1028</v>
      </c>
    </row>
    <row r="966" spans="9:9" x14ac:dyDescent="0.2">
      <c r="I966" s="190" t="s">
        <v>1029</v>
      </c>
    </row>
    <row r="967" spans="9:9" x14ac:dyDescent="0.2">
      <c r="I967" s="190" t="s">
        <v>1030</v>
      </c>
    </row>
    <row r="968" spans="9:9" x14ac:dyDescent="0.2">
      <c r="I968" s="190" t="s">
        <v>1031</v>
      </c>
    </row>
    <row r="969" spans="9:9" x14ac:dyDescent="0.2">
      <c r="I969" s="190" t="s">
        <v>1032</v>
      </c>
    </row>
    <row r="970" spans="9:9" x14ac:dyDescent="0.2">
      <c r="I970" s="190" t="s">
        <v>1033</v>
      </c>
    </row>
    <row r="971" spans="9:9" x14ac:dyDescent="0.2">
      <c r="I971" s="190" t="s">
        <v>1034</v>
      </c>
    </row>
    <row r="972" spans="9:9" x14ac:dyDescent="0.2">
      <c r="I972" s="190" t="s">
        <v>1035</v>
      </c>
    </row>
    <row r="973" spans="9:9" x14ac:dyDescent="0.2">
      <c r="I973" s="190" t="s">
        <v>1036</v>
      </c>
    </row>
    <row r="974" spans="9:9" x14ac:dyDescent="0.2">
      <c r="I974" s="190" t="s">
        <v>1037</v>
      </c>
    </row>
    <row r="975" spans="9:9" x14ac:dyDescent="0.2">
      <c r="I975" s="190" t="s">
        <v>1038</v>
      </c>
    </row>
    <row r="976" spans="9:9" x14ac:dyDescent="0.2">
      <c r="I976" s="190" t="s">
        <v>1039</v>
      </c>
    </row>
    <row r="977" spans="9:9" x14ac:dyDescent="0.2">
      <c r="I977" s="190" t="s">
        <v>1040</v>
      </c>
    </row>
    <row r="978" spans="9:9" x14ac:dyDescent="0.2">
      <c r="I978" s="190" t="s">
        <v>1041</v>
      </c>
    </row>
    <row r="979" spans="9:9" x14ac:dyDescent="0.2">
      <c r="I979" s="190" t="s">
        <v>1042</v>
      </c>
    </row>
    <row r="980" spans="9:9" x14ac:dyDescent="0.2">
      <c r="I980" s="190" t="s">
        <v>1043</v>
      </c>
    </row>
    <row r="981" spans="9:9" x14ac:dyDescent="0.2">
      <c r="I981" s="190" t="s">
        <v>1044</v>
      </c>
    </row>
    <row r="982" spans="9:9" x14ac:dyDescent="0.2">
      <c r="I982" s="190" t="s">
        <v>1045</v>
      </c>
    </row>
    <row r="983" spans="9:9" x14ac:dyDescent="0.2">
      <c r="I983" s="190" t="s">
        <v>1046</v>
      </c>
    </row>
    <row r="984" spans="9:9" x14ac:dyDescent="0.2">
      <c r="I984" s="190" t="s">
        <v>1047</v>
      </c>
    </row>
    <row r="985" spans="9:9" x14ac:dyDescent="0.2">
      <c r="I985" s="190" t="s">
        <v>1048</v>
      </c>
    </row>
    <row r="986" spans="9:9" x14ac:dyDescent="0.2">
      <c r="I986" s="190" t="s">
        <v>1049</v>
      </c>
    </row>
    <row r="987" spans="9:9" x14ac:dyDescent="0.2">
      <c r="I987" s="190" t="s">
        <v>1050</v>
      </c>
    </row>
    <row r="988" spans="9:9" x14ac:dyDescent="0.2">
      <c r="I988" s="190" t="s">
        <v>1051</v>
      </c>
    </row>
    <row r="989" spans="9:9" x14ac:dyDescent="0.2">
      <c r="I989" s="190" t="s">
        <v>1052</v>
      </c>
    </row>
    <row r="990" spans="9:9" x14ac:dyDescent="0.2">
      <c r="I990" s="190" t="s">
        <v>1053</v>
      </c>
    </row>
    <row r="991" spans="9:9" x14ac:dyDescent="0.2">
      <c r="I991" s="190" t="s">
        <v>1054</v>
      </c>
    </row>
    <row r="992" spans="9:9" x14ac:dyDescent="0.2">
      <c r="I992" s="190" t="s">
        <v>1055</v>
      </c>
    </row>
    <row r="993" spans="9:9" x14ac:dyDescent="0.2">
      <c r="I993" s="190" t="s">
        <v>1056</v>
      </c>
    </row>
    <row r="994" spans="9:9" x14ac:dyDescent="0.2">
      <c r="I994" s="190" t="s">
        <v>1057</v>
      </c>
    </row>
    <row r="995" spans="9:9" x14ac:dyDescent="0.2">
      <c r="I995" s="190" t="s">
        <v>1058</v>
      </c>
    </row>
    <row r="996" spans="9:9" x14ac:dyDescent="0.2">
      <c r="I996" s="190" t="s">
        <v>1059</v>
      </c>
    </row>
    <row r="997" spans="9:9" x14ac:dyDescent="0.2">
      <c r="I997" s="190" t="s">
        <v>1060</v>
      </c>
    </row>
    <row r="998" spans="9:9" x14ac:dyDescent="0.2">
      <c r="I998" s="190" t="s">
        <v>1061</v>
      </c>
    </row>
    <row r="999" spans="9:9" x14ac:dyDescent="0.2">
      <c r="I999" s="190" t="s">
        <v>1062</v>
      </c>
    </row>
    <row r="1000" spans="9:9" x14ac:dyDescent="0.2">
      <c r="I1000" s="190" t="s">
        <v>1063</v>
      </c>
    </row>
    <row r="1001" spans="9:9" x14ac:dyDescent="0.2">
      <c r="I1001" s="190" t="s">
        <v>1064</v>
      </c>
    </row>
    <row r="1002" spans="9:9" x14ac:dyDescent="0.2">
      <c r="I1002" s="190" t="s">
        <v>1065</v>
      </c>
    </row>
    <row r="1003" spans="9:9" x14ac:dyDescent="0.2">
      <c r="I1003" s="190" t="s">
        <v>1066</v>
      </c>
    </row>
    <row r="1004" spans="9:9" x14ac:dyDescent="0.2">
      <c r="I1004" s="190" t="s">
        <v>1067</v>
      </c>
    </row>
    <row r="1005" spans="9:9" x14ac:dyDescent="0.2">
      <c r="I1005" s="190" t="s">
        <v>1068</v>
      </c>
    </row>
    <row r="1006" spans="9:9" x14ac:dyDescent="0.2">
      <c r="I1006" s="190" t="s">
        <v>1069</v>
      </c>
    </row>
    <row r="1007" spans="9:9" x14ac:dyDescent="0.2">
      <c r="I1007" s="190" t="s">
        <v>1070</v>
      </c>
    </row>
    <row r="1008" spans="9:9" x14ac:dyDescent="0.2">
      <c r="I1008" s="190" t="s">
        <v>1071</v>
      </c>
    </row>
    <row r="1009" spans="9:9" x14ac:dyDescent="0.2">
      <c r="I1009" s="190" t="s">
        <v>1072</v>
      </c>
    </row>
    <row r="1010" spans="9:9" x14ac:dyDescent="0.2">
      <c r="I1010" s="190" t="s">
        <v>1073</v>
      </c>
    </row>
    <row r="1011" spans="9:9" x14ac:dyDescent="0.2">
      <c r="I1011" s="190" t="s">
        <v>1074</v>
      </c>
    </row>
    <row r="1012" spans="9:9" x14ac:dyDescent="0.2">
      <c r="I1012" s="190" t="s">
        <v>1075</v>
      </c>
    </row>
    <row r="1013" spans="9:9" x14ac:dyDescent="0.2">
      <c r="I1013" s="190" t="s">
        <v>1076</v>
      </c>
    </row>
    <row r="1014" spans="9:9" x14ac:dyDescent="0.2">
      <c r="I1014" s="190" t="s">
        <v>1077</v>
      </c>
    </row>
    <row r="1015" spans="9:9" x14ac:dyDescent="0.2">
      <c r="I1015" s="190" t="s">
        <v>1078</v>
      </c>
    </row>
    <row r="1016" spans="9:9" x14ac:dyDescent="0.2">
      <c r="I1016" s="190" t="s">
        <v>1079</v>
      </c>
    </row>
    <row r="1017" spans="9:9" x14ac:dyDescent="0.2">
      <c r="I1017" s="190" t="s">
        <v>1080</v>
      </c>
    </row>
    <row r="1018" spans="9:9" x14ac:dyDescent="0.2">
      <c r="I1018" s="190" t="s">
        <v>1081</v>
      </c>
    </row>
    <row r="1019" spans="9:9" x14ac:dyDescent="0.2">
      <c r="I1019" s="190" t="s">
        <v>1082</v>
      </c>
    </row>
    <row r="1020" spans="9:9" x14ac:dyDescent="0.2">
      <c r="I1020" s="190" t="s">
        <v>1083</v>
      </c>
    </row>
    <row r="1021" spans="9:9" x14ac:dyDescent="0.2">
      <c r="I1021" s="190" t="s">
        <v>1084</v>
      </c>
    </row>
    <row r="1022" spans="9:9" x14ac:dyDescent="0.2">
      <c r="I1022" s="190" t="s">
        <v>1085</v>
      </c>
    </row>
    <row r="1023" spans="9:9" x14ac:dyDescent="0.2">
      <c r="I1023" s="190" t="s">
        <v>1086</v>
      </c>
    </row>
    <row r="1024" spans="9:9" x14ac:dyDescent="0.2">
      <c r="I1024" s="190" t="s">
        <v>1087</v>
      </c>
    </row>
    <row r="1025" spans="9:9" x14ac:dyDescent="0.2">
      <c r="I1025" s="190" t="s">
        <v>1088</v>
      </c>
    </row>
    <row r="1026" spans="9:9" x14ac:dyDescent="0.2">
      <c r="I1026" s="190" t="s">
        <v>1089</v>
      </c>
    </row>
    <row r="1027" spans="9:9" x14ac:dyDescent="0.2">
      <c r="I1027" s="190" t="s">
        <v>1090</v>
      </c>
    </row>
    <row r="1028" spans="9:9" x14ac:dyDescent="0.2">
      <c r="I1028" s="190" t="s">
        <v>1091</v>
      </c>
    </row>
    <row r="1029" spans="9:9" x14ac:dyDescent="0.2">
      <c r="I1029" s="190" t="s">
        <v>1092</v>
      </c>
    </row>
    <row r="1030" spans="9:9" x14ac:dyDescent="0.2">
      <c r="I1030" s="190" t="s">
        <v>1093</v>
      </c>
    </row>
    <row r="1031" spans="9:9" x14ac:dyDescent="0.2">
      <c r="I1031" s="190" t="s">
        <v>1094</v>
      </c>
    </row>
    <row r="1032" spans="9:9" x14ac:dyDescent="0.2">
      <c r="I1032" s="190" t="s">
        <v>1095</v>
      </c>
    </row>
    <row r="1033" spans="9:9" x14ac:dyDescent="0.2">
      <c r="I1033" s="190" t="s">
        <v>1096</v>
      </c>
    </row>
    <row r="1034" spans="9:9" x14ac:dyDescent="0.2">
      <c r="I1034" s="190" t="s">
        <v>1097</v>
      </c>
    </row>
    <row r="1035" spans="9:9" x14ac:dyDescent="0.2">
      <c r="I1035" s="190" t="s">
        <v>1098</v>
      </c>
    </row>
    <row r="1036" spans="9:9" x14ac:dyDescent="0.2">
      <c r="I1036" s="190" t="s">
        <v>1099</v>
      </c>
    </row>
    <row r="1037" spans="9:9" x14ac:dyDescent="0.2">
      <c r="I1037" s="190" t="s">
        <v>1100</v>
      </c>
    </row>
    <row r="1038" spans="9:9" x14ac:dyDescent="0.2">
      <c r="I1038" s="190" t="s">
        <v>1101</v>
      </c>
    </row>
    <row r="1039" spans="9:9" x14ac:dyDescent="0.2">
      <c r="I1039" s="190" t="s">
        <v>1102</v>
      </c>
    </row>
    <row r="1040" spans="9:9" x14ac:dyDescent="0.2">
      <c r="I1040" s="190" t="s">
        <v>1103</v>
      </c>
    </row>
    <row r="1041" spans="9:9" x14ac:dyDescent="0.2">
      <c r="I1041" s="190" t="s">
        <v>1104</v>
      </c>
    </row>
    <row r="1042" spans="9:9" x14ac:dyDescent="0.2">
      <c r="I1042" s="190" t="s">
        <v>1105</v>
      </c>
    </row>
    <row r="1043" spans="9:9" x14ac:dyDescent="0.2">
      <c r="I1043" s="190" t="s">
        <v>1106</v>
      </c>
    </row>
    <row r="1044" spans="9:9" x14ac:dyDescent="0.2">
      <c r="I1044" s="190" t="s">
        <v>1107</v>
      </c>
    </row>
    <row r="1045" spans="9:9" x14ac:dyDescent="0.2">
      <c r="I1045" s="190" t="s">
        <v>1108</v>
      </c>
    </row>
    <row r="1046" spans="9:9" x14ac:dyDescent="0.2">
      <c r="I1046" s="190" t="s">
        <v>1109</v>
      </c>
    </row>
    <row r="1047" spans="9:9" x14ac:dyDescent="0.2">
      <c r="I1047" s="190" t="s">
        <v>1110</v>
      </c>
    </row>
    <row r="1048" spans="9:9" x14ac:dyDescent="0.2">
      <c r="I1048" s="190" t="s">
        <v>1111</v>
      </c>
    </row>
    <row r="1049" spans="9:9" x14ac:dyDescent="0.2">
      <c r="I1049" s="190" t="s">
        <v>1112</v>
      </c>
    </row>
    <row r="1050" spans="9:9" x14ac:dyDescent="0.2">
      <c r="I1050" s="190" t="s">
        <v>1113</v>
      </c>
    </row>
    <row r="1051" spans="9:9" x14ac:dyDescent="0.2">
      <c r="I1051" s="190" t="s">
        <v>1114</v>
      </c>
    </row>
    <row r="1052" spans="9:9" x14ac:dyDescent="0.2">
      <c r="I1052" s="190" t="s">
        <v>1115</v>
      </c>
    </row>
    <row r="1053" spans="9:9" x14ac:dyDescent="0.2">
      <c r="I1053" s="190" t="s">
        <v>1116</v>
      </c>
    </row>
    <row r="1054" spans="9:9" x14ac:dyDescent="0.2">
      <c r="I1054" s="190" t="s">
        <v>1117</v>
      </c>
    </row>
    <row r="1055" spans="9:9" x14ac:dyDescent="0.2">
      <c r="I1055" s="190" t="s">
        <v>1118</v>
      </c>
    </row>
    <row r="1056" spans="9:9" x14ac:dyDescent="0.2">
      <c r="I1056" s="190" t="s">
        <v>1119</v>
      </c>
    </row>
    <row r="1057" spans="9:9" x14ac:dyDescent="0.2">
      <c r="I1057" s="190" t="s">
        <v>1120</v>
      </c>
    </row>
    <row r="1058" spans="9:9" x14ac:dyDescent="0.2">
      <c r="I1058" s="190" t="s">
        <v>1121</v>
      </c>
    </row>
    <row r="1059" spans="9:9" x14ac:dyDescent="0.2">
      <c r="I1059" s="190" t="s">
        <v>1122</v>
      </c>
    </row>
    <row r="1060" spans="9:9" x14ac:dyDescent="0.2">
      <c r="I1060" s="190" t="s">
        <v>1123</v>
      </c>
    </row>
    <row r="1061" spans="9:9" x14ac:dyDescent="0.2">
      <c r="I1061" s="190" t="s">
        <v>1124</v>
      </c>
    </row>
    <row r="1062" spans="9:9" x14ac:dyDescent="0.2">
      <c r="I1062" s="190" t="s">
        <v>1125</v>
      </c>
    </row>
    <row r="1063" spans="9:9" x14ac:dyDescent="0.2">
      <c r="I1063" s="190" t="s">
        <v>1126</v>
      </c>
    </row>
    <row r="1064" spans="9:9" x14ac:dyDescent="0.2">
      <c r="I1064" s="190" t="s">
        <v>1127</v>
      </c>
    </row>
    <row r="1065" spans="9:9" x14ac:dyDescent="0.2">
      <c r="I1065" s="190" t="s">
        <v>1128</v>
      </c>
    </row>
    <row r="1066" spans="9:9" x14ac:dyDescent="0.2">
      <c r="I1066" s="190" t="s">
        <v>1129</v>
      </c>
    </row>
    <row r="1067" spans="9:9" x14ac:dyDescent="0.2">
      <c r="I1067" s="190" t="s">
        <v>1130</v>
      </c>
    </row>
    <row r="1068" spans="9:9" x14ac:dyDescent="0.2">
      <c r="I1068" s="190" t="s">
        <v>1131</v>
      </c>
    </row>
    <row r="1069" spans="9:9" x14ac:dyDescent="0.2">
      <c r="I1069" s="190" t="s">
        <v>1132</v>
      </c>
    </row>
    <row r="1070" spans="9:9" x14ac:dyDescent="0.2">
      <c r="I1070" s="190" t="s">
        <v>1133</v>
      </c>
    </row>
    <row r="1071" spans="9:9" x14ac:dyDescent="0.2">
      <c r="I1071" s="190" t="s">
        <v>1134</v>
      </c>
    </row>
    <row r="1072" spans="9:9" x14ac:dyDescent="0.2">
      <c r="I1072" s="190" t="s">
        <v>1135</v>
      </c>
    </row>
    <row r="1073" spans="9:9" x14ac:dyDescent="0.2">
      <c r="I1073" s="190" t="s">
        <v>1136</v>
      </c>
    </row>
    <row r="1074" spans="9:9" x14ac:dyDescent="0.2">
      <c r="I1074" s="190" t="s">
        <v>1137</v>
      </c>
    </row>
    <row r="1075" spans="9:9" x14ac:dyDescent="0.2">
      <c r="I1075" s="190" t="s">
        <v>1138</v>
      </c>
    </row>
    <row r="1076" spans="9:9" x14ac:dyDescent="0.2">
      <c r="I1076" s="190" t="s">
        <v>1139</v>
      </c>
    </row>
    <row r="1077" spans="9:9" x14ac:dyDescent="0.2">
      <c r="I1077" s="190" t="s">
        <v>1140</v>
      </c>
    </row>
    <row r="1078" spans="9:9" x14ac:dyDescent="0.2">
      <c r="I1078" s="190" t="s">
        <v>1141</v>
      </c>
    </row>
    <row r="1079" spans="9:9" x14ac:dyDescent="0.2">
      <c r="I1079" s="190" t="s">
        <v>1142</v>
      </c>
    </row>
    <row r="1080" spans="9:9" x14ac:dyDescent="0.2">
      <c r="I1080" s="190" t="s">
        <v>1143</v>
      </c>
    </row>
    <row r="1081" spans="9:9" x14ac:dyDescent="0.2">
      <c r="I1081" s="190" t="s">
        <v>1144</v>
      </c>
    </row>
    <row r="1082" spans="9:9" x14ac:dyDescent="0.2">
      <c r="I1082" s="190" t="s">
        <v>1145</v>
      </c>
    </row>
    <row r="1083" spans="9:9" x14ac:dyDescent="0.2">
      <c r="I1083" s="190" t="s">
        <v>1146</v>
      </c>
    </row>
    <row r="1084" spans="9:9" x14ac:dyDescent="0.2">
      <c r="I1084" s="190" t="s">
        <v>1147</v>
      </c>
    </row>
    <row r="1085" spans="9:9" x14ac:dyDescent="0.2">
      <c r="I1085" s="190" t="s">
        <v>1148</v>
      </c>
    </row>
    <row r="1086" spans="9:9" x14ac:dyDescent="0.2">
      <c r="I1086" s="190" t="s">
        <v>1149</v>
      </c>
    </row>
    <row r="1087" spans="9:9" x14ac:dyDescent="0.2">
      <c r="I1087" s="190" t="s">
        <v>1150</v>
      </c>
    </row>
    <row r="1088" spans="9:9" x14ac:dyDescent="0.2">
      <c r="I1088" s="190" t="s">
        <v>1151</v>
      </c>
    </row>
    <row r="1089" spans="9:9" x14ac:dyDescent="0.2">
      <c r="I1089" s="190" t="s">
        <v>1152</v>
      </c>
    </row>
    <row r="1090" spans="9:9" x14ac:dyDescent="0.2">
      <c r="I1090" s="190" t="s">
        <v>1153</v>
      </c>
    </row>
    <row r="1091" spans="9:9" x14ac:dyDescent="0.2">
      <c r="I1091" s="190" t="s">
        <v>1154</v>
      </c>
    </row>
    <row r="1092" spans="9:9" x14ac:dyDescent="0.2">
      <c r="I1092" s="190" t="s">
        <v>1155</v>
      </c>
    </row>
    <row r="1093" spans="9:9" x14ac:dyDescent="0.2">
      <c r="I1093" s="190" t="s">
        <v>1156</v>
      </c>
    </row>
    <row r="1094" spans="9:9" x14ac:dyDescent="0.2">
      <c r="I1094" s="190" t="s">
        <v>1157</v>
      </c>
    </row>
    <row r="1095" spans="9:9" x14ac:dyDescent="0.2">
      <c r="I1095" s="190" t="s">
        <v>1158</v>
      </c>
    </row>
    <row r="1096" spans="9:9" x14ac:dyDescent="0.2">
      <c r="I1096" s="190" t="s">
        <v>1159</v>
      </c>
    </row>
    <row r="1097" spans="9:9" x14ac:dyDescent="0.2">
      <c r="I1097" s="190" t="s">
        <v>1160</v>
      </c>
    </row>
    <row r="1098" spans="9:9" x14ac:dyDescent="0.2">
      <c r="I1098" s="190" t="s">
        <v>1161</v>
      </c>
    </row>
    <row r="1099" spans="9:9" x14ac:dyDescent="0.2">
      <c r="I1099" s="190" t="s">
        <v>1162</v>
      </c>
    </row>
    <row r="1100" spans="9:9" x14ac:dyDescent="0.2">
      <c r="I1100" s="190" t="s">
        <v>1163</v>
      </c>
    </row>
    <row r="1101" spans="9:9" x14ac:dyDescent="0.2">
      <c r="I1101" s="190" t="s">
        <v>1164</v>
      </c>
    </row>
    <row r="1102" spans="9:9" x14ac:dyDescent="0.2">
      <c r="I1102" s="190" t="s">
        <v>1165</v>
      </c>
    </row>
    <row r="1103" spans="9:9" x14ac:dyDescent="0.2">
      <c r="I1103" s="190" t="s">
        <v>1166</v>
      </c>
    </row>
    <row r="1104" spans="9:9" x14ac:dyDescent="0.2">
      <c r="I1104" s="190" t="s">
        <v>1167</v>
      </c>
    </row>
    <row r="1105" spans="9:9" x14ac:dyDescent="0.2">
      <c r="I1105" s="190" t="s">
        <v>1168</v>
      </c>
    </row>
    <row r="1106" spans="9:9" x14ac:dyDescent="0.2">
      <c r="I1106" s="190" t="s">
        <v>1169</v>
      </c>
    </row>
    <row r="1107" spans="9:9" x14ac:dyDescent="0.2">
      <c r="I1107" s="190" t="s">
        <v>1170</v>
      </c>
    </row>
    <row r="1108" spans="9:9" x14ac:dyDescent="0.2">
      <c r="I1108" s="190" t="s">
        <v>1171</v>
      </c>
    </row>
    <row r="1109" spans="9:9" x14ac:dyDescent="0.2">
      <c r="I1109" s="190" t="s">
        <v>1172</v>
      </c>
    </row>
    <row r="1110" spans="9:9" x14ac:dyDescent="0.2">
      <c r="I1110" s="190" t="s">
        <v>1173</v>
      </c>
    </row>
    <row r="1111" spans="9:9" x14ac:dyDescent="0.2">
      <c r="I1111" s="190" t="s">
        <v>1174</v>
      </c>
    </row>
    <row r="1112" spans="9:9" x14ac:dyDescent="0.2">
      <c r="I1112" s="190" t="s">
        <v>1175</v>
      </c>
    </row>
    <row r="1113" spans="9:9" x14ac:dyDescent="0.2">
      <c r="I1113" s="190" t="s">
        <v>1176</v>
      </c>
    </row>
    <row r="1114" spans="9:9" x14ac:dyDescent="0.2">
      <c r="I1114" s="190" t="s">
        <v>1177</v>
      </c>
    </row>
    <row r="1115" spans="9:9" x14ac:dyDescent="0.2">
      <c r="I1115" s="190" t="s">
        <v>1178</v>
      </c>
    </row>
    <row r="1116" spans="9:9" x14ac:dyDescent="0.2">
      <c r="I1116" s="190" t="s">
        <v>1179</v>
      </c>
    </row>
    <row r="1117" spans="9:9" x14ac:dyDescent="0.2">
      <c r="I1117" s="190" t="s">
        <v>1180</v>
      </c>
    </row>
    <row r="1118" spans="9:9" x14ac:dyDescent="0.2">
      <c r="I1118" s="190" t="s">
        <v>1181</v>
      </c>
    </row>
    <row r="1119" spans="9:9" x14ac:dyDescent="0.2">
      <c r="I1119" s="190" t="s">
        <v>1182</v>
      </c>
    </row>
    <row r="1120" spans="9:9" x14ac:dyDescent="0.2">
      <c r="I1120" s="190" t="s">
        <v>1183</v>
      </c>
    </row>
    <row r="1121" spans="9:9" x14ac:dyDescent="0.2">
      <c r="I1121" s="190" t="s">
        <v>1184</v>
      </c>
    </row>
    <row r="1122" spans="9:9" x14ac:dyDescent="0.2">
      <c r="I1122" s="190" t="s">
        <v>1185</v>
      </c>
    </row>
    <row r="1123" spans="9:9" x14ac:dyDescent="0.2">
      <c r="I1123" s="190" t="s">
        <v>1186</v>
      </c>
    </row>
    <row r="1124" spans="9:9" x14ac:dyDescent="0.2">
      <c r="I1124" s="190" t="s">
        <v>1187</v>
      </c>
    </row>
    <row r="1125" spans="9:9" x14ac:dyDescent="0.2">
      <c r="I1125" s="190" t="s">
        <v>1188</v>
      </c>
    </row>
    <row r="1126" spans="9:9" x14ac:dyDescent="0.2">
      <c r="I1126" s="190" t="s">
        <v>1189</v>
      </c>
    </row>
  </sheetData>
  <protectedRanges>
    <protectedRange password="CD2C" sqref="E16:E20 I2:I1126" name="Plage1"/>
  </protectedRange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810"/>
  <sheetViews>
    <sheetView showGridLines="0" workbookViewId="0">
      <selection activeCell="A3" sqref="A3:A4"/>
    </sheetView>
  </sheetViews>
  <sheetFormatPr baseColWidth="10" defaultColWidth="43.140625" defaultRowHeight="24.95" customHeight="1" x14ac:dyDescent="0.2"/>
  <cols>
    <col min="1" max="1" width="15.28515625" style="58" bestFit="1" customWidth="1"/>
    <col min="2" max="2" width="20.5703125" style="58" bestFit="1" customWidth="1"/>
    <col min="3" max="3" width="21.28515625" style="71" bestFit="1" customWidth="1"/>
    <col min="4" max="4" width="21.28515625" style="66" customWidth="1"/>
    <col min="5" max="5" width="19.28515625" style="66" bestFit="1" customWidth="1"/>
    <col min="6" max="6" width="14.140625" style="71" customWidth="1"/>
    <col min="7" max="7" width="25.7109375" style="66" bestFit="1" customWidth="1"/>
    <col min="8" max="8" width="57.85546875" style="72" customWidth="1"/>
    <col min="9" max="9" width="10" style="73" bestFit="1" customWidth="1"/>
    <col min="10" max="10" width="19.85546875" style="71" customWidth="1"/>
    <col min="11" max="11" width="14" style="71" customWidth="1"/>
    <col min="12" max="12" width="14" style="75" customWidth="1"/>
    <col min="13" max="13" width="21.28515625" style="75" customWidth="1"/>
    <col min="14" max="16384" width="43.140625" style="58"/>
  </cols>
  <sheetData>
    <row r="1" spans="1:18" s="43" customFormat="1" ht="24.95" customHeight="1" x14ac:dyDescent="0.25">
      <c r="A1" s="41"/>
      <c r="B1" s="183" t="s">
        <v>62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42"/>
      <c r="R1" s="44"/>
    </row>
    <row r="2" spans="1:18" s="43" customFormat="1" ht="36.75" customHeight="1" thickBot="1" x14ac:dyDescent="0.3">
      <c r="A2" s="45" t="s">
        <v>10</v>
      </c>
      <c r="B2" s="46" t="s">
        <v>56</v>
      </c>
      <c r="C2" s="47" t="s">
        <v>58</v>
      </c>
      <c r="D2" s="47" t="s">
        <v>1190</v>
      </c>
      <c r="E2" s="47" t="s">
        <v>24</v>
      </c>
      <c r="F2" s="47" t="s">
        <v>60</v>
      </c>
      <c r="G2" s="48" t="s">
        <v>3</v>
      </c>
      <c r="H2" s="49" t="s">
        <v>25</v>
      </c>
      <c r="I2" s="48" t="s">
        <v>11</v>
      </c>
      <c r="J2" s="47" t="s">
        <v>1</v>
      </c>
      <c r="K2" s="50" t="s">
        <v>12</v>
      </c>
      <c r="L2" s="47" t="s">
        <v>26</v>
      </c>
      <c r="M2" s="47" t="s">
        <v>1191</v>
      </c>
      <c r="O2" s="44"/>
    </row>
    <row r="3" spans="1:18" ht="24.95" customHeight="1" thickTop="1" x14ac:dyDescent="0.2">
      <c r="A3" s="51" t="s">
        <v>66</v>
      </c>
      <c r="B3" s="52">
        <v>44351</v>
      </c>
      <c r="C3" s="53" t="s">
        <v>54</v>
      </c>
      <c r="D3" s="53" t="s">
        <v>55</v>
      </c>
      <c r="E3" s="53" t="s">
        <v>59</v>
      </c>
      <c r="F3" s="53" t="s">
        <v>61</v>
      </c>
      <c r="G3" s="54" t="s">
        <v>4</v>
      </c>
      <c r="H3" s="54" t="s">
        <v>1193</v>
      </c>
      <c r="I3" s="54" t="s">
        <v>42</v>
      </c>
      <c r="J3" s="66" t="s">
        <v>44</v>
      </c>
      <c r="K3" s="54" t="s">
        <v>40</v>
      </c>
      <c r="L3" s="55">
        <v>44439</v>
      </c>
      <c r="M3" s="56" t="s">
        <v>43</v>
      </c>
      <c r="N3" s="57"/>
    </row>
    <row r="4" spans="1:18" ht="24.95" customHeight="1" x14ac:dyDescent="0.2">
      <c r="A4" s="51" t="s">
        <v>67</v>
      </c>
      <c r="B4" s="59">
        <v>44354</v>
      </c>
      <c r="C4" s="60" t="s">
        <v>1194</v>
      </c>
      <c r="D4" s="60" t="s">
        <v>1195</v>
      </c>
      <c r="E4" s="53" t="s">
        <v>1196</v>
      </c>
      <c r="F4" s="53" t="s">
        <v>1197</v>
      </c>
      <c r="G4" s="54" t="s">
        <v>1198</v>
      </c>
      <c r="H4" s="54" t="s">
        <v>1199</v>
      </c>
      <c r="I4" s="54" t="s">
        <v>1200</v>
      </c>
      <c r="J4" s="60" t="s">
        <v>1201</v>
      </c>
      <c r="K4" s="54" t="s">
        <v>39</v>
      </c>
      <c r="L4" s="61">
        <v>44367</v>
      </c>
      <c r="M4" s="56" t="s">
        <v>1202</v>
      </c>
    </row>
    <row r="5" spans="1:18" ht="24.95" customHeight="1" x14ac:dyDescent="0.2">
      <c r="A5" s="51"/>
      <c r="B5" s="59"/>
      <c r="C5" s="60"/>
      <c r="D5" s="60"/>
      <c r="E5" s="53"/>
      <c r="F5" s="53"/>
      <c r="G5" s="54"/>
      <c r="H5" s="54"/>
      <c r="I5" s="54"/>
      <c r="J5" s="60"/>
      <c r="K5" s="54"/>
      <c r="L5" s="61"/>
      <c r="M5" s="56"/>
    </row>
    <row r="6" spans="1:18" ht="24.95" customHeight="1" x14ac:dyDescent="0.2">
      <c r="A6" s="51"/>
      <c r="B6" s="59"/>
      <c r="C6" s="60"/>
      <c r="D6" s="60"/>
      <c r="E6" s="53"/>
      <c r="F6" s="53"/>
      <c r="G6" s="62"/>
      <c r="H6" s="54"/>
      <c r="I6" s="54"/>
      <c r="J6" s="60"/>
      <c r="K6" s="54"/>
      <c r="L6" s="61"/>
      <c r="M6" s="56"/>
    </row>
    <row r="7" spans="1:18" ht="24.95" customHeight="1" x14ac:dyDescent="0.2">
      <c r="A7" s="51"/>
      <c r="B7" s="59"/>
      <c r="C7" s="60"/>
      <c r="D7" s="60"/>
      <c r="E7" s="53"/>
      <c r="F7" s="53"/>
      <c r="G7" s="60"/>
      <c r="H7" s="63"/>
      <c r="I7" s="64"/>
      <c r="J7" s="60"/>
      <c r="K7" s="64"/>
      <c r="L7" s="65"/>
      <c r="M7" s="56"/>
    </row>
    <row r="8" spans="1:18" ht="24.95" customHeight="1" x14ac:dyDescent="0.2">
      <c r="A8" s="51"/>
      <c r="B8" s="59"/>
      <c r="C8" s="60"/>
      <c r="D8" s="60"/>
      <c r="E8" s="53"/>
      <c r="F8" s="53"/>
      <c r="G8" s="60"/>
      <c r="H8" s="63"/>
      <c r="I8" s="64"/>
      <c r="J8" s="60"/>
      <c r="K8" s="64"/>
      <c r="L8" s="61"/>
      <c r="M8" s="56"/>
    </row>
    <row r="9" spans="1:18" ht="24.95" customHeight="1" x14ac:dyDescent="0.2">
      <c r="A9" s="51"/>
      <c r="B9" s="59"/>
      <c r="C9" s="60"/>
      <c r="D9" s="60"/>
      <c r="E9" s="53"/>
      <c r="F9" s="53"/>
      <c r="G9" s="60"/>
      <c r="H9" s="63"/>
      <c r="I9" s="64"/>
      <c r="J9" s="60"/>
      <c r="K9" s="64"/>
      <c r="L9" s="61"/>
      <c r="M9" s="56"/>
    </row>
    <row r="10" spans="1:18" ht="24.95" customHeight="1" x14ac:dyDescent="0.2">
      <c r="A10" s="51"/>
      <c r="B10" s="59"/>
      <c r="C10" s="60"/>
      <c r="D10" s="60"/>
      <c r="E10" s="53"/>
      <c r="F10" s="53"/>
      <c r="G10" s="60"/>
      <c r="H10" s="63"/>
      <c r="I10" s="64"/>
      <c r="J10" s="60"/>
      <c r="K10" s="64"/>
      <c r="L10" s="65"/>
      <c r="M10" s="56"/>
    </row>
    <row r="11" spans="1:18" ht="24.95" customHeight="1" x14ac:dyDescent="0.2">
      <c r="A11" s="51"/>
      <c r="B11" s="59"/>
      <c r="C11" s="60"/>
      <c r="D11" s="60"/>
      <c r="E11" s="53"/>
      <c r="F11" s="53"/>
      <c r="G11" s="60"/>
      <c r="H11" s="63"/>
      <c r="I11" s="64"/>
      <c r="J11" s="60"/>
      <c r="K11" s="64"/>
      <c r="L11" s="61"/>
      <c r="M11" s="56"/>
    </row>
    <row r="12" spans="1:18" s="66" customFormat="1" ht="24.95" customHeight="1" x14ac:dyDescent="0.25">
      <c r="A12" s="51"/>
      <c r="B12" s="59"/>
      <c r="C12" s="60"/>
      <c r="D12" s="60"/>
      <c r="E12" s="53"/>
      <c r="F12" s="53"/>
      <c r="G12" s="60"/>
      <c r="H12" s="63"/>
      <c r="I12" s="64"/>
      <c r="J12" s="60"/>
      <c r="K12" s="64"/>
      <c r="L12" s="61"/>
      <c r="M12" s="56"/>
    </row>
    <row r="13" spans="1:18" s="67" customFormat="1" ht="24.95" customHeight="1" x14ac:dyDescent="0.25">
      <c r="A13" s="51"/>
      <c r="B13" s="59"/>
      <c r="C13" s="60"/>
      <c r="D13" s="60"/>
      <c r="E13" s="53"/>
      <c r="F13" s="53"/>
      <c r="G13" s="60"/>
      <c r="H13" s="63"/>
      <c r="I13" s="64"/>
      <c r="J13" s="60"/>
      <c r="K13" s="64"/>
      <c r="L13" s="61"/>
      <c r="M13" s="56"/>
    </row>
    <row r="14" spans="1:18" ht="24.95" customHeight="1" x14ac:dyDescent="0.2">
      <c r="A14" s="51"/>
      <c r="B14" s="59"/>
      <c r="C14" s="68"/>
      <c r="D14" s="60"/>
      <c r="E14" s="53"/>
      <c r="F14" s="53"/>
      <c r="G14" s="60"/>
      <c r="H14" s="69"/>
      <c r="I14" s="64"/>
      <c r="J14" s="60"/>
      <c r="K14" s="64"/>
      <c r="L14" s="70"/>
      <c r="M14" s="56"/>
    </row>
    <row r="15" spans="1:18" ht="24.95" customHeight="1" x14ac:dyDescent="0.2">
      <c r="A15" s="51"/>
      <c r="B15" s="59"/>
      <c r="C15" s="68"/>
      <c r="D15" s="60"/>
      <c r="E15" s="53"/>
      <c r="F15" s="53"/>
      <c r="G15" s="60"/>
      <c r="H15" s="69"/>
      <c r="I15" s="64"/>
      <c r="J15" s="60"/>
      <c r="K15" s="64"/>
      <c r="L15" s="70"/>
      <c r="M15" s="56"/>
    </row>
    <row r="16" spans="1:18" ht="24.95" customHeight="1" x14ac:dyDescent="0.2">
      <c r="A16" s="51"/>
      <c r="B16" s="59"/>
      <c r="C16" s="68"/>
      <c r="D16" s="60"/>
      <c r="E16" s="53"/>
      <c r="F16" s="53"/>
      <c r="G16" s="60"/>
      <c r="H16" s="69"/>
      <c r="I16" s="64"/>
      <c r="J16" s="60"/>
      <c r="K16" s="64"/>
      <c r="L16" s="70"/>
      <c r="M16" s="56"/>
    </row>
    <row r="17" spans="1:13" ht="24.95" customHeight="1" x14ac:dyDescent="0.2">
      <c r="A17" s="51"/>
      <c r="B17" s="59"/>
      <c r="C17" s="68"/>
      <c r="D17" s="60"/>
      <c r="E17" s="53"/>
      <c r="F17" s="53"/>
      <c r="G17" s="60"/>
      <c r="H17" s="69"/>
      <c r="I17" s="64"/>
      <c r="J17" s="60"/>
      <c r="K17" s="64"/>
      <c r="L17" s="70"/>
      <c r="M17" s="56"/>
    </row>
    <row r="18" spans="1:13" ht="24.95" customHeight="1" x14ac:dyDescent="0.2">
      <c r="A18" s="51"/>
      <c r="B18" s="59"/>
      <c r="C18" s="68"/>
      <c r="D18" s="60"/>
      <c r="E18" s="53"/>
      <c r="F18" s="53"/>
      <c r="G18" s="60"/>
      <c r="H18" s="69"/>
      <c r="I18" s="64"/>
      <c r="J18" s="60"/>
      <c r="K18" s="64"/>
      <c r="L18" s="70"/>
      <c r="M18" s="56"/>
    </row>
    <row r="19" spans="1:13" ht="24.95" customHeight="1" x14ac:dyDescent="0.2">
      <c r="A19" s="51"/>
      <c r="B19" s="59"/>
      <c r="C19" s="68"/>
      <c r="D19" s="60"/>
      <c r="E19" s="53"/>
      <c r="F19" s="53"/>
      <c r="G19" s="60"/>
      <c r="H19" s="69"/>
      <c r="I19" s="64"/>
      <c r="J19" s="60"/>
      <c r="K19" s="64"/>
      <c r="L19" s="70"/>
      <c r="M19" s="56"/>
    </row>
    <row r="20" spans="1:13" ht="24.95" customHeight="1" x14ac:dyDescent="0.2">
      <c r="A20" s="51"/>
      <c r="B20" s="59"/>
      <c r="C20" s="68"/>
      <c r="D20" s="60"/>
      <c r="E20" s="53"/>
      <c r="F20" s="53"/>
      <c r="G20" s="60"/>
      <c r="H20" s="69"/>
      <c r="I20" s="64"/>
      <c r="J20" s="60"/>
      <c r="K20" s="64"/>
      <c r="L20" s="70"/>
      <c r="M20" s="56"/>
    </row>
    <row r="21" spans="1:13" ht="24.95" customHeight="1" x14ac:dyDescent="0.2">
      <c r="A21" s="51"/>
      <c r="B21" s="59"/>
      <c r="C21" s="68"/>
      <c r="D21" s="60"/>
      <c r="E21" s="53"/>
      <c r="F21" s="53"/>
      <c r="G21" s="60"/>
      <c r="H21" s="69"/>
      <c r="I21" s="64"/>
      <c r="J21" s="60"/>
      <c r="K21" s="64"/>
      <c r="L21" s="70"/>
      <c r="M21" s="56"/>
    </row>
    <row r="22" spans="1:13" ht="24.95" customHeight="1" x14ac:dyDescent="0.2">
      <c r="A22" s="51"/>
      <c r="B22" s="59"/>
      <c r="C22" s="68"/>
      <c r="D22" s="60"/>
      <c r="E22" s="53"/>
      <c r="F22" s="53"/>
      <c r="G22" s="60"/>
      <c r="H22" s="69"/>
      <c r="I22" s="64"/>
      <c r="J22" s="60"/>
      <c r="K22" s="64"/>
      <c r="L22" s="70"/>
      <c r="M22" s="56"/>
    </row>
    <row r="23" spans="1:13" ht="24.95" customHeight="1" x14ac:dyDescent="0.2">
      <c r="A23" s="51"/>
      <c r="B23" s="59"/>
      <c r="C23" s="68"/>
      <c r="D23" s="60"/>
      <c r="E23" s="53"/>
      <c r="F23" s="53"/>
      <c r="G23" s="60"/>
      <c r="H23" s="69"/>
      <c r="I23" s="64"/>
      <c r="J23" s="60"/>
      <c r="K23" s="64"/>
      <c r="L23" s="70"/>
      <c r="M23" s="56"/>
    </row>
    <row r="24" spans="1:13" ht="24.95" customHeight="1" x14ac:dyDescent="0.2">
      <c r="A24" s="51"/>
      <c r="B24" s="59"/>
      <c r="C24" s="68"/>
      <c r="D24" s="60"/>
      <c r="E24" s="53"/>
      <c r="F24" s="53"/>
      <c r="G24" s="60"/>
      <c r="H24" s="69"/>
      <c r="I24" s="64"/>
      <c r="J24" s="60"/>
      <c r="K24" s="64"/>
      <c r="L24" s="70"/>
      <c r="M24" s="56"/>
    </row>
    <row r="25" spans="1:13" ht="24.95" customHeight="1" x14ac:dyDescent="0.2">
      <c r="A25" s="51"/>
      <c r="B25" s="59"/>
      <c r="C25" s="68"/>
      <c r="D25" s="60"/>
      <c r="E25" s="53"/>
      <c r="F25" s="53"/>
      <c r="G25" s="60"/>
      <c r="H25" s="69"/>
      <c r="I25" s="64"/>
      <c r="J25" s="60"/>
      <c r="K25" s="64"/>
      <c r="L25" s="70"/>
      <c r="M25" s="56"/>
    </row>
    <row r="26" spans="1:13" ht="24.95" customHeight="1" x14ac:dyDescent="0.2">
      <c r="A26" s="51"/>
      <c r="B26" s="59"/>
      <c r="C26" s="68"/>
      <c r="D26" s="60"/>
      <c r="E26" s="53"/>
      <c r="F26" s="53"/>
      <c r="G26" s="60"/>
      <c r="H26" s="69"/>
      <c r="I26" s="64"/>
      <c r="J26" s="60"/>
      <c r="K26" s="64"/>
      <c r="L26" s="70"/>
      <c r="M26" s="56"/>
    </row>
    <row r="27" spans="1:13" ht="24.95" customHeight="1" x14ac:dyDescent="0.2">
      <c r="A27" s="51"/>
      <c r="B27" s="59"/>
      <c r="C27" s="68"/>
      <c r="D27" s="60"/>
      <c r="E27" s="53"/>
      <c r="F27" s="53"/>
      <c r="G27" s="60"/>
      <c r="H27" s="69"/>
      <c r="I27" s="64"/>
      <c r="J27" s="60"/>
      <c r="K27" s="64"/>
      <c r="L27" s="70"/>
      <c r="M27" s="56"/>
    </row>
    <row r="28" spans="1:13" ht="24.95" customHeight="1" x14ac:dyDescent="0.2">
      <c r="A28" s="51"/>
      <c r="B28" s="59"/>
      <c r="C28" s="68"/>
      <c r="D28" s="60"/>
      <c r="E28" s="53"/>
      <c r="F28" s="53"/>
      <c r="G28" s="60"/>
      <c r="H28" s="69"/>
      <c r="I28" s="64"/>
      <c r="J28" s="60"/>
      <c r="K28" s="64"/>
      <c r="L28" s="70"/>
      <c r="M28" s="56"/>
    </row>
    <row r="29" spans="1:13" ht="24.95" customHeight="1" x14ac:dyDescent="0.2">
      <c r="A29" s="51"/>
      <c r="B29" s="59"/>
      <c r="C29" s="68"/>
      <c r="D29" s="60"/>
      <c r="E29" s="53"/>
      <c r="F29" s="53"/>
      <c r="G29" s="60"/>
      <c r="H29" s="69"/>
      <c r="I29" s="64"/>
      <c r="J29" s="60"/>
      <c r="K29" s="64"/>
      <c r="L29" s="70"/>
      <c r="M29" s="56"/>
    </row>
    <row r="30" spans="1:13" ht="24.95" customHeight="1" x14ac:dyDescent="0.2">
      <c r="A30" s="51"/>
      <c r="B30" s="59"/>
      <c r="C30" s="68"/>
      <c r="D30" s="60"/>
      <c r="E30" s="53"/>
      <c r="F30" s="53"/>
      <c r="G30" s="60"/>
      <c r="H30" s="69"/>
      <c r="I30" s="64"/>
      <c r="J30" s="60"/>
      <c r="K30" s="64"/>
      <c r="L30" s="70"/>
      <c r="M30" s="56"/>
    </row>
    <row r="31" spans="1:13" ht="24.95" customHeight="1" x14ac:dyDescent="0.2">
      <c r="A31" s="51"/>
      <c r="B31" s="59"/>
      <c r="C31" s="68"/>
      <c r="D31" s="60"/>
      <c r="E31" s="53"/>
      <c r="F31" s="53"/>
      <c r="G31" s="60"/>
      <c r="H31" s="69"/>
      <c r="I31" s="64"/>
      <c r="J31" s="60"/>
      <c r="K31" s="64"/>
      <c r="L31" s="70"/>
      <c r="M31" s="56"/>
    </row>
    <row r="32" spans="1:13" ht="24.95" customHeight="1" x14ac:dyDescent="0.2">
      <c r="A32" s="51"/>
      <c r="B32" s="59"/>
      <c r="C32" s="68"/>
      <c r="D32" s="60"/>
      <c r="E32" s="53"/>
      <c r="F32" s="53"/>
      <c r="G32" s="60"/>
      <c r="H32" s="69"/>
      <c r="I32" s="64"/>
      <c r="J32" s="60"/>
      <c r="K32" s="64"/>
      <c r="L32" s="70"/>
      <c r="M32" s="56"/>
    </row>
    <row r="33" spans="1:13" ht="24.95" customHeight="1" x14ac:dyDescent="0.2">
      <c r="A33" s="51"/>
      <c r="B33" s="59"/>
      <c r="C33" s="68"/>
      <c r="D33" s="60"/>
      <c r="E33" s="53"/>
      <c r="F33" s="53"/>
      <c r="G33" s="60"/>
      <c r="H33" s="69"/>
      <c r="I33" s="64"/>
      <c r="J33" s="60"/>
      <c r="K33" s="64"/>
      <c r="L33" s="70"/>
      <c r="M33" s="56"/>
    </row>
    <row r="34" spans="1:13" ht="24.95" customHeight="1" x14ac:dyDescent="0.2">
      <c r="A34" s="51"/>
      <c r="B34" s="59"/>
      <c r="C34" s="68"/>
      <c r="D34" s="60"/>
      <c r="E34" s="53"/>
      <c r="F34" s="53"/>
      <c r="G34" s="60"/>
      <c r="H34" s="69"/>
      <c r="I34" s="64"/>
      <c r="J34" s="60"/>
      <c r="K34" s="64"/>
      <c r="L34" s="70"/>
      <c r="M34" s="56"/>
    </row>
    <row r="35" spans="1:13" ht="24.95" customHeight="1" x14ac:dyDescent="0.2">
      <c r="A35" s="51"/>
      <c r="B35" s="59"/>
      <c r="C35" s="68"/>
      <c r="D35" s="60"/>
      <c r="E35" s="53"/>
      <c r="F35" s="53"/>
      <c r="G35" s="60"/>
      <c r="H35" s="69"/>
      <c r="I35" s="64"/>
      <c r="J35" s="60"/>
      <c r="K35" s="64"/>
      <c r="L35" s="70"/>
      <c r="M35" s="56"/>
    </row>
    <row r="36" spans="1:13" ht="24.95" customHeight="1" x14ac:dyDescent="0.2">
      <c r="A36" s="51"/>
      <c r="B36" s="59"/>
      <c r="C36" s="68"/>
      <c r="D36" s="60"/>
      <c r="E36" s="53"/>
      <c r="F36" s="53"/>
      <c r="G36" s="60"/>
      <c r="H36" s="69"/>
      <c r="I36" s="64"/>
      <c r="J36" s="60"/>
      <c r="K36" s="64"/>
      <c r="L36" s="70"/>
      <c r="M36" s="56"/>
    </row>
    <row r="37" spans="1:13" ht="24.95" customHeight="1" x14ac:dyDescent="0.2">
      <c r="A37" s="51"/>
      <c r="B37" s="59"/>
      <c r="C37" s="68"/>
      <c r="D37" s="60"/>
      <c r="E37" s="53"/>
      <c r="F37" s="53"/>
      <c r="G37" s="60"/>
      <c r="H37" s="69"/>
      <c r="I37" s="64"/>
      <c r="J37" s="60"/>
      <c r="K37" s="64"/>
      <c r="L37" s="70"/>
      <c r="M37" s="56"/>
    </row>
    <row r="38" spans="1:13" ht="24.95" customHeight="1" x14ac:dyDescent="0.2">
      <c r="A38" s="51"/>
      <c r="B38" s="59"/>
      <c r="C38" s="68"/>
      <c r="D38" s="60"/>
      <c r="E38" s="53"/>
      <c r="F38" s="53"/>
      <c r="G38" s="60"/>
      <c r="H38" s="69"/>
      <c r="I38" s="64"/>
      <c r="J38" s="60"/>
      <c r="K38" s="64"/>
      <c r="L38" s="70"/>
      <c r="M38" s="56"/>
    </row>
    <row r="39" spans="1:13" ht="24.95" customHeight="1" x14ac:dyDescent="0.2">
      <c r="A39" s="51"/>
      <c r="B39" s="59"/>
      <c r="C39" s="68"/>
      <c r="D39" s="60"/>
      <c r="E39" s="53"/>
      <c r="F39" s="53"/>
      <c r="G39" s="60"/>
      <c r="H39" s="69"/>
      <c r="I39" s="64"/>
      <c r="J39" s="60"/>
      <c r="K39" s="64"/>
      <c r="L39" s="70"/>
      <c r="M39" s="56"/>
    </row>
    <row r="40" spans="1:13" ht="24.95" customHeight="1" x14ac:dyDescent="0.2">
      <c r="A40" s="51"/>
      <c r="B40" s="59"/>
      <c r="C40" s="68"/>
      <c r="D40" s="60"/>
      <c r="E40" s="53"/>
      <c r="F40" s="53"/>
      <c r="G40" s="60"/>
      <c r="H40" s="69"/>
      <c r="I40" s="64"/>
      <c r="J40" s="60"/>
      <c r="K40" s="64"/>
      <c r="L40" s="70"/>
      <c r="M40" s="56"/>
    </row>
    <row r="41" spans="1:13" ht="24.95" customHeight="1" x14ac:dyDescent="0.2">
      <c r="A41" s="51"/>
      <c r="B41" s="59"/>
      <c r="C41" s="68"/>
      <c r="D41" s="60"/>
      <c r="E41" s="53"/>
      <c r="F41" s="53"/>
      <c r="G41" s="60"/>
      <c r="H41" s="69"/>
      <c r="I41" s="64"/>
      <c r="J41" s="60"/>
      <c r="K41" s="64"/>
      <c r="L41" s="70"/>
      <c r="M41" s="56"/>
    </row>
    <row r="42" spans="1:13" ht="24.95" customHeight="1" x14ac:dyDescent="0.2">
      <c r="A42" s="51"/>
      <c r="B42" s="59"/>
      <c r="C42" s="68"/>
      <c r="D42" s="60"/>
      <c r="E42" s="53"/>
      <c r="F42" s="53"/>
      <c r="G42" s="60"/>
      <c r="H42" s="69"/>
      <c r="I42" s="64"/>
      <c r="J42" s="60"/>
      <c r="K42" s="64"/>
      <c r="L42" s="70"/>
      <c r="M42" s="56"/>
    </row>
    <row r="43" spans="1:13" ht="24.95" customHeight="1" x14ac:dyDescent="0.2">
      <c r="A43" s="51"/>
      <c r="B43" s="59"/>
      <c r="C43" s="68"/>
      <c r="D43" s="60"/>
      <c r="E43" s="53"/>
      <c r="F43" s="53"/>
      <c r="G43" s="60"/>
      <c r="H43" s="69"/>
      <c r="I43" s="64"/>
      <c r="J43" s="60"/>
      <c r="K43" s="64"/>
      <c r="L43" s="70"/>
      <c r="M43" s="56"/>
    </row>
    <row r="44" spans="1:13" ht="24.95" customHeight="1" x14ac:dyDescent="0.2">
      <c r="A44" s="51"/>
      <c r="B44" s="59"/>
      <c r="C44" s="68"/>
      <c r="D44" s="60"/>
      <c r="E44" s="53"/>
      <c r="F44" s="53"/>
      <c r="G44" s="60"/>
      <c r="H44" s="69"/>
      <c r="I44" s="64"/>
      <c r="J44" s="60"/>
      <c r="K44" s="64"/>
      <c r="L44" s="70"/>
      <c r="M44" s="56"/>
    </row>
    <row r="45" spans="1:13" ht="24.95" customHeight="1" x14ac:dyDescent="0.2">
      <c r="A45" s="51"/>
      <c r="B45" s="59"/>
      <c r="C45" s="68"/>
      <c r="D45" s="60"/>
      <c r="E45" s="53"/>
      <c r="F45" s="53"/>
      <c r="G45" s="60"/>
      <c r="H45" s="69"/>
      <c r="I45" s="64"/>
      <c r="J45" s="60"/>
      <c r="K45" s="64"/>
      <c r="L45" s="70"/>
      <c r="M45" s="56"/>
    </row>
    <row r="46" spans="1:13" ht="24.95" customHeight="1" x14ac:dyDescent="0.2">
      <c r="A46" s="51"/>
      <c r="B46" s="59"/>
      <c r="C46" s="68"/>
      <c r="D46" s="60"/>
      <c r="E46" s="53"/>
      <c r="F46" s="53"/>
      <c r="G46" s="60"/>
      <c r="H46" s="69"/>
      <c r="I46" s="64"/>
      <c r="J46" s="60"/>
      <c r="K46" s="64"/>
      <c r="L46" s="70"/>
      <c r="M46" s="56"/>
    </row>
    <row r="47" spans="1:13" ht="24.95" customHeight="1" x14ac:dyDescent="0.2">
      <c r="A47" s="51"/>
      <c r="B47" s="59"/>
      <c r="C47" s="68"/>
      <c r="D47" s="60"/>
      <c r="E47" s="53"/>
      <c r="F47" s="53"/>
      <c r="G47" s="60"/>
      <c r="H47" s="69"/>
      <c r="I47" s="64"/>
      <c r="J47" s="60"/>
      <c r="K47" s="64"/>
      <c r="L47" s="70"/>
      <c r="M47" s="56"/>
    </row>
    <row r="48" spans="1:13" ht="24.95" customHeight="1" x14ac:dyDescent="0.2">
      <c r="A48" s="51"/>
      <c r="B48" s="59"/>
      <c r="C48" s="68"/>
      <c r="D48" s="60"/>
      <c r="E48" s="53"/>
      <c r="F48" s="53"/>
      <c r="G48" s="60"/>
      <c r="H48" s="69"/>
      <c r="I48" s="64"/>
      <c r="J48" s="60"/>
      <c r="K48" s="64"/>
      <c r="L48" s="70"/>
      <c r="M48" s="56"/>
    </row>
    <row r="49" spans="1:13" ht="24.95" customHeight="1" x14ac:dyDescent="0.2">
      <c r="A49" s="51"/>
      <c r="B49" s="59"/>
      <c r="C49" s="68"/>
      <c r="D49" s="60"/>
      <c r="E49" s="53"/>
      <c r="F49" s="53"/>
      <c r="G49" s="60"/>
      <c r="H49" s="69"/>
      <c r="I49" s="64"/>
      <c r="J49" s="60"/>
      <c r="K49" s="64"/>
      <c r="L49" s="70"/>
      <c r="M49" s="56"/>
    </row>
    <row r="50" spans="1:13" ht="24.95" customHeight="1" x14ac:dyDescent="0.2">
      <c r="A50" s="51"/>
      <c r="B50" s="59"/>
      <c r="C50" s="68"/>
      <c r="D50" s="60"/>
      <c r="E50" s="53"/>
      <c r="F50" s="53"/>
      <c r="G50" s="60"/>
      <c r="H50" s="69"/>
      <c r="I50" s="64"/>
      <c r="J50" s="60"/>
      <c r="K50" s="64"/>
      <c r="L50" s="70"/>
      <c r="M50" s="56"/>
    </row>
    <row r="51" spans="1:13" ht="24.95" customHeight="1" x14ac:dyDescent="0.2">
      <c r="A51" s="51"/>
      <c r="B51" s="59"/>
      <c r="C51" s="68"/>
      <c r="D51" s="60"/>
      <c r="E51" s="53"/>
      <c r="F51" s="53"/>
      <c r="G51" s="60"/>
      <c r="H51" s="69"/>
      <c r="I51" s="64"/>
      <c r="J51" s="60"/>
      <c r="K51" s="64"/>
      <c r="L51" s="70"/>
      <c r="M51" s="56"/>
    </row>
    <row r="52" spans="1:13" ht="24.95" customHeight="1" x14ac:dyDescent="0.2">
      <c r="A52" s="51"/>
      <c r="B52" s="59"/>
      <c r="C52" s="68"/>
      <c r="D52" s="60"/>
      <c r="E52" s="53"/>
      <c r="F52" s="53"/>
      <c r="G52" s="60"/>
      <c r="H52" s="69"/>
      <c r="I52" s="64"/>
      <c r="J52" s="60"/>
      <c r="K52" s="64"/>
      <c r="L52" s="70"/>
      <c r="M52" s="56"/>
    </row>
    <row r="53" spans="1:13" ht="24.95" customHeight="1" x14ac:dyDescent="0.2">
      <c r="A53" s="51"/>
      <c r="B53" s="59"/>
      <c r="C53" s="68"/>
      <c r="D53" s="60"/>
      <c r="E53" s="53"/>
      <c r="F53" s="53"/>
      <c r="G53" s="60"/>
      <c r="H53" s="69"/>
      <c r="I53" s="64"/>
      <c r="J53" s="60"/>
      <c r="K53" s="64"/>
      <c r="L53" s="70"/>
      <c r="M53" s="56"/>
    </row>
    <row r="54" spans="1:13" ht="24.95" customHeight="1" x14ac:dyDescent="0.2">
      <c r="A54" s="51"/>
      <c r="B54" s="59"/>
      <c r="C54" s="68"/>
      <c r="D54" s="60"/>
      <c r="E54" s="53"/>
      <c r="F54" s="53"/>
      <c r="G54" s="60"/>
      <c r="H54" s="69"/>
      <c r="I54" s="64"/>
      <c r="J54" s="60"/>
      <c r="K54" s="64"/>
      <c r="L54" s="70"/>
      <c r="M54" s="56"/>
    </row>
    <row r="55" spans="1:13" ht="24.95" customHeight="1" x14ac:dyDescent="0.2">
      <c r="A55" s="51"/>
      <c r="B55" s="59"/>
      <c r="C55" s="68"/>
      <c r="D55" s="60"/>
      <c r="E55" s="53"/>
      <c r="F55" s="53"/>
      <c r="G55" s="60"/>
      <c r="H55" s="69"/>
      <c r="I55" s="64"/>
      <c r="J55" s="60"/>
      <c r="K55" s="64"/>
      <c r="L55" s="70"/>
      <c r="M55" s="56"/>
    </row>
    <row r="56" spans="1:13" ht="24.95" customHeight="1" x14ac:dyDescent="0.2">
      <c r="A56" s="51"/>
      <c r="B56" s="59"/>
      <c r="C56" s="68"/>
      <c r="D56" s="60"/>
      <c r="E56" s="53"/>
      <c r="F56" s="53"/>
      <c r="G56" s="60"/>
      <c r="H56" s="69"/>
      <c r="I56" s="64"/>
      <c r="J56" s="60"/>
      <c r="K56" s="64"/>
      <c r="L56" s="70"/>
      <c r="M56" s="56"/>
    </row>
    <row r="57" spans="1:13" ht="24.95" customHeight="1" x14ac:dyDescent="0.2">
      <c r="A57" s="51"/>
      <c r="B57" s="59"/>
      <c r="C57" s="68"/>
      <c r="D57" s="60"/>
      <c r="E57" s="53"/>
      <c r="F57" s="53"/>
      <c r="G57" s="60"/>
      <c r="H57" s="69"/>
      <c r="I57" s="64"/>
      <c r="J57" s="60"/>
      <c r="K57" s="64"/>
      <c r="L57" s="70"/>
      <c r="M57" s="56"/>
    </row>
    <row r="58" spans="1:13" ht="24.95" customHeight="1" x14ac:dyDescent="0.2">
      <c r="A58" s="51"/>
      <c r="B58" s="59"/>
      <c r="C58" s="68"/>
      <c r="D58" s="60"/>
      <c r="E58" s="53"/>
      <c r="F58" s="53"/>
      <c r="G58" s="60"/>
      <c r="H58" s="69"/>
      <c r="I58" s="64"/>
      <c r="J58" s="60"/>
      <c r="K58" s="64"/>
      <c r="L58" s="70"/>
      <c r="M58" s="56"/>
    </row>
    <row r="59" spans="1:13" ht="24.95" customHeight="1" x14ac:dyDescent="0.2">
      <c r="A59" s="51"/>
      <c r="B59" s="59"/>
      <c r="C59" s="68"/>
      <c r="D59" s="60"/>
      <c r="E59" s="53"/>
      <c r="F59" s="53"/>
      <c r="G59" s="60"/>
      <c r="H59" s="69"/>
      <c r="I59" s="64"/>
      <c r="J59" s="60"/>
      <c r="K59" s="64"/>
      <c r="L59" s="70"/>
      <c r="M59" s="56"/>
    </row>
    <row r="60" spans="1:13" ht="24.95" customHeight="1" x14ac:dyDescent="0.2">
      <c r="A60" s="51"/>
      <c r="B60" s="59"/>
      <c r="C60" s="68"/>
      <c r="D60" s="60"/>
      <c r="E60" s="53"/>
      <c r="F60" s="53"/>
      <c r="G60" s="60"/>
      <c r="H60" s="69"/>
      <c r="I60" s="64"/>
      <c r="J60" s="60"/>
      <c r="K60" s="64"/>
      <c r="L60" s="70"/>
      <c r="M60" s="56"/>
    </row>
    <row r="61" spans="1:13" ht="24.95" customHeight="1" x14ac:dyDescent="0.2">
      <c r="A61" s="51"/>
      <c r="B61" s="59"/>
      <c r="C61" s="68"/>
      <c r="D61" s="60"/>
      <c r="E61" s="53"/>
      <c r="F61" s="53"/>
      <c r="G61" s="60"/>
      <c r="H61" s="69"/>
      <c r="I61" s="64"/>
      <c r="J61" s="60"/>
      <c r="K61" s="64"/>
      <c r="L61" s="70"/>
      <c r="M61" s="56"/>
    </row>
    <row r="62" spans="1:13" ht="24.95" customHeight="1" x14ac:dyDescent="0.2">
      <c r="A62" s="51"/>
      <c r="B62" s="59"/>
      <c r="C62" s="68"/>
      <c r="D62" s="60"/>
      <c r="E62" s="53"/>
      <c r="F62" s="53"/>
      <c r="G62" s="60"/>
      <c r="H62" s="69"/>
      <c r="I62" s="64"/>
      <c r="J62" s="60"/>
      <c r="K62" s="64"/>
      <c r="L62" s="70"/>
      <c r="M62" s="56"/>
    </row>
    <row r="63" spans="1:13" ht="24.95" customHeight="1" x14ac:dyDescent="0.2">
      <c r="A63" s="51"/>
      <c r="B63" s="59"/>
      <c r="C63" s="68"/>
      <c r="D63" s="60"/>
      <c r="E63" s="53"/>
      <c r="F63" s="53"/>
      <c r="G63" s="60"/>
      <c r="H63" s="69"/>
      <c r="I63" s="64"/>
      <c r="J63" s="60"/>
      <c r="K63" s="64"/>
      <c r="L63" s="70"/>
      <c r="M63" s="56"/>
    </row>
    <row r="64" spans="1:13" ht="24.95" customHeight="1" x14ac:dyDescent="0.2">
      <c r="A64" s="51"/>
      <c r="B64" s="59"/>
      <c r="C64" s="68"/>
      <c r="D64" s="60"/>
      <c r="E64" s="53"/>
      <c r="F64" s="53"/>
      <c r="G64" s="60"/>
      <c r="H64" s="69"/>
      <c r="I64" s="64"/>
      <c r="J64" s="60"/>
      <c r="K64" s="64"/>
      <c r="L64" s="70"/>
      <c r="M64" s="56"/>
    </row>
    <row r="65" spans="1:13" ht="24.95" customHeight="1" x14ac:dyDescent="0.2">
      <c r="A65" s="51"/>
      <c r="B65" s="59"/>
      <c r="C65" s="68"/>
      <c r="D65" s="60"/>
      <c r="E65" s="53"/>
      <c r="F65" s="53"/>
      <c r="G65" s="60"/>
      <c r="H65" s="69"/>
      <c r="I65" s="64"/>
      <c r="J65" s="60"/>
      <c r="K65" s="64"/>
      <c r="L65" s="70"/>
      <c r="M65" s="56"/>
    </row>
    <row r="66" spans="1:13" ht="24.95" customHeight="1" x14ac:dyDescent="0.2">
      <c r="A66" s="51"/>
      <c r="B66" s="59"/>
      <c r="C66" s="68"/>
      <c r="D66" s="60"/>
      <c r="E66" s="53"/>
      <c r="F66" s="53"/>
      <c r="G66" s="60"/>
      <c r="H66" s="69"/>
      <c r="I66" s="64"/>
      <c r="J66" s="60"/>
      <c r="K66" s="64"/>
      <c r="L66" s="70"/>
      <c r="M66" s="56"/>
    </row>
    <row r="67" spans="1:13" ht="24.95" customHeight="1" x14ac:dyDescent="0.2">
      <c r="A67" s="51"/>
      <c r="B67" s="59"/>
      <c r="C67" s="68"/>
      <c r="D67" s="60"/>
      <c r="E67" s="53"/>
      <c r="F67" s="53"/>
      <c r="G67" s="60"/>
      <c r="H67" s="69"/>
      <c r="I67" s="64"/>
      <c r="J67" s="60"/>
      <c r="K67" s="64"/>
      <c r="L67" s="70"/>
      <c r="M67" s="56"/>
    </row>
    <row r="68" spans="1:13" ht="24.95" customHeight="1" x14ac:dyDescent="0.2">
      <c r="A68" s="51"/>
      <c r="B68" s="59"/>
      <c r="C68" s="68"/>
      <c r="D68" s="60"/>
      <c r="E68" s="53"/>
      <c r="F68" s="53"/>
      <c r="G68" s="60"/>
      <c r="H68" s="69"/>
      <c r="I68" s="64"/>
      <c r="J68" s="60"/>
      <c r="K68" s="64"/>
      <c r="L68" s="70"/>
      <c r="M68" s="56"/>
    </row>
    <row r="69" spans="1:13" ht="24.95" customHeight="1" x14ac:dyDescent="0.2">
      <c r="A69" s="51"/>
      <c r="B69" s="59"/>
      <c r="C69" s="68"/>
      <c r="D69" s="60"/>
      <c r="E69" s="53"/>
      <c r="F69" s="53"/>
      <c r="G69" s="60"/>
      <c r="H69" s="69"/>
      <c r="I69" s="64"/>
      <c r="J69" s="60"/>
      <c r="K69" s="64"/>
      <c r="L69" s="70"/>
      <c r="M69" s="56"/>
    </row>
    <row r="70" spans="1:13" ht="24.95" customHeight="1" x14ac:dyDescent="0.2">
      <c r="A70" s="51"/>
      <c r="B70" s="59"/>
      <c r="C70" s="68"/>
      <c r="D70" s="60"/>
      <c r="E70" s="53"/>
      <c r="F70" s="53"/>
      <c r="G70" s="60"/>
      <c r="H70" s="69"/>
      <c r="I70" s="64"/>
      <c r="J70" s="60"/>
      <c r="K70" s="64"/>
      <c r="L70" s="70"/>
      <c r="M70" s="56"/>
    </row>
    <row r="71" spans="1:13" ht="24.95" customHeight="1" x14ac:dyDescent="0.2">
      <c r="A71" s="51"/>
      <c r="B71" s="59"/>
      <c r="C71" s="68"/>
      <c r="D71" s="60"/>
      <c r="E71" s="53"/>
      <c r="F71" s="53"/>
      <c r="G71" s="60"/>
      <c r="H71" s="69"/>
      <c r="I71" s="64"/>
      <c r="J71" s="60"/>
      <c r="K71" s="64"/>
      <c r="L71" s="70"/>
      <c r="M71" s="56"/>
    </row>
    <row r="72" spans="1:13" ht="24.95" customHeight="1" x14ac:dyDescent="0.2">
      <c r="A72" s="51"/>
      <c r="B72" s="59"/>
      <c r="C72" s="68"/>
      <c r="D72" s="60"/>
      <c r="E72" s="53"/>
      <c r="F72" s="53"/>
      <c r="G72" s="60"/>
      <c r="H72" s="69"/>
      <c r="I72" s="64"/>
      <c r="J72" s="60"/>
      <c r="K72" s="64"/>
      <c r="L72" s="70"/>
      <c r="M72" s="56"/>
    </row>
    <row r="73" spans="1:13" ht="24.95" customHeight="1" x14ac:dyDescent="0.2">
      <c r="A73" s="51"/>
      <c r="B73" s="59"/>
      <c r="C73" s="68"/>
      <c r="D73" s="60"/>
      <c r="E73" s="53"/>
      <c r="F73" s="53"/>
      <c r="G73" s="60"/>
      <c r="H73" s="69"/>
      <c r="I73" s="64"/>
      <c r="J73" s="60"/>
      <c r="K73" s="64"/>
      <c r="L73" s="70"/>
      <c r="M73" s="56"/>
    </row>
    <row r="74" spans="1:13" ht="24.95" customHeight="1" x14ac:dyDescent="0.2">
      <c r="A74" s="51"/>
      <c r="B74" s="59"/>
      <c r="C74" s="68"/>
      <c r="D74" s="60"/>
      <c r="E74" s="53"/>
      <c r="F74" s="53"/>
      <c r="G74" s="60"/>
      <c r="H74" s="69"/>
      <c r="I74" s="64"/>
      <c r="J74" s="60"/>
      <c r="K74" s="64"/>
      <c r="L74" s="70"/>
      <c r="M74" s="56"/>
    </row>
    <row r="75" spans="1:13" ht="24.95" customHeight="1" x14ac:dyDescent="0.2">
      <c r="A75" s="51"/>
      <c r="B75" s="59"/>
      <c r="C75" s="68"/>
      <c r="D75" s="60"/>
      <c r="E75" s="53"/>
      <c r="F75" s="53"/>
      <c r="G75" s="60"/>
      <c r="H75" s="69"/>
      <c r="I75" s="64"/>
      <c r="J75" s="60"/>
      <c r="K75" s="64"/>
      <c r="L75" s="70"/>
      <c r="M75" s="56"/>
    </row>
    <row r="76" spans="1:13" ht="24.95" customHeight="1" x14ac:dyDescent="0.2">
      <c r="A76" s="51"/>
      <c r="B76" s="59"/>
      <c r="C76" s="68"/>
      <c r="D76" s="60"/>
      <c r="E76" s="53"/>
      <c r="F76" s="53"/>
      <c r="G76" s="60"/>
      <c r="H76" s="69"/>
      <c r="I76" s="64"/>
      <c r="J76" s="60"/>
      <c r="K76" s="64"/>
      <c r="L76" s="70"/>
      <c r="M76" s="56"/>
    </row>
    <row r="77" spans="1:13" ht="24.95" customHeight="1" x14ac:dyDescent="0.2">
      <c r="A77" s="51"/>
      <c r="B77" s="59"/>
      <c r="C77" s="68"/>
      <c r="D77" s="60"/>
      <c r="E77" s="53"/>
      <c r="F77" s="53"/>
      <c r="G77" s="60"/>
      <c r="H77" s="69"/>
      <c r="I77" s="64"/>
      <c r="J77" s="60"/>
      <c r="K77" s="64"/>
      <c r="L77" s="70"/>
      <c r="M77" s="56"/>
    </row>
    <row r="78" spans="1:13" ht="24.95" customHeight="1" x14ac:dyDescent="0.2">
      <c r="A78" s="51"/>
      <c r="B78" s="59"/>
      <c r="C78" s="68"/>
      <c r="D78" s="60"/>
      <c r="E78" s="53"/>
      <c r="F78" s="53"/>
      <c r="G78" s="60"/>
      <c r="H78" s="69"/>
      <c r="I78" s="64"/>
      <c r="J78" s="60"/>
      <c r="K78" s="64"/>
      <c r="L78" s="70"/>
      <c r="M78" s="56"/>
    </row>
    <row r="79" spans="1:13" ht="24.95" customHeight="1" x14ac:dyDescent="0.2">
      <c r="A79" s="51"/>
      <c r="B79" s="59"/>
      <c r="C79" s="68"/>
      <c r="D79" s="60"/>
      <c r="E79" s="53"/>
      <c r="F79" s="53"/>
      <c r="G79" s="60"/>
      <c r="H79" s="69"/>
      <c r="I79" s="64"/>
      <c r="J79" s="60"/>
      <c r="K79" s="64"/>
      <c r="L79" s="70"/>
      <c r="M79" s="56"/>
    </row>
    <row r="80" spans="1:13" ht="24.95" customHeight="1" x14ac:dyDescent="0.2">
      <c r="A80" s="51"/>
      <c r="B80" s="59"/>
      <c r="C80" s="68"/>
      <c r="D80" s="60"/>
      <c r="E80" s="53"/>
      <c r="F80" s="53"/>
      <c r="G80" s="60"/>
      <c r="H80" s="69"/>
      <c r="I80" s="64"/>
      <c r="J80" s="60"/>
      <c r="K80" s="64"/>
      <c r="L80" s="70"/>
      <c r="M80" s="56"/>
    </row>
    <row r="81" spans="1:13" ht="24.95" customHeight="1" x14ac:dyDescent="0.2">
      <c r="A81" s="51"/>
      <c r="B81" s="59"/>
      <c r="C81" s="68"/>
      <c r="D81" s="60"/>
      <c r="E81" s="53"/>
      <c r="F81" s="53"/>
      <c r="G81" s="60"/>
      <c r="H81" s="69"/>
      <c r="I81" s="64"/>
      <c r="J81" s="60"/>
      <c r="K81" s="64"/>
      <c r="L81" s="70"/>
      <c r="M81" s="56"/>
    </row>
    <row r="82" spans="1:13" ht="24.95" customHeight="1" x14ac:dyDescent="0.2">
      <c r="A82" s="51"/>
      <c r="B82" s="59"/>
      <c r="C82" s="68"/>
      <c r="D82" s="60"/>
      <c r="E82" s="53"/>
      <c r="F82" s="53"/>
      <c r="G82" s="60"/>
      <c r="H82" s="69"/>
      <c r="I82" s="64"/>
      <c r="J82" s="60"/>
      <c r="K82" s="64"/>
      <c r="L82" s="70"/>
      <c r="M82" s="56"/>
    </row>
    <row r="83" spans="1:13" ht="24.95" customHeight="1" x14ac:dyDescent="0.2">
      <c r="A83" s="51"/>
      <c r="B83" s="59"/>
      <c r="C83" s="68"/>
      <c r="D83" s="60"/>
      <c r="E83" s="53"/>
      <c r="F83" s="53"/>
      <c r="G83" s="60"/>
      <c r="H83" s="69"/>
      <c r="I83" s="64"/>
      <c r="J83" s="60"/>
      <c r="K83" s="64"/>
      <c r="L83" s="70"/>
      <c r="M83" s="56"/>
    </row>
    <row r="84" spans="1:13" ht="24.95" customHeight="1" x14ac:dyDescent="0.2">
      <c r="A84" s="51"/>
      <c r="B84" s="59"/>
      <c r="C84" s="68"/>
      <c r="D84" s="60"/>
      <c r="E84" s="53"/>
      <c r="F84" s="53"/>
      <c r="G84" s="60"/>
      <c r="H84" s="69"/>
      <c r="I84" s="64"/>
      <c r="J84" s="60"/>
      <c r="K84" s="64"/>
      <c r="L84" s="70"/>
      <c r="M84" s="56"/>
    </row>
    <row r="85" spans="1:13" ht="24.95" customHeight="1" x14ac:dyDescent="0.2">
      <c r="A85" s="51"/>
      <c r="B85" s="59"/>
      <c r="C85" s="68"/>
      <c r="D85" s="60"/>
      <c r="E85" s="53"/>
      <c r="F85" s="53"/>
      <c r="G85" s="60"/>
      <c r="H85" s="69"/>
      <c r="I85" s="64"/>
      <c r="J85" s="60"/>
      <c r="K85" s="64"/>
      <c r="L85" s="70"/>
      <c r="M85" s="56"/>
    </row>
    <row r="86" spans="1:13" ht="24.95" customHeight="1" x14ac:dyDescent="0.2">
      <c r="A86" s="51"/>
      <c r="B86" s="59"/>
      <c r="C86" s="68"/>
      <c r="D86" s="60"/>
      <c r="E86" s="53"/>
      <c r="F86" s="53"/>
      <c r="G86" s="60"/>
      <c r="H86" s="69"/>
      <c r="I86" s="64"/>
      <c r="J86" s="60"/>
      <c r="K86" s="64"/>
      <c r="L86" s="70"/>
      <c r="M86" s="56"/>
    </row>
    <row r="87" spans="1:13" ht="24.95" customHeight="1" x14ac:dyDescent="0.2">
      <c r="A87" s="51"/>
      <c r="B87" s="59"/>
      <c r="C87" s="68"/>
      <c r="D87" s="60"/>
      <c r="E87" s="53"/>
      <c r="F87" s="53"/>
      <c r="G87" s="60"/>
      <c r="H87" s="69"/>
      <c r="I87" s="64"/>
      <c r="J87" s="60"/>
      <c r="K87" s="64"/>
      <c r="L87" s="70"/>
      <c r="M87" s="56"/>
    </row>
    <row r="88" spans="1:13" ht="24.95" customHeight="1" x14ac:dyDescent="0.2">
      <c r="A88" s="51"/>
      <c r="B88" s="59"/>
      <c r="C88" s="68"/>
      <c r="D88" s="60"/>
      <c r="E88" s="53"/>
      <c r="F88" s="53"/>
      <c r="G88" s="60"/>
      <c r="H88" s="69"/>
      <c r="I88" s="64"/>
      <c r="J88" s="60"/>
      <c r="K88" s="64"/>
      <c r="L88" s="70"/>
      <c r="M88" s="56"/>
    </row>
    <row r="89" spans="1:13" ht="24.95" customHeight="1" x14ac:dyDescent="0.2">
      <c r="A89" s="51"/>
      <c r="B89" s="59"/>
      <c r="C89" s="68"/>
      <c r="D89" s="60"/>
      <c r="E89" s="53"/>
      <c r="F89" s="53"/>
      <c r="G89" s="60"/>
      <c r="H89" s="69"/>
      <c r="I89" s="64"/>
      <c r="J89" s="60"/>
      <c r="K89" s="64"/>
      <c r="L89" s="70"/>
      <c r="M89" s="56"/>
    </row>
    <row r="90" spans="1:13" ht="24.95" customHeight="1" x14ac:dyDescent="0.2">
      <c r="A90" s="51"/>
      <c r="B90" s="59"/>
      <c r="C90" s="68"/>
      <c r="D90" s="60"/>
      <c r="E90" s="53"/>
      <c r="F90" s="53"/>
      <c r="G90" s="60"/>
      <c r="H90" s="69"/>
      <c r="I90" s="64"/>
      <c r="J90" s="60"/>
      <c r="K90" s="64"/>
      <c r="L90" s="70"/>
      <c r="M90" s="56"/>
    </row>
    <row r="91" spans="1:13" ht="24.95" customHeight="1" x14ac:dyDescent="0.2">
      <c r="A91" s="51"/>
      <c r="B91" s="59"/>
      <c r="C91" s="68"/>
      <c r="D91" s="60"/>
      <c r="E91" s="53"/>
      <c r="F91" s="53"/>
      <c r="G91" s="60"/>
      <c r="H91" s="69"/>
      <c r="I91" s="64"/>
      <c r="J91" s="60"/>
      <c r="K91" s="64"/>
      <c r="L91" s="70"/>
      <c r="M91" s="56"/>
    </row>
    <row r="92" spans="1:13" ht="24.95" customHeight="1" x14ac:dyDescent="0.2">
      <c r="A92" s="51"/>
      <c r="B92" s="59"/>
      <c r="C92" s="68"/>
      <c r="D92" s="60"/>
      <c r="E92" s="53"/>
      <c r="F92" s="53"/>
      <c r="G92" s="60"/>
      <c r="H92" s="69"/>
      <c r="I92" s="64"/>
      <c r="J92" s="60"/>
      <c r="K92" s="64"/>
      <c r="L92" s="70"/>
      <c r="M92" s="56"/>
    </row>
    <row r="93" spans="1:13" ht="24.95" customHeight="1" x14ac:dyDescent="0.2">
      <c r="A93" s="51"/>
      <c r="B93" s="59"/>
      <c r="C93" s="68"/>
      <c r="D93" s="60"/>
      <c r="E93" s="53"/>
      <c r="F93" s="53"/>
      <c r="G93" s="60"/>
      <c r="H93" s="69"/>
      <c r="I93" s="64"/>
      <c r="J93" s="60"/>
      <c r="K93" s="64"/>
      <c r="L93" s="70"/>
      <c r="M93" s="56"/>
    </row>
    <row r="94" spans="1:13" ht="24.95" customHeight="1" x14ac:dyDescent="0.2">
      <c r="A94" s="51"/>
      <c r="B94" s="59"/>
      <c r="C94" s="68"/>
      <c r="D94" s="60"/>
      <c r="E94" s="53"/>
      <c r="F94" s="53"/>
      <c r="G94" s="60"/>
      <c r="H94" s="69"/>
      <c r="I94" s="64"/>
      <c r="J94" s="60"/>
      <c r="K94" s="64"/>
      <c r="L94" s="70"/>
      <c r="M94" s="56"/>
    </row>
    <row r="95" spans="1:13" ht="24.95" customHeight="1" x14ac:dyDescent="0.2">
      <c r="A95" s="51"/>
      <c r="B95" s="59"/>
      <c r="C95" s="68"/>
      <c r="D95" s="60"/>
      <c r="E95" s="53"/>
      <c r="F95" s="53"/>
      <c r="G95" s="60"/>
      <c r="H95" s="69"/>
      <c r="I95" s="64"/>
      <c r="J95" s="60"/>
      <c r="K95" s="64"/>
      <c r="L95" s="70"/>
      <c r="M95" s="56"/>
    </row>
    <row r="96" spans="1:13" ht="24.95" customHeight="1" x14ac:dyDescent="0.2">
      <c r="A96" s="51"/>
      <c r="B96" s="59"/>
      <c r="C96" s="68"/>
      <c r="D96" s="60"/>
      <c r="E96" s="53"/>
      <c r="F96" s="53"/>
      <c r="G96" s="60"/>
      <c r="H96" s="69"/>
      <c r="I96" s="64"/>
      <c r="J96" s="60"/>
      <c r="K96" s="64"/>
      <c r="L96" s="70"/>
      <c r="M96" s="56"/>
    </row>
    <row r="97" spans="1:13" ht="24.95" customHeight="1" x14ac:dyDescent="0.2">
      <c r="A97" s="51"/>
      <c r="B97" s="59"/>
      <c r="C97" s="68"/>
      <c r="D97" s="60"/>
      <c r="E97" s="53"/>
      <c r="F97" s="53"/>
      <c r="G97" s="60"/>
      <c r="H97" s="69"/>
      <c r="I97" s="64"/>
      <c r="J97" s="60"/>
      <c r="K97" s="64"/>
      <c r="L97" s="70"/>
      <c r="M97" s="56"/>
    </row>
    <row r="98" spans="1:13" ht="24.95" customHeight="1" x14ac:dyDescent="0.2">
      <c r="A98" s="51"/>
      <c r="B98" s="59"/>
      <c r="C98" s="68"/>
      <c r="D98" s="60"/>
      <c r="E98" s="53"/>
      <c r="F98" s="53"/>
      <c r="G98" s="60"/>
      <c r="H98" s="69"/>
      <c r="I98" s="64"/>
      <c r="J98" s="60"/>
      <c r="K98" s="64"/>
      <c r="L98" s="70"/>
      <c r="M98" s="56"/>
    </row>
    <row r="99" spans="1:13" ht="24.95" customHeight="1" x14ac:dyDescent="0.2">
      <c r="A99" s="51"/>
      <c r="B99" s="59"/>
      <c r="C99" s="68"/>
      <c r="D99" s="60"/>
      <c r="E99" s="53"/>
      <c r="F99" s="53"/>
      <c r="G99" s="60"/>
      <c r="H99" s="69"/>
      <c r="I99" s="64"/>
      <c r="J99" s="60"/>
      <c r="K99" s="64"/>
      <c r="L99" s="70"/>
      <c r="M99" s="56"/>
    </row>
    <row r="100" spans="1:13" ht="24.95" customHeight="1" x14ac:dyDescent="0.2">
      <c r="A100" s="51"/>
      <c r="B100" s="59"/>
      <c r="C100" s="68"/>
      <c r="D100" s="60"/>
      <c r="E100" s="53"/>
      <c r="F100" s="53"/>
      <c r="G100" s="60"/>
      <c r="H100" s="69"/>
      <c r="I100" s="64"/>
      <c r="J100" s="60"/>
      <c r="K100" s="64"/>
      <c r="L100" s="70"/>
      <c r="M100" s="56"/>
    </row>
    <row r="101" spans="1:13" ht="24.95" customHeight="1" x14ac:dyDescent="0.2">
      <c r="A101" s="51"/>
      <c r="B101" s="59"/>
      <c r="C101" s="68"/>
      <c r="D101" s="60"/>
      <c r="E101" s="53"/>
      <c r="F101" s="53"/>
      <c r="G101" s="60"/>
      <c r="H101" s="69"/>
      <c r="I101" s="64"/>
      <c r="J101" s="60"/>
      <c r="K101" s="64"/>
      <c r="L101" s="70"/>
      <c r="M101" s="56"/>
    </row>
    <row r="102" spans="1:13" ht="24.95" customHeight="1" x14ac:dyDescent="0.2">
      <c r="A102" s="51"/>
      <c r="B102" s="59"/>
      <c r="C102" s="68"/>
      <c r="D102" s="60"/>
      <c r="E102" s="53"/>
      <c r="F102" s="53"/>
      <c r="G102" s="60"/>
      <c r="H102" s="69"/>
      <c r="I102" s="64"/>
      <c r="J102" s="60"/>
      <c r="K102" s="64"/>
      <c r="L102" s="70"/>
      <c r="M102" s="56"/>
    </row>
    <row r="103" spans="1:13" ht="24.95" customHeight="1" x14ac:dyDescent="0.2">
      <c r="A103" s="51"/>
      <c r="B103" s="59"/>
      <c r="C103" s="68"/>
      <c r="D103" s="60"/>
      <c r="E103" s="53"/>
      <c r="F103" s="53"/>
      <c r="G103" s="60"/>
      <c r="H103" s="69"/>
      <c r="I103" s="64"/>
      <c r="J103" s="60"/>
      <c r="K103" s="64"/>
      <c r="L103" s="70"/>
      <c r="M103" s="56"/>
    </row>
    <row r="104" spans="1:13" ht="24.95" customHeight="1" x14ac:dyDescent="0.2">
      <c r="A104" s="51"/>
      <c r="B104" s="59"/>
      <c r="C104" s="68"/>
      <c r="D104" s="60"/>
      <c r="E104" s="53"/>
      <c r="F104" s="53"/>
      <c r="G104" s="60"/>
      <c r="H104" s="69"/>
      <c r="I104" s="64"/>
      <c r="J104" s="60"/>
      <c r="K104" s="64"/>
      <c r="L104" s="70"/>
      <c r="M104" s="56"/>
    </row>
    <row r="105" spans="1:13" ht="24.95" customHeight="1" x14ac:dyDescent="0.2">
      <c r="A105" s="51"/>
      <c r="B105" s="59"/>
      <c r="C105" s="68"/>
      <c r="D105" s="60"/>
      <c r="E105" s="53"/>
      <c r="F105" s="53"/>
      <c r="G105" s="60"/>
      <c r="H105" s="69"/>
      <c r="I105" s="64"/>
      <c r="J105" s="60"/>
      <c r="K105" s="64"/>
      <c r="L105" s="70"/>
      <c r="M105" s="56"/>
    </row>
    <row r="106" spans="1:13" ht="24.95" customHeight="1" x14ac:dyDescent="0.2">
      <c r="A106" s="51"/>
      <c r="B106" s="59"/>
      <c r="C106" s="68"/>
      <c r="D106" s="60"/>
      <c r="E106" s="53"/>
      <c r="F106" s="53"/>
      <c r="G106" s="60"/>
      <c r="H106" s="69"/>
      <c r="I106" s="64"/>
      <c r="J106" s="60"/>
      <c r="K106" s="64"/>
      <c r="L106" s="70"/>
      <c r="M106" s="56"/>
    </row>
    <row r="107" spans="1:13" ht="24.95" customHeight="1" x14ac:dyDescent="0.2">
      <c r="A107" s="51"/>
      <c r="B107" s="59"/>
      <c r="C107" s="68"/>
      <c r="D107" s="60"/>
      <c r="E107" s="53"/>
      <c r="F107" s="53"/>
      <c r="G107" s="60"/>
      <c r="H107" s="69"/>
      <c r="I107" s="64"/>
      <c r="J107" s="60"/>
      <c r="K107" s="64"/>
      <c r="L107" s="70"/>
      <c r="M107" s="56"/>
    </row>
    <row r="108" spans="1:13" ht="24.95" customHeight="1" x14ac:dyDescent="0.2">
      <c r="A108" s="51"/>
      <c r="B108" s="59"/>
      <c r="C108" s="68"/>
      <c r="D108" s="60"/>
      <c r="E108" s="53"/>
      <c r="F108" s="53"/>
      <c r="G108" s="60"/>
      <c r="H108" s="69"/>
      <c r="I108" s="64"/>
      <c r="J108" s="60"/>
      <c r="K108" s="64"/>
      <c r="L108" s="70"/>
      <c r="M108" s="56"/>
    </row>
    <row r="109" spans="1:13" ht="24.95" customHeight="1" x14ac:dyDescent="0.2">
      <c r="A109" s="51"/>
      <c r="B109" s="59"/>
      <c r="C109" s="68"/>
      <c r="D109" s="60"/>
      <c r="E109" s="53"/>
      <c r="F109" s="53"/>
      <c r="G109" s="60"/>
      <c r="H109" s="69"/>
      <c r="I109" s="64"/>
      <c r="J109" s="60"/>
      <c r="K109" s="64"/>
      <c r="L109" s="70"/>
      <c r="M109" s="56"/>
    </row>
    <row r="110" spans="1:13" ht="24.95" customHeight="1" x14ac:dyDescent="0.2">
      <c r="A110" s="51"/>
      <c r="B110" s="59"/>
      <c r="C110" s="68"/>
      <c r="D110" s="60"/>
      <c r="E110" s="53"/>
      <c r="F110" s="53"/>
      <c r="G110" s="60"/>
      <c r="H110" s="69"/>
      <c r="I110" s="64"/>
      <c r="J110" s="60"/>
      <c r="K110" s="64"/>
      <c r="L110" s="70"/>
      <c r="M110" s="56"/>
    </row>
    <row r="111" spans="1:13" ht="24.95" customHeight="1" x14ac:dyDescent="0.2">
      <c r="A111" s="51"/>
      <c r="B111" s="59"/>
      <c r="C111" s="68"/>
      <c r="D111" s="60"/>
      <c r="E111" s="53"/>
      <c r="F111" s="53"/>
      <c r="G111" s="60"/>
      <c r="H111" s="69"/>
      <c r="I111" s="64"/>
      <c r="J111" s="60"/>
      <c r="K111" s="64"/>
      <c r="L111" s="70"/>
      <c r="M111" s="56"/>
    </row>
    <row r="112" spans="1:13" ht="24.95" customHeight="1" x14ac:dyDescent="0.2">
      <c r="A112" s="51"/>
      <c r="B112" s="59"/>
      <c r="C112" s="68"/>
      <c r="D112" s="60"/>
      <c r="E112" s="53"/>
      <c r="F112" s="53"/>
      <c r="G112" s="60"/>
      <c r="H112" s="69"/>
      <c r="I112" s="64"/>
      <c r="J112" s="60"/>
      <c r="K112" s="64"/>
      <c r="L112" s="70"/>
      <c r="M112" s="56"/>
    </row>
    <row r="113" spans="1:13" ht="24.95" customHeight="1" x14ac:dyDescent="0.2">
      <c r="A113" s="51"/>
      <c r="B113" s="59"/>
      <c r="C113" s="68"/>
      <c r="D113" s="60"/>
      <c r="E113" s="53"/>
      <c r="F113" s="53"/>
      <c r="G113" s="60"/>
      <c r="H113" s="69"/>
      <c r="I113" s="64"/>
      <c r="J113" s="60"/>
      <c r="K113" s="64"/>
      <c r="L113" s="70"/>
      <c r="M113" s="56"/>
    </row>
    <row r="114" spans="1:13" ht="24.95" customHeight="1" x14ac:dyDescent="0.2">
      <c r="A114" s="51"/>
      <c r="B114" s="59"/>
      <c r="C114" s="68"/>
      <c r="D114" s="60"/>
      <c r="E114" s="53"/>
      <c r="F114" s="53"/>
      <c r="G114" s="60"/>
      <c r="H114" s="69"/>
      <c r="I114" s="64"/>
      <c r="J114" s="60"/>
      <c r="K114" s="64"/>
      <c r="L114" s="70"/>
      <c r="M114" s="56"/>
    </row>
    <row r="115" spans="1:13" ht="24.95" customHeight="1" x14ac:dyDescent="0.2">
      <c r="A115" s="51"/>
      <c r="B115" s="59"/>
      <c r="C115" s="68"/>
      <c r="D115" s="60"/>
      <c r="E115" s="53"/>
      <c r="F115" s="53"/>
      <c r="G115" s="60"/>
      <c r="H115" s="69"/>
      <c r="I115" s="64"/>
      <c r="J115" s="60"/>
      <c r="K115" s="64"/>
      <c r="L115" s="70"/>
      <c r="M115" s="56"/>
    </row>
    <row r="116" spans="1:13" ht="24.95" customHeight="1" x14ac:dyDescent="0.2">
      <c r="A116" s="51"/>
      <c r="B116" s="59"/>
      <c r="C116" s="68"/>
      <c r="D116" s="60"/>
      <c r="E116" s="53"/>
      <c r="F116" s="53"/>
      <c r="G116" s="60"/>
      <c r="H116" s="69"/>
      <c r="I116" s="64"/>
      <c r="J116" s="60"/>
      <c r="K116" s="64"/>
      <c r="L116" s="70"/>
      <c r="M116" s="56"/>
    </row>
    <row r="117" spans="1:13" ht="24.95" customHeight="1" x14ac:dyDescent="0.2">
      <c r="A117" s="51"/>
      <c r="B117" s="59"/>
      <c r="C117" s="68"/>
      <c r="D117" s="60"/>
      <c r="E117" s="53"/>
      <c r="F117" s="53"/>
      <c r="G117" s="60"/>
      <c r="H117" s="69"/>
      <c r="I117" s="64"/>
      <c r="J117" s="60"/>
      <c r="K117" s="64"/>
      <c r="L117" s="70"/>
      <c r="M117" s="56"/>
    </row>
    <row r="118" spans="1:13" ht="24.95" customHeight="1" x14ac:dyDescent="0.2">
      <c r="A118" s="51"/>
      <c r="B118" s="59"/>
      <c r="C118" s="68"/>
      <c r="D118" s="60"/>
      <c r="E118" s="53"/>
      <c r="F118" s="53"/>
      <c r="G118" s="60"/>
      <c r="H118" s="69"/>
      <c r="I118" s="64"/>
      <c r="J118" s="60"/>
      <c r="K118" s="64"/>
      <c r="L118" s="70"/>
      <c r="M118" s="56"/>
    </row>
    <row r="119" spans="1:13" ht="24.95" customHeight="1" x14ac:dyDescent="0.2">
      <c r="A119" s="51"/>
      <c r="B119" s="59"/>
      <c r="C119" s="68"/>
      <c r="D119" s="60"/>
      <c r="E119" s="53"/>
      <c r="F119" s="53"/>
      <c r="G119" s="60"/>
      <c r="H119" s="69"/>
      <c r="I119" s="64"/>
      <c r="J119" s="60"/>
      <c r="K119" s="64"/>
      <c r="L119" s="70"/>
      <c r="M119" s="56"/>
    </row>
    <row r="120" spans="1:13" ht="24.95" customHeight="1" x14ac:dyDescent="0.2">
      <c r="A120" s="51"/>
      <c r="B120" s="59"/>
      <c r="C120" s="68"/>
      <c r="D120" s="60"/>
      <c r="E120" s="53"/>
      <c r="F120" s="53"/>
      <c r="G120" s="60"/>
      <c r="H120" s="69"/>
      <c r="I120" s="64"/>
      <c r="J120" s="60"/>
      <c r="K120" s="64"/>
      <c r="L120" s="70"/>
      <c r="M120" s="56"/>
    </row>
    <row r="121" spans="1:13" ht="24.95" customHeight="1" x14ac:dyDescent="0.2">
      <c r="A121" s="51"/>
      <c r="B121" s="59"/>
      <c r="C121" s="68"/>
      <c r="D121" s="60"/>
      <c r="E121" s="53"/>
      <c r="F121" s="53"/>
      <c r="G121" s="60"/>
      <c r="H121" s="69"/>
      <c r="I121" s="64"/>
      <c r="J121" s="60"/>
      <c r="K121" s="64"/>
      <c r="L121" s="70"/>
      <c r="M121" s="56"/>
    </row>
    <row r="122" spans="1:13" ht="24.95" customHeight="1" x14ac:dyDescent="0.2">
      <c r="A122" s="51"/>
      <c r="B122" s="59"/>
      <c r="C122" s="68"/>
      <c r="D122" s="60"/>
      <c r="E122" s="53"/>
      <c r="F122" s="53"/>
      <c r="G122" s="60"/>
      <c r="H122" s="69"/>
      <c r="I122" s="64"/>
      <c r="J122" s="60"/>
      <c r="K122" s="64"/>
      <c r="L122" s="70"/>
      <c r="M122" s="56"/>
    </row>
    <row r="123" spans="1:13" ht="24.95" customHeight="1" x14ac:dyDescent="0.2">
      <c r="A123" s="51"/>
      <c r="B123" s="59"/>
      <c r="C123" s="68"/>
      <c r="D123" s="60"/>
      <c r="E123" s="53"/>
      <c r="F123" s="53"/>
      <c r="G123" s="60"/>
      <c r="H123" s="69"/>
      <c r="I123" s="64"/>
      <c r="J123" s="60"/>
      <c r="K123" s="64"/>
      <c r="L123" s="70"/>
      <c r="M123" s="56"/>
    </row>
    <row r="124" spans="1:13" ht="24.95" customHeight="1" x14ac:dyDescent="0.2">
      <c r="A124" s="51"/>
      <c r="B124" s="59"/>
      <c r="C124" s="68"/>
      <c r="D124" s="60"/>
      <c r="E124" s="53"/>
      <c r="F124" s="53"/>
      <c r="G124" s="60"/>
      <c r="H124" s="69"/>
      <c r="I124" s="64"/>
      <c r="J124" s="60"/>
      <c r="K124" s="64"/>
      <c r="L124" s="70"/>
      <c r="M124" s="56"/>
    </row>
    <row r="125" spans="1:13" ht="24.95" customHeight="1" x14ac:dyDescent="0.2">
      <c r="A125" s="51"/>
      <c r="B125" s="59"/>
      <c r="C125" s="68"/>
      <c r="D125" s="60"/>
      <c r="E125" s="53"/>
      <c r="F125" s="53"/>
      <c r="G125" s="60"/>
      <c r="H125" s="69"/>
      <c r="I125" s="64"/>
      <c r="J125" s="60"/>
      <c r="K125" s="64"/>
      <c r="L125" s="70"/>
      <c r="M125" s="56"/>
    </row>
    <row r="126" spans="1:13" ht="24.95" customHeight="1" x14ac:dyDescent="0.2">
      <c r="A126" s="51"/>
      <c r="B126" s="59"/>
      <c r="C126" s="68"/>
      <c r="D126" s="60"/>
      <c r="E126" s="53"/>
      <c r="F126" s="53"/>
      <c r="G126" s="60"/>
      <c r="H126" s="69"/>
      <c r="I126" s="64"/>
      <c r="J126" s="60"/>
      <c r="K126" s="64"/>
      <c r="L126" s="70"/>
      <c r="M126" s="56"/>
    </row>
    <row r="127" spans="1:13" ht="24.95" customHeight="1" x14ac:dyDescent="0.2">
      <c r="A127" s="51"/>
      <c r="B127" s="59"/>
      <c r="C127" s="68"/>
      <c r="D127" s="60"/>
      <c r="E127" s="53"/>
      <c r="F127" s="53"/>
      <c r="G127" s="60"/>
      <c r="H127" s="69"/>
      <c r="I127" s="64"/>
      <c r="J127" s="60"/>
      <c r="K127" s="64"/>
      <c r="L127" s="70"/>
      <c r="M127" s="56"/>
    </row>
    <row r="128" spans="1:13" ht="24.95" customHeight="1" x14ac:dyDescent="0.2">
      <c r="A128" s="51"/>
      <c r="B128" s="59"/>
      <c r="C128" s="68"/>
      <c r="D128" s="60"/>
      <c r="E128" s="53"/>
      <c r="F128" s="53"/>
      <c r="G128" s="60"/>
      <c r="H128" s="69"/>
      <c r="I128" s="64"/>
      <c r="J128" s="60"/>
      <c r="K128" s="64"/>
      <c r="L128" s="70"/>
      <c r="M128" s="56"/>
    </row>
    <row r="129" spans="1:13" ht="24.95" customHeight="1" x14ac:dyDescent="0.2">
      <c r="A129" s="51"/>
      <c r="B129" s="59"/>
      <c r="C129" s="68"/>
      <c r="D129" s="60"/>
      <c r="E129" s="53"/>
      <c r="F129" s="53"/>
      <c r="G129" s="60"/>
      <c r="H129" s="69"/>
      <c r="I129" s="64"/>
      <c r="J129" s="60"/>
      <c r="K129" s="64"/>
      <c r="L129" s="70"/>
      <c r="M129" s="56"/>
    </row>
    <row r="130" spans="1:13" ht="24.95" customHeight="1" x14ac:dyDescent="0.2">
      <c r="A130" s="51"/>
      <c r="B130" s="59"/>
      <c r="C130" s="68"/>
      <c r="D130" s="60"/>
      <c r="E130" s="53"/>
      <c r="F130" s="53"/>
      <c r="G130" s="60"/>
      <c r="H130" s="69"/>
      <c r="I130" s="64"/>
      <c r="J130" s="60"/>
      <c r="K130" s="64"/>
      <c r="L130" s="70"/>
      <c r="M130" s="56"/>
    </row>
    <row r="131" spans="1:13" ht="24.95" customHeight="1" x14ac:dyDescent="0.2">
      <c r="A131" s="51"/>
      <c r="B131" s="59"/>
      <c r="C131" s="68"/>
      <c r="D131" s="60"/>
      <c r="E131" s="53"/>
      <c r="F131" s="53"/>
      <c r="G131" s="60"/>
      <c r="H131" s="69"/>
      <c r="I131" s="64"/>
      <c r="J131" s="60"/>
      <c r="K131" s="64"/>
      <c r="L131" s="70"/>
      <c r="M131" s="56"/>
    </row>
    <row r="132" spans="1:13" ht="24.95" customHeight="1" x14ac:dyDescent="0.2">
      <c r="A132" s="51"/>
      <c r="B132" s="59"/>
      <c r="C132" s="68"/>
      <c r="D132" s="60"/>
      <c r="E132" s="53"/>
      <c r="F132" s="53"/>
      <c r="G132" s="60"/>
      <c r="H132" s="69"/>
      <c r="I132" s="64"/>
      <c r="J132" s="60"/>
      <c r="K132" s="64"/>
      <c r="L132" s="70"/>
      <c r="M132" s="56"/>
    </row>
    <row r="133" spans="1:13" ht="24.95" customHeight="1" x14ac:dyDescent="0.2">
      <c r="A133" s="51"/>
      <c r="B133" s="59"/>
      <c r="C133" s="68"/>
      <c r="D133" s="60"/>
      <c r="E133" s="53"/>
      <c r="F133" s="53"/>
      <c r="G133" s="60"/>
      <c r="H133" s="69"/>
      <c r="I133" s="64"/>
      <c r="J133" s="60"/>
      <c r="K133" s="64"/>
      <c r="L133" s="70"/>
      <c r="M133" s="56"/>
    </row>
    <row r="134" spans="1:13" ht="24.95" customHeight="1" x14ac:dyDescent="0.2">
      <c r="A134" s="51"/>
      <c r="B134" s="59"/>
      <c r="C134" s="68"/>
      <c r="D134" s="60"/>
      <c r="E134" s="53"/>
      <c r="F134" s="53"/>
      <c r="G134" s="60"/>
      <c r="H134" s="69"/>
      <c r="I134" s="64"/>
      <c r="J134" s="60"/>
      <c r="K134" s="64"/>
      <c r="L134" s="70"/>
      <c r="M134" s="56"/>
    </row>
    <row r="135" spans="1:13" ht="24.95" customHeight="1" x14ac:dyDescent="0.2">
      <c r="A135" s="51"/>
      <c r="B135" s="59"/>
      <c r="C135" s="68"/>
      <c r="D135" s="60"/>
      <c r="E135" s="53"/>
      <c r="F135" s="53"/>
      <c r="G135" s="60"/>
      <c r="H135" s="69"/>
      <c r="I135" s="64"/>
      <c r="J135" s="60"/>
      <c r="K135" s="64"/>
      <c r="L135" s="70"/>
      <c r="M135" s="56"/>
    </row>
    <row r="136" spans="1:13" ht="24.95" customHeight="1" x14ac:dyDescent="0.2">
      <c r="A136" s="51"/>
      <c r="B136" s="59"/>
      <c r="C136" s="68"/>
      <c r="D136" s="60"/>
      <c r="E136" s="53"/>
      <c r="F136" s="53"/>
      <c r="G136" s="60"/>
      <c r="H136" s="69"/>
      <c r="I136" s="64"/>
      <c r="J136" s="60"/>
      <c r="K136" s="64"/>
      <c r="L136" s="70"/>
      <c r="M136" s="56"/>
    </row>
    <row r="137" spans="1:13" ht="24.95" customHeight="1" x14ac:dyDescent="0.2">
      <c r="A137" s="51"/>
      <c r="B137" s="59"/>
      <c r="C137" s="68"/>
      <c r="D137" s="60"/>
      <c r="E137" s="53"/>
      <c r="F137" s="53"/>
      <c r="G137" s="60"/>
      <c r="H137" s="69"/>
      <c r="I137" s="64"/>
      <c r="J137" s="60"/>
      <c r="K137" s="64"/>
      <c r="L137" s="70"/>
      <c r="M137" s="56"/>
    </row>
    <row r="138" spans="1:13" ht="24.95" customHeight="1" x14ac:dyDescent="0.2">
      <c r="A138" s="51"/>
      <c r="B138" s="59"/>
      <c r="C138" s="68"/>
      <c r="D138" s="60"/>
      <c r="E138" s="53"/>
      <c r="F138" s="53"/>
      <c r="G138" s="60"/>
      <c r="H138" s="69"/>
      <c r="I138" s="64"/>
      <c r="J138" s="60"/>
      <c r="K138" s="64"/>
      <c r="L138" s="70"/>
      <c r="M138" s="56"/>
    </row>
    <row r="139" spans="1:13" ht="24.95" customHeight="1" x14ac:dyDescent="0.2">
      <c r="A139" s="51"/>
      <c r="B139" s="59"/>
      <c r="C139" s="68"/>
      <c r="D139" s="60"/>
      <c r="E139" s="53"/>
      <c r="F139" s="53"/>
      <c r="G139" s="60"/>
      <c r="H139" s="69"/>
      <c r="I139" s="64"/>
      <c r="J139" s="60"/>
      <c r="K139" s="64"/>
      <c r="L139" s="70"/>
      <c r="M139" s="56"/>
    </row>
    <row r="140" spans="1:13" ht="24.95" customHeight="1" x14ac:dyDescent="0.2">
      <c r="A140" s="51"/>
      <c r="B140" s="59"/>
      <c r="C140" s="68"/>
      <c r="D140" s="60"/>
      <c r="E140" s="53"/>
      <c r="F140" s="53"/>
      <c r="G140" s="60"/>
      <c r="H140" s="69"/>
      <c r="I140" s="64"/>
      <c r="J140" s="60"/>
      <c r="K140" s="64"/>
      <c r="L140" s="70"/>
      <c r="M140" s="56"/>
    </row>
    <row r="141" spans="1:13" ht="24.95" customHeight="1" x14ac:dyDescent="0.2">
      <c r="A141" s="51"/>
      <c r="B141" s="59"/>
      <c r="C141" s="68"/>
      <c r="D141" s="60"/>
      <c r="E141" s="53"/>
      <c r="F141" s="53"/>
      <c r="G141" s="60"/>
      <c r="H141" s="69"/>
      <c r="I141" s="64"/>
      <c r="J141" s="60"/>
      <c r="K141" s="64"/>
      <c r="L141" s="70"/>
      <c r="M141" s="56"/>
    </row>
    <row r="142" spans="1:13" ht="24.95" customHeight="1" x14ac:dyDescent="0.2">
      <c r="A142" s="51"/>
      <c r="B142" s="59"/>
      <c r="C142" s="68"/>
      <c r="D142" s="60"/>
      <c r="E142" s="53"/>
      <c r="F142" s="53"/>
      <c r="G142" s="60"/>
      <c r="H142" s="69"/>
      <c r="I142" s="64"/>
      <c r="J142" s="60"/>
      <c r="K142" s="64"/>
      <c r="L142" s="70"/>
      <c r="M142" s="56"/>
    </row>
    <row r="143" spans="1:13" ht="24.95" customHeight="1" x14ac:dyDescent="0.2">
      <c r="A143" s="51"/>
      <c r="B143" s="59"/>
      <c r="C143" s="68"/>
      <c r="D143" s="60"/>
      <c r="E143" s="53"/>
      <c r="F143" s="53"/>
      <c r="G143" s="60"/>
      <c r="H143" s="69"/>
      <c r="I143" s="64"/>
      <c r="J143" s="60"/>
      <c r="K143" s="64"/>
      <c r="L143" s="70"/>
      <c r="M143" s="56"/>
    </row>
    <row r="144" spans="1:13" ht="24.95" customHeight="1" x14ac:dyDescent="0.2">
      <c r="A144" s="51"/>
      <c r="B144" s="59"/>
      <c r="C144" s="68"/>
      <c r="D144" s="60"/>
      <c r="E144" s="53"/>
      <c r="F144" s="53"/>
      <c r="G144" s="60"/>
      <c r="H144" s="69"/>
      <c r="I144" s="64"/>
      <c r="J144" s="60"/>
      <c r="K144" s="64"/>
      <c r="L144" s="70"/>
      <c r="M144" s="56"/>
    </row>
    <row r="145" spans="1:13" ht="24.95" customHeight="1" x14ac:dyDescent="0.2">
      <c r="A145" s="51"/>
      <c r="B145" s="59"/>
      <c r="C145" s="68"/>
      <c r="D145" s="60"/>
      <c r="E145" s="53"/>
      <c r="F145" s="53"/>
      <c r="G145" s="60"/>
      <c r="H145" s="69"/>
      <c r="I145" s="64"/>
      <c r="J145" s="60"/>
      <c r="K145" s="64"/>
      <c r="L145" s="70"/>
      <c r="M145" s="56"/>
    </row>
    <row r="146" spans="1:13" ht="24.95" customHeight="1" x14ac:dyDescent="0.2">
      <c r="A146" s="51"/>
      <c r="B146" s="59"/>
      <c r="C146" s="68"/>
      <c r="D146" s="60"/>
      <c r="E146" s="53"/>
      <c r="F146" s="53"/>
      <c r="G146" s="60"/>
      <c r="H146" s="69"/>
      <c r="I146" s="64"/>
      <c r="J146" s="60"/>
      <c r="K146" s="64"/>
      <c r="L146" s="70"/>
      <c r="M146" s="56"/>
    </row>
    <row r="147" spans="1:13" ht="24.95" customHeight="1" x14ac:dyDescent="0.2">
      <c r="A147" s="51"/>
      <c r="B147" s="59"/>
      <c r="C147" s="68"/>
      <c r="D147" s="60"/>
      <c r="E147" s="53"/>
      <c r="F147" s="53"/>
      <c r="G147" s="60"/>
      <c r="H147" s="69"/>
      <c r="I147" s="64"/>
      <c r="J147" s="60"/>
      <c r="K147" s="64"/>
      <c r="L147" s="70"/>
      <c r="M147" s="56"/>
    </row>
    <row r="148" spans="1:13" ht="24.95" customHeight="1" x14ac:dyDescent="0.2">
      <c r="A148" s="51"/>
      <c r="B148" s="59"/>
      <c r="C148" s="68"/>
      <c r="D148" s="60"/>
      <c r="E148" s="53"/>
      <c r="F148" s="53"/>
      <c r="G148" s="60"/>
      <c r="H148" s="69"/>
      <c r="I148" s="64"/>
      <c r="J148" s="60"/>
      <c r="K148" s="64"/>
      <c r="L148" s="70"/>
      <c r="M148" s="56"/>
    </row>
    <row r="149" spans="1:13" ht="24.95" customHeight="1" x14ac:dyDescent="0.2">
      <c r="A149" s="51"/>
      <c r="B149" s="59"/>
      <c r="C149" s="68"/>
      <c r="D149" s="60"/>
      <c r="E149" s="53"/>
      <c r="F149" s="53"/>
      <c r="G149" s="60"/>
      <c r="H149" s="69"/>
      <c r="I149" s="64"/>
      <c r="J149" s="60"/>
      <c r="K149" s="64"/>
      <c r="L149" s="70"/>
      <c r="M149" s="56"/>
    </row>
    <row r="150" spans="1:13" ht="24.95" customHeight="1" x14ac:dyDescent="0.2">
      <c r="A150" s="51"/>
      <c r="B150" s="59"/>
      <c r="C150" s="68"/>
      <c r="D150" s="60"/>
      <c r="E150" s="53"/>
      <c r="F150" s="53"/>
      <c r="G150" s="60"/>
      <c r="H150" s="69"/>
      <c r="I150" s="64"/>
      <c r="J150" s="60"/>
      <c r="K150" s="64"/>
      <c r="L150" s="70"/>
      <c r="M150" s="56"/>
    </row>
    <row r="151" spans="1:13" ht="24.95" customHeight="1" x14ac:dyDescent="0.2">
      <c r="A151" s="51"/>
      <c r="B151" s="59"/>
      <c r="C151" s="68"/>
      <c r="D151" s="60"/>
      <c r="E151" s="53"/>
      <c r="F151" s="53"/>
      <c r="G151" s="60"/>
      <c r="H151" s="69"/>
      <c r="I151" s="64"/>
      <c r="J151" s="60"/>
      <c r="K151" s="64"/>
      <c r="L151" s="70"/>
      <c r="M151" s="56"/>
    </row>
    <row r="152" spans="1:13" ht="24.95" customHeight="1" x14ac:dyDescent="0.2">
      <c r="A152" s="51"/>
      <c r="B152" s="59"/>
      <c r="C152" s="68"/>
      <c r="D152" s="60"/>
      <c r="E152" s="53"/>
      <c r="F152" s="53"/>
      <c r="G152" s="60"/>
      <c r="H152" s="69"/>
      <c r="I152" s="64"/>
      <c r="J152" s="60"/>
      <c r="K152" s="64"/>
      <c r="L152" s="70"/>
      <c r="M152" s="56"/>
    </row>
    <row r="153" spans="1:13" ht="24.95" customHeight="1" x14ac:dyDescent="0.2">
      <c r="A153" s="51"/>
      <c r="B153" s="59"/>
      <c r="C153" s="68"/>
      <c r="D153" s="60"/>
      <c r="E153" s="53"/>
      <c r="F153" s="53"/>
      <c r="G153" s="60"/>
      <c r="H153" s="69"/>
      <c r="I153" s="64"/>
      <c r="J153" s="60"/>
      <c r="K153" s="64"/>
      <c r="L153" s="70"/>
      <c r="M153" s="56"/>
    </row>
    <row r="154" spans="1:13" ht="24.95" customHeight="1" x14ac:dyDescent="0.2">
      <c r="A154" s="51"/>
      <c r="B154" s="59"/>
      <c r="C154" s="68"/>
      <c r="D154" s="60"/>
      <c r="E154" s="53"/>
      <c r="F154" s="53"/>
      <c r="G154" s="60"/>
      <c r="H154" s="69"/>
      <c r="I154" s="64"/>
      <c r="J154" s="60"/>
      <c r="K154" s="64"/>
      <c r="L154" s="70"/>
      <c r="M154" s="56"/>
    </row>
    <row r="155" spans="1:13" ht="24.95" customHeight="1" x14ac:dyDescent="0.2">
      <c r="A155" s="51"/>
      <c r="B155" s="59"/>
      <c r="C155" s="68"/>
      <c r="D155" s="60"/>
      <c r="E155" s="53"/>
      <c r="F155" s="53"/>
      <c r="G155" s="60"/>
      <c r="H155" s="69"/>
      <c r="I155" s="64"/>
      <c r="J155" s="60"/>
      <c r="K155" s="64"/>
      <c r="L155" s="70"/>
      <c r="M155" s="56"/>
    </row>
    <row r="156" spans="1:13" ht="24.95" customHeight="1" x14ac:dyDescent="0.2">
      <c r="A156" s="51"/>
      <c r="B156" s="59"/>
      <c r="C156" s="68"/>
      <c r="D156" s="60"/>
      <c r="E156" s="53"/>
      <c r="F156" s="53"/>
      <c r="G156" s="60"/>
      <c r="H156" s="69"/>
      <c r="I156" s="64"/>
      <c r="J156" s="60"/>
      <c r="K156" s="64"/>
      <c r="L156" s="70"/>
      <c r="M156" s="56"/>
    </row>
    <row r="157" spans="1:13" ht="24.95" customHeight="1" x14ac:dyDescent="0.2">
      <c r="A157" s="51"/>
      <c r="B157" s="59"/>
      <c r="C157" s="68"/>
      <c r="D157" s="60"/>
      <c r="E157" s="53"/>
      <c r="F157" s="53"/>
      <c r="G157" s="60"/>
      <c r="H157" s="69"/>
      <c r="I157" s="64"/>
      <c r="J157" s="60"/>
      <c r="K157" s="64"/>
      <c r="L157" s="70"/>
      <c r="M157" s="56"/>
    </row>
    <row r="158" spans="1:13" ht="24.95" customHeight="1" x14ac:dyDescent="0.2">
      <c r="A158" s="51"/>
      <c r="B158" s="59"/>
      <c r="C158" s="68"/>
      <c r="D158" s="60"/>
      <c r="E158" s="53"/>
      <c r="F158" s="53"/>
      <c r="G158" s="60"/>
      <c r="H158" s="69"/>
      <c r="I158" s="64"/>
      <c r="J158" s="60"/>
      <c r="K158" s="64"/>
      <c r="L158" s="70"/>
      <c r="M158" s="56"/>
    </row>
    <row r="159" spans="1:13" ht="24.95" customHeight="1" x14ac:dyDescent="0.2">
      <c r="A159" s="51"/>
      <c r="B159" s="59"/>
      <c r="C159" s="68"/>
      <c r="D159" s="60"/>
      <c r="E159" s="53"/>
      <c r="F159" s="53"/>
      <c r="G159" s="60"/>
      <c r="H159" s="69"/>
      <c r="I159" s="64"/>
      <c r="J159" s="60"/>
      <c r="K159" s="64"/>
      <c r="L159" s="70"/>
      <c r="M159" s="56"/>
    </row>
    <row r="160" spans="1:13" ht="24.95" customHeight="1" x14ac:dyDescent="0.2">
      <c r="A160" s="51"/>
      <c r="B160" s="59"/>
      <c r="C160" s="68"/>
      <c r="D160" s="60"/>
      <c r="E160" s="53"/>
      <c r="F160" s="53"/>
      <c r="G160" s="60"/>
      <c r="H160" s="69"/>
      <c r="I160" s="64"/>
      <c r="J160" s="60"/>
      <c r="K160" s="64"/>
      <c r="L160" s="70"/>
      <c r="M160" s="56"/>
    </row>
    <row r="161" spans="1:13" ht="24.95" customHeight="1" x14ac:dyDescent="0.2">
      <c r="A161" s="51"/>
      <c r="B161" s="59"/>
      <c r="C161" s="68"/>
      <c r="D161" s="60"/>
      <c r="E161" s="53"/>
      <c r="F161" s="53"/>
      <c r="G161" s="60"/>
      <c r="H161" s="69"/>
      <c r="I161" s="64"/>
      <c r="J161" s="60"/>
      <c r="K161" s="64"/>
      <c r="L161" s="70"/>
      <c r="M161" s="56"/>
    </row>
    <row r="162" spans="1:13" ht="24.95" customHeight="1" x14ac:dyDescent="0.2">
      <c r="A162" s="51"/>
      <c r="B162" s="59"/>
      <c r="C162" s="68"/>
      <c r="D162" s="60"/>
      <c r="E162" s="53"/>
      <c r="F162" s="53"/>
      <c r="G162" s="60"/>
      <c r="H162" s="69"/>
      <c r="I162" s="64"/>
      <c r="J162" s="60"/>
      <c r="K162" s="64"/>
      <c r="L162" s="70"/>
      <c r="M162" s="56"/>
    </row>
    <row r="163" spans="1:13" ht="24.95" customHeight="1" x14ac:dyDescent="0.2">
      <c r="A163" s="51"/>
      <c r="B163" s="59"/>
      <c r="C163" s="68"/>
      <c r="D163" s="60"/>
      <c r="E163" s="53"/>
      <c r="F163" s="53"/>
      <c r="G163" s="60"/>
      <c r="H163" s="69"/>
      <c r="I163" s="64"/>
      <c r="J163" s="60"/>
      <c r="K163" s="64"/>
      <c r="L163" s="70"/>
      <c r="M163" s="56"/>
    </row>
    <row r="164" spans="1:13" ht="24.95" customHeight="1" x14ac:dyDescent="0.2">
      <c r="A164" s="51"/>
      <c r="B164" s="59"/>
      <c r="C164" s="68"/>
      <c r="D164" s="60"/>
      <c r="E164" s="53"/>
      <c r="F164" s="53"/>
      <c r="G164" s="60"/>
      <c r="H164" s="69"/>
      <c r="I164" s="64"/>
      <c r="J164" s="60"/>
      <c r="K164" s="64"/>
      <c r="L164" s="70"/>
      <c r="M164" s="56"/>
    </row>
    <row r="165" spans="1:13" ht="24.95" customHeight="1" x14ac:dyDescent="0.2">
      <c r="A165" s="51"/>
      <c r="B165" s="59"/>
      <c r="C165" s="68"/>
      <c r="D165" s="60"/>
      <c r="E165" s="53"/>
      <c r="F165" s="53"/>
      <c r="G165" s="60"/>
      <c r="H165" s="69"/>
      <c r="I165" s="64"/>
      <c r="J165" s="60"/>
      <c r="K165" s="64"/>
      <c r="L165" s="70"/>
      <c r="M165" s="56"/>
    </row>
    <row r="166" spans="1:13" ht="24.95" customHeight="1" x14ac:dyDescent="0.2">
      <c r="A166" s="51"/>
      <c r="B166" s="59"/>
      <c r="C166" s="68"/>
      <c r="D166" s="60"/>
      <c r="E166" s="53"/>
      <c r="F166" s="53"/>
      <c r="G166" s="60"/>
      <c r="H166" s="69"/>
      <c r="I166" s="64"/>
      <c r="J166" s="60"/>
      <c r="K166" s="64"/>
      <c r="L166" s="70"/>
      <c r="M166" s="56"/>
    </row>
    <row r="167" spans="1:13" ht="24.95" customHeight="1" x14ac:dyDescent="0.2">
      <c r="A167" s="51"/>
      <c r="B167" s="59"/>
      <c r="C167" s="68"/>
      <c r="D167" s="60"/>
      <c r="E167" s="53"/>
      <c r="F167" s="53"/>
      <c r="G167" s="60"/>
      <c r="H167" s="69"/>
      <c r="I167" s="64"/>
      <c r="J167" s="60"/>
      <c r="K167" s="64"/>
      <c r="L167" s="70"/>
      <c r="M167" s="56"/>
    </row>
    <row r="168" spans="1:13" ht="24.95" customHeight="1" x14ac:dyDescent="0.2">
      <c r="A168" s="51"/>
      <c r="B168" s="59"/>
      <c r="C168" s="68"/>
      <c r="D168" s="60"/>
      <c r="E168" s="53"/>
      <c r="F168" s="53"/>
      <c r="G168" s="60"/>
      <c r="H168" s="69"/>
      <c r="I168" s="64"/>
      <c r="J168" s="60"/>
      <c r="K168" s="64"/>
      <c r="L168" s="70"/>
      <c r="M168" s="56"/>
    </row>
    <row r="169" spans="1:13" ht="24.95" customHeight="1" x14ac:dyDescent="0.2">
      <c r="A169" s="51"/>
      <c r="B169" s="59"/>
      <c r="C169" s="68"/>
      <c r="D169" s="60"/>
      <c r="E169" s="53"/>
      <c r="F169" s="53"/>
      <c r="G169" s="60"/>
      <c r="H169" s="69"/>
      <c r="I169" s="64"/>
      <c r="J169" s="60"/>
      <c r="K169" s="64"/>
      <c r="L169" s="70"/>
      <c r="M169" s="56"/>
    </row>
    <row r="170" spans="1:13" ht="24.95" customHeight="1" x14ac:dyDescent="0.2">
      <c r="A170" s="51"/>
      <c r="B170" s="59"/>
      <c r="C170" s="68"/>
      <c r="D170" s="60"/>
      <c r="E170" s="53"/>
      <c r="F170" s="53"/>
      <c r="G170" s="60"/>
      <c r="H170" s="69"/>
      <c r="I170" s="64"/>
      <c r="J170" s="60"/>
      <c r="K170" s="64"/>
      <c r="L170" s="70"/>
      <c r="M170" s="56"/>
    </row>
    <row r="171" spans="1:13" ht="24.95" customHeight="1" x14ac:dyDescent="0.2">
      <c r="A171" s="51"/>
      <c r="B171" s="59"/>
      <c r="C171" s="68"/>
      <c r="D171" s="60"/>
      <c r="E171" s="53"/>
      <c r="F171" s="53"/>
      <c r="G171" s="60"/>
      <c r="H171" s="69"/>
      <c r="I171" s="64"/>
      <c r="J171" s="60"/>
      <c r="K171" s="64"/>
      <c r="L171" s="70"/>
      <c r="M171" s="56"/>
    </row>
    <row r="172" spans="1:13" ht="24.95" customHeight="1" x14ac:dyDescent="0.2">
      <c r="A172" s="51"/>
      <c r="B172" s="59"/>
      <c r="C172" s="68"/>
      <c r="D172" s="60"/>
      <c r="E172" s="53"/>
      <c r="F172" s="53"/>
      <c r="G172" s="60"/>
      <c r="H172" s="69"/>
      <c r="I172" s="64"/>
      <c r="J172" s="60"/>
      <c r="K172" s="64"/>
      <c r="L172" s="70"/>
      <c r="M172" s="56"/>
    </row>
    <row r="173" spans="1:13" ht="24.95" customHeight="1" x14ac:dyDescent="0.2">
      <c r="A173" s="51"/>
      <c r="B173" s="59"/>
      <c r="C173" s="68"/>
      <c r="D173" s="60"/>
      <c r="E173" s="53"/>
      <c r="F173" s="53"/>
      <c r="G173" s="60"/>
      <c r="H173" s="69"/>
      <c r="I173" s="64"/>
      <c r="J173" s="60"/>
      <c r="K173" s="64"/>
      <c r="L173" s="70"/>
      <c r="M173" s="56"/>
    </row>
    <row r="174" spans="1:13" ht="24.95" customHeight="1" x14ac:dyDescent="0.2">
      <c r="A174" s="51"/>
      <c r="B174" s="59"/>
      <c r="C174" s="68"/>
      <c r="D174" s="60"/>
      <c r="E174" s="53"/>
      <c r="F174" s="53"/>
      <c r="G174" s="60"/>
      <c r="H174" s="69"/>
      <c r="I174" s="64"/>
      <c r="J174" s="60"/>
      <c r="K174" s="64"/>
      <c r="L174" s="70"/>
      <c r="M174" s="56"/>
    </row>
    <row r="175" spans="1:13" ht="24.95" customHeight="1" x14ac:dyDescent="0.2">
      <c r="A175" s="51"/>
      <c r="B175" s="59"/>
      <c r="C175" s="68"/>
      <c r="D175" s="60"/>
      <c r="E175" s="53"/>
      <c r="F175" s="53"/>
      <c r="G175" s="60"/>
      <c r="H175" s="69"/>
      <c r="I175" s="64"/>
      <c r="J175" s="60"/>
      <c r="K175" s="64"/>
      <c r="L175" s="70"/>
      <c r="M175" s="56"/>
    </row>
    <row r="176" spans="1:13" ht="24.95" customHeight="1" x14ac:dyDescent="0.2">
      <c r="A176" s="51"/>
      <c r="B176" s="59"/>
      <c r="C176" s="68"/>
      <c r="D176" s="60"/>
      <c r="E176" s="53"/>
      <c r="F176" s="53"/>
      <c r="G176" s="60"/>
      <c r="H176" s="69"/>
      <c r="I176" s="64"/>
      <c r="J176" s="60"/>
      <c r="K176" s="64"/>
      <c r="L176" s="70"/>
      <c r="M176" s="56"/>
    </row>
    <row r="177" spans="1:13" ht="24.95" customHeight="1" x14ac:dyDescent="0.2">
      <c r="A177" s="51"/>
      <c r="B177" s="59"/>
      <c r="C177" s="68"/>
      <c r="D177" s="60"/>
      <c r="E177" s="53"/>
      <c r="F177" s="53"/>
      <c r="G177" s="60"/>
      <c r="H177" s="69"/>
      <c r="I177" s="64"/>
      <c r="J177" s="60"/>
      <c r="K177" s="64"/>
      <c r="L177" s="70"/>
      <c r="M177" s="56"/>
    </row>
    <row r="178" spans="1:13" ht="24.95" customHeight="1" x14ac:dyDescent="0.2">
      <c r="A178" s="51"/>
      <c r="B178" s="59"/>
      <c r="C178" s="68"/>
      <c r="D178" s="60"/>
      <c r="E178" s="53"/>
      <c r="F178" s="53"/>
      <c r="G178" s="60"/>
      <c r="H178" s="69"/>
      <c r="I178" s="64"/>
      <c r="J178" s="60"/>
      <c r="K178" s="64"/>
      <c r="L178" s="70"/>
      <c r="M178" s="56"/>
    </row>
    <row r="179" spans="1:13" ht="24.95" customHeight="1" x14ac:dyDescent="0.2">
      <c r="A179" s="51"/>
      <c r="B179" s="59"/>
      <c r="C179" s="68"/>
      <c r="D179" s="60"/>
      <c r="E179" s="53"/>
      <c r="F179" s="53"/>
      <c r="G179" s="60"/>
      <c r="H179" s="69"/>
      <c r="I179" s="64"/>
      <c r="J179" s="60"/>
      <c r="K179" s="64"/>
      <c r="L179" s="70"/>
      <c r="M179" s="56"/>
    </row>
    <row r="180" spans="1:13" ht="24.95" customHeight="1" x14ac:dyDescent="0.2">
      <c r="A180" s="51"/>
      <c r="B180" s="59"/>
      <c r="C180" s="68"/>
      <c r="D180" s="60"/>
      <c r="E180" s="53"/>
      <c r="F180" s="53"/>
      <c r="G180" s="60"/>
      <c r="H180" s="69"/>
      <c r="I180" s="64"/>
      <c r="J180" s="60"/>
      <c r="K180" s="64"/>
      <c r="L180" s="70"/>
      <c r="M180" s="56"/>
    </row>
    <row r="181" spans="1:13" ht="24.95" customHeight="1" x14ac:dyDescent="0.2">
      <c r="A181" s="51"/>
      <c r="B181" s="59"/>
      <c r="C181" s="68"/>
      <c r="D181" s="60"/>
      <c r="E181" s="53"/>
      <c r="F181" s="53"/>
      <c r="G181" s="60"/>
      <c r="H181" s="69"/>
      <c r="I181" s="64"/>
      <c r="J181" s="60"/>
      <c r="K181" s="64"/>
      <c r="L181" s="70"/>
      <c r="M181" s="56"/>
    </row>
    <row r="182" spans="1:13" ht="24.95" customHeight="1" x14ac:dyDescent="0.2">
      <c r="A182" s="51"/>
      <c r="B182" s="59"/>
      <c r="C182" s="68"/>
      <c r="D182" s="60"/>
      <c r="E182" s="53"/>
      <c r="F182" s="53"/>
      <c r="G182" s="60"/>
      <c r="H182" s="69"/>
      <c r="I182" s="64"/>
      <c r="J182" s="60"/>
      <c r="K182" s="64"/>
      <c r="L182" s="70"/>
      <c r="M182" s="56"/>
    </row>
    <row r="183" spans="1:13" ht="24.95" customHeight="1" x14ac:dyDescent="0.2">
      <c r="A183" s="51"/>
      <c r="B183" s="59"/>
      <c r="C183" s="68"/>
      <c r="D183" s="60"/>
      <c r="E183" s="53"/>
      <c r="F183" s="53"/>
      <c r="G183" s="60"/>
      <c r="H183" s="69"/>
      <c r="I183" s="64"/>
      <c r="J183" s="60"/>
      <c r="K183" s="64"/>
      <c r="L183" s="70"/>
      <c r="M183" s="56"/>
    </row>
    <row r="184" spans="1:13" ht="24.95" customHeight="1" x14ac:dyDescent="0.2">
      <c r="A184" s="51"/>
      <c r="B184" s="59"/>
      <c r="C184" s="68"/>
      <c r="D184" s="60"/>
      <c r="E184" s="53"/>
      <c r="F184" s="53"/>
      <c r="G184" s="60"/>
      <c r="H184" s="69"/>
      <c r="I184" s="64"/>
      <c r="J184" s="60"/>
      <c r="K184" s="64"/>
      <c r="L184" s="70"/>
      <c r="M184" s="56"/>
    </row>
    <row r="185" spans="1:13" ht="24.95" customHeight="1" x14ac:dyDescent="0.2">
      <c r="A185" s="51"/>
      <c r="B185" s="59"/>
      <c r="C185" s="68"/>
      <c r="D185" s="60"/>
      <c r="E185" s="53"/>
      <c r="F185" s="53"/>
      <c r="G185" s="60"/>
      <c r="H185" s="69"/>
      <c r="I185" s="64"/>
      <c r="J185" s="60"/>
      <c r="K185" s="64"/>
      <c r="L185" s="70"/>
      <c r="M185" s="56"/>
    </row>
    <row r="186" spans="1:13" ht="24.95" customHeight="1" x14ac:dyDescent="0.2">
      <c r="A186" s="51"/>
      <c r="B186" s="59"/>
      <c r="C186" s="68"/>
      <c r="D186" s="60"/>
      <c r="E186" s="53"/>
      <c r="F186" s="53"/>
      <c r="G186" s="60"/>
      <c r="H186" s="69"/>
      <c r="I186" s="64"/>
      <c r="J186" s="60"/>
      <c r="K186" s="64"/>
      <c r="L186" s="70"/>
      <c r="M186" s="56"/>
    </row>
    <row r="187" spans="1:13" ht="24.95" customHeight="1" x14ac:dyDescent="0.2">
      <c r="A187" s="51"/>
      <c r="B187" s="59"/>
      <c r="C187" s="68"/>
      <c r="D187" s="60"/>
      <c r="E187" s="53"/>
      <c r="F187" s="53"/>
      <c r="G187" s="60"/>
      <c r="H187" s="69"/>
      <c r="I187" s="64"/>
      <c r="J187" s="60"/>
      <c r="K187" s="64"/>
      <c r="L187" s="70"/>
      <c r="M187" s="56"/>
    </row>
    <row r="188" spans="1:13" ht="24.95" customHeight="1" x14ac:dyDescent="0.2">
      <c r="A188" s="51"/>
      <c r="B188" s="59"/>
      <c r="C188" s="68"/>
      <c r="D188" s="60"/>
      <c r="E188" s="53"/>
      <c r="F188" s="53"/>
      <c r="G188" s="60"/>
      <c r="H188" s="69"/>
      <c r="I188" s="64"/>
      <c r="J188" s="60"/>
      <c r="K188" s="64"/>
      <c r="L188" s="70"/>
      <c r="M188" s="56"/>
    </row>
    <row r="189" spans="1:13" ht="24.95" customHeight="1" x14ac:dyDescent="0.2">
      <c r="A189" s="51"/>
      <c r="B189" s="59"/>
      <c r="C189" s="68"/>
      <c r="D189" s="60"/>
      <c r="E189" s="53"/>
      <c r="F189" s="53"/>
      <c r="G189" s="60"/>
      <c r="H189" s="69"/>
      <c r="I189" s="64"/>
      <c r="J189" s="60"/>
      <c r="K189" s="64"/>
      <c r="L189" s="70"/>
      <c r="M189" s="56"/>
    </row>
    <row r="190" spans="1:13" ht="24.95" customHeight="1" x14ac:dyDescent="0.2">
      <c r="A190" s="51"/>
      <c r="B190" s="59"/>
      <c r="C190" s="68"/>
      <c r="D190" s="60"/>
      <c r="E190" s="53"/>
      <c r="F190" s="53"/>
      <c r="G190" s="60"/>
      <c r="H190" s="69"/>
      <c r="I190" s="64"/>
      <c r="J190" s="60"/>
      <c r="K190" s="64"/>
      <c r="L190" s="70"/>
      <c r="M190" s="56"/>
    </row>
    <row r="191" spans="1:13" ht="24.95" customHeight="1" x14ac:dyDescent="0.2">
      <c r="A191" s="51"/>
      <c r="B191" s="59"/>
      <c r="C191" s="68"/>
      <c r="D191" s="60"/>
      <c r="E191" s="53"/>
      <c r="F191" s="53"/>
      <c r="G191" s="60"/>
      <c r="H191" s="69"/>
      <c r="I191" s="64"/>
      <c r="J191" s="60"/>
      <c r="K191" s="64"/>
      <c r="L191" s="70"/>
      <c r="M191" s="56"/>
    </row>
    <row r="192" spans="1:13" ht="24.95" customHeight="1" x14ac:dyDescent="0.2">
      <c r="A192" s="51"/>
      <c r="B192" s="59"/>
      <c r="C192" s="68"/>
      <c r="D192" s="60"/>
      <c r="E192" s="53"/>
      <c r="F192" s="53"/>
      <c r="G192" s="60"/>
      <c r="H192" s="69"/>
      <c r="I192" s="64"/>
      <c r="J192" s="60"/>
      <c r="K192" s="64"/>
      <c r="L192" s="70"/>
      <c r="M192" s="56"/>
    </row>
    <row r="193" spans="1:13" ht="24.95" customHeight="1" x14ac:dyDescent="0.2">
      <c r="A193" s="51"/>
      <c r="B193" s="59"/>
      <c r="C193" s="68"/>
      <c r="D193" s="60"/>
      <c r="E193" s="53"/>
      <c r="F193" s="53"/>
      <c r="G193" s="60"/>
      <c r="H193" s="69"/>
      <c r="I193" s="64"/>
      <c r="J193" s="60"/>
      <c r="K193" s="64"/>
      <c r="L193" s="70"/>
      <c r="M193" s="56"/>
    </row>
    <row r="194" spans="1:13" ht="24.95" customHeight="1" x14ac:dyDescent="0.2">
      <c r="A194" s="51"/>
      <c r="B194" s="59"/>
      <c r="C194" s="68"/>
      <c r="D194" s="60"/>
      <c r="E194" s="53"/>
      <c r="F194" s="53"/>
      <c r="G194" s="60"/>
      <c r="H194" s="69"/>
      <c r="I194" s="64"/>
      <c r="J194" s="60"/>
      <c r="K194" s="64"/>
      <c r="L194" s="70"/>
      <c r="M194" s="56"/>
    </row>
    <row r="195" spans="1:13" ht="24.95" customHeight="1" x14ac:dyDescent="0.2">
      <c r="A195" s="51"/>
      <c r="B195" s="59"/>
      <c r="C195" s="68"/>
      <c r="D195" s="60"/>
      <c r="E195" s="53"/>
      <c r="F195" s="53"/>
      <c r="G195" s="60"/>
      <c r="H195" s="69"/>
      <c r="I195" s="64"/>
      <c r="J195" s="60"/>
      <c r="K195" s="64"/>
      <c r="L195" s="70"/>
      <c r="M195" s="56"/>
    </row>
    <row r="196" spans="1:13" ht="24.95" customHeight="1" x14ac:dyDescent="0.2">
      <c r="A196" s="51"/>
      <c r="B196" s="59"/>
      <c r="C196" s="68"/>
      <c r="D196" s="60"/>
      <c r="E196" s="53"/>
      <c r="F196" s="53"/>
      <c r="G196" s="60"/>
      <c r="H196" s="69"/>
      <c r="I196" s="64"/>
      <c r="J196" s="60"/>
      <c r="K196" s="64"/>
      <c r="L196" s="70"/>
      <c r="M196" s="56"/>
    </row>
    <row r="197" spans="1:13" ht="24.95" customHeight="1" x14ac:dyDescent="0.2">
      <c r="A197" s="51"/>
      <c r="B197" s="59"/>
      <c r="C197" s="68"/>
      <c r="D197" s="60"/>
      <c r="E197" s="53"/>
      <c r="F197" s="53"/>
      <c r="G197" s="60"/>
      <c r="H197" s="69"/>
      <c r="I197" s="64"/>
      <c r="J197" s="60"/>
      <c r="K197" s="64"/>
      <c r="L197" s="70"/>
      <c r="M197" s="56"/>
    </row>
    <row r="198" spans="1:13" ht="24.95" customHeight="1" x14ac:dyDescent="0.2">
      <c r="A198" s="51"/>
      <c r="B198" s="59"/>
      <c r="C198" s="68"/>
      <c r="D198" s="60"/>
      <c r="E198" s="53"/>
      <c r="F198" s="53"/>
      <c r="G198" s="60"/>
      <c r="H198" s="69"/>
      <c r="I198" s="64"/>
      <c r="J198" s="60"/>
      <c r="K198" s="64"/>
      <c r="L198" s="70"/>
      <c r="M198" s="56"/>
    </row>
    <row r="199" spans="1:13" ht="24.95" customHeight="1" x14ac:dyDescent="0.2">
      <c r="A199" s="51"/>
      <c r="B199" s="59"/>
      <c r="C199" s="68"/>
      <c r="D199" s="60"/>
      <c r="E199" s="53"/>
      <c r="F199" s="53"/>
      <c r="G199" s="60"/>
      <c r="H199" s="69"/>
      <c r="I199" s="64"/>
      <c r="J199" s="60"/>
      <c r="K199" s="64"/>
      <c r="L199" s="70"/>
      <c r="M199" s="56"/>
    </row>
    <row r="200" spans="1:13" ht="24.95" customHeight="1" x14ac:dyDescent="0.2">
      <c r="A200" s="51"/>
      <c r="B200" s="59"/>
      <c r="C200" s="68"/>
      <c r="D200" s="60"/>
      <c r="E200" s="53"/>
      <c r="F200" s="53"/>
      <c r="G200" s="60"/>
      <c r="H200" s="69"/>
      <c r="I200" s="64"/>
      <c r="J200" s="60"/>
      <c r="K200" s="64"/>
      <c r="L200" s="70"/>
      <c r="M200" s="56"/>
    </row>
    <row r="201" spans="1:13" ht="24.95" customHeight="1" x14ac:dyDescent="0.2">
      <c r="A201" s="51"/>
      <c r="B201" s="59"/>
      <c r="C201" s="68"/>
      <c r="D201" s="60"/>
      <c r="E201" s="53"/>
      <c r="F201" s="53"/>
      <c r="G201" s="60"/>
      <c r="H201" s="69"/>
      <c r="I201" s="64"/>
      <c r="J201" s="60"/>
      <c r="K201" s="64"/>
      <c r="L201" s="70"/>
      <c r="M201" s="56"/>
    </row>
    <row r="202" spans="1:13" ht="24.95" customHeight="1" x14ac:dyDescent="0.2">
      <c r="A202" s="51"/>
      <c r="B202" s="59"/>
      <c r="C202" s="68"/>
      <c r="D202" s="60"/>
      <c r="E202" s="53"/>
      <c r="F202" s="53"/>
      <c r="G202" s="60"/>
      <c r="H202" s="69"/>
      <c r="I202" s="64"/>
      <c r="J202" s="60"/>
      <c r="K202" s="64"/>
      <c r="L202" s="70"/>
      <c r="M202" s="56"/>
    </row>
    <row r="203" spans="1:13" ht="24.95" customHeight="1" x14ac:dyDescent="0.2">
      <c r="A203" s="51"/>
      <c r="B203" s="59"/>
      <c r="C203" s="68"/>
      <c r="D203" s="60"/>
      <c r="E203" s="53"/>
      <c r="F203" s="53"/>
      <c r="G203" s="60"/>
      <c r="H203" s="69"/>
      <c r="I203" s="64"/>
      <c r="J203" s="60"/>
      <c r="K203" s="64"/>
      <c r="L203" s="70"/>
      <c r="M203" s="56"/>
    </row>
    <row r="204" spans="1:13" ht="24.95" customHeight="1" x14ac:dyDescent="0.2">
      <c r="A204" s="51"/>
      <c r="B204" s="59"/>
      <c r="C204" s="68"/>
      <c r="D204" s="60"/>
      <c r="E204" s="53"/>
      <c r="F204" s="53"/>
      <c r="G204" s="60"/>
      <c r="H204" s="69"/>
      <c r="I204" s="64"/>
      <c r="J204" s="60"/>
      <c r="K204" s="64"/>
      <c r="L204" s="70"/>
      <c r="M204" s="56"/>
    </row>
    <row r="205" spans="1:13" ht="24.95" customHeight="1" x14ac:dyDescent="0.2">
      <c r="A205" s="51"/>
      <c r="B205" s="59"/>
      <c r="C205" s="68"/>
      <c r="D205" s="60"/>
      <c r="E205" s="53"/>
      <c r="F205" s="53"/>
      <c r="G205" s="60"/>
      <c r="H205" s="69"/>
      <c r="I205" s="64"/>
      <c r="J205" s="60"/>
      <c r="K205" s="64"/>
      <c r="L205" s="70"/>
      <c r="M205" s="56"/>
    </row>
    <row r="206" spans="1:13" ht="24.95" customHeight="1" x14ac:dyDescent="0.2">
      <c r="A206" s="51"/>
      <c r="B206" s="59"/>
      <c r="C206" s="68"/>
      <c r="D206" s="60"/>
      <c r="E206" s="53"/>
      <c r="F206" s="53"/>
      <c r="G206" s="60"/>
      <c r="H206" s="69"/>
      <c r="I206" s="64"/>
      <c r="J206" s="60"/>
      <c r="K206" s="64"/>
      <c r="L206" s="70"/>
      <c r="M206" s="56"/>
    </row>
    <row r="207" spans="1:13" ht="24.95" customHeight="1" x14ac:dyDescent="0.2">
      <c r="A207" s="51"/>
      <c r="B207" s="59"/>
      <c r="C207" s="68"/>
      <c r="D207" s="60"/>
      <c r="E207" s="53"/>
      <c r="F207" s="53"/>
      <c r="G207" s="60"/>
      <c r="H207" s="69"/>
      <c r="I207" s="64"/>
      <c r="J207" s="60"/>
      <c r="K207" s="64"/>
      <c r="L207" s="70"/>
      <c r="M207" s="56"/>
    </row>
    <row r="208" spans="1:13" ht="24.95" customHeight="1" x14ac:dyDescent="0.2">
      <c r="A208" s="51"/>
      <c r="B208" s="59"/>
      <c r="C208" s="68"/>
      <c r="D208" s="60"/>
      <c r="E208" s="53"/>
      <c r="F208" s="53"/>
      <c r="G208" s="60"/>
      <c r="H208" s="69"/>
      <c r="I208" s="64"/>
      <c r="J208" s="60"/>
      <c r="K208" s="64"/>
      <c r="L208" s="70"/>
      <c r="M208" s="56"/>
    </row>
    <row r="209" spans="1:13" ht="24.95" customHeight="1" x14ac:dyDescent="0.2">
      <c r="A209" s="51"/>
      <c r="B209" s="59"/>
      <c r="C209" s="68"/>
      <c r="D209" s="60"/>
      <c r="E209" s="53"/>
      <c r="F209" s="53"/>
      <c r="G209" s="60"/>
      <c r="H209" s="69"/>
      <c r="I209" s="64"/>
      <c r="J209" s="60"/>
      <c r="K209" s="64"/>
      <c r="L209" s="70"/>
      <c r="M209" s="56"/>
    </row>
    <row r="210" spans="1:13" ht="24.95" customHeight="1" x14ac:dyDescent="0.2">
      <c r="A210" s="51"/>
      <c r="B210" s="59"/>
      <c r="C210" s="68"/>
      <c r="D210" s="60"/>
      <c r="E210" s="53"/>
      <c r="F210" s="53"/>
      <c r="G210" s="60"/>
      <c r="H210" s="69"/>
      <c r="I210" s="64"/>
      <c r="J210" s="60"/>
      <c r="K210" s="64"/>
      <c r="L210" s="70"/>
      <c r="M210" s="56"/>
    </row>
    <row r="211" spans="1:13" ht="24.95" customHeight="1" x14ac:dyDescent="0.2">
      <c r="A211" s="51"/>
      <c r="B211" s="59"/>
      <c r="C211" s="68"/>
      <c r="D211" s="60"/>
      <c r="E211" s="53"/>
      <c r="F211" s="53"/>
      <c r="G211" s="60"/>
      <c r="H211" s="69"/>
      <c r="I211" s="64"/>
      <c r="J211" s="60"/>
      <c r="K211" s="64"/>
      <c r="L211" s="70"/>
      <c r="M211" s="56"/>
    </row>
    <row r="212" spans="1:13" ht="24.95" customHeight="1" x14ac:dyDescent="0.2">
      <c r="A212" s="51"/>
      <c r="B212" s="59"/>
      <c r="C212" s="68"/>
      <c r="D212" s="60"/>
      <c r="E212" s="53"/>
      <c r="F212" s="53"/>
      <c r="G212" s="60"/>
      <c r="H212" s="69"/>
      <c r="I212" s="64"/>
      <c r="J212" s="60"/>
      <c r="K212" s="64"/>
      <c r="L212" s="70"/>
      <c r="M212" s="56"/>
    </row>
    <row r="213" spans="1:13" ht="24.95" customHeight="1" x14ac:dyDescent="0.2">
      <c r="A213" s="51"/>
      <c r="B213" s="59"/>
      <c r="C213" s="68"/>
      <c r="D213" s="60"/>
      <c r="E213" s="53"/>
      <c r="F213" s="53"/>
      <c r="G213" s="60"/>
      <c r="H213" s="69"/>
      <c r="I213" s="64"/>
      <c r="J213" s="60"/>
      <c r="K213" s="64"/>
      <c r="L213" s="70"/>
      <c r="M213" s="56"/>
    </row>
    <row r="214" spans="1:13" ht="24.95" customHeight="1" x14ac:dyDescent="0.2">
      <c r="A214" s="51"/>
      <c r="B214" s="59"/>
      <c r="C214" s="68"/>
      <c r="D214" s="60"/>
      <c r="E214" s="53"/>
      <c r="F214" s="53"/>
      <c r="G214" s="60"/>
      <c r="H214" s="69"/>
      <c r="I214" s="64"/>
      <c r="J214" s="60"/>
      <c r="K214" s="64"/>
      <c r="L214" s="70"/>
      <c r="M214" s="56"/>
    </row>
    <row r="215" spans="1:13" ht="24.95" customHeight="1" x14ac:dyDescent="0.2">
      <c r="A215" s="51"/>
      <c r="B215" s="59"/>
      <c r="C215" s="68"/>
      <c r="D215" s="60"/>
      <c r="E215" s="53"/>
      <c r="F215" s="53"/>
      <c r="G215" s="60"/>
      <c r="H215" s="69"/>
      <c r="I215" s="64"/>
      <c r="J215" s="60"/>
      <c r="K215" s="64"/>
      <c r="L215" s="70"/>
      <c r="M215" s="56"/>
    </row>
    <row r="216" spans="1:13" ht="24.95" customHeight="1" x14ac:dyDescent="0.2">
      <c r="A216" s="51"/>
      <c r="B216" s="59"/>
      <c r="C216" s="68"/>
      <c r="D216" s="60"/>
      <c r="E216" s="53"/>
      <c r="F216" s="53"/>
      <c r="G216" s="60"/>
      <c r="H216" s="69"/>
      <c r="I216" s="64"/>
      <c r="J216" s="60"/>
      <c r="K216" s="64"/>
      <c r="L216" s="70"/>
      <c r="M216" s="56"/>
    </row>
    <row r="217" spans="1:13" ht="24.95" customHeight="1" x14ac:dyDescent="0.2">
      <c r="A217" s="51"/>
      <c r="B217" s="59"/>
      <c r="C217" s="68"/>
      <c r="D217" s="60"/>
      <c r="E217" s="53"/>
      <c r="F217" s="53"/>
      <c r="G217" s="60"/>
      <c r="H217" s="69"/>
      <c r="I217" s="64"/>
      <c r="J217" s="60"/>
      <c r="K217" s="64"/>
      <c r="L217" s="70"/>
      <c r="M217" s="56"/>
    </row>
    <row r="218" spans="1:13" ht="24.95" customHeight="1" x14ac:dyDescent="0.2">
      <c r="A218" s="51"/>
      <c r="B218" s="59"/>
      <c r="C218" s="68"/>
      <c r="D218" s="60"/>
      <c r="E218" s="53"/>
      <c r="F218" s="53"/>
      <c r="G218" s="60"/>
      <c r="H218" s="69"/>
      <c r="I218" s="64"/>
      <c r="J218" s="60"/>
      <c r="K218" s="64"/>
      <c r="L218" s="70"/>
      <c r="M218" s="56"/>
    </row>
    <row r="219" spans="1:13" ht="24.95" customHeight="1" x14ac:dyDescent="0.2">
      <c r="A219" s="51"/>
      <c r="B219" s="59"/>
      <c r="C219" s="68"/>
      <c r="D219" s="60"/>
      <c r="E219" s="53"/>
      <c r="F219" s="53"/>
      <c r="G219" s="60"/>
      <c r="H219" s="69"/>
      <c r="I219" s="64"/>
      <c r="J219" s="60"/>
      <c r="K219" s="64"/>
      <c r="L219" s="70"/>
      <c r="M219" s="56"/>
    </row>
    <row r="220" spans="1:13" ht="24.95" customHeight="1" x14ac:dyDescent="0.2">
      <c r="A220" s="51"/>
      <c r="B220" s="59"/>
      <c r="C220" s="68"/>
      <c r="D220" s="60"/>
      <c r="E220" s="53"/>
      <c r="F220" s="53"/>
      <c r="G220" s="60"/>
      <c r="H220" s="69"/>
      <c r="I220" s="64"/>
      <c r="J220" s="60"/>
      <c r="K220" s="64"/>
      <c r="L220" s="70"/>
      <c r="M220" s="56"/>
    </row>
    <row r="221" spans="1:13" ht="24.95" customHeight="1" x14ac:dyDescent="0.2">
      <c r="A221" s="51"/>
      <c r="B221" s="59"/>
      <c r="C221" s="68"/>
      <c r="D221" s="60"/>
      <c r="E221" s="53"/>
      <c r="F221" s="53"/>
      <c r="G221" s="60"/>
      <c r="H221" s="69"/>
      <c r="I221" s="64"/>
      <c r="J221" s="60"/>
      <c r="K221" s="64"/>
      <c r="L221" s="70"/>
      <c r="M221" s="56"/>
    </row>
    <row r="222" spans="1:13" ht="24.95" customHeight="1" x14ac:dyDescent="0.2">
      <c r="A222" s="51"/>
      <c r="B222" s="59"/>
      <c r="C222" s="68"/>
      <c r="D222" s="60"/>
      <c r="E222" s="53"/>
      <c r="F222" s="53"/>
      <c r="G222" s="60"/>
      <c r="H222" s="69"/>
      <c r="I222" s="64"/>
      <c r="J222" s="60"/>
      <c r="K222" s="64"/>
      <c r="L222" s="70"/>
      <c r="M222" s="56"/>
    </row>
    <row r="223" spans="1:13" ht="24.95" customHeight="1" x14ac:dyDescent="0.2">
      <c r="A223" s="51"/>
      <c r="B223" s="59"/>
      <c r="C223" s="68"/>
      <c r="D223" s="60"/>
      <c r="E223" s="53"/>
      <c r="F223" s="53"/>
      <c r="G223" s="60"/>
      <c r="H223" s="69"/>
      <c r="I223" s="64"/>
      <c r="J223" s="60"/>
      <c r="K223" s="64"/>
      <c r="L223" s="70"/>
      <c r="M223" s="56"/>
    </row>
    <row r="224" spans="1:13" ht="24.95" customHeight="1" x14ac:dyDescent="0.2">
      <c r="A224" s="51"/>
      <c r="B224" s="59"/>
      <c r="C224" s="68"/>
      <c r="D224" s="60"/>
      <c r="E224" s="53"/>
      <c r="F224" s="53"/>
      <c r="G224" s="60"/>
      <c r="H224" s="69"/>
      <c r="I224" s="64"/>
      <c r="J224" s="60"/>
      <c r="K224" s="64"/>
      <c r="L224" s="70"/>
      <c r="M224" s="56"/>
    </row>
    <row r="225" spans="1:13" ht="24.95" customHeight="1" x14ac:dyDescent="0.2">
      <c r="A225" s="51"/>
      <c r="B225" s="59"/>
      <c r="C225" s="68"/>
      <c r="D225" s="60"/>
      <c r="E225" s="53"/>
      <c r="F225" s="53"/>
      <c r="G225" s="60"/>
      <c r="H225" s="69"/>
      <c r="I225" s="64"/>
      <c r="J225" s="60"/>
      <c r="K225" s="64"/>
      <c r="L225" s="70"/>
      <c r="M225" s="56"/>
    </row>
    <row r="226" spans="1:13" ht="24.95" customHeight="1" x14ac:dyDescent="0.2">
      <c r="A226" s="51"/>
      <c r="B226" s="59"/>
      <c r="C226" s="68"/>
      <c r="D226" s="60"/>
      <c r="E226" s="53"/>
      <c r="F226" s="53"/>
      <c r="G226" s="60"/>
      <c r="H226" s="69"/>
      <c r="I226" s="64"/>
      <c r="J226" s="60"/>
      <c r="K226" s="64"/>
      <c r="L226" s="70"/>
      <c r="M226" s="56"/>
    </row>
    <row r="227" spans="1:13" ht="24.95" customHeight="1" x14ac:dyDescent="0.2">
      <c r="A227" s="51"/>
      <c r="B227" s="59"/>
      <c r="C227" s="68"/>
      <c r="D227" s="60"/>
      <c r="E227" s="53"/>
      <c r="F227" s="53"/>
      <c r="G227" s="60"/>
      <c r="H227" s="69"/>
      <c r="I227" s="64"/>
      <c r="J227" s="60"/>
      <c r="K227" s="64"/>
      <c r="L227" s="70"/>
      <c r="M227" s="56"/>
    </row>
    <row r="228" spans="1:13" ht="24.95" customHeight="1" x14ac:dyDescent="0.2">
      <c r="A228" s="51"/>
      <c r="B228" s="59"/>
      <c r="C228" s="68"/>
      <c r="D228" s="60"/>
      <c r="E228" s="53"/>
      <c r="F228" s="53"/>
      <c r="G228" s="60"/>
      <c r="H228" s="69"/>
      <c r="I228" s="64"/>
      <c r="J228" s="60"/>
      <c r="K228" s="64"/>
      <c r="L228" s="70"/>
      <c r="M228" s="56"/>
    </row>
    <row r="229" spans="1:13" ht="24.95" customHeight="1" x14ac:dyDescent="0.2">
      <c r="A229" s="51"/>
      <c r="B229" s="59"/>
      <c r="C229" s="68"/>
      <c r="D229" s="60"/>
      <c r="E229" s="53"/>
      <c r="F229" s="53"/>
      <c r="G229" s="60"/>
      <c r="H229" s="69"/>
      <c r="I229" s="64"/>
      <c r="J229" s="60"/>
      <c r="K229" s="64"/>
      <c r="L229" s="70"/>
      <c r="M229" s="56"/>
    </row>
    <row r="230" spans="1:13" ht="24.95" customHeight="1" x14ac:dyDescent="0.2">
      <c r="A230" s="51"/>
      <c r="B230" s="59"/>
      <c r="C230" s="68"/>
      <c r="D230" s="60"/>
      <c r="E230" s="53"/>
      <c r="F230" s="53"/>
      <c r="G230" s="60"/>
      <c r="H230" s="69"/>
      <c r="I230" s="64"/>
      <c r="J230" s="60"/>
      <c r="K230" s="64"/>
      <c r="L230" s="70"/>
      <c r="M230" s="56"/>
    </row>
    <row r="231" spans="1:13" ht="24.95" customHeight="1" x14ac:dyDescent="0.2">
      <c r="A231" s="51"/>
      <c r="B231" s="59"/>
      <c r="C231" s="68"/>
      <c r="D231" s="60"/>
      <c r="E231" s="53"/>
      <c r="F231" s="53"/>
      <c r="G231" s="60"/>
      <c r="H231" s="69"/>
      <c r="I231" s="64"/>
      <c r="J231" s="60"/>
      <c r="K231" s="64"/>
      <c r="L231" s="70"/>
      <c r="M231" s="56"/>
    </row>
    <row r="232" spans="1:13" ht="24.95" customHeight="1" x14ac:dyDescent="0.2">
      <c r="A232" s="51"/>
      <c r="B232" s="59"/>
      <c r="C232" s="68"/>
      <c r="D232" s="60"/>
      <c r="E232" s="53"/>
      <c r="F232" s="53"/>
      <c r="G232" s="60"/>
      <c r="H232" s="69"/>
      <c r="I232" s="64"/>
      <c r="J232" s="60"/>
      <c r="K232" s="64"/>
      <c r="L232" s="70"/>
      <c r="M232" s="56"/>
    </row>
    <row r="233" spans="1:13" ht="24.95" customHeight="1" x14ac:dyDescent="0.2">
      <c r="A233" s="51"/>
      <c r="B233" s="59"/>
      <c r="C233" s="68"/>
      <c r="D233" s="60"/>
      <c r="E233" s="53"/>
      <c r="F233" s="53"/>
      <c r="G233" s="60"/>
      <c r="H233" s="69"/>
      <c r="I233" s="64"/>
      <c r="J233" s="60"/>
      <c r="K233" s="64"/>
      <c r="L233" s="70"/>
      <c r="M233" s="56"/>
    </row>
    <row r="234" spans="1:13" ht="24.95" customHeight="1" x14ac:dyDescent="0.2">
      <c r="A234" s="51"/>
      <c r="B234" s="59"/>
      <c r="C234" s="68"/>
      <c r="D234" s="60"/>
      <c r="E234" s="53"/>
      <c r="F234" s="53"/>
      <c r="G234" s="60"/>
      <c r="H234" s="69"/>
      <c r="I234" s="64"/>
      <c r="J234" s="60"/>
      <c r="K234" s="64"/>
      <c r="L234" s="70"/>
      <c r="M234" s="56"/>
    </row>
    <row r="235" spans="1:13" ht="24.95" customHeight="1" x14ac:dyDescent="0.2">
      <c r="A235" s="51"/>
      <c r="B235" s="59"/>
      <c r="C235" s="68"/>
      <c r="D235" s="60"/>
      <c r="E235" s="53"/>
      <c r="F235" s="53"/>
      <c r="G235" s="60"/>
      <c r="H235" s="69"/>
      <c r="I235" s="64"/>
      <c r="J235" s="60"/>
      <c r="K235" s="64"/>
      <c r="L235" s="70"/>
      <c r="M235" s="56"/>
    </row>
    <row r="236" spans="1:13" ht="24.95" customHeight="1" x14ac:dyDescent="0.2">
      <c r="A236" s="51"/>
      <c r="B236" s="59"/>
      <c r="C236" s="68"/>
      <c r="D236" s="60"/>
      <c r="E236" s="53"/>
      <c r="F236" s="53"/>
      <c r="G236" s="60"/>
      <c r="H236" s="69"/>
      <c r="I236" s="64"/>
      <c r="J236" s="60"/>
      <c r="K236" s="64"/>
      <c r="L236" s="70"/>
      <c r="M236" s="56"/>
    </row>
    <row r="237" spans="1:13" ht="24.95" customHeight="1" x14ac:dyDescent="0.2">
      <c r="A237" s="51"/>
      <c r="B237" s="59"/>
      <c r="C237" s="68"/>
      <c r="D237" s="60"/>
      <c r="E237" s="53"/>
      <c r="F237" s="53"/>
      <c r="G237" s="60"/>
      <c r="H237" s="69"/>
      <c r="I237" s="64"/>
      <c r="J237" s="60"/>
      <c r="K237" s="64"/>
      <c r="L237" s="70"/>
      <c r="M237" s="56"/>
    </row>
    <row r="238" spans="1:13" ht="24.95" customHeight="1" x14ac:dyDescent="0.2">
      <c r="A238" s="51"/>
      <c r="B238" s="59"/>
      <c r="C238" s="68"/>
      <c r="D238" s="60"/>
      <c r="E238" s="53"/>
      <c r="F238" s="53"/>
      <c r="G238" s="60"/>
      <c r="H238" s="69"/>
      <c r="I238" s="64"/>
      <c r="J238" s="60"/>
      <c r="K238" s="64"/>
      <c r="L238" s="70"/>
      <c r="M238" s="56"/>
    </row>
    <row r="239" spans="1:13" ht="24.95" customHeight="1" x14ac:dyDescent="0.2">
      <c r="A239" s="51"/>
      <c r="B239" s="59"/>
      <c r="C239" s="68"/>
      <c r="D239" s="60"/>
      <c r="E239" s="53"/>
      <c r="F239" s="53"/>
      <c r="G239" s="60"/>
      <c r="H239" s="69"/>
      <c r="I239" s="64"/>
      <c r="J239" s="60"/>
      <c r="K239" s="64"/>
      <c r="L239" s="70"/>
      <c r="M239" s="56"/>
    </row>
    <row r="240" spans="1:13" ht="24.95" customHeight="1" x14ac:dyDescent="0.2">
      <c r="A240" s="51"/>
      <c r="B240" s="59"/>
      <c r="C240" s="68"/>
      <c r="D240" s="60"/>
      <c r="E240" s="53"/>
      <c r="F240" s="53"/>
      <c r="G240" s="60"/>
      <c r="H240" s="69"/>
      <c r="I240" s="64"/>
      <c r="J240" s="60"/>
      <c r="K240" s="64"/>
      <c r="L240" s="70"/>
      <c r="M240" s="56"/>
    </row>
    <row r="241" spans="1:13" ht="24.95" customHeight="1" x14ac:dyDescent="0.2">
      <c r="A241" s="51"/>
      <c r="B241" s="59"/>
      <c r="C241" s="68"/>
      <c r="D241" s="60"/>
      <c r="E241" s="53"/>
      <c r="F241" s="53"/>
      <c r="G241" s="60"/>
      <c r="H241" s="69"/>
      <c r="I241" s="64"/>
      <c r="J241" s="60"/>
      <c r="K241" s="64"/>
      <c r="L241" s="70"/>
      <c r="M241" s="56"/>
    </row>
    <row r="242" spans="1:13" ht="24.95" customHeight="1" x14ac:dyDescent="0.2">
      <c r="A242" s="51"/>
      <c r="B242" s="59"/>
      <c r="C242" s="68"/>
      <c r="D242" s="60"/>
      <c r="E242" s="53"/>
      <c r="F242" s="53"/>
      <c r="G242" s="60"/>
      <c r="H242" s="69"/>
      <c r="I242" s="64"/>
      <c r="J242" s="60"/>
      <c r="K242" s="64"/>
      <c r="L242" s="70"/>
      <c r="M242" s="56"/>
    </row>
    <row r="243" spans="1:13" ht="24.95" customHeight="1" x14ac:dyDescent="0.2">
      <c r="A243" s="51"/>
      <c r="B243" s="59"/>
      <c r="C243" s="68"/>
      <c r="D243" s="60"/>
      <c r="E243" s="53"/>
      <c r="F243" s="53"/>
      <c r="G243" s="60"/>
      <c r="H243" s="69"/>
      <c r="I243" s="64"/>
      <c r="J243" s="60"/>
      <c r="K243" s="64"/>
      <c r="L243" s="70"/>
      <c r="M243" s="56"/>
    </row>
    <row r="244" spans="1:13" ht="24.95" customHeight="1" x14ac:dyDescent="0.2">
      <c r="A244" s="51"/>
      <c r="B244" s="59"/>
      <c r="C244" s="68"/>
      <c r="D244" s="60"/>
      <c r="E244" s="53"/>
      <c r="F244" s="53"/>
      <c r="G244" s="60"/>
      <c r="H244" s="69"/>
      <c r="I244" s="64"/>
      <c r="J244" s="60"/>
      <c r="K244" s="64"/>
      <c r="L244" s="70"/>
      <c r="M244" s="56"/>
    </row>
    <row r="245" spans="1:13" ht="24.95" customHeight="1" x14ac:dyDescent="0.2">
      <c r="A245" s="51"/>
      <c r="B245" s="59"/>
      <c r="C245" s="68"/>
      <c r="D245" s="60"/>
      <c r="E245" s="53"/>
      <c r="F245" s="53"/>
      <c r="G245" s="60"/>
      <c r="H245" s="69"/>
      <c r="I245" s="64"/>
      <c r="J245" s="60"/>
      <c r="K245" s="64"/>
      <c r="L245" s="70"/>
      <c r="M245" s="56"/>
    </row>
    <row r="246" spans="1:13" ht="24.95" customHeight="1" x14ac:dyDescent="0.2">
      <c r="A246" s="51"/>
      <c r="B246" s="59"/>
      <c r="C246" s="68"/>
      <c r="D246" s="60"/>
      <c r="E246" s="53"/>
      <c r="F246" s="53"/>
      <c r="G246" s="60"/>
      <c r="H246" s="69"/>
      <c r="I246" s="64"/>
      <c r="J246" s="60"/>
      <c r="K246" s="64"/>
      <c r="L246" s="70"/>
      <c r="M246" s="56"/>
    </row>
    <row r="247" spans="1:13" ht="24.95" customHeight="1" x14ac:dyDescent="0.2">
      <c r="A247" s="51"/>
      <c r="B247" s="59"/>
      <c r="C247" s="68"/>
      <c r="D247" s="60"/>
      <c r="E247" s="53"/>
      <c r="F247" s="53"/>
      <c r="G247" s="60"/>
      <c r="H247" s="69"/>
      <c r="I247" s="64"/>
      <c r="J247" s="60"/>
      <c r="K247" s="64"/>
      <c r="L247" s="70"/>
      <c r="M247" s="56"/>
    </row>
    <row r="248" spans="1:13" ht="24.95" customHeight="1" x14ac:dyDescent="0.2">
      <c r="A248" s="51"/>
      <c r="B248" s="59"/>
      <c r="C248" s="68"/>
      <c r="D248" s="60"/>
      <c r="E248" s="53"/>
      <c r="F248" s="53"/>
      <c r="G248" s="60"/>
      <c r="H248" s="69"/>
      <c r="I248" s="64"/>
      <c r="J248" s="60"/>
      <c r="K248" s="64"/>
      <c r="L248" s="70"/>
      <c r="M248" s="56"/>
    </row>
    <row r="249" spans="1:13" ht="24.95" customHeight="1" x14ac:dyDescent="0.2">
      <c r="A249" s="51"/>
      <c r="B249" s="59"/>
      <c r="C249" s="68"/>
      <c r="D249" s="60"/>
      <c r="E249" s="53"/>
      <c r="F249" s="53"/>
      <c r="G249" s="60"/>
      <c r="H249" s="69"/>
      <c r="I249" s="64"/>
      <c r="J249" s="60"/>
      <c r="K249" s="64"/>
      <c r="L249" s="70"/>
      <c r="M249" s="56"/>
    </row>
    <row r="250" spans="1:13" ht="24.95" customHeight="1" x14ac:dyDescent="0.2">
      <c r="A250" s="51"/>
      <c r="B250" s="59"/>
      <c r="C250" s="68"/>
      <c r="D250" s="60"/>
      <c r="E250" s="53"/>
      <c r="F250" s="53"/>
      <c r="G250" s="60"/>
      <c r="H250" s="69"/>
      <c r="I250" s="64"/>
      <c r="J250" s="60"/>
      <c r="K250" s="64"/>
      <c r="L250" s="70"/>
      <c r="M250" s="56"/>
    </row>
    <row r="251" spans="1:13" ht="24.95" customHeight="1" x14ac:dyDescent="0.2">
      <c r="A251" s="51"/>
      <c r="B251" s="59"/>
      <c r="C251" s="68"/>
      <c r="D251" s="60"/>
      <c r="E251" s="53"/>
      <c r="F251" s="53"/>
      <c r="G251" s="60"/>
      <c r="H251" s="69"/>
      <c r="I251" s="64"/>
      <c r="J251" s="60"/>
      <c r="K251" s="64"/>
      <c r="L251" s="70"/>
      <c r="M251" s="56"/>
    </row>
    <row r="252" spans="1:13" ht="24.95" customHeight="1" x14ac:dyDescent="0.2">
      <c r="A252" s="51"/>
      <c r="B252" s="59"/>
      <c r="C252" s="68"/>
      <c r="D252" s="60"/>
      <c r="E252" s="53"/>
      <c r="F252" s="53"/>
      <c r="G252" s="60"/>
      <c r="H252" s="69"/>
      <c r="I252" s="64"/>
      <c r="J252" s="60"/>
      <c r="K252" s="64"/>
      <c r="L252" s="70"/>
      <c r="M252" s="56"/>
    </row>
    <row r="253" spans="1:13" ht="24.95" customHeight="1" x14ac:dyDescent="0.2">
      <c r="A253" s="51"/>
      <c r="B253" s="59"/>
      <c r="C253" s="68"/>
      <c r="D253" s="60"/>
      <c r="E253" s="53"/>
      <c r="F253" s="53"/>
      <c r="G253" s="60"/>
      <c r="H253" s="69"/>
      <c r="I253" s="64"/>
      <c r="J253" s="60"/>
      <c r="K253" s="64"/>
      <c r="L253" s="70"/>
      <c r="M253" s="56"/>
    </row>
    <row r="254" spans="1:13" ht="24.95" customHeight="1" x14ac:dyDescent="0.2">
      <c r="A254" s="51"/>
      <c r="B254" s="59"/>
      <c r="C254" s="68"/>
      <c r="D254" s="60"/>
      <c r="E254" s="53"/>
      <c r="F254" s="53"/>
      <c r="G254" s="60"/>
      <c r="H254" s="69"/>
      <c r="I254" s="64"/>
      <c r="J254" s="60"/>
      <c r="K254" s="64"/>
      <c r="L254" s="70"/>
      <c r="M254" s="56"/>
    </row>
    <row r="255" spans="1:13" ht="24.95" customHeight="1" x14ac:dyDescent="0.2">
      <c r="A255" s="51"/>
      <c r="B255" s="59"/>
      <c r="C255" s="68"/>
      <c r="D255" s="60"/>
      <c r="E255" s="53"/>
      <c r="F255" s="53"/>
      <c r="G255" s="60"/>
      <c r="H255" s="69"/>
      <c r="I255" s="64"/>
      <c r="J255" s="60"/>
      <c r="K255" s="64"/>
      <c r="L255" s="70"/>
      <c r="M255" s="56"/>
    </row>
    <row r="256" spans="1:13" ht="24.95" customHeight="1" x14ac:dyDescent="0.2">
      <c r="A256" s="51"/>
      <c r="B256" s="59"/>
      <c r="C256" s="68"/>
      <c r="D256" s="60"/>
      <c r="E256" s="53"/>
      <c r="F256" s="53"/>
      <c r="G256" s="60"/>
      <c r="H256" s="69"/>
      <c r="I256" s="64"/>
      <c r="J256" s="60"/>
      <c r="K256" s="64"/>
      <c r="L256" s="70"/>
      <c r="M256" s="56"/>
    </row>
    <row r="257" spans="1:13" ht="24.95" customHeight="1" x14ac:dyDescent="0.2">
      <c r="A257" s="51"/>
      <c r="B257" s="59"/>
      <c r="C257" s="68"/>
      <c r="D257" s="60"/>
      <c r="E257" s="53"/>
      <c r="F257" s="53"/>
      <c r="G257" s="60"/>
      <c r="H257" s="69"/>
      <c r="I257" s="64"/>
      <c r="J257" s="60"/>
      <c r="K257" s="64"/>
      <c r="L257" s="70"/>
      <c r="M257" s="56"/>
    </row>
    <row r="258" spans="1:13" ht="24.95" customHeight="1" x14ac:dyDescent="0.2">
      <c r="A258" s="51"/>
      <c r="B258" s="59"/>
      <c r="C258" s="68"/>
      <c r="D258" s="60"/>
      <c r="E258" s="53"/>
      <c r="F258" s="53"/>
      <c r="G258" s="60"/>
      <c r="H258" s="69"/>
      <c r="I258" s="64"/>
      <c r="J258" s="60"/>
      <c r="K258" s="64"/>
      <c r="L258" s="70"/>
      <c r="M258" s="56"/>
    </row>
    <row r="259" spans="1:13" ht="24.95" customHeight="1" x14ac:dyDescent="0.2">
      <c r="A259" s="51"/>
      <c r="B259" s="59"/>
      <c r="C259" s="68"/>
      <c r="D259" s="60"/>
      <c r="E259" s="53"/>
      <c r="F259" s="53"/>
      <c r="G259" s="60"/>
      <c r="H259" s="69"/>
      <c r="I259" s="64"/>
      <c r="J259" s="60"/>
      <c r="K259" s="64"/>
      <c r="L259" s="70"/>
      <c r="M259" s="56"/>
    </row>
    <row r="260" spans="1:13" ht="24.95" customHeight="1" x14ac:dyDescent="0.2">
      <c r="A260" s="51"/>
      <c r="B260" s="59"/>
      <c r="C260" s="68"/>
      <c r="D260" s="60"/>
      <c r="E260" s="53"/>
      <c r="F260" s="53"/>
      <c r="G260" s="60"/>
      <c r="H260" s="69"/>
      <c r="I260" s="64"/>
      <c r="J260" s="60"/>
      <c r="K260" s="64"/>
      <c r="L260" s="70"/>
      <c r="M260" s="56"/>
    </row>
    <row r="261" spans="1:13" ht="24.95" customHeight="1" x14ac:dyDescent="0.2">
      <c r="A261" s="51"/>
      <c r="B261" s="59"/>
      <c r="C261" s="68"/>
      <c r="D261" s="60"/>
      <c r="E261" s="53"/>
      <c r="F261" s="53"/>
      <c r="G261" s="60"/>
      <c r="H261" s="69"/>
      <c r="I261" s="64"/>
      <c r="J261" s="60"/>
      <c r="K261" s="64"/>
      <c r="L261" s="70"/>
      <c r="M261" s="56"/>
    </row>
    <row r="262" spans="1:13" ht="24.95" customHeight="1" x14ac:dyDescent="0.2">
      <c r="A262" s="51"/>
      <c r="B262" s="59"/>
      <c r="C262" s="68"/>
      <c r="D262" s="60"/>
      <c r="E262" s="53"/>
      <c r="F262" s="53"/>
      <c r="G262" s="60"/>
      <c r="H262" s="69"/>
      <c r="I262" s="64"/>
      <c r="J262" s="60"/>
      <c r="K262" s="64"/>
      <c r="L262" s="70"/>
      <c r="M262" s="56"/>
    </row>
    <row r="263" spans="1:13" ht="24.95" customHeight="1" x14ac:dyDescent="0.2">
      <c r="A263" s="51"/>
      <c r="B263" s="59"/>
      <c r="C263" s="68"/>
      <c r="D263" s="60"/>
      <c r="E263" s="53"/>
      <c r="F263" s="53"/>
      <c r="G263" s="60"/>
      <c r="H263" s="69"/>
      <c r="I263" s="64"/>
      <c r="J263" s="60"/>
      <c r="K263" s="64"/>
      <c r="L263" s="70"/>
      <c r="M263" s="56"/>
    </row>
    <row r="264" spans="1:13" ht="24.95" customHeight="1" x14ac:dyDescent="0.2">
      <c r="A264" s="51"/>
      <c r="B264" s="59"/>
      <c r="C264" s="68"/>
      <c r="D264" s="60"/>
      <c r="E264" s="53"/>
      <c r="F264" s="53"/>
      <c r="G264" s="60"/>
      <c r="H264" s="69"/>
      <c r="I264" s="64"/>
      <c r="J264" s="60"/>
      <c r="K264" s="64"/>
      <c r="L264" s="70"/>
      <c r="M264" s="56"/>
    </row>
    <row r="265" spans="1:13" ht="24.95" customHeight="1" x14ac:dyDescent="0.2">
      <c r="A265" s="51"/>
      <c r="B265" s="59"/>
      <c r="C265" s="68"/>
      <c r="D265" s="60"/>
      <c r="E265" s="53"/>
      <c r="F265" s="53"/>
      <c r="G265" s="60"/>
      <c r="H265" s="69"/>
      <c r="I265" s="64"/>
      <c r="J265" s="60"/>
      <c r="K265" s="64"/>
      <c r="L265" s="70"/>
      <c r="M265" s="56"/>
    </row>
    <row r="266" spans="1:13" ht="24.95" customHeight="1" x14ac:dyDescent="0.2">
      <c r="A266" s="51"/>
      <c r="B266" s="59"/>
      <c r="C266" s="68"/>
      <c r="D266" s="60"/>
      <c r="E266" s="53"/>
      <c r="F266" s="53"/>
      <c r="G266" s="60"/>
      <c r="H266" s="69"/>
      <c r="I266" s="64"/>
      <c r="J266" s="60"/>
      <c r="K266" s="64"/>
      <c r="L266" s="70"/>
      <c r="M266" s="56"/>
    </row>
    <row r="267" spans="1:13" ht="24.95" customHeight="1" x14ac:dyDescent="0.2">
      <c r="A267" s="51"/>
      <c r="B267" s="59"/>
      <c r="C267" s="68"/>
      <c r="D267" s="60"/>
      <c r="E267" s="53"/>
      <c r="F267" s="53"/>
      <c r="G267" s="60"/>
      <c r="H267" s="69"/>
      <c r="I267" s="64"/>
      <c r="J267" s="60"/>
      <c r="K267" s="64"/>
      <c r="L267" s="70"/>
      <c r="M267" s="56"/>
    </row>
    <row r="268" spans="1:13" ht="24.95" customHeight="1" x14ac:dyDescent="0.2">
      <c r="A268" s="51"/>
      <c r="B268" s="59"/>
      <c r="C268" s="68"/>
      <c r="D268" s="60"/>
      <c r="E268" s="53"/>
      <c r="F268" s="53"/>
      <c r="G268" s="60"/>
      <c r="H268" s="69"/>
      <c r="I268" s="64"/>
      <c r="J268" s="60"/>
      <c r="K268" s="64"/>
      <c r="L268" s="70"/>
      <c r="M268" s="56"/>
    </row>
    <row r="269" spans="1:13" ht="24.95" customHeight="1" x14ac:dyDescent="0.2">
      <c r="A269" s="51"/>
      <c r="B269" s="59"/>
      <c r="C269" s="68"/>
      <c r="D269" s="60"/>
      <c r="E269" s="53"/>
      <c r="F269" s="53"/>
      <c r="G269" s="60"/>
      <c r="H269" s="69"/>
      <c r="I269" s="64"/>
      <c r="J269" s="60"/>
      <c r="K269" s="64"/>
      <c r="L269" s="70"/>
      <c r="M269" s="56"/>
    </row>
    <row r="270" spans="1:13" ht="24.95" customHeight="1" x14ac:dyDescent="0.2">
      <c r="A270" s="51"/>
      <c r="B270" s="59"/>
      <c r="C270" s="68"/>
      <c r="D270" s="60"/>
      <c r="E270" s="53"/>
      <c r="F270" s="53"/>
      <c r="G270" s="60"/>
      <c r="H270" s="69"/>
      <c r="I270" s="64"/>
      <c r="J270" s="60"/>
      <c r="K270" s="64"/>
      <c r="L270" s="70"/>
      <c r="M270" s="56"/>
    </row>
    <row r="271" spans="1:13" ht="24.95" customHeight="1" x14ac:dyDescent="0.2">
      <c r="A271" s="51"/>
      <c r="B271" s="59"/>
      <c r="C271" s="68"/>
      <c r="D271" s="60"/>
      <c r="E271" s="53"/>
      <c r="F271" s="53"/>
      <c r="G271" s="60"/>
      <c r="H271" s="69"/>
      <c r="I271" s="64"/>
      <c r="J271" s="60"/>
      <c r="K271" s="64"/>
      <c r="L271" s="70"/>
      <c r="M271" s="56"/>
    </row>
    <row r="272" spans="1:13" ht="24.95" customHeight="1" x14ac:dyDescent="0.2">
      <c r="A272" s="51"/>
      <c r="B272" s="59"/>
      <c r="C272" s="68"/>
      <c r="D272" s="60"/>
      <c r="E272" s="53"/>
      <c r="F272" s="53"/>
      <c r="G272" s="60"/>
      <c r="H272" s="69"/>
      <c r="I272" s="64"/>
      <c r="J272" s="60"/>
      <c r="K272" s="64"/>
      <c r="L272" s="70"/>
      <c r="M272" s="56"/>
    </row>
    <row r="273" spans="1:13" ht="24.95" customHeight="1" x14ac:dyDescent="0.2">
      <c r="A273" s="51"/>
      <c r="B273" s="59"/>
      <c r="C273" s="68"/>
      <c r="D273" s="60"/>
      <c r="E273" s="53"/>
      <c r="F273" s="53"/>
      <c r="G273" s="60"/>
      <c r="H273" s="69"/>
      <c r="I273" s="64"/>
      <c r="J273" s="60"/>
      <c r="K273" s="64"/>
      <c r="L273" s="70"/>
      <c r="M273" s="56"/>
    </row>
    <row r="274" spans="1:13" ht="24.95" customHeight="1" x14ac:dyDescent="0.2">
      <c r="A274" s="51"/>
      <c r="B274" s="59"/>
      <c r="C274" s="68"/>
      <c r="D274" s="60"/>
      <c r="E274" s="53"/>
      <c r="F274" s="53"/>
      <c r="G274" s="60"/>
      <c r="H274" s="69"/>
      <c r="I274" s="64"/>
      <c r="J274" s="60"/>
      <c r="K274" s="64"/>
      <c r="L274" s="70"/>
      <c r="M274" s="56"/>
    </row>
    <row r="275" spans="1:13" ht="24.95" customHeight="1" x14ac:dyDescent="0.2">
      <c r="A275" s="51"/>
      <c r="B275" s="59"/>
      <c r="C275" s="68"/>
      <c r="D275" s="60"/>
      <c r="E275" s="53"/>
      <c r="F275" s="53"/>
      <c r="G275" s="60"/>
      <c r="H275" s="69"/>
      <c r="I275" s="64"/>
      <c r="J275" s="60"/>
      <c r="K275" s="64"/>
      <c r="L275" s="70"/>
      <c r="M275" s="56"/>
    </row>
    <row r="276" spans="1:13" ht="24.95" customHeight="1" x14ac:dyDescent="0.2">
      <c r="A276" s="51"/>
      <c r="B276" s="59"/>
      <c r="C276" s="68"/>
      <c r="D276" s="60"/>
      <c r="E276" s="53"/>
      <c r="F276" s="53"/>
      <c r="G276" s="60"/>
      <c r="H276" s="69"/>
      <c r="I276" s="64"/>
      <c r="J276" s="60"/>
      <c r="K276" s="64"/>
      <c r="L276" s="70"/>
      <c r="M276" s="56"/>
    </row>
    <row r="277" spans="1:13" ht="24.95" customHeight="1" x14ac:dyDescent="0.2">
      <c r="A277" s="51"/>
      <c r="B277" s="59"/>
      <c r="C277" s="68"/>
      <c r="D277" s="60"/>
      <c r="E277" s="53"/>
      <c r="F277" s="53"/>
      <c r="G277" s="60"/>
      <c r="H277" s="69"/>
      <c r="I277" s="64"/>
      <c r="J277" s="60"/>
      <c r="K277" s="64"/>
      <c r="L277" s="70"/>
      <c r="M277" s="56"/>
    </row>
    <row r="278" spans="1:13" ht="24.95" customHeight="1" x14ac:dyDescent="0.2">
      <c r="A278" s="51"/>
      <c r="B278" s="59"/>
      <c r="C278" s="68"/>
      <c r="D278" s="60"/>
      <c r="E278" s="53"/>
      <c r="F278" s="53"/>
      <c r="G278" s="60"/>
      <c r="H278" s="69"/>
      <c r="I278" s="64"/>
      <c r="J278" s="60"/>
      <c r="K278" s="64"/>
      <c r="L278" s="70"/>
      <c r="M278" s="56"/>
    </row>
    <row r="279" spans="1:13" ht="24.95" customHeight="1" x14ac:dyDescent="0.2">
      <c r="A279" s="51"/>
      <c r="B279" s="59"/>
      <c r="C279" s="68"/>
      <c r="D279" s="60"/>
      <c r="E279" s="53"/>
      <c r="F279" s="53"/>
      <c r="G279" s="60"/>
      <c r="H279" s="69"/>
      <c r="I279" s="64"/>
      <c r="J279" s="60"/>
      <c r="K279" s="64"/>
      <c r="L279" s="70"/>
      <c r="M279" s="56"/>
    </row>
    <row r="280" spans="1:13" ht="24.95" customHeight="1" x14ac:dyDescent="0.2">
      <c r="A280" s="51"/>
      <c r="B280" s="59"/>
      <c r="C280" s="68"/>
      <c r="D280" s="60"/>
      <c r="E280" s="53"/>
      <c r="F280" s="53"/>
      <c r="G280" s="60"/>
      <c r="H280" s="69"/>
      <c r="I280" s="64"/>
      <c r="J280" s="60"/>
      <c r="K280" s="64"/>
      <c r="L280" s="70"/>
      <c r="M280" s="56"/>
    </row>
    <row r="281" spans="1:13" ht="24.95" customHeight="1" x14ac:dyDescent="0.2">
      <c r="A281" s="51"/>
      <c r="B281" s="59"/>
      <c r="C281" s="68"/>
      <c r="D281" s="60"/>
      <c r="E281" s="53"/>
      <c r="F281" s="53"/>
      <c r="G281" s="60"/>
      <c r="H281" s="69"/>
      <c r="I281" s="64"/>
      <c r="J281" s="60"/>
      <c r="K281" s="64"/>
      <c r="L281" s="70"/>
      <c r="M281" s="56"/>
    </row>
    <row r="282" spans="1:13" ht="24.95" customHeight="1" x14ac:dyDescent="0.2">
      <c r="A282" s="51"/>
      <c r="B282" s="59"/>
      <c r="C282" s="68"/>
      <c r="D282" s="60"/>
      <c r="E282" s="53"/>
      <c r="F282" s="53"/>
      <c r="G282" s="60"/>
      <c r="H282" s="69"/>
      <c r="I282" s="64"/>
      <c r="J282" s="60"/>
      <c r="K282" s="64"/>
      <c r="L282" s="70"/>
      <c r="M282" s="56"/>
    </row>
    <row r="283" spans="1:13" ht="24.95" customHeight="1" x14ac:dyDescent="0.2">
      <c r="A283" s="51"/>
      <c r="B283" s="59"/>
      <c r="C283" s="68"/>
      <c r="D283" s="60"/>
      <c r="E283" s="53"/>
      <c r="F283" s="53"/>
      <c r="G283" s="60"/>
      <c r="H283" s="69"/>
      <c r="I283" s="64"/>
      <c r="J283" s="60"/>
      <c r="K283" s="64"/>
      <c r="L283" s="70"/>
      <c r="M283" s="56"/>
    </row>
    <row r="284" spans="1:13" ht="24.95" customHeight="1" x14ac:dyDescent="0.2">
      <c r="A284" s="51"/>
      <c r="B284" s="59"/>
      <c r="C284" s="68"/>
      <c r="D284" s="60"/>
      <c r="E284" s="53"/>
      <c r="F284" s="53"/>
      <c r="G284" s="60"/>
      <c r="H284" s="69"/>
      <c r="I284" s="64"/>
      <c r="J284" s="60"/>
      <c r="K284" s="64"/>
      <c r="L284" s="70"/>
      <c r="M284" s="56"/>
    </row>
    <row r="285" spans="1:13" ht="24.95" customHeight="1" x14ac:dyDescent="0.2">
      <c r="A285" s="51"/>
      <c r="B285" s="59"/>
      <c r="C285" s="68"/>
      <c r="D285" s="60"/>
      <c r="E285" s="53"/>
      <c r="F285" s="53"/>
      <c r="G285" s="60"/>
      <c r="H285" s="69"/>
      <c r="I285" s="64"/>
      <c r="J285" s="60"/>
      <c r="K285" s="64"/>
      <c r="L285" s="70"/>
      <c r="M285" s="56"/>
    </row>
    <row r="286" spans="1:13" ht="24.95" customHeight="1" x14ac:dyDescent="0.2">
      <c r="A286" s="51"/>
      <c r="B286" s="59"/>
      <c r="C286" s="68"/>
      <c r="D286" s="60"/>
      <c r="E286" s="53"/>
      <c r="F286" s="53"/>
      <c r="G286" s="60"/>
      <c r="H286" s="69"/>
      <c r="I286" s="64"/>
      <c r="J286" s="60"/>
      <c r="K286" s="64"/>
      <c r="L286" s="70"/>
      <c r="M286" s="56"/>
    </row>
    <row r="287" spans="1:13" ht="24.95" customHeight="1" x14ac:dyDescent="0.2">
      <c r="A287" s="51"/>
      <c r="B287" s="59"/>
      <c r="C287" s="68"/>
      <c r="D287" s="60"/>
      <c r="E287" s="53"/>
      <c r="F287" s="53"/>
      <c r="G287" s="60"/>
      <c r="H287" s="69"/>
      <c r="I287" s="64"/>
      <c r="J287" s="60"/>
      <c r="K287" s="64"/>
      <c r="L287" s="70"/>
      <c r="M287" s="56"/>
    </row>
    <row r="288" spans="1:13" ht="24.95" customHeight="1" x14ac:dyDescent="0.2">
      <c r="A288" s="51"/>
      <c r="B288" s="59"/>
      <c r="C288" s="68"/>
      <c r="D288" s="60"/>
      <c r="E288" s="53"/>
      <c r="F288" s="53"/>
      <c r="G288" s="60"/>
      <c r="H288" s="69"/>
      <c r="I288" s="64"/>
      <c r="J288" s="60"/>
      <c r="K288" s="64"/>
      <c r="L288" s="70"/>
      <c r="M288" s="56"/>
    </row>
    <row r="289" spans="1:13" ht="24.95" customHeight="1" x14ac:dyDescent="0.2">
      <c r="A289" s="51"/>
      <c r="B289" s="59"/>
      <c r="C289" s="68"/>
      <c r="D289" s="60"/>
      <c r="E289" s="53"/>
      <c r="F289" s="53"/>
      <c r="G289" s="60"/>
      <c r="H289" s="69"/>
      <c r="I289" s="64"/>
      <c r="J289" s="60"/>
      <c r="K289" s="64"/>
      <c r="L289" s="70"/>
      <c r="M289" s="56"/>
    </row>
    <row r="290" spans="1:13" ht="24.95" customHeight="1" x14ac:dyDescent="0.2">
      <c r="A290" s="51"/>
      <c r="B290" s="59"/>
      <c r="C290" s="68"/>
      <c r="D290" s="60"/>
      <c r="E290" s="53"/>
      <c r="F290" s="53"/>
      <c r="G290" s="60"/>
      <c r="H290" s="69"/>
      <c r="I290" s="64"/>
      <c r="J290" s="60"/>
      <c r="K290" s="64"/>
      <c r="L290" s="70"/>
      <c r="M290" s="56"/>
    </row>
    <row r="291" spans="1:13" ht="24.95" customHeight="1" x14ac:dyDescent="0.2">
      <c r="A291" s="51"/>
      <c r="B291" s="59"/>
      <c r="C291" s="68"/>
      <c r="D291" s="60"/>
      <c r="E291" s="53"/>
      <c r="F291" s="53"/>
      <c r="G291" s="60"/>
      <c r="H291" s="69"/>
      <c r="I291" s="64"/>
      <c r="J291" s="60"/>
      <c r="K291" s="64"/>
      <c r="L291" s="70"/>
      <c r="M291" s="56"/>
    </row>
    <row r="292" spans="1:13" ht="24.95" customHeight="1" x14ac:dyDescent="0.2">
      <c r="A292" s="51"/>
      <c r="B292" s="59"/>
      <c r="C292" s="68"/>
      <c r="D292" s="60"/>
      <c r="E292" s="53"/>
      <c r="F292" s="53"/>
      <c r="G292" s="60"/>
      <c r="H292" s="69"/>
      <c r="I292" s="64"/>
      <c r="J292" s="60"/>
      <c r="K292" s="64"/>
      <c r="L292" s="70"/>
      <c r="M292" s="56"/>
    </row>
    <row r="293" spans="1:13" ht="24.95" customHeight="1" x14ac:dyDescent="0.2">
      <c r="A293" s="51"/>
      <c r="B293" s="59"/>
      <c r="C293" s="68"/>
      <c r="D293" s="60"/>
      <c r="E293" s="53"/>
      <c r="F293" s="53"/>
      <c r="G293" s="60"/>
      <c r="H293" s="69"/>
      <c r="I293" s="64"/>
      <c r="J293" s="60"/>
      <c r="K293" s="64"/>
      <c r="L293" s="70"/>
      <c r="M293" s="56"/>
    </row>
    <row r="294" spans="1:13" ht="24.95" customHeight="1" x14ac:dyDescent="0.2">
      <c r="A294" s="51"/>
      <c r="B294" s="59"/>
      <c r="C294" s="68"/>
      <c r="D294" s="60"/>
      <c r="E294" s="53"/>
      <c r="F294" s="53"/>
      <c r="G294" s="60"/>
      <c r="H294" s="69"/>
      <c r="I294" s="64"/>
      <c r="J294" s="60"/>
      <c r="K294" s="64"/>
      <c r="L294" s="70"/>
      <c r="M294" s="56"/>
    </row>
    <row r="295" spans="1:13" ht="24.95" customHeight="1" x14ac:dyDescent="0.2">
      <c r="A295" s="51"/>
      <c r="B295" s="59"/>
      <c r="C295" s="68"/>
      <c r="D295" s="60"/>
      <c r="E295" s="53"/>
      <c r="F295" s="53"/>
      <c r="G295" s="60"/>
      <c r="H295" s="69"/>
      <c r="I295" s="64"/>
      <c r="J295" s="60"/>
      <c r="K295" s="64"/>
      <c r="L295" s="70"/>
      <c r="M295" s="56"/>
    </row>
    <row r="296" spans="1:13" ht="24.95" customHeight="1" x14ac:dyDescent="0.2">
      <c r="A296" s="51"/>
      <c r="B296" s="59"/>
      <c r="C296" s="68"/>
      <c r="D296" s="60"/>
      <c r="E296" s="53"/>
      <c r="F296" s="53"/>
      <c r="G296" s="60"/>
      <c r="H296" s="69"/>
      <c r="I296" s="64"/>
      <c r="J296" s="60"/>
      <c r="K296" s="64"/>
      <c r="L296" s="70"/>
      <c r="M296" s="56"/>
    </row>
    <row r="297" spans="1:13" ht="24.95" customHeight="1" x14ac:dyDescent="0.2">
      <c r="A297" s="51"/>
      <c r="B297" s="59"/>
      <c r="C297" s="68"/>
      <c r="D297" s="60"/>
      <c r="E297" s="53"/>
      <c r="F297" s="53"/>
      <c r="G297" s="60"/>
      <c r="H297" s="69"/>
      <c r="I297" s="64"/>
      <c r="J297" s="60"/>
      <c r="K297" s="64"/>
      <c r="L297" s="70"/>
      <c r="M297" s="56"/>
    </row>
    <row r="298" spans="1:13" ht="24.95" customHeight="1" x14ac:dyDescent="0.2">
      <c r="A298" s="51"/>
      <c r="B298" s="59"/>
      <c r="C298" s="68"/>
      <c r="D298" s="60"/>
      <c r="E298" s="53"/>
      <c r="F298" s="53"/>
      <c r="G298" s="60"/>
      <c r="H298" s="69"/>
      <c r="I298" s="64"/>
      <c r="J298" s="60"/>
      <c r="K298" s="64"/>
      <c r="L298" s="70"/>
      <c r="M298" s="56"/>
    </row>
    <row r="299" spans="1:13" ht="24.95" customHeight="1" x14ac:dyDescent="0.2">
      <c r="A299" s="51"/>
      <c r="B299" s="59"/>
      <c r="C299" s="68"/>
      <c r="D299" s="60"/>
      <c r="E299" s="53"/>
      <c r="F299" s="53"/>
      <c r="G299" s="60"/>
      <c r="H299" s="69"/>
      <c r="I299" s="64"/>
      <c r="J299" s="60"/>
      <c r="K299" s="64"/>
      <c r="L299" s="70"/>
      <c r="M299" s="56"/>
    </row>
    <row r="300" spans="1:13" ht="24.95" customHeight="1" x14ac:dyDescent="0.2">
      <c r="A300" s="51"/>
      <c r="B300" s="59"/>
      <c r="C300" s="68"/>
      <c r="D300" s="60"/>
      <c r="E300" s="53"/>
      <c r="F300" s="53"/>
      <c r="G300" s="60"/>
      <c r="H300" s="69"/>
      <c r="I300" s="64"/>
      <c r="J300" s="60"/>
      <c r="K300" s="64"/>
      <c r="L300" s="70"/>
      <c r="M300" s="56"/>
    </row>
    <row r="301" spans="1:13" ht="24.95" customHeight="1" x14ac:dyDescent="0.2">
      <c r="A301" s="51"/>
      <c r="B301" s="59"/>
      <c r="C301" s="68"/>
      <c r="D301" s="60"/>
      <c r="E301" s="53"/>
      <c r="F301" s="53"/>
      <c r="G301" s="60"/>
      <c r="H301" s="69"/>
      <c r="I301" s="64"/>
      <c r="J301" s="60"/>
      <c r="K301" s="64"/>
      <c r="L301" s="70"/>
      <c r="M301" s="56"/>
    </row>
    <row r="302" spans="1:13" ht="24.95" customHeight="1" x14ac:dyDescent="0.2">
      <c r="A302" s="51"/>
      <c r="B302" s="59"/>
      <c r="C302" s="68"/>
      <c r="D302" s="60"/>
      <c r="E302" s="53"/>
      <c r="F302" s="53"/>
      <c r="G302" s="60"/>
      <c r="H302" s="69"/>
      <c r="I302" s="64"/>
      <c r="J302" s="60"/>
      <c r="K302" s="64"/>
      <c r="L302" s="70"/>
      <c r="M302" s="56"/>
    </row>
    <row r="303" spans="1:13" ht="24.95" customHeight="1" x14ac:dyDescent="0.2">
      <c r="L303" s="74"/>
      <c r="M303" s="74"/>
    </row>
    <row r="304" spans="1:13" ht="24.95" customHeight="1" x14ac:dyDescent="0.2">
      <c r="L304" s="74"/>
      <c r="M304" s="74"/>
    </row>
    <row r="305" spans="12:13" ht="24.95" customHeight="1" x14ac:dyDescent="0.2">
      <c r="L305" s="74"/>
      <c r="M305" s="74"/>
    </row>
    <row r="306" spans="12:13" ht="24.95" customHeight="1" x14ac:dyDescent="0.2">
      <c r="L306" s="74"/>
      <c r="M306" s="74"/>
    </row>
    <row r="307" spans="12:13" ht="24.95" customHeight="1" x14ac:dyDescent="0.2">
      <c r="L307" s="74"/>
      <c r="M307" s="74"/>
    </row>
    <row r="308" spans="12:13" ht="24.95" customHeight="1" x14ac:dyDescent="0.2">
      <c r="L308" s="74"/>
      <c r="M308" s="74"/>
    </row>
    <row r="309" spans="12:13" ht="24.95" customHeight="1" x14ac:dyDescent="0.2">
      <c r="L309" s="74"/>
      <c r="M309" s="74"/>
    </row>
    <row r="310" spans="12:13" ht="24.95" customHeight="1" x14ac:dyDescent="0.2">
      <c r="L310" s="74"/>
      <c r="M310" s="74"/>
    </row>
    <row r="311" spans="12:13" ht="24.95" customHeight="1" x14ac:dyDescent="0.2">
      <c r="L311" s="74"/>
      <c r="M311" s="74"/>
    </row>
    <row r="312" spans="12:13" ht="24.95" customHeight="1" x14ac:dyDescent="0.2">
      <c r="L312" s="74"/>
      <c r="M312" s="74"/>
    </row>
    <row r="313" spans="12:13" ht="24.95" customHeight="1" x14ac:dyDescent="0.2">
      <c r="L313" s="74"/>
      <c r="M313" s="74"/>
    </row>
    <row r="314" spans="12:13" ht="24.95" customHeight="1" x14ac:dyDescent="0.2">
      <c r="L314" s="74"/>
      <c r="M314" s="74"/>
    </row>
    <row r="315" spans="12:13" ht="24.95" customHeight="1" x14ac:dyDescent="0.2">
      <c r="L315" s="74"/>
      <c r="M315" s="74"/>
    </row>
    <row r="316" spans="12:13" ht="24.95" customHeight="1" x14ac:dyDescent="0.2">
      <c r="L316" s="74"/>
      <c r="M316" s="74"/>
    </row>
    <row r="317" spans="12:13" ht="24.95" customHeight="1" x14ac:dyDescent="0.2">
      <c r="L317" s="74"/>
      <c r="M317" s="74"/>
    </row>
    <row r="318" spans="12:13" ht="24.95" customHeight="1" x14ac:dyDescent="0.2">
      <c r="L318" s="74"/>
      <c r="M318" s="74"/>
    </row>
    <row r="319" spans="12:13" ht="24.95" customHeight="1" x14ac:dyDescent="0.2">
      <c r="L319" s="74"/>
      <c r="M319" s="74"/>
    </row>
    <row r="320" spans="12:13" ht="24.95" customHeight="1" x14ac:dyDescent="0.2">
      <c r="L320" s="74"/>
      <c r="M320" s="74"/>
    </row>
    <row r="321" spans="12:13" ht="24.95" customHeight="1" x14ac:dyDescent="0.2">
      <c r="L321" s="74"/>
      <c r="M321" s="74"/>
    </row>
    <row r="322" spans="12:13" ht="24.95" customHeight="1" x14ac:dyDescent="0.2">
      <c r="L322" s="74"/>
      <c r="M322" s="74"/>
    </row>
    <row r="323" spans="12:13" ht="24.95" customHeight="1" x14ac:dyDescent="0.2">
      <c r="L323" s="74"/>
      <c r="M323" s="74"/>
    </row>
    <row r="324" spans="12:13" ht="24.95" customHeight="1" x14ac:dyDescent="0.2">
      <c r="L324" s="74"/>
      <c r="M324" s="74"/>
    </row>
    <row r="325" spans="12:13" ht="24.95" customHeight="1" x14ac:dyDescent="0.2">
      <c r="L325" s="74"/>
      <c r="M325" s="74"/>
    </row>
    <row r="326" spans="12:13" ht="24.95" customHeight="1" x14ac:dyDescent="0.2">
      <c r="L326" s="74"/>
      <c r="M326" s="74"/>
    </row>
    <row r="327" spans="12:13" ht="24.95" customHeight="1" x14ac:dyDescent="0.2">
      <c r="L327" s="74"/>
      <c r="M327" s="74"/>
    </row>
    <row r="328" spans="12:13" ht="24.95" customHeight="1" x14ac:dyDescent="0.2">
      <c r="L328" s="74"/>
      <c r="M328" s="74"/>
    </row>
    <row r="329" spans="12:13" ht="24.95" customHeight="1" x14ac:dyDescent="0.2">
      <c r="L329" s="74"/>
      <c r="M329" s="74"/>
    </row>
    <row r="330" spans="12:13" ht="24.95" customHeight="1" x14ac:dyDescent="0.2">
      <c r="L330" s="74"/>
      <c r="M330" s="74"/>
    </row>
    <row r="331" spans="12:13" ht="24.95" customHeight="1" x14ac:dyDescent="0.2">
      <c r="L331" s="74"/>
      <c r="M331" s="74"/>
    </row>
    <row r="332" spans="12:13" ht="24.95" customHeight="1" x14ac:dyDescent="0.2">
      <c r="L332" s="74"/>
      <c r="M332" s="74"/>
    </row>
    <row r="333" spans="12:13" ht="24.95" customHeight="1" x14ac:dyDescent="0.2">
      <c r="L333" s="74"/>
      <c r="M333" s="74"/>
    </row>
    <row r="334" spans="12:13" ht="24.95" customHeight="1" x14ac:dyDescent="0.2">
      <c r="L334" s="74"/>
      <c r="M334" s="74"/>
    </row>
    <row r="335" spans="12:13" ht="24.95" customHeight="1" x14ac:dyDescent="0.2">
      <c r="L335" s="74"/>
      <c r="M335" s="74"/>
    </row>
    <row r="336" spans="12:13" ht="24.95" customHeight="1" x14ac:dyDescent="0.2">
      <c r="L336" s="74"/>
      <c r="M336" s="74"/>
    </row>
    <row r="337" spans="12:13" ht="24.95" customHeight="1" x14ac:dyDescent="0.2">
      <c r="L337" s="74"/>
      <c r="M337" s="74"/>
    </row>
    <row r="338" spans="12:13" ht="24.95" customHeight="1" x14ac:dyDescent="0.2">
      <c r="L338" s="74"/>
      <c r="M338" s="74"/>
    </row>
    <row r="339" spans="12:13" ht="24.95" customHeight="1" x14ac:dyDescent="0.2">
      <c r="L339" s="74"/>
      <c r="M339" s="74"/>
    </row>
    <row r="340" spans="12:13" ht="24.95" customHeight="1" x14ac:dyDescent="0.2">
      <c r="L340" s="74"/>
      <c r="M340" s="74"/>
    </row>
    <row r="341" spans="12:13" ht="24.95" customHeight="1" x14ac:dyDescent="0.2">
      <c r="L341" s="74"/>
      <c r="M341" s="74"/>
    </row>
    <row r="342" spans="12:13" ht="24.95" customHeight="1" x14ac:dyDescent="0.2">
      <c r="L342" s="74"/>
      <c r="M342" s="74"/>
    </row>
    <row r="343" spans="12:13" ht="24.95" customHeight="1" x14ac:dyDescent="0.2">
      <c r="L343" s="74"/>
      <c r="M343" s="74"/>
    </row>
    <row r="344" spans="12:13" ht="24.95" customHeight="1" x14ac:dyDescent="0.2">
      <c r="L344" s="74"/>
      <c r="M344" s="74"/>
    </row>
    <row r="345" spans="12:13" ht="24.95" customHeight="1" x14ac:dyDescent="0.2">
      <c r="L345" s="74"/>
      <c r="M345" s="74"/>
    </row>
    <row r="346" spans="12:13" ht="24.95" customHeight="1" x14ac:dyDescent="0.2">
      <c r="L346" s="74"/>
      <c r="M346" s="74"/>
    </row>
    <row r="347" spans="12:13" ht="24.95" customHeight="1" x14ac:dyDescent="0.2">
      <c r="L347" s="74"/>
      <c r="M347" s="74"/>
    </row>
    <row r="348" spans="12:13" ht="24.95" customHeight="1" x14ac:dyDescent="0.2">
      <c r="L348" s="74"/>
      <c r="M348" s="74"/>
    </row>
    <row r="349" spans="12:13" ht="24.95" customHeight="1" x14ac:dyDescent="0.2">
      <c r="L349" s="74"/>
      <c r="M349" s="74"/>
    </row>
    <row r="350" spans="12:13" ht="24.95" customHeight="1" x14ac:dyDescent="0.2">
      <c r="L350" s="74"/>
      <c r="M350" s="74"/>
    </row>
    <row r="351" spans="12:13" ht="24.95" customHeight="1" x14ac:dyDescent="0.2">
      <c r="L351" s="74"/>
      <c r="M351" s="74"/>
    </row>
    <row r="352" spans="12:13" ht="24.95" customHeight="1" x14ac:dyDescent="0.2">
      <c r="L352" s="74"/>
      <c r="M352" s="74"/>
    </row>
    <row r="353" spans="12:13" ht="24.95" customHeight="1" x14ac:dyDescent="0.2">
      <c r="L353" s="74"/>
      <c r="M353" s="74"/>
    </row>
    <row r="354" spans="12:13" ht="24.95" customHeight="1" x14ac:dyDescent="0.2">
      <c r="L354" s="74"/>
      <c r="M354" s="74"/>
    </row>
    <row r="355" spans="12:13" ht="24.95" customHeight="1" x14ac:dyDescent="0.2">
      <c r="L355" s="74"/>
      <c r="M355" s="74"/>
    </row>
    <row r="356" spans="12:13" ht="24.95" customHeight="1" x14ac:dyDescent="0.2">
      <c r="L356" s="74"/>
      <c r="M356" s="74"/>
    </row>
    <row r="357" spans="12:13" ht="24.95" customHeight="1" x14ac:dyDescent="0.2">
      <c r="L357" s="74"/>
      <c r="M357" s="74"/>
    </row>
    <row r="358" spans="12:13" ht="24.95" customHeight="1" x14ac:dyDescent="0.2">
      <c r="L358" s="74"/>
      <c r="M358" s="74"/>
    </row>
    <row r="359" spans="12:13" ht="24.95" customHeight="1" x14ac:dyDescent="0.2">
      <c r="L359" s="74"/>
      <c r="M359" s="74"/>
    </row>
    <row r="360" spans="12:13" ht="24.95" customHeight="1" x14ac:dyDescent="0.2">
      <c r="L360" s="74"/>
      <c r="M360" s="74"/>
    </row>
    <row r="361" spans="12:13" ht="24.95" customHeight="1" x14ac:dyDescent="0.2">
      <c r="L361" s="74"/>
      <c r="M361" s="74"/>
    </row>
    <row r="362" spans="12:13" ht="24.95" customHeight="1" x14ac:dyDescent="0.2">
      <c r="L362" s="74"/>
      <c r="M362" s="74"/>
    </row>
    <row r="363" spans="12:13" ht="24.95" customHeight="1" x14ac:dyDescent="0.2">
      <c r="L363" s="74"/>
      <c r="M363" s="74"/>
    </row>
    <row r="364" spans="12:13" ht="24.95" customHeight="1" x14ac:dyDescent="0.2">
      <c r="L364" s="74"/>
      <c r="M364" s="74"/>
    </row>
    <row r="365" spans="12:13" ht="24.95" customHeight="1" x14ac:dyDescent="0.2">
      <c r="L365" s="74"/>
      <c r="M365" s="74"/>
    </row>
    <row r="366" spans="12:13" ht="24.95" customHeight="1" x14ac:dyDescent="0.2">
      <c r="L366" s="74"/>
      <c r="M366" s="74"/>
    </row>
    <row r="367" spans="12:13" ht="24.95" customHeight="1" x14ac:dyDescent="0.2">
      <c r="L367" s="74"/>
      <c r="M367" s="74"/>
    </row>
    <row r="368" spans="12:13" ht="24.95" customHeight="1" x14ac:dyDescent="0.2">
      <c r="L368" s="74"/>
      <c r="M368" s="74"/>
    </row>
    <row r="369" spans="12:13" ht="24.95" customHeight="1" x14ac:dyDescent="0.2">
      <c r="L369" s="74"/>
      <c r="M369" s="74"/>
    </row>
    <row r="370" spans="12:13" ht="24.95" customHeight="1" x14ac:dyDescent="0.2">
      <c r="L370" s="74"/>
      <c r="M370" s="74"/>
    </row>
    <row r="371" spans="12:13" ht="24.95" customHeight="1" x14ac:dyDescent="0.2">
      <c r="L371" s="74"/>
      <c r="M371" s="74"/>
    </row>
    <row r="372" spans="12:13" ht="24.95" customHeight="1" x14ac:dyDescent="0.2">
      <c r="L372" s="74"/>
      <c r="M372" s="74"/>
    </row>
    <row r="373" spans="12:13" ht="24.95" customHeight="1" x14ac:dyDescent="0.2">
      <c r="L373" s="74"/>
      <c r="M373" s="74"/>
    </row>
    <row r="374" spans="12:13" ht="24.95" customHeight="1" x14ac:dyDescent="0.2">
      <c r="L374" s="74"/>
      <c r="M374" s="74"/>
    </row>
    <row r="375" spans="12:13" ht="24.95" customHeight="1" x14ac:dyDescent="0.2">
      <c r="L375" s="74"/>
      <c r="M375" s="74"/>
    </row>
    <row r="376" spans="12:13" ht="24.95" customHeight="1" x14ac:dyDescent="0.2">
      <c r="L376" s="74"/>
      <c r="M376" s="74"/>
    </row>
    <row r="377" spans="12:13" ht="24.95" customHeight="1" x14ac:dyDescent="0.2">
      <c r="L377" s="74"/>
      <c r="M377" s="74"/>
    </row>
    <row r="378" spans="12:13" ht="24.95" customHeight="1" x14ac:dyDescent="0.2">
      <c r="L378" s="74"/>
      <c r="M378" s="74"/>
    </row>
    <row r="379" spans="12:13" ht="24.95" customHeight="1" x14ac:dyDescent="0.2">
      <c r="L379" s="74"/>
      <c r="M379" s="74"/>
    </row>
    <row r="380" spans="12:13" ht="24.95" customHeight="1" x14ac:dyDescent="0.2">
      <c r="L380" s="74"/>
      <c r="M380" s="74"/>
    </row>
    <row r="381" spans="12:13" ht="24.95" customHeight="1" x14ac:dyDescent="0.2">
      <c r="L381" s="74"/>
      <c r="M381" s="74"/>
    </row>
    <row r="382" spans="12:13" ht="24.95" customHeight="1" x14ac:dyDescent="0.2">
      <c r="L382" s="74"/>
      <c r="M382" s="74"/>
    </row>
    <row r="383" spans="12:13" ht="24.95" customHeight="1" x14ac:dyDescent="0.2">
      <c r="L383" s="74"/>
      <c r="M383" s="74"/>
    </row>
    <row r="384" spans="12:13" ht="24.95" customHeight="1" x14ac:dyDescent="0.2">
      <c r="L384" s="74"/>
      <c r="M384" s="74"/>
    </row>
    <row r="385" spans="12:13" ht="24.95" customHeight="1" x14ac:dyDescent="0.2">
      <c r="L385" s="74"/>
      <c r="M385" s="74"/>
    </row>
    <row r="386" spans="12:13" ht="24.95" customHeight="1" x14ac:dyDescent="0.2">
      <c r="L386" s="74"/>
      <c r="M386" s="74"/>
    </row>
    <row r="387" spans="12:13" ht="24.95" customHeight="1" x14ac:dyDescent="0.2">
      <c r="L387" s="74"/>
      <c r="M387" s="74"/>
    </row>
    <row r="388" spans="12:13" ht="24.95" customHeight="1" x14ac:dyDescent="0.2">
      <c r="L388" s="74"/>
      <c r="M388" s="74"/>
    </row>
    <row r="389" spans="12:13" ht="24.95" customHeight="1" x14ac:dyDescent="0.2">
      <c r="L389" s="74"/>
      <c r="M389" s="74"/>
    </row>
    <row r="390" spans="12:13" ht="24.95" customHeight="1" x14ac:dyDescent="0.2">
      <c r="L390" s="74"/>
      <c r="M390" s="74"/>
    </row>
    <row r="391" spans="12:13" ht="24.95" customHeight="1" x14ac:dyDescent="0.2">
      <c r="L391" s="74"/>
      <c r="M391" s="74"/>
    </row>
    <row r="392" spans="12:13" ht="24.95" customHeight="1" x14ac:dyDescent="0.2">
      <c r="L392" s="74"/>
      <c r="M392" s="74"/>
    </row>
    <row r="393" spans="12:13" ht="24.95" customHeight="1" x14ac:dyDescent="0.2">
      <c r="L393" s="74"/>
      <c r="M393" s="74"/>
    </row>
    <row r="394" spans="12:13" ht="24.95" customHeight="1" x14ac:dyDescent="0.2">
      <c r="L394" s="74"/>
      <c r="M394" s="74"/>
    </row>
    <row r="395" spans="12:13" ht="24.95" customHeight="1" x14ac:dyDescent="0.2">
      <c r="L395" s="74"/>
      <c r="M395" s="74"/>
    </row>
    <row r="396" spans="12:13" ht="24.95" customHeight="1" x14ac:dyDescent="0.2">
      <c r="L396" s="74"/>
      <c r="M396" s="74"/>
    </row>
    <row r="397" spans="12:13" ht="24.95" customHeight="1" x14ac:dyDescent="0.2">
      <c r="L397" s="74"/>
      <c r="M397" s="74"/>
    </row>
    <row r="398" spans="12:13" ht="24.95" customHeight="1" x14ac:dyDescent="0.2">
      <c r="L398" s="74"/>
      <c r="M398" s="74"/>
    </row>
    <row r="399" spans="12:13" ht="24.95" customHeight="1" x14ac:dyDescent="0.2">
      <c r="L399" s="74"/>
      <c r="M399" s="74"/>
    </row>
    <row r="400" spans="12:13" ht="24.95" customHeight="1" x14ac:dyDescent="0.2">
      <c r="L400" s="74"/>
      <c r="M400" s="74"/>
    </row>
    <row r="401" spans="12:13" ht="24.95" customHeight="1" x14ac:dyDescent="0.2">
      <c r="L401" s="74"/>
      <c r="M401" s="74"/>
    </row>
    <row r="402" spans="12:13" ht="24.95" customHeight="1" x14ac:dyDescent="0.2">
      <c r="L402" s="74"/>
      <c r="M402" s="74"/>
    </row>
    <row r="403" spans="12:13" ht="24.95" customHeight="1" x14ac:dyDescent="0.2">
      <c r="L403" s="74"/>
      <c r="M403" s="74"/>
    </row>
    <row r="404" spans="12:13" ht="24.95" customHeight="1" x14ac:dyDescent="0.2">
      <c r="L404" s="74"/>
      <c r="M404" s="74"/>
    </row>
    <row r="405" spans="12:13" ht="24.95" customHeight="1" x14ac:dyDescent="0.2">
      <c r="L405" s="74"/>
      <c r="M405" s="74"/>
    </row>
    <row r="406" spans="12:13" ht="24.95" customHeight="1" x14ac:dyDescent="0.2">
      <c r="L406" s="74"/>
      <c r="M406" s="74"/>
    </row>
    <row r="407" spans="12:13" ht="24.95" customHeight="1" x14ac:dyDescent="0.2">
      <c r="L407" s="74"/>
      <c r="M407" s="74"/>
    </row>
    <row r="408" spans="12:13" ht="24.95" customHeight="1" x14ac:dyDescent="0.2">
      <c r="L408" s="74"/>
      <c r="M408" s="74"/>
    </row>
    <row r="409" spans="12:13" ht="24.95" customHeight="1" x14ac:dyDescent="0.2">
      <c r="L409" s="74"/>
      <c r="M409" s="74"/>
    </row>
    <row r="410" spans="12:13" ht="24.95" customHeight="1" x14ac:dyDescent="0.2">
      <c r="L410" s="74"/>
      <c r="M410" s="74"/>
    </row>
    <row r="411" spans="12:13" ht="24.95" customHeight="1" x14ac:dyDescent="0.2">
      <c r="L411" s="74"/>
      <c r="M411" s="74"/>
    </row>
    <row r="412" spans="12:13" ht="24.95" customHeight="1" x14ac:dyDescent="0.2">
      <c r="L412" s="74"/>
      <c r="M412" s="74"/>
    </row>
    <row r="413" spans="12:13" ht="24.95" customHeight="1" x14ac:dyDescent="0.2">
      <c r="L413" s="74"/>
      <c r="M413" s="74"/>
    </row>
    <row r="414" spans="12:13" ht="24.95" customHeight="1" x14ac:dyDescent="0.2">
      <c r="L414" s="74"/>
      <c r="M414" s="74"/>
    </row>
    <row r="415" spans="12:13" ht="24.95" customHeight="1" x14ac:dyDescent="0.2">
      <c r="L415" s="74"/>
      <c r="M415" s="74"/>
    </row>
    <row r="416" spans="12:13" ht="24.95" customHeight="1" x14ac:dyDescent="0.2">
      <c r="L416" s="74"/>
      <c r="M416" s="74"/>
    </row>
    <row r="417" spans="12:13" ht="24.95" customHeight="1" x14ac:dyDescent="0.2">
      <c r="L417" s="74"/>
      <c r="M417" s="74"/>
    </row>
    <row r="418" spans="12:13" ht="24.95" customHeight="1" x14ac:dyDescent="0.2">
      <c r="L418" s="74"/>
      <c r="M418" s="74"/>
    </row>
    <row r="419" spans="12:13" ht="24.95" customHeight="1" x14ac:dyDescent="0.2">
      <c r="L419" s="74"/>
      <c r="M419" s="74"/>
    </row>
    <row r="420" spans="12:13" ht="24.95" customHeight="1" x14ac:dyDescent="0.2">
      <c r="L420" s="74"/>
      <c r="M420" s="74"/>
    </row>
    <row r="421" spans="12:13" ht="24.95" customHeight="1" x14ac:dyDescent="0.2">
      <c r="L421" s="74"/>
      <c r="M421" s="74"/>
    </row>
    <row r="422" spans="12:13" ht="24.95" customHeight="1" x14ac:dyDescent="0.2">
      <c r="L422" s="74"/>
      <c r="M422" s="74"/>
    </row>
    <row r="423" spans="12:13" ht="24.95" customHeight="1" x14ac:dyDescent="0.2">
      <c r="L423" s="74"/>
      <c r="M423" s="74"/>
    </row>
    <row r="424" spans="12:13" ht="24.95" customHeight="1" x14ac:dyDescent="0.2">
      <c r="L424" s="74"/>
      <c r="M424" s="74"/>
    </row>
    <row r="425" spans="12:13" ht="24.95" customHeight="1" x14ac:dyDescent="0.2">
      <c r="L425" s="74"/>
      <c r="M425" s="74"/>
    </row>
    <row r="426" spans="12:13" ht="24.95" customHeight="1" x14ac:dyDescent="0.2">
      <c r="L426" s="74"/>
      <c r="M426" s="74"/>
    </row>
    <row r="427" spans="12:13" ht="24.95" customHeight="1" x14ac:dyDescent="0.2">
      <c r="L427" s="74"/>
      <c r="M427" s="74"/>
    </row>
    <row r="428" spans="12:13" ht="24.95" customHeight="1" x14ac:dyDescent="0.2">
      <c r="L428" s="74"/>
      <c r="M428" s="74"/>
    </row>
    <row r="429" spans="12:13" ht="24.95" customHeight="1" x14ac:dyDescent="0.2">
      <c r="L429" s="74"/>
      <c r="M429" s="74"/>
    </row>
    <row r="430" spans="12:13" ht="24.95" customHeight="1" x14ac:dyDescent="0.2">
      <c r="L430" s="74"/>
      <c r="M430" s="74"/>
    </row>
    <row r="431" spans="12:13" ht="24.95" customHeight="1" x14ac:dyDescent="0.2">
      <c r="L431" s="74"/>
      <c r="M431" s="74"/>
    </row>
    <row r="432" spans="12:13" ht="24.95" customHeight="1" x14ac:dyDescent="0.2">
      <c r="L432" s="74"/>
      <c r="M432" s="74"/>
    </row>
    <row r="433" spans="12:13" ht="24.95" customHeight="1" x14ac:dyDescent="0.2">
      <c r="L433" s="74"/>
      <c r="M433" s="74"/>
    </row>
    <row r="434" spans="12:13" ht="24.95" customHeight="1" x14ac:dyDescent="0.2">
      <c r="L434" s="74"/>
      <c r="M434" s="74"/>
    </row>
    <row r="435" spans="12:13" ht="24.95" customHeight="1" x14ac:dyDescent="0.2">
      <c r="L435" s="74"/>
      <c r="M435" s="74"/>
    </row>
    <row r="436" spans="12:13" ht="24.95" customHeight="1" x14ac:dyDescent="0.2">
      <c r="L436" s="74"/>
      <c r="M436" s="74"/>
    </row>
    <row r="437" spans="12:13" ht="24.95" customHeight="1" x14ac:dyDescent="0.2">
      <c r="L437" s="74"/>
      <c r="M437" s="74"/>
    </row>
    <row r="438" spans="12:13" ht="24.95" customHeight="1" x14ac:dyDescent="0.2">
      <c r="L438" s="74"/>
      <c r="M438" s="74"/>
    </row>
    <row r="439" spans="12:13" ht="24.95" customHeight="1" x14ac:dyDescent="0.2">
      <c r="L439" s="74"/>
      <c r="M439" s="74"/>
    </row>
    <row r="440" spans="12:13" ht="24.95" customHeight="1" x14ac:dyDescent="0.2">
      <c r="L440" s="74"/>
      <c r="M440" s="74"/>
    </row>
    <row r="441" spans="12:13" ht="24.95" customHeight="1" x14ac:dyDescent="0.2">
      <c r="L441" s="74"/>
      <c r="M441" s="74"/>
    </row>
    <row r="442" spans="12:13" ht="24.95" customHeight="1" x14ac:dyDescent="0.2">
      <c r="L442" s="74"/>
      <c r="M442" s="74"/>
    </row>
    <row r="443" spans="12:13" ht="24.95" customHeight="1" x14ac:dyDescent="0.2">
      <c r="L443" s="74"/>
      <c r="M443" s="74"/>
    </row>
    <row r="444" spans="12:13" ht="24.95" customHeight="1" x14ac:dyDescent="0.2">
      <c r="L444" s="74"/>
      <c r="M444" s="74"/>
    </row>
    <row r="445" spans="12:13" ht="24.95" customHeight="1" x14ac:dyDescent="0.2">
      <c r="L445" s="74"/>
      <c r="M445" s="74"/>
    </row>
    <row r="446" spans="12:13" ht="24.95" customHeight="1" x14ac:dyDescent="0.2">
      <c r="L446" s="74"/>
      <c r="M446" s="74"/>
    </row>
    <row r="447" spans="12:13" ht="24.95" customHeight="1" x14ac:dyDescent="0.2">
      <c r="L447" s="74"/>
      <c r="M447" s="74"/>
    </row>
    <row r="448" spans="12:13" ht="24.95" customHeight="1" x14ac:dyDescent="0.2">
      <c r="L448" s="74"/>
      <c r="M448" s="74"/>
    </row>
    <row r="449" spans="12:13" ht="24.95" customHeight="1" x14ac:dyDescent="0.2">
      <c r="L449" s="74"/>
      <c r="M449" s="74"/>
    </row>
    <row r="450" spans="12:13" ht="24.95" customHeight="1" x14ac:dyDescent="0.2">
      <c r="L450" s="74"/>
      <c r="M450" s="74"/>
    </row>
    <row r="451" spans="12:13" ht="24.95" customHeight="1" x14ac:dyDescent="0.2">
      <c r="L451" s="74"/>
      <c r="M451" s="74"/>
    </row>
    <row r="452" spans="12:13" ht="24.95" customHeight="1" x14ac:dyDescent="0.2">
      <c r="L452" s="74"/>
      <c r="M452" s="74"/>
    </row>
    <row r="453" spans="12:13" ht="24.95" customHeight="1" x14ac:dyDescent="0.2">
      <c r="L453" s="74"/>
      <c r="M453" s="74"/>
    </row>
    <row r="454" spans="12:13" ht="24.95" customHeight="1" x14ac:dyDescent="0.2">
      <c r="L454" s="74"/>
      <c r="M454" s="74"/>
    </row>
    <row r="455" spans="12:13" ht="24.95" customHeight="1" x14ac:dyDescent="0.2">
      <c r="L455" s="74"/>
      <c r="M455" s="74"/>
    </row>
    <row r="456" spans="12:13" ht="24.95" customHeight="1" x14ac:dyDescent="0.2">
      <c r="L456" s="74"/>
      <c r="M456" s="74"/>
    </row>
    <row r="457" spans="12:13" ht="24.95" customHeight="1" x14ac:dyDescent="0.2">
      <c r="L457" s="74"/>
      <c r="M457" s="74"/>
    </row>
    <row r="458" spans="12:13" ht="24.95" customHeight="1" x14ac:dyDescent="0.2">
      <c r="L458" s="74"/>
      <c r="M458" s="74"/>
    </row>
    <row r="459" spans="12:13" ht="24.95" customHeight="1" x14ac:dyDescent="0.2">
      <c r="L459" s="74"/>
      <c r="M459" s="74"/>
    </row>
    <row r="460" spans="12:13" ht="24.95" customHeight="1" x14ac:dyDescent="0.2">
      <c r="L460" s="74"/>
      <c r="M460" s="74"/>
    </row>
    <row r="461" spans="12:13" ht="24.95" customHeight="1" x14ac:dyDescent="0.2">
      <c r="L461" s="74"/>
      <c r="M461" s="74"/>
    </row>
    <row r="462" spans="12:13" ht="24.95" customHeight="1" x14ac:dyDescent="0.2">
      <c r="L462" s="74"/>
      <c r="M462" s="74"/>
    </row>
    <row r="463" spans="12:13" ht="24.95" customHeight="1" x14ac:dyDescent="0.2">
      <c r="L463" s="74"/>
      <c r="M463" s="74"/>
    </row>
    <row r="464" spans="12:13" ht="24.95" customHeight="1" x14ac:dyDescent="0.2">
      <c r="L464" s="74"/>
      <c r="M464" s="74"/>
    </row>
    <row r="465" spans="12:13" ht="24.95" customHeight="1" x14ac:dyDescent="0.2">
      <c r="L465" s="74"/>
      <c r="M465" s="74"/>
    </row>
    <row r="466" spans="12:13" ht="24.95" customHeight="1" x14ac:dyDescent="0.2">
      <c r="L466" s="74"/>
      <c r="M466" s="74"/>
    </row>
    <row r="467" spans="12:13" ht="24.95" customHeight="1" x14ac:dyDescent="0.2">
      <c r="L467" s="74"/>
      <c r="M467" s="74"/>
    </row>
    <row r="468" spans="12:13" ht="24.95" customHeight="1" x14ac:dyDescent="0.2">
      <c r="L468" s="74"/>
      <c r="M468" s="74"/>
    </row>
    <row r="469" spans="12:13" ht="24.95" customHeight="1" x14ac:dyDescent="0.2">
      <c r="L469" s="74"/>
      <c r="M469" s="74"/>
    </row>
    <row r="470" spans="12:13" ht="24.95" customHeight="1" x14ac:dyDescent="0.2">
      <c r="L470" s="74"/>
      <c r="M470" s="74"/>
    </row>
    <row r="471" spans="12:13" ht="24.95" customHeight="1" x14ac:dyDescent="0.2">
      <c r="L471" s="74"/>
      <c r="M471" s="74"/>
    </row>
    <row r="472" spans="12:13" ht="24.95" customHeight="1" x14ac:dyDescent="0.2">
      <c r="L472" s="74"/>
      <c r="M472" s="74"/>
    </row>
    <row r="473" spans="12:13" ht="24.95" customHeight="1" x14ac:dyDescent="0.2">
      <c r="L473" s="74"/>
      <c r="M473" s="74"/>
    </row>
    <row r="474" spans="12:13" ht="24.95" customHeight="1" x14ac:dyDescent="0.2">
      <c r="L474" s="74"/>
      <c r="M474" s="74"/>
    </row>
    <row r="475" spans="12:13" ht="24.95" customHeight="1" x14ac:dyDescent="0.2">
      <c r="L475" s="74"/>
      <c r="M475" s="74"/>
    </row>
    <row r="476" spans="12:13" ht="24.95" customHeight="1" x14ac:dyDescent="0.2">
      <c r="L476" s="74"/>
      <c r="M476" s="74"/>
    </row>
    <row r="477" spans="12:13" ht="24.95" customHeight="1" x14ac:dyDescent="0.2">
      <c r="L477" s="74"/>
      <c r="M477" s="74"/>
    </row>
    <row r="478" spans="12:13" ht="24.95" customHeight="1" x14ac:dyDescent="0.2">
      <c r="L478" s="74"/>
      <c r="M478" s="74"/>
    </row>
    <row r="479" spans="12:13" ht="24.95" customHeight="1" x14ac:dyDescent="0.2">
      <c r="L479" s="74"/>
      <c r="M479" s="74"/>
    </row>
    <row r="480" spans="12:13" ht="24.95" customHeight="1" x14ac:dyDescent="0.2">
      <c r="L480" s="74"/>
      <c r="M480" s="74"/>
    </row>
    <row r="481" spans="12:13" ht="24.95" customHeight="1" x14ac:dyDescent="0.2">
      <c r="L481" s="74"/>
      <c r="M481" s="74"/>
    </row>
    <row r="482" spans="12:13" ht="24.95" customHeight="1" x14ac:dyDescent="0.2">
      <c r="L482" s="74"/>
      <c r="M482" s="74"/>
    </row>
    <row r="483" spans="12:13" ht="24.95" customHeight="1" x14ac:dyDescent="0.2">
      <c r="L483" s="74"/>
      <c r="M483" s="74"/>
    </row>
    <row r="484" spans="12:13" ht="24.95" customHeight="1" x14ac:dyDescent="0.2">
      <c r="L484" s="74"/>
      <c r="M484" s="74"/>
    </row>
    <row r="485" spans="12:13" ht="24.95" customHeight="1" x14ac:dyDescent="0.2">
      <c r="L485" s="74"/>
      <c r="M485" s="74"/>
    </row>
    <row r="486" spans="12:13" ht="24.95" customHeight="1" x14ac:dyDescent="0.2">
      <c r="L486" s="74"/>
      <c r="M486" s="74"/>
    </row>
    <row r="487" spans="12:13" ht="24.95" customHeight="1" x14ac:dyDescent="0.2">
      <c r="L487" s="74"/>
      <c r="M487" s="74"/>
    </row>
    <row r="488" spans="12:13" ht="24.95" customHeight="1" x14ac:dyDescent="0.2">
      <c r="L488" s="74"/>
      <c r="M488" s="74"/>
    </row>
    <row r="489" spans="12:13" ht="24.95" customHeight="1" x14ac:dyDescent="0.2">
      <c r="L489" s="74"/>
      <c r="M489" s="74"/>
    </row>
    <row r="490" spans="12:13" ht="24.95" customHeight="1" x14ac:dyDescent="0.2">
      <c r="L490" s="74"/>
      <c r="M490" s="74"/>
    </row>
    <row r="491" spans="12:13" ht="24.95" customHeight="1" x14ac:dyDescent="0.2">
      <c r="L491" s="74"/>
      <c r="M491" s="74"/>
    </row>
    <row r="492" spans="12:13" ht="24.95" customHeight="1" x14ac:dyDescent="0.2">
      <c r="L492" s="74"/>
      <c r="M492" s="74"/>
    </row>
    <row r="493" spans="12:13" ht="24.95" customHeight="1" x14ac:dyDescent="0.2">
      <c r="L493" s="74"/>
      <c r="M493" s="74"/>
    </row>
    <row r="494" spans="12:13" ht="24.95" customHeight="1" x14ac:dyDescent="0.2">
      <c r="L494" s="74"/>
      <c r="M494" s="74"/>
    </row>
    <row r="495" spans="12:13" ht="24.95" customHeight="1" x14ac:dyDescent="0.2">
      <c r="L495" s="74"/>
      <c r="M495" s="74"/>
    </row>
    <row r="496" spans="12:13" ht="24.95" customHeight="1" x14ac:dyDescent="0.2">
      <c r="L496" s="74"/>
      <c r="M496" s="74"/>
    </row>
    <row r="497" spans="12:13" ht="24.95" customHeight="1" x14ac:dyDescent="0.2">
      <c r="L497" s="74"/>
      <c r="M497" s="74"/>
    </row>
    <row r="498" spans="12:13" ht="24.95" customHeight="1" x14ac:dyDescent="0.2">
      <c r="L498" s="74"/>
      <c r="M498" s="74"/>
    </row>
    <row r="499" spans="12:13" ht="24.95" customHeight="1" x14ac:dyDescent="0.2">
      <c r="L499" s="74"/>
      <c r="M499" s="74"/>
    </row>
    <row r="500" spans="12:13" ht="24.95" customHeight="1" x14ac:dyDescent="0.2">
      <c r="L500" s="74"/>
      <c r="M500" s="74"/>
    </row>
    <row r="501" spans="12:13" ht="24.95" customHeight="1" x14ac:dyDescent="0.2">
      <c r="L501" s="74"/>
      <c r="M501" s="74"/>
    </row>
    <row r="502" spans="12:13" ht="24.95" customHeight="1" x14ac:dyDescent="0.2">
      <c r="L502" s="74"/>
      <c r="M502" s="74"/>
    </row>
    <row r="503" spans="12:13" ht="24.95" customHeight="1" x14ac:dyDescent="0.2">
      <c r="L503" s="74"/>
      <c r="M503" s="74"/>
    </row>
    <row r="504" spans="12:13" ht="24.95" customHeight="1" x14ac:dyDescent="0.2">
      <c r="L504" s="74"/>
      <c r="M504" s="74"/>
    </row>
    <row r="505" spans="12:13" ht="24.95" customHeight="1" x14ac:dyDescent="0.2">
      <c r="L505" s="74"/>
      <c r="M505" s="74"/>
    </row>
    <row r="506" spans="12:13" ht="24.95" customHeight="1" x14ac:dyDescent="0.2">
      <c r="L506" s="74"/>
      <c r="M506" s="74"/>
    </row>
    <row r="507" spans="12:13" ht="24.95" customHeight="1" x14ac:dyDescent="0.2">
      <c r="L507" s="74"/>
      <c r="M507" s="74"/>
    </row>
    <row r="508" spans="12:13" ht="24.95" customHeight="1" x14ac:dyDescent="0.2">
      <c r="L508" s="74"/>
      <c r="M508" s="74"/>
    </row>
    <row r="509" spans="12:13" ht="24.95" customHeight="1" x14ac:dyDescent="0.2">
      <c r="L509" s="74"/>
      <c r="M509" s="74"/>
    </row>
    <row r="510" spans="12:13" ht="24.95" customHeight="1" x14ac:dyDescent="0.2">
      <c r="L510" s="74"/>
      <c r="M510" s="74"/>
    </row>
    <row r="511" spans="12:13" ht="24.95" customHeight="1" x14ac:dyDescent="0.2">
      <c r="L511" s="74"/>
      <c r="M511" s="74"/>
    </row>
    <row r="512" spans="12:13" ht="24.95" customHeight="1" x14ac:dyDescent="0.2">
      <c r="L512" s="74"/>
      <c r="M512" s="74"/>
    </row>
    <row r="513" spans="12:13" ht="24.95" customHeight="1" x14ac:dyDescent="0.2">
      <c r="L513" s="74"/>
      <c r="M513" s="74"/>
    </row>
    <row r="514" spans="12:13" ht="24.95" customHeight="1" x14ac:dyDescent="0.2">
      <c r="L514" s="74"/>
      <c r="M514" s="74"/>
    </row>
    <row r="515" spans="12:13" ht="24.95" customHeight="1" x14ac:dyDescent="0.2">
      <c r="L515" s="74"/>
      <c r="M515" s="74"/>
    </row>
    <row r="516" spans="12:13" ht="24.95" customHeight="1" x14ac:dyDescent="0.2">
      <c r="L516" s="74"/>
      <c r="M516" s="74"/>
    </row>
    <row r="517" spans="12:13" ht="24.95" customHeight="1" x14ac:dyDescent="0.2">
      <c r="L517" s="74"/>
      <c r="M517" s="74"/>
    </row>
    <row r="518" spans="12:13" ht="24.95" customHeight="1" x14ac:dyDescent="0.2">
      <c r="L518" s="74"/>
      <c r="M518" s="74"/>
    </row>
    <row r="519" spans="12:13" ht="24.95" customHeight="1" x14ac:dyDescent="0.2">
      <c r="L519" s="74"/>
      <c r="M519" s="74"/>
    </row>
    <row r="520" spans="12:13" ht="24.95" customHeight="1" x14ac:dyDescent="0.2">
      <c r="L520" s="74"/>
      <c r="M520" s="74"/>
    </row>
    <row r="521" spans="12:13" ht="24.95" customHeight="1" x14ac:dyDescent="0.2">
      <c r="L521" s="74"/>
      <c r="M521" s="74"/>
    </row>
    <row r="522" spans="12:13" ht="24.95" customHeight="1" x14ac:dyDescent="0.2">
      <c r="L522" s="74"/>
      <c r="M522" s="74"/>
    </row>
    <row r="523" spans="12:13" ht="24.95" customHeight="1" x14ac:dyDescent="0.2">
      <c r="L523" s="74"/>
      <c r="M523" s="74"/>
    </row>
    <row r="524" spans="12:13" ht="24.95" customHeight="1" x14ac:dyDescent="0.2">
      <c r="L524" s="74"/>
      <c r="M524" s="74"/>
    </row>
    <row r="525" spans="12:13" ht="24.95" customHeight="1" x14ac:dyDescent="0.2">
      <c r="L525" s="74"/>
      <c r="M525" s="74"/>
    </row>
    <row r="526" spans="12:13" ht="24.95" customHeight="1" x14ac:dyDescent="0.2">
      <c r="L526" s="74"/>
      <c r="M526" s="74"/>
    </row>
    <row r="527" spans="12:13" ht="24.95" customHeight="1" x14ac:dyDescent="0.2">
      <c r="L527" s="74"/>
      <c r="M527" s="74"/>
    </row>
    <row r="528" spans="12:13" ht="24.95" customHeight="1" x14ac:dyDescent="0.2">
      <c r="L528" s="74"/>
      <c r="M528" s="74"/>
    </row>
    <row r="529" spans="12:13" ht="24.95" customHeight="1" x14ac:dyDescent="0.2">
      <c r="L529" s="74"/>
      <c r="M529" s="74"/>
    </row>
    <row r="530" spans="12:13" ht="24.95" customHeight="1" x14ac:dyDescent="0.2">
      <c r="L530" s="74"/>
      <c r="M530" s="74"/>
    </row>
    <row r="531" spans="12:13" ht="24.95" customHeight="1" x14ac:dyDescent="0.2">
      <c r="L531" s="74"/>
      <c r="M531" s="74"/>
    </row>
    <row r="532" spans="12:13" ht="24.95" customHeight="1" x14ac:dyDescent="0.2">
      <c r="L532" s="74"/>
      <c r="M532" s="74"/>
    </row>
    <row r="533" spans="12:13" ht="24.95" customHeight="1" x14ac:dyDescent="0.2">
      <c r="L533" s="74"/>
      <c r="M533" s="74"/>
    </row>
    <row r="534" spans="12:13" ht="24.95" customHeight="1" x14ac:dyDescent="0.2">
      <c r="L534" s="74"/>
      <c r="M534" s="74"/>
    </row>
    <row r="535" spans="12:13" ht="24.95" customHeight="1" x14ac:dyDescent="0.2">
      <c r="L535" s="74"/>
      <c r="M535" s="74"/>
    </row>
    <row r="536" spans="12:13" ht="24.95" customHeight="1" x14ac:dyDescent="0.2">
      <c r="L536" s="74"/>
      <c r="M536" s="74"/>
    </row>
    <row r="537" spans="12:13" ht="24.95" customHeight="1" x14ac:dyDescent="0.2">
      <c r="L537" s="74"/>
      <c r="M537" s="74"/>
    </row>
    <row r="538" spans="12:13" ht="24.95" customHeight="1" x14ac:dyDescent="0.2">
      <c r="L538" s="74"/>
      <c r="M538" s="74"/>
    </row>
    <row r="539" spans="12:13" ht="24.95" customHeight="1" x14ac:dyDescent="0.2">
      <c r="L539" s="74"/>
      <c r="M539" s="74"/>
    </row>
    <row r="540" spans="12:13" ht="24.95" customHeight="1" x14ac:dyDescent="0.2">
      <c r="L540" s="74"/>
      <c r="M540" s="74"/>
    </row>
    <row r="541" spans="12:13" ht="24.95" customHeight="1" x14ac:dyDescent="0.2">
      <c r="L541" s="74"/>
      <c r="M541" s="74"/>
    </row>
    <row r="542" spans="12:13" ht="24.95" customHeight="1" x14ac:dyDescent="0.2">
      <c r="L542" s="74"/>
      <c r="M542" s="74"/>
    </row>
    <row r="543" spans="12:13" ht="24.95" customHeight="1" x14ac:dyDescent="0.2">
      <c r="L543" s="74"/>
      <c r="M543" s="74"/>
    </row>
    <row r="544" spans="12:13" ht="24.95" customHeight="1" x14ac:dyDescent="0.2">
      <c r="L544" s="74"/>
      <c r="M544" s="74"/>
    </row>
    <row r="545" spans="12:13" ht="24.95" customHeight="1" x14ac:dyDescent="0.2">
      <c r="L545" s="74"/>
      <c r="M545" s="74"/>
    </row>
    <row r="546" spans="12:13" ht="24.95" customHeight="1" x14ac:dyDescent="0.2">
      <c r="L546" s="74"/>
      <c r="M546" s="74"/>
    </row>
    <row r="547" spans="12:13" ht="24.95" customHeight="1" x14ac:dyDescent="0.2">
      <c r="L547" s="74"/>
      <c r="M547" s="74"/>
    </row>
    <row r="548" spans="12:13" ht="24.95" customHeight="1" x14ac:dyDescent="0.2">
      <c r="L548" s="74"/>
      <c r="M548" s="74"/>
    </row>
    <row r="549" spans="12:13" ht="24.95" customHeight="1" x14ac:dyDescent="0.2">
      <c r="L549" s="74"/>
      <c r="M549" s="74"/>
    </row>
    <row r="550" spans="12:13" ht="24.95" customHeight="1" x14ac:dyDescent="0.2">
      <c r="L550" s="74"/>
      <c r="M550" s="74"/>
    </row>
    <row r="551" spans="12:13" ht="24.95" customHeight="1" x14ac:dyDescent="0.2">
      <c r="L551" s="74"/>
      <c r="M551" s="74"/>
    </row>
    <row r="552" spans="12:13" ht="24.95" customHeight="1" x14ac:dyDescent="0.2">
      <c r="L552" s="74"/>
      <c r="M552" s="74"/>
    </row>
    <row r="553" spans="12:13" ht="24.95" customHeight="1" x14ac:dyDescent="0.2">
      <c r="L553" s="74"/>
      <c r="M553" s="74"/>
    </row>
    <row r="554" spans="12:13" ht="24.95" customHeight="1" x14ac:dyDescent="0.2">
      <c r="L554" s="74"/>
      <c r="M554" s="74"/>
    </row>
    <row r="555" spans="12:13" ht="24.95" customHeight="1" x14ac:dyDescent="0.2">
      <c r="L555" s="74"/>
      <c r="M555" s="74"/>
    </row>
    <row r="556" spans="12:13" ht="24.95" customHeight="1" x14ac:dyDescent="0.2">
      <c r="L556" s="74"/>
      <c r="M556" s="74"/>
    </row>
    <row r="557" spans="12:13" ht="24.95" customHeight="1" x14ac:dyDescent="0.2">
      <c r="L557" s="74"/>
      <c r="M557" s="74"/>
    </row>
    <row r="558" spans="12:13" ht="24.95" customHeight="1" x14ac:dyDescent="0.2">
      <c r="L558" s="74"/>
      <c r="M558" s="74"/>
    </row>
    <row r="559" spans="12:13" ht="24.95" customHeight="1" x14ac:dyDescent="0.2">
      <c r="L559" s="74"/>
      <c r="M559" s="74"/>
    </row>
    <row r="560" spans="12:13" ht="24.95" customHeight="1" x14ac:dyDescent="0.2">
      <c r="L560" s="74"/>
      <c r="M560" s="74"/>
    </row>
    <row r="561" spans="12:13" ht="24.95" customHeight="1" x14ac:dyDescent="0.2">
      <c r="L561" s="74"/>
      <c r="M561" s="74"/>
    </row>
    <row r="562" spans="12:13" ht="24.95" customHeight="1" x14ac:dyDescent="0.2">
      <c r="L562" s="74"/>
      <c r="M562" s="74"/>
    </row>
    <row r="563" spans="12:13" ht="24.95" customHeight="1" x14ac:dyDescent="0.2">
      <c r="L563" s="74"/>
      <c r="M563" s="74"/>
    </row>
    <row r="564" spans="12:13" ht="24.95" customHeight="1" x14ac:dyDescent="0.2">
      <c r="L564" s="74"/>
      <c r="M564" s="74"/>
    </row>
    <row r="565" spans="12:13" ht="24.95" customHeight="1" x14ac:dyDescent="0.2">
      <c r="L565" s="74"/>
      <c r="M565" s="74"/>
    </row>
    <row r="566" spans="12:13" ht="24.95" customHeight="1" x14ac:dyDescent="0.2">
      <c r="L566" s="74"/>
      <c r="M566" s="74"/>
    </row>
    <row r="567" spans="12:13" ht="24.95" customHeight="1" x14ac:dyDescent="0.2">
      <c r="L567" s="74"/>
      <c r="M567" s="74"/>
    </row>
    <row r="568" spans="12:13" ht="24.95" customHeight="1" x14ac:dyDescent="0.2">
      <c r="L568" s="74"/>
      <c r="M568" s="74"/>
    </row>
    <row r="569" spans="12:13" ht="24.95" customHeight="1" x14ac:dyDescent="0.2">
      <c r="L569" s="74"/>
      <c r="M569" s="74"/>
    </row>
    <row r="570" spans="12:13" ht="24.95" customHeight="1" x14ac:dyDescent="0.2">
      <c r="L570" s="74"/>
      <c r="M570" s="74"/>
    </row>
    <row r="571" spans="12:13" ht="24.95" customHeight="1" x14ac:dyDescent="0.2">
      <c r="L571" s="74"/>
      <c r="M571" s="74"/>
    </row>
    <row r="572" spans="12:13" ht="24.95" customHeight="1" x14ac:dyDescent="0.2">
      <c r="L572" s="74"/>
      <c r="M572" s="74"/>
    </row>
    <row r="573" spans="12:13" ht="24.95" customHeight="1" x14ac:dyDescent="0.2">
      <c r="L573" s="74"/>
      <c r="M573" s="74"/>
    </row>
    <row r="574" spans="12:13" ht="24.95" customHeight="1" x14ac:dyDescent="0.2">
      <c r="L574" s="74"/>
      <c r="M574" s="74"/>
    </row>
    <row r="575" spans="12:13" ht="24.95" customHeight="1" x14ac:dyDescent="0.2">
      <c r="L575" s="74"/>
      <c r="M575" s="74"/>
    </row>
    <row r="576" spans="12:13" ht="24.95" customHeight="1" x14ac:dyDescent="0.2">
      <c r="L576" s="74"/>
      <c r="M576" s="74"/>
    </row>
    <row r="577" spans="12:13" ht="24.95" customHeight="1" x14ac:dyDescent="0.2">
      <c r="L577" s="74"/>
      <c r="M577" s="74"/>
    </row>
    <row r="578" spans="12:13" ht="24.95" customHeight="1" x14ac:dyDescent="0.2">
      <c r="L578" s="74"/>
      <c r="M578" s="74"/>
    </row>
    <row r="579" spans="12:13" ht="24.95" customHeight="1" x14ac:dyDescent="0.2">
      <c r="L579" s="74"/>
      <c r="M579" s="74"/>
    </row>
    <row r="580" spans="12:13" ht="24.95" customHeight="1" x14ac:dyDescent="0.2">
      <c r="L580" s="74"/>
      <c r="M580" s="74"/>
    </row>
    <row r="581" spans="12:13" ht="24.95" customHeight="1" x14ac:dyDescent="0.2">
      <c r="L581" s="74"/>
      <c r="M581" s="74"/>
    </row>
    <row r="582" spans="12:13" ht="24.95" customHeight="1" x14ac:dyDescent="0.2">
      <c r="L582" s="74"/>
      <c r="M582" s="74"/>
    </row>
    <row r="583" spans="12:13" ht="24.95" customHeight="1" x14ac:dyDescent="0.2">
      <c r="L583" s="74"/>
      <c r="M583" s="74"/>
    </row>
    <row r="584" spans="12:13" ht="24.95" customHeight="1" x14ac:dyDescent="0.2">
      <c r="L584" s="74"/>
      <c r="M584" s="74"/>
    </row>
    <row r="585" spans="12:13" ht="24.95" customHeight="1" x14ac:dyDescent="0.2">
      <c r="L585" s="74"/>
      <c r="M585" s="74"/>
    </row>
    <row r="586" spans="12:13" ht="24.95" customHeight="1" x14ac:dyDescent="0.2">
      <c r="L586" s="74"/>
      <c r="M586" s="74"/>
    </row>
    <row r="587" spans="12:13" ht="24.95" customHeight="1" x14ac:dyDescent="0.2">
      <c r="L587" s="74"/>
      <c r="M587" s="74"/>
    </row>
    <row r="588" spans="12:13" ht="24.95" customHeight="1" x14ac:dyDescent="0.2">
      <c r="L588" s="74"/>
      <c r="M588" s="74"/>
    </row>
    <row r="589" spans="12:13" ht="24.95" customHeight="1" x14ac:dyDescent="0.2">
      <c r="L589" s="74"/>
      <c r="M589" s="74"/>
    </row>
    <row r="590" spans="12:13" ht="24.95" customHeight="1" x14ac:dyDescent="0.2">
      <c r="L590" s="74"/>
      <c r="M590" s="74"/>
    </row>
    <row r="591" spans="12:13" ht="24.95" customHeight="1" x14ac:dyDescent="0.2">
      <c r="L591" s="74"/>
      <c r="M591" s="74"/>
    </row>
    <row r="592" spans="12:13" ht="24.95" customHeight="1" x14ac:dyDescent="0.2">
      <c r="L592" s="74"/>
      <c r="M592" s="74"/>
    </row>
    <row r="593" spans="12:13" ht="24.95" customHeight="1" x14ac:dyDescent="0.2">
      <c r="L593" s="74"/>
      <c r="M593" s="74"/>
    </row>
    <row r="594" spans="12:13" ht="24.95" customHeight="1" x14ac:dyDescent="0.2">
      <c r="L594" s="74"/>
      <c r="M594" s="74"/>
    </row>
    <row r="595" spans="12:13" ht="24.95" customHeight="1" x14ac:dyDescent="0.2">
      <c r="L595" s="74"/>
      <c r="M595" s="74"/>
    </row>
    <row r="596" spans="12:13" ht="24.95" customHeight="1" x14ac:dyDescent="0.2">
      <c r="L596" s="74"/>
      <c r="M596" s="74"/>
    </row>
    <row r="597" spans="12:13" ht="24.95" customHeight="1" x14ac:dyDescent="0.2">
      <c r="L597" s="74"/>
      <c r="M597" s="74"/>
    </row>
    <row r="598" spans="12:13" ht="24.95" customHeight="1" x14ac:dyDescent="0.2">
      <c r="L598" s="74"/>
      <c r="M598" s="74"/>
    </row>
    <row r="599" spans="12:13" ht="24.95" customHeight="1" x14ac:dyDescent="0.2">
      <c r="L599" s="74"/>
      <c r="M599" s="74"/>
    </row>
    <row r="600" spans="12:13" ht="24.95" customHeight="1" x14ac:dyDescent="0.2">
      <c r="L600" s="74"/>
      <c r="M600" s="74"/>
    </row>
    <row r="601" spans="12:13" ht="24.95" customHeight="1" x14ac:dyDescent="0.2">
      <c r="L601" s="74"/>
      <c r="M601" s="74"/>
    </row>
    <row r="602" spans="12:13" ht="24.95" customHeight="1" x14ac:dyDescent="0.2">
      <c r="L602" s="74"/>
      <c r="M602" s="74"/>
    </row>
    <row r="603" spans="12:13" ht="24.95" customHeight="1" x14ac:dyDescent="0.2">
      <c r="L603" s="74"/>
      <c r="M603" s="74"/>
    </row>
    <row r="604" spans="12:13" ht="24.95" customHeight="1" x14ac:dyDescent="0.2">
      <c r="L604" s="74"/>
      <c r="M604" s="74"/>
    </row>
    <row r="605" spans="12:13" ht="24.95" customHeight="1" x14ac:dyDescent="0.2">
      <c r="L605" s="74"/>
      <c r="M605" s="74"/>
    </row>
    <row r="606" spans="12:13" ht="24.95" customHeight="1" x14ac:dyDescent="0.2">
      <c r="L606" s="74"/>
      <c r="M606" s="74"/>
    </row>
    <row r="607" spans="12:13" ht="24.95" customHeight="1" x14ac:dyDescent="0.2">
      <c r="L607" s="74"/>
      <c r="M607" s="74"/>
    </row>
    <row r="608" spans="12:13" ht="24.95" customHeight="1" x14ac:dyDescent="0.2">
      <c r="L608" s="74"/>
      <c r="M608" s="74"/>
    </row>
    <row r="609" spans="12:13" ht="24.95" customHeight="1" x14ac:dyDescent="0.2">
      <c r="L609" s="74"/>
      <c r="M609" s="74"/>
    </row>
    <row r="610" spans="12:13" ht="24.95" customHeight="1" x14ac:dyDescent="0.2">
      <c r="L610" s="74"/>
      <c r="M610" s="74"/>
    </row>
    <row r="611" spans="12:13" ht="24.95" customHeight="1" x14ac:dyDescent="0.2">
      <c r="L611" s="74"/>
      <c r="M611" s="74"/>
    </row>
    <row r="612" spans="12:13" ht="24.95" customHeight="1" x14ac:dyDescent="0.2">
      <c r="L612" s="74"/>
      <c r="M612" s="74"/>
    </row>
    <row r="613" spans="12:13" ht="24.95" customHeight="1" x14ac:dyDescent="0.2">
      <c r="L613" s="74"/>
      <c r="M613" s="74"/>
    </row>
    <row r="614" spans="12:13" ht="24.95" customHeight="1" x14ac:dyDescent="0.2">
      <c r="L614" s="74"/>
      <c r="M614" s="74"/>
    </row>
    <row r="615" spans="12:13" ht="24.95" customHeight="1" x14ac:dyDescent="0.2">
      <c r="L615" s="74"/>
      <c r="M615" s="74"/>
    </row>
    <row r="616" spans="12:13" ht="24.95" customHeight="1" x14ac:dyDescent="0.2">
      <c r="L616" s="74"/>
      <c r="M616" s="74"/>
    </row>
    <row r="617" spans="12:13" ht="24.95" customHeight="1" x14ac:dyDescent="0.2">
      <c r="L617" s="74"/>
      <c r="M617" s="74"/>
    </row>
    <row r="618" spans="12:13" ht="24.95" customHeight="1" x14ac:dyDescent="0.2">
      <c r="L618" s="74"/>
      <c r="M618" s="74"/>
    </row>
    <row r="619" spans="12:13" ht="24.95" customHeight="1" x14ac:dyDescent="0.2">
      <c r="L619" s="74"/>
      <c r="M619" s="74"/>
    </row>
    <row r="620" spans="12:13" ht="24.95" customHeight="1" x14ac:dyDescent="0.2">
      <c r="L620" s="74"/>
      <c r="M620" s="74"/>
    </row>
    <row r="621" spans="12:13" ht="24.95" customHeight="1" x14ac:dyDescent="0.2">
      <c r="L621" s="74"/>
      <c r="M621" s="74"/>
    </row>
    <row r="622" spans="12:13" ht="24.95" customHeight="1" x14ac:dyDescent="0.2">
      <c r="L622" s="74"/>
      <c r="M622" s="74"/>
    </row>
    <row r="623" spans="12:13" ht="24.95" customHeight="1" x14ac:dyDescent="0.2">
      <c r="L623" s="74"/>
      <c r="M623" s="74"/>
    </row>
    <row r="624" spans="12:13" ht="24.95" customHeight="1" x14ac:dyDescent="0.2">
      <c r="L624" s="74"/>
      <c r="M624" s="74"/>
    </row>
    <row r="625" spans="12:13" ht="24.95" customHeight="1" x14ac:dyDescent="0.2">
      <c r="L625" s="74"/>
      <c r="M625" s="74"/>
    </row>
    <row r="626" spans="12:13" ht="24.95" customHeight="1" x14ac:dyDescent="0.2">
      <c r="L626" s="74"/>
      <c r="M626" s="74"/>
    </row>
    <row r="627" spans="12:13" ht="24.95" customHeight="1" x14ac:dyDescent="0.2">
      <c r="L627" s="74"/>
      <c r="M627" s="74"/>
    </row>
    <row r="628" spans="12:13" ht="24.95" customHeight="1" x14ac:dyDescent="0.2">
      <c r="L628" s="74"/>
      <c r="M628" s="74"/>
    </row>
    <row r="629" spans="12:13" ht="24.95" customHeight="1" x14ac:dyDescent="0.2">
      <c r="L629" s="74"/>
      <c r="M629" s="74"/>
    </row>
    <row r="630" spans="12:13" ht="24.95" customHeight="1" x14ac:dyDescent="0.2">
      <c r="L630" s="74"/>
      <c r="M630" s="74"/>
    </row>
    <row r="631" spans="12:13" ht="24.95" customHeight="1" x14ac:dyDescent="0.2">
      <c r="L631" s="74"/>
      <c r="M631" s="74"/>
    </row>
    <row r="632" spans="12:13" ht="24.95" customHeight="1" x14ac:dyDescent="0.2">
      <c r="L632" s="74"/>
      <c r="M632" s="74"/>
    </row>
    <row r="633" spans="12:13" ht="24.95" customHeight="1" x14ac:dyDescent="0.2">
      <c r="L633" s="74"/>
      <c r="M633" s="74"/>
    </row>
    <row r="634" spans="12:13" ht="24.95" customHeight="1" x14ac:dyDescent="0.2">
      <c r="L634" s="74"/>
      <c r="M634" s="74"/>
    </row>
    <row r="635" spans="12:13" ht="24.95" customHeight="1" x14ac:dyDescent="0.2">
      <c r="L635" s="74"/>
      <c r="M635" s="74"/>
    </row>
    <row r="636" spans="12:13" ht="24.95" customHeight="1" x14ac:dyDescent="0.2">
      <c r="L636" s="74"/>
      <c r="M636" s="74"/>
    </row>
    <row r="637" spans="12:13" ht="24.95" customHeight="1" x14ac:dyDescent="0.2">
      <c r="L637" s="74"/>
      <c r="M637" s="74"/>
    </row>
    <row r="638" spans="12:13" ht="24.95" customHeight="1" x14ac:dyDescent="0.2">
      <c r="L638" s="74"/>
      <c r="M638" s="74"/>
    </row>
    <row r="639" spans="12:13" ht="24.95" customHeight="1" x14ac:dyDescent="0.2">
      <c r="L639" s="74"/>
      <c r="M639" s="74"/>
    </row>
    <row r="640" spans="12:13" ht="24.95" customHeight="1" x14ac:dyDescent="0.2">
      <c r="L640" s="74"/>
      <c r="M640" s="74"/>
    </row>
    <row r="641" spans="12:13" ht="24.95" customHeight="1" x14ac:dyDescent="0.2">
      <c r="L641" s="74"/>
      <c r="M641" s="74"/>
    </row>
    <row r="642" spans="12:13" ht="24.95" customHeight="1" x14ac:dyDescent="0.2">
      <c r="L642" s="74"/>
      <c r="M642" s="74"/>
    </row>
    <row r="643" spans="12:13" ht="24.95" customHeight="1" x14ac:dyDescent="0.2">
      <c r="L643" s="74"/>
      <c r="M643" s="74"/>
    </row>
    <row r="644" spans="12:13" ht="24.95" customHeight="1" x14ac:dyDescent="0.2">
      <c r="L644" s="74"/>
      <c r="M644" s="74"/>
    </row>
    <row r="645" spans="12:13" ht="24.95" customHeight="1" x14ac:dyDescent="0.2">
      <c r="L645" s="74"/>
      <c r="M645" s="74"/>
    </row>
    <row r="646" spans="12:13" ht="24.95" customHeight="1" x14ac:dyDescent="0.2">
      <c r="L646" s="74"/>
      <c r="M646" s="74"/>
    </row>
    <row r="647" spans="12:13" ht="24.95" customHeight="1" x14ac:dyDescent="0.2">
      <c r="L647" s="74"/>
      <c r="M647" s="74"/>
    </row>
    <row r="648" spans="12:13" ht="24.95" customHeight="1" x14ac:dyDescent="0.2">
      <c r="L648" s="74"/>
      <c r="M648" s="74"/>
    </row>
    <row r="649" spans="12:13" ht="24.95" customHeight="1" x14ac:dyDescent="0.2">
      <c r="L649" s="74"/>
      <c r="M649" s="74"/>
    </row>
    <row r="650" spans="12:13" ht="24.95" customHeight="1" x14ac:dyDescent="0.2">
      <c r="L650" s="74"/>
      <c r="M650" s="74"/>
    </row>
    <row r="651" spans="12:13" ht="24.95" customHeight="1" x14ac:dyDescent="0.2">
      <c r="L651" s="74"/>
      <c r="M651" s="74"/>
    </row>
    <row r="652" spans="12:13" ht="24.95" customHeight="1" x14ac:dyDescent="0.2">
      <c r="L652" s="74"/>
      <c r="M652" s="74"/>
    </row>
    <row r="653" spans="12:13" ht="24.95" customHeight="1" x14ac:dyDescent="0.2">
      <c r="L653" s="74"/>
      <c r="M653" s="74"/>
    </row>
    <row r="654" spans="12:13" ht="24.95" customHeight="1" x14ac:dyDescent="0.2">
      <c r="L654" s="74"/>
      <c r="M654" s="74"/>
    </row>
    <row r="655" spans="12:13" ht="24.95" customHeight="1" x14ac:dyDescent="0.2">
      <c r="L655" s="74"/>
      <c r="M655" s="74"/>
    </row>
    <row r="656" spans="12:13" ht="24.95" customHeight="1" x14ac:dyDescent="0.2">
      <c r="L656" s="74"/>
      <c r="M656" s="74"/>
    </row>
    <row r="657" spans="12:13" ht="24.95" customHeight="1" x14ac:dyDescent="0.2">
      <c r="L657" s="74"/>
      <c r="M657" s="74"/>
    </row>
    <row r="658" spans="12:13" ht="24.95" customHeight="1" x14ac:dyDescent="0.2">
      <c r="L658" s="74"/>
      <c r="M658" s="74"/>
    </row>
    <row r="659" spans="12:13" ht="24.95" customHeight="1" x14ac:dyDescent="0.2">
      <c r="L659" s="74"/>
      <c r="M659" s="74"/>
    </row>
    <row r="660" spans="12:13" ht="24.95" customHeight="1" x14ac:dyDescent="0.2">
      <c r="L660" s="74"/>
      <c r="M660" s="74"/>
    </row>
    <row r="661" spans="12:13" ht="24.95" customHeight="1" x14ac:dyDescent="0.2">
      <c r="L661" s="74"/>
      <c r="M661" s="74"/>
    </row>
    <row r="662" spans="12:13" ht="24.95" customHeight="1" x14ac:dyDescent="0.2">
      <c r="L662" s="74"/>
      <c r="M662" s="74"/>
    </row>
    <row r="663" spans="12:13" ht="24.95" customHeight="1" x14ac:dyDescent="0.2">
      <c r="L663" s="74"/>
      <c r="M663" s="74"/>
    </row>
    <row r="664" spans="12:13" ht="24.95" customHeight="1" x14ac:dyDescent="0.2">
      <c r="L664" s="74"/>
      <c r="M664" s="74"/>
    </row>
    <row r="665" spans="12:13" ht="24.95" customHeight="1" x14ac:dyDescent="0.2">
      <c r="L665" s="74"/>
      <c r="M665" s="74"/>
    </row>
    <row r="666" spans="12:13" ht="24.95" customHeight="1" x14ac:dyDescent="0.2">
      <c r="L666" s="74"/>
      <c r="M666" s="74"/>
    </row>
    <row r="667" spans="12:13" ht="24.95" customHeight="1" x14ac:dyDescent="0.2">
      <c r="L667" s="74"/>
      <c r="M667" s="74"/>
    </row>
    <row r="668" spans="12:13" ht="24.95" customHeight="1" x14ac:dyDescent="0.2">
      <c r="L668" s="74"/>
      <c r="M668" s="74"/>
    </row>
    <row r="669" spans="12:13" ht="24.95" customHeight="1" x14ac:dyDescent="0.2">
      <c r="L669" s="74"/>
      <c r="M669" s="74"/>
    </row>
    <row r="670" spans="12:13" ht="24.95" customHeight="1" x14ac:dyDescent="0.2">
      <c r="L670" s="74"/>
      <c r="M670" s="74"/>
    </row>
    <row r="671" spans="12:13" ht="24.95" customHeight="1" x14ac:dyDescent="0.2">
      <c r="L671" s="74"/>
      <c r="M671" s="74"/>
    </row>
    <row r="672" spans="12:13" ht="24.95" customHeight="1" x14ac:dyDescent="0.2">
      <c r="L672" s="74"/>
      <c r="M672" s="74"/>
    </row>
    <row r="673" spans="12:13" ht="24.95" customHeight="1" x14ac:dyDescent="0.2">
      <c r="L673" s="74"/>
      <c r="M673" s="74"/>
    </row>
    <row r="674" spans="12:13" ht="24.95" customHeight="1" x14ac:dyDescent="0.2">
      <c r="L674" s="74"/>
      <c r="M674" s="74"/>
    </row>
    <row r="675" spans="12:13" ht="24.95" customHeight="1" x14ac:dyDescent="0.2">
      <c r="L675" s="74"/>
      <c r="M675" s="74"/>
    </row>
    <row r="676" spans="12:13" ht="24.95" customHeight="1" x14ac:dyDescent="0.2">
      <c r="L676" s="74"/>
      <c r="M676" s="74"/>
    </row>
    <row r="677" spans="12:13" ht="24.95" customHeight="1" x14ac:dyDescent="0.2">
      <c r="L677" s="74"/>
      <c r="M677" s="74"/>
    </row>
    <row r="678" spans="12:13" ht="24.95" customHeight="1" x14ac:dyDescent="0.2">
      <c r="L678" s="74"/>
      <c r="M678" s="74"/>
    </row>
    <row r="679" spans="12:13" ht="24.95" customHeight="1" x14ac:dyDescent="0.2">
      <c r="L679" s="74"/>
      <c r="M679" s="74"/>
    </row>
    <row r="680" spans="12:13" ht="24.95" customHeight="1" x14ac:dyDescent="0.2">
      <c r="L680" s="74"/>
      <c r="M680" s="74"/>
    </row>
    <row r="681" spans="12:13" ht="24.95" customHeight="1" x14ac:dyDescent="0.2">
      <c r="L681" s="74"/>
      <c r="M681" s="74"/>
    </row>
    <row r="682" spans="12:13" ht="24.95" customHeight="1" x14ac:dyDescent="0.2">
      <c r="L682" s="74"/>
      <c r="M682" s="74"/>
    </row>
    <row r="683" spans="12:13" ht="24.95" customHeight="1" x14ac:dyDescent="0.2">
      <c r="L683" s="74"/>
      <c r="M683" s="74"/>
    </row>
    <row r="684" spans="12:13" ht="24.95" customHeight="1" x14ac:dyDescent="0.2">
      <c r="L684" s="74"/>
      <c r="M684" s="74"/>
    </row>
    <row r="685" spans="12:13" ht="24.95" customHeight="1" x14ac:dyDescent="0.2">
      <c r="L685" s="74"/>
      <c r="M685" s="74"/>
    </row>
    <row r="686" spans="12:13" ht="24.95" customHeight="1" x14ac:dyDescent="0.2">
      <c r="L686" s="74"/>
      <c r="M686" s="74"/>
    </row>
    <row r="687" spans="12:13" ht="24.95" customHeight="1" x14ac:dyDescent="0.2">
      <c r="L687" s="74"/>
      <c r="M687" s="74"/>
    </row>
    <row r="688" spans="12:13" ht="24.95" customHeight="1" x14ac:dyDescent="0.2">
      <c r="L688" s="74"/>
      <c r="M688" s="74"/>
    </row>
    <row r="689" spans="12:13" ht="24.95" customHeight="1" x14ac:dyDescent="0.2">
      <c r="L689" s="74"/>
      <c r="M689" s="74"/>
    </row>
    <row r="690" spans="12:13" ht="24.95" customHeight="1" x14ac:dyDescent="0.2">
      <c r="L690" s="74"/>
      <c r="M690" s="74"/>
    </row>
    <row r="691" spans="12:13" ht="24.95" customHeight="1" x14ac:dyDescent="0.2">
      <c r="L691" s="74"/>
      <c r="M691" s="74"/>
    </row>
    <row r="692" spans="12:13" ht="24.95" customHeight="1" x14ac:dyDescent="0.2">
      <c r="L692" s="74"/>
      <c r="M692" s="74"/>
    </row>
    <row r="693" spans="12:13" ht="24.95" customHeight="1" x14ac:dyDescent="0.2">
      <c r="L693" s="74"/>
      <c r="M693" s="74"/>
    </row>
    <row r="694" spans="12:13" ht="24.95" customHeight="1" x14ac:dyDescent="0.2">
      <c r="L694" s="74"/>
      <c r="M694" s="74"/>
    </row>
    <row r="695" spans="12:13" ht="24.95" customHeight="1" x14ac:dyDescent="0.2">
      <c r="L695" s="74"/>
      <c r="M695" s="74"/>
    </row>
    <row r="696" spans="12:13" ht="24.95" customHeight="1" x14ac:dyDescent="0.2">
      <c r="L696" s="74"/>
      <c r="M696" s="74"/>
    </row>
    <row r="697" spans="12:13" ht="24.95" customHeight="1" x14ac:dyDescent="0.2">
      <c r="L697" s="74"/>
      <c r="M697" s="74"/>
    </row>
    <row r="698" spans="12:13" ht="24.95" customHeight="1" x14ac:dyDescent="0.2">
      <c r="L698" s="74"/>
      <c r="M698" s="74"/>
    </row>
    <row r="699" spans="12:13" ht="24.95" customHeight="1" x14ac:dyDescent="0.2">
      <c r="L699" s="74"/>
      <c r="M699" s="74"/>
    </row>
    <row r="700" spans="12:13" ht="24.95" customHeight="1" x14ac:dyDescent="0.2">
      <c r="L700" s="74"/>
      <c r="M700" s="74"/>
    </row>
    <row r="701" spans="12:13" ht="24.95" customHeight="1" x14ac:dyDescent="0.2">
      <c r="L701" s="74"/>
      <c r="M701" s="74"/>
    </row>
    <row r="702" spans="12:13" ht="24.95" customHeight="1" x14ac:dyDescent="0.2">
      <c r="L702" s="74"/>
      <c r="M702" s="74"/>
    </row>
    <row r="703" spans="12:13" ht="24.95" customHeight="1" x14ac:dyDescent="0.2">
      <c r="L703" s="74"/>
      <c r="M703" s="74"/>
    </row>
    <row r="704" spans="12:13" ht="24.95" customHeight="1" x14ac:dyDescent="0.2">
      <c r="L704" s="74"/>
      <c r="M704" s="74"/>
    </row>
    <row r="705" spans="12:13" ht="24.95" customHeight="1" x14ac:dyDescent="0.2">
      <c r="L705" s="74"/>
      <c r="M705" s="74"/>
    </row>
    <row r="706" spans="12:13" ht="24.95" customHeight="1" x14ac:dyDescent="0.2">
      <c r="L706" s="74"/>
      <c r="M706" s="74"/>
    </row>
    <row r="707" spans="12:13" ht="24.95" customHeight="1" x14ac:dyDescent="0.2">
      <c r="L707" s="74"/>
      <c r="M707" s="74"/>
    </row>
    <row r="708" spans="12:13" ht="24.95" customHeight="1" x14ac:dyDescent="0.2">
      <c r="L708" s="74"/>
      <c r="M708" s="74"/>
    </row>
    <row r="709" spans="12:13" ht="24.95" customHeight="1" x14ac:dyDescent="0.2">
      <c r="L709" s="74"/>
      <c r="M709" s="74"/>
    </row>
    <row r="710" spans="12:13" ht="24.95" customHeight="1" x14ac:dyDescent="0.2">
      <c r="L710" s="74"/>
      <c r="M710" s="74"/>
    </row>
    <row r="711" spans="12:13" ht="24.95" customHeight="1" x14ac:dyDescent="0.2">
      <c r="L711" s="74"/>
      <c r="M711" s="74"/>
    </row>
    <row r="712" spans="12:13" ht="24.95" customHeight="1" x14ac:dyDescent="0.2">
      <c r="L712" s="74"/>
      <c r="M712" s="74"/>
    </row>
    <row r="713" spans="12:13" ht="24.95" customHeight="1" x14ac:dyDescent="0.2">
      <c r="L713" s="74"/>
      <c r="M713" s="74"/>
    </row>
    <row r="714" spans="12:13" ht="24.95" customHeight="1" x14ac:dyDescent="0.2">
      <c r="L714" s="74"/>
      <c r="M714" s="74"/>
    </row>
    <row r="715" spans="12:13" ht="24.95" customHeight="1" x14ac:dyDescent="0.2">
      <c r="L715" s="74"/>
      <c r="M715" s="74"/>
    </row>
    <row r="716" spans="12:13" ht="24.95" customHeight="1" x14ac:dyDescent="0.2">
      <c r="L716" s="74"/>
      <c r="M716" s="74"/>
    </row>
    <row r="717" spans="12:13" ht="24.95" customHeight="1" x14ac:dyDescent="0.2">
      <c r="L717" s="74"/>
      <c r="M717" s="74"/>
    </row>
    <row r="718" spans="12:13" ht="24.95" customHeight="1" x14ac:dyDescent="0.2">
      <c r="L718" s="74"/>
      <c r="M718" s="74"/>
    </row>
    <row r="719" spans="12:13" ht="24.95" customHeight="1" x14ac:dyDescent="0.2">
      <c r="L719" s="74"/>
      <c r="M719" s="74"/>
    </row>
    <row r="720" spans="12:13" ht="24.95" customHeight="1" x14ac:dyDescent="0.2">
      <c r="L720" s="74"/>
      <c r="M720" s="74"/>
    </row>
    <row r="721" spans="12:13" ht="24.95" customHeight="1" x14ac:dyDescent="0.2">
      <c r="L721" s="74"/>
      <c r="M721" s="74"/>
    </row>
    <row r="722" spans="12:13" ht="24.95" customHeight="1" x14ac:dyDescent="0.2">
      <c r="L722" s="74"/>
      <c r="M722" s="74"/>
    </row>
    <row r="723" spans="12:13" ht="24.95" customHeight="1" x14ac:dyDescent="0.2">
      <c r="L723" s="74"/>
      <c r="M723" s="74"/>
    </row>
    <row r="724" spans="12:13" ht="24.95" customHeight="1" x14ac:dyDescent="0.2">
      <c r="L724" s="74"/>
      <c r="M724" s="74"/>
    </row>
    <row r="725" spans="12:13" ht="24.95" customHeight="1" x14ac:dyDescent="0.2">
      <c r="L725" s="74"/>
      <c r="M725" s="74"/>
    </row>
    <row r="726" spans="12:13" ht="24.95" customHeight="1" x14ac:dyDescent="0.2">
      <c r="L726" s="74"/>
      <c r="M726" s="74"/>
    </row>
    <row r="727" spans="12:13" ht="24.95" customHeight="1" x14ac:dyDescent="0.2">
      <c r="L727" s="74"/>
      <c r="M727" s="74"/>
    </row>
    <row r="728" spans="12:13" ht="24.95" customHeight="1" x14ac:dyDescent="0.2">
      <c r="L728" s="74"/>
      <c r="M728" s="74"/>
    </row>
    <row r="729" spans="12:13" ht="24.95" customHeight="1" x14ac:dyDescent="0.2">
      <c r="L729" s="74"/>
      <c r="M729" s="74"/>
    </row>
    <row r="730" spans="12:13" ht="24.95" customHeight="1" x14ac:dyDescent="0.2">
      <c r="L730" s="74"/>
      <c r="M730" s="74"/>
    </row>
    <row r="731" spans="12:13" ht="24.95" customHeight="1" x14ac:dyDescent="0.2">
      <c r="L731" s="74"/>
      <c r="M731" s="74"/>
    </row>
    <row r="732" spans="12:13" ht="24.95" customHeight="1" x14ac:dyDescent="0.2">
      <c r="L732" s="74"/>
      <c r="M732" s="74"/>
    </row>
    <row r="733" spans="12:13" ht="24.95" customHeight="1" x14ac:dyDescent="0.2">
      <c r="L733" s="74"/>
      <c r="M733" s="74"/>
    </row>
    <row r="734" spans="12:13" ht="24.95" customHeight="1" x14ac:dyDescent="0.2">
      <c r="L734" s="74"/>
      <c r="M734" s="74"/>
    </row>
    <row r="735" spans="12:13" ht="24.95" customHeight="1" x14ac:dyDescent="0.2">
      <c r="L735" s="74"/>
      <c r="M735" s="74"/>
    </row>
    <row r="736" spans="12:13" ht="24.95" customHeight="1" x14ac:dyDescent="0.2">
      <c r="L736" s="74"/>
      <c r="M736" s="74"/>
    </row>
    <row r="737" spans="12:13" ht="24.95" customHeight="1" x14ac:dyDescent="0.2">
      <c r="L737" s="74"/>
      <c r="M737" s="74"/>
    </row>
    <row r="738" spans="12:13" ht="24.95" customHeight="1" x14ac:dyDescent="0.2">
      <c r="L738" s="74"/>
      <c r="M738" s="74"/>
    </row>
    <row r="739" spans="12:13" ht="24.95" customHeight="1" x14ac:dyDescent="0.2">
      <c r="L739" s="74"/>
      <c r="M739" s="74"/>
    </row>
    <row r="740" spans="12:13" ht="24.95" customHeight="1" x14ac:dyDescent="0.2">
      <c r="L740" s="74"/>
      <c r="M740" s="74"/>
    </row>
    <row r="741" spans="12:13" ht="24.95" customHeight="1" x14ac:dyDescent="0.2">
      <c r="L741" s="74"/>
      <c r="M741" s="74"/>
    </row>
    <row r="742" spans="12:13" ht="24.95" customHeight="1" x14ac:dyDescent="0.2">
      <c r="L742" s="74"/>
      <c r="M742" s="74"/>
    </row>
    <row r="743" spans="12:13" ht="24.95" customHeight="1" x14ac:dyDescent="0.2">
      <c r="L743" s="74"/>
      <c r="M743" s="74"/>
    </row>
    <row r="744" spans="12:13" ht="24.95" customHeight="1" x14ac:dyDescent="0.2">
      <c r="L744" s="74"/>
      <c r="M744" s="74"/>
    </row>
    <row r="745" spans="12:13" ht="24.95" customHeight="1" x14ac:dyDescent="0.2">
      <c r="L745" s="74"/>
      <c r="M745" s="74"/>
    </row>
    <row r="746" spans="12:13" ht="24.95" customHeight="1" x14ac:dyDescent="0.2">
      <c r="L746" s="74"/>
      <c r="M746" s="74"/>
    </row>
    <row r="747" spans="12:13" ht="24.95" customHeight="1" x14ac:dyDescent="0.2">
      <c r="L747" s="74"/>
      <c r="M747" s="74"/>
    </row>
    <row r="748" spans="12:13" ht="24.95" customHeight="1" x14ac:dyDescent="0.2">
      <c r="L748" s="74"/>
      <c r="M748" s="74"/>
    </row>
    <row r="749" spans="12:13" ht="24.95" customHeight="1" x14ac:dyDescent="0.2">
      <c r="L749" s="74"/>
      <c r="M749" s="74"/>
    </row>
    <row r="750" spans="12:13" ht="24.95" customHeight="1" x14ac:dyDescent="0.2">
      <c r="L750" s="74"/>
      <c r="M750" s="74"/>
    </row>
    <row r="751" spans="12:13" ht="24.95" customHeight="1" x14ac:dyDescent="0.2">
      <c r="L751" s="74"/>
      <c r="M751" s="74"/>
    </row>
    <row r="752" spans="12:13" ht="24.95" customHeight="1" x14ac:dyDescent="0.2">
      <c r="L752" s="74"/>
      <c r="M752" s="74"/>
    </row>
    <row r="753" spans="12:13" ht="24.95" customHeight="1" x14ac:dyDescent="0.2">
      <c r="L753" s="74"/>
      <c r="M753" s="74"/>
    </row>
    <row r="754" spans="12:13" ht="24.95" customHeight="1" x14ac:dyDescent="0.2">
      <c r="L754" s="74"/>
      <c r="M754" s="74"/>
    </row>
    <row r="755" spans="12:13" ht="24.95" customHeight="1" x14ac:dyDescent="0.2">
      <c r="L755" s="74"/>
      <c r="M755" s="74"/>
    </row>
    <row r="756" spans="12:13" ht="24.95" customHeight="1" x14ac:dyDescent="0.2">
      <c r="L756" s="74"/>
      <c r="M756" s="74"/>
    </row>
    <row r="757" spans="12:13" ht="24.95" customHeight="1" x14ac:dyDescent="0.2">
      <c r="L757" s="74"/>
      <c r="M757" s="74"/>
    </row>
    <row r="758" spans="12:13" ht="24.95" customHeight="1" x14ac:dyDescent="0.2">
      <c r="L758" s="74"/>
      <c r="M758" s="74"/>
    </row>
    <row r="759" spans="12:13" ht="24.95" customHeight="1" x14ac:dyDescent="0.2">
      <c r="L759" s="74"/>
      <c r="M759" s="74"/>
    </row>
    <row r="760" spans="12:13" ht="24.95" customHeight="1" x14ac:dyDescent="0.2">
      <c r="L760" s="74"/>
      <c r="M760" s="74"/>
    </row>
    <row r="761" spans="12:13" ht="24.95" customHeight="1" x14ac:dyDescent="0.2">
      <c r="L761" s="74"/>
      <c r="M761" s="74"/>
    </row>
    <row r="762" spans="12:13" ht="24.95" customHeight="1" x14ac:dyDescent="0.2">
      <c r="L762" s="74"/>
      <c r="M762" s="74"/>
    </row>
    <row r="763" spans="12:13" ht="24.95" customHeight="1" x14ac:dyDescent="0.2">
      <c r="L763" s="74"/>
      <c r="M763" s="74"/>
    </row>
    <row r="764" spans="12:13" ht="24.95" customHeight="1" x14ac:dyDescent="0.2">
      <c r="L764" s="74"/>
      <c r="M764" s="74"/>
    </row>
    <row r="765" spans="12:13" ht="24.95" customHeight="1" x14ac:dyDescent="0.2">
      <c r="L765" s="74"/>
      <c r="M765" s="74"/>
    </row>
    <row r="766" spans="12:13" ht="24.95" customHeight="1" x14ac:dyDescent="0.2">
      <c r="L766" s="74"/>
      <c r="M766" s="74"/>
    </row>
    <row r="767" spans="12:13" ht="24.95" customHeight="1" x14ac:dyDescent="0.2">
      <c r="L767" s="74"/>
      <c r="M767" s="74"/>
    </row>
    <row r="768" spans="12:13" ht="24.95" customHeight="1" x14ac:dyDescent="0.2">
      <c r="L768" s="74"/>
      <c r="M768" s="74"/>
    </row>
    <row r="769" spans="12:13" ht="24.95" customHeight="1" x14ac:dyDescent="0.2">
      <c r="L769" s="74"/>
      <c r="M769" s="74"/>
    </row>
    <row r="770" spans="12:13" ht="24.95" customHeight="1" x14ac:dyDescent="0.2">
      <c r="L770" s="74"/>
      <c r="M770" s="74"/>
    </row>
    <row r="771" spans="12:13" ht="24.95" customHeight="1" x14ac:dyDescent="0.2">
      <c r="L771" s="74"/>
      <c r="M771" s="74"/>
    </row>
    <row r="772" spans="12:13" ht="24.95" customHeight="1" x14ac:dyDescent="0.2">
      <c r="L772" s="74"/>
      <c r="M772" s="74"/>
    </row>
    <row r="773" spans="12:13" ht="24.95" customHeight="1" x14ac:dyDescent="0.2">
      <c r="L773" s="74"/>
      <c r="M773" s="74"/>
    </row>
    <row r="774" spans="12:13" ht="24.95" customHeight="1" x14ac:dyDescent="0.2">
      <c r="L774" s="74"/>
      <c r="M774" s="74"/>
    </row>
    <row r="775" spans="12:13" ht="24.95" customHeight="1" x14ac:dyDescent="0.2">
      <c r="L775" s="74"/>
      <c r="M775" s="74"/>
    </row>
    <row r="776" spans="12:13" ht="24.95" customHeight="1" x14ac:dyDescent="0.2">
      <c r="L776" s="74"/>
      <c r="M776" s="74"/>
    </row>
    <row r="777" spans="12:13" ht="24.95" customHeight="1" x14ac:dyDescent="0.2">
      <c r="L777" s="74"/>
      <c r="M777" s="74"/>
    </row>
    <row r="778" spans="12:13" ht="24.95" customHeight="1" x14ac:dyDescent="0.2">
      <c r="L778" s="74"/>
      <c r="M778" s="74"/>
    </row>
    <row r="779" spans="12:13" ht="24.95" customHeight="1" x14ac:dyDescent="0.2">
      <c r="L779" s="74"/>
      <c r="M779" s="74"/>
    </row>
    <row r="780" spans="12:13" ht="24.95" customHeight="1" x14ac:dyDescent="0.2">
      <c r="L780" s="74"/>
      <c r="M780" s="74"/>
    </row>
    <row r="781" spans="12:13" ht="24.95" customHeight="1" x14ac:dyDescent="0.2">
      <c r="L781" s="74"/>
      <c r="M781" s="74"/>
    </row>
    <row r="782" spans="12:13" ht="24.95" customHeight="1" x14ac:dyDescent="0.2">
      <c r="L782" s="74"/>
      <c r="M782" s="74"/>
    </row>
    <row r="783" spans="12:13" ht="24.95" customHeight="1" x14ac:dyDescent="0.2">
      <c r="L783" s="74"/>
      <c r="M783" s="74"/>
    </row>
    <row r="784" spans="12:13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</sheetData>
  <protectedRanges>
    <protectedRange password="CD2C" sqref="A1:A65536" name="Plage1_1"/>
  </protectedRanges>
  <mergeCells count="1">
    <mergeCell ref="B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784"/>
  <sheetViews>
    <sheetView showGridLines="0" workbookViewId="0">
      <selection activeCell="E5" sqref="E5"/>
    </sheetView>
  </sheetViews>
  <sheetFormatPr baseColWidth="10" defaultColWidth="43.140625" defaultRowHeight="24.95" customHeight="1" x14ac:dyDescent="0.2"/>
  <cols>
    <col min="1" max="1" width="16.7109375" style="58" customWidth="1"/>
    <col min="2" max="2" width="14" style="75" customWidth="1"/>
    <col min="3" max="3" width="20.42578125" style="75" customWidth="1"/>
    <col min="4" max="4" width="10" style="75" customWidth="1"/>
    <col min="5" max="5" width="19.140625" style="66" bestFit="1" customWidth="1"/>
    <col min="6" max="6" width="9.28515625" style="66" customWidth="1"/>
    <col min="7" max="7" width="26.140625" style="71" customWidth="1"/>
    <col min="8" max="8" width="26.140625" style="58" customWidth="1"/>
    <col min="9" max="9" width="46.7109375" style="58" customWidth="1"/>
    <col min="10" max="10" width="19.28515625" style="66" customWidth="1"/>
    <col min="11" max="11" width="13.5703125" style="66" customWidth="1"/>
    <col min="12" max="12" width="59.140625" style="58" customWidth="1"/>
    <col min="13" max="13" width="19.28515625" style="66" customWidth="1"/>
    <col min="14" max="14" width="24.42578125" style="66" bestFit="1" customWidth="1"/>
    <col min="15" max="16384" width="43.140625" style="58"/>
  </cols>
  <sheetData>
    <row r="1" spans="1:14" s="43" customFormat="1" ht="24.95" customHeight="1" x14ac:dyDescent="0.25">
      <c r="A1" s="41"/>
      <c r="B1" s="42"/>
      <c r="C1" s="83"/>
      <c r="D1" s="84"/>
      <c r="E1" s="185" t="s">
        <v>63</v>
      </c>
      <c r="F1" s="186"/>
      <c r="G1" s="187"/>
      <c r="H1" s="187"/>
      <c r="I1" s="187"/>
      <c r="J1" s="187"/>
      <c r="K1" s="187"/>
      <c r="L1" s="187"/>
      <c r="M1" s="188"/>
      <c r="N1" s="189"/>
    </row>
    <row r="2" spans="1:14" s="43" customFormat="1" ht="39.75" customHeight="1" thickBot="1" x14ac:dyDescent="0.3">
      <c r="A2" s="45" t="s">
        <v>10</v>
      </c>
      <c r="B2" s="47" t="s">
        <v>26</v>
      </c>
      <c r="C2" s="85" t="s">
        <v>27</v>
      </c>
      <c r="D2" s="85" t="s">
        <v>28</v>
      </c>
      <c r="E2" s="86" t="s">
        <v>29</v>
      </c>
      <c r="F2" s="87" t="s">
        <v>30</v>
      </c>
      <c r="G2" s="88" t="s">
        <v>5</v>
      </c>
      <c r="H2" s="87" t="s">
        <v>31</v>
      </c>
      <c r="I2" s="88" t="s">
        <v>32</v>
      </c>
      <c r="J2" s="89" t="s">
        <v>33</v>
      </c>
      <c r="K2" s="88" t="s">
        <v>34</v>
      </c>
      <c r="L2" s="88" t="s">
        <v>35</v>
      </c>
      <c r="M2" s="89" t="s">
        <v>36</v>
      </c>
      <c r="N2" s="90" t="s">
        <v>37</v>
      </c>
    </row>
    <row r="3" spans="1:14" ht="24.95" customHeight="1" thickTop="1" x14ac:dyDescent="0.2">
      <c r="A3" s="51" t="s">
        <v>66</v>
      </c>
      <c r="B3" s="55">
        <v>44439</v>
      </c>
      <c r="C3" s="91">
        <v>44351</v>
      </c>
      <c r="D3" s="92"/>
      <c r="E3" s="191"/>
      <c r="F3" s="53"/>
      <c r="G3" s="53"/>
      <c r="H3" s="93"/>
      <c r="I3" s="94"/>
      <c r="J3" s="95"/>
      <c r="K3" s="53"/>
      <c r="L3" s="94"/>
      <c r="M3" s="95"/>
      <c r="N3" s="96"/>
    </row>
    <row r="4" spans="1:14" ht="24.95" customHeight="1" x14ac:dyDescent="0.2">
      <c r="A4" s="51" t="s">
        <v>67</v>
      </c>
      <c r="B4" s="61">
        <v>44367</v>
      </c>
      <c r="C4" s="97">
        <v>44354</v>
      </c>
      <c r="D4" s="92"/>
      <c r="E4" s="192"/>
      <c r="F4" s="53"/>
      <c r="G4" s="60"/>
      <c r="H4" s="98"/>
      <c r="I4" s="99"/>
      <c r="J4" s="95"/>
      <c r="K4" s="100"/>
      <c r="L4" s="94"/>
      <c r="M4" s="95"/>
      <c r="N4" s="96"/>
    </row>
    <row r="5" spans="1:14" ht="24.95" customHeight="1" x14ac:dyDescent="0.2">
      <c r="A5" s="51"/>
      <c r="B5" s="61"/>
      <c r="C5" s="97"/>
      <c r="D5" s="92"/>
      <c r="E5" s="192"/>
      <c r="F5" s="53"/>
      <c r="G5" s="60"/>
      <c r="H5" s="93"/>
      <c r="I5" s="99"/>
      <c r="J5" s="95"/>
      <c r="K5" s="60"/>
      <c r="L5" s="94"/>
      <c r="M5" s="95"/>
      <c r="N5" s="96"/>
    </row>
    <row r="6" spans="1:14" ht="24.95" customHeight="1" x14ac:dyDescent="0.2">
      <c r="A6" s="51"/>
      <c r="B6" s="61"/>
      <c r="C6" s="101"/>
      <c r="D6" s="92" t="s">
        <v>53</v>
      </c>
      <c r="E6" s="192"/>
      <c r="F6" s="53"/>
      <c r="G6" s="60"/>
      <c r="H6" s="93"/>
      <c r="I6" s="102"/>
      <c r="J6" s="95"/>
      <c r="K6" s="100"/>
      <c r="L6" s="103"/>
      <c r="M6" s="95"/>
      <c r="N6" s="96"/>
    </row>
    <row r="7" spans="1:14" ht="24.95" customHeight="1" x14ac:dyDescent="0.2">
      <c r="A7" s="51"/>
      <c r="B7" s="65"/>
      <c r="C7" s="101"/>
      <c r="D7" s="92"/>
      <c r="E7" s="192"/>
      <c r="F7" s="53"/>
      <c r="G7" s="60"/>
      <c r="H7" s="93"/>
      <c r="I7" s="102"/>
      <c r="J7" s="95"/>
      <c r="K7" s="100"/>
      <c r="L7" s="102"/>
      <c r="M7" s="95"/>
      <c r="N7" s="96"/>
    </row>
    <row r="8" spans="1:14" ht="24.95" customHeight="1" x14ac:dyDescent="0.2">
      <c r="A8" s="51"/>
      <c r="B8" s="61"/>
      <c r="C8" s="104"/>
      <c r="D8" s="92"/>
      <c r="E8" s="192"/>
      <c r="F8" s="53"/>
      <c r="G8" s="60"/>
      <c r="H8" s="93"/>
      <c r="I8" s="102"/>
      <c r="J8" s="95"/>
      <c r="K8" s="100"/>
      <c r="L8" s="102"/>
      <c r="M8" s="95"/>
      <c r="N8" s="96"/>
    </row>
    <row r="9" spans="1:14" ht="24.95" customHeight="1" x14ac:dyDescent="0.2">
      <c r="A9" s="51"/>
      <c r="B9" s="61"/>
      <c r="C9" s="104"/>
      <c r="D9" s="92"/>
      <c r="E9" s="192"/>
      <c r="F9" s="53"/>
      <c r="G9" s="60"/>
      <c r="H9" s="93"/>
      <c r="I9" s="102"/>
      <c r="J9" s="95"/>
      <c r="K9" s="100"/>
      <c r="L9" s="102"/>
      <c r="M9" s="95"/>
      <c r="N9" s="96"/>
    </row>
    <row r="10" spans="1:14" ht="24.95" customHeight="1" x14ac:dyDescent="0.2">
      <c r="A10" s="51"/>
      <c r="B10" s="65"/>
      <c r="C10" s="101"/>
      <c r="D10" s="92"/>
      <c r="E10" s="192"/>
      <c r="F10" s="53"/>
      <c r="G10" s="60"/>
      <c r="H10" s="93"/>
      <c r="I10" s="102"/>
      <c r="J10" s="95"/>
      <c r="K10" s="100"/>
      <c r="L10" s="102"/>
      <c r="M10" s="95"/>
      <c r="N10" s="96"/>
    </row>
    <row r="11" spans="1:14" ht="24.95" customHeight="1" x14ac:dyDescent="0.2">
      <c r="A11" s="51"/>
      <c r="B11" s="61"/>
      <c r="C11" s="104"/>
      <c r="D11" s="92"/>
      <c r="E11" s="192"/>
      <c r="F11" s="53"/>
      <c r="G11" s="60"/>
      <c r="H11" s="93"/>
      <c r="I11" s="102"/>
      <c r="J11" s="95"/>
      <c r="K11" s="100"/>
      <c r="L11" s="102"/>
      <c r="M11" s="95"/>
      <c r="N11" s="96"/>
    </row>
    <row r="12" spans="1:14" s="66" customFormat="1" ht="24.95" customHeight="1" x14ac:dyDescent="0.25">
      <c r="A12" s="51"/>
      <c r="B12" s="61"/>
      <c r="C12" s="105"/>
      <c r="D12" s="92"/>
      <c r="E12" s="192"/>
      <c r="F12" s="53"/>
      <c r="G12" s="60"/>
      <c r="H12" s="93"/>
      <c r="I12" s="60"/>
      <c r="J12" s="95"/>
      <c r="K12" s="100"/>
      <c r="L12" s="60"/>
      <c r="M12" s="95"/>
      <c r="N12" s="96"/>
    </row>
    <row r="13" spans="1:14" s="67" customFormat="1" ht="24.95" customHeight="1" x14ac:dyDescent="0.25">
      <c r="A13" s="51"/>
      <c r="B13" s="61"/>
      <c r="C13" s="105"/>
      <c r="D13" s="92"/>
      <c r="E13" s="192"/>
      <c r="F13" s="53"/>
      <c r="G13" s="60"/>
      <c r="H13" s="93"/>
      <c r="I13" s="103"/>
      <c r="J13" s="95"/>
      <c r="K13" s="100"/>
      <c r="L13" s="103"/>
      <c r="M13" s="95"/>
      <c r="N13" s="96"/>
    </row>
    <row r="14" spans="1:14" ht="24.95" customHeight="1" x14ac:dyDescent="0.2">
      <c r="A14" s="51"/>
      <c r="B14" s="70"/>
      <c r="C14" s="106"/>
      <c r="D14" s="92"/>
      <c r="E14" s="192"/>
      <c r="F14" s="53"/>
      <c r="G14" s="60"/>
      <c r="H14" s="93"/>
      <c r="I14" s="102"/>
      <c r="J14" s="95"/>
      <c r="K14" s="100"/>
      <c r="L14" s="102"/>
      <c r="M14" s="95"/>
      <c r="N14" s="96"/>
    </row>
    <row r="15" spans="1:14" ht="24.95" customHeight="1" x14ac:dyDescent="0.2">
      <c r="A15" s="51"/>
      <c r="B15" s="70"/>
      <c r="C15" s="106"/>
      <c r="D15" s="92"/>
      <c r="E15" s="192"/>
      <c r="F15" s="53"/>
      <c r="G15" s="60"/>
      <c r="H15" s="93"/>
      <c r="I15" s="102"/>
      <c r="J15" s="95"/>
      <c r="K15" s="100"/>
      <c r="L15" s="102"/>
      <c r="M15" s="95"/>
      <c r="N15" s="96"/>
    </row>
    <row r="16" spans="1:14" ht="24.95" customHeight="1" x14ac:dyDescent="0.2">
      <c r="A16" s="51"/>
      <c r="B16" s="70"/>
      <c r="C16" s="106"/>
      <c r="D16" s="92"/>
      <c r="E16" s="192"/>
      <c r="F16" s="53"/>
      <c r="G16" s="60"/>
      <c r="H16" s="93"/>
      <c r="I16" s="102"/>
      <c r="J16" s="95"/>
      <c r="K16" s="100"/>
      <c r="L16" s="102"/>
      <c r="M16" s="95"/>
      <c r="N16" s="96"/>
    </row>
    <row r="17" spans="1:14" ht="24.95" customHeight="1" x14ac:dyDescent="0.2">
      <c r="A17" s="51"/>
      <c r="B17" s="70"/>
      <c r="C17" s="106"/>
      <c r="D17" s="92"/>
      <c r="E17" s="192"/>
      <c r="F17" s="53"/>
      <c r="G17" s="60"/>
      <c r="H17" s="93"/>
      <c r="I17" s="102"/>
      <c r="J17" s="95"/>
      <c r="K17" s="100"/>
      <c r="L17" s="102"/>
      <c r="M17" s="95"/>
      <c r="N17" s="96"/>
    </row>
    <row r="18" spans="1:14" ht="24.95" customHeight="1" x14ac:dyDescent="0.2">
      <c r="A18" s="51"/>
      <c r="B18" s="70"/>
      <c r="C18" s="106"/>
      <c r="D18" s="92"/>
      <c r="E18" s="192"/>
      <c r="F18" s="53"/>
      <c r="G18" s="60"/>
      <c r="H18" s="93"/>
      <c r="I18" s="102"/>
      <c r="J18" s="95"/>
      <c r="K18" s="100"/>
      <c r="L18" s="102"/>
      <c r="M18" s="95"/>
      <c r="N18" s="96"/>
    </row>
    <row r="19" spans="1:14" ht="24.95" customHeight="1" x14ac:dyDescent="0.2">
      <c r="A19" s="51"/>
      <c r="B19" s="70"/>
      <c r="C19" s="106"/>
      <c r="D19" s="92"/>
      <c r="E19" s="192"/>
      <c r="F19" s="53"/>
      <c r="G19" s="60"/>
      <c r="H19" s="93"/>
      <c r="I19" s="102"/>
      <c r="J19" s="95"/>
      <c r="K19" s="100"/>
      <c r="L19" s="102"/>
      <c r="M19" s="95"/>
      <c r="N19" s="96"/>
    </row>
    <row r="20" spans="1:14" ht="24.95" customHeight="1" x14ac:dyDescent="0.2">
      <c r="A20" s="51"/>
      <c r="B20" s="70"/>
      <c r="C20" s="106"/>
      <c r="D20" s="92"/>
      <c r="E20" s="192"/>
      <c r="F20" s="53"/>
      <c r="G20" s="60"/>
      <c r="H20" s="93"/>
      <c r="I20" s="102"/>
      <c r="J20" s="95"/>
      <c r="K20" s="100"/>
      <c r="L20" s="102"/>
      <c r="M20" s="95"/>
      <c r="N20" s="96"/>
    </row>
    <row r="21" spans="1:14" ht="24.95" customHeight="1" x14ac:dyDescent="0.2">
      <c r="A21" s="51"/>
      <c r="B21" s="70"/>
      <c r="C21" s="106"/>
      <c r="D21" s="92"/>
      <c r="E21" s="192"/>
      <c r="F21" s="53"/>
      <c r="G21" s="60"/>
      <c r="H21" s="93"/>
      <c r="I21" s="102"/>
      <c r="J21" s="95"/>
      <c r="K21" s="100"/>
      <c r="L21" s="102"/>
      <c r="M21" s="95"/>
      <c r="N21" s="96"/>
    </row>
    <row r="22" spans="1:14" ht="24.95" customHeight="1" x14ac:dyDescent="0.2">
      <c r="A22" s="51"/>
      <c r="B22" s="70"/>
      <c r="C22" s="106"/>
      <c r="D22" s="92"/>
      <c r="E22" s="192"/>
      <c r="F22" s="53"/>
      <c r="G22" s="60"/>
      <c r="H22" s="93"/>
      <c r="I22" s="102"/>
      <c r="J22" s="95"/>
      <c r="K22" s="100"/>
      <c r="L22" s="102"/>
      <c r="M22" s="95"/>
      <c r="N22" s="96"/>
    </row>
    <row r="23" spans="1:14" ht="24.95" customHeight="1" x14ac:dyDescent="0.2">
      <c r="A23" s="51"/>
      <c r="B23" s="70"/>
      <c r="C23" s="106"/>
      <c r="D23" s="92"/>
      <c r="E23" s="192"/>
      <c r="F23" s="53"/>
      <c r="G23" s="60"/>
      <c r="H23" s="93"/>
      <c r="I23" s="102"/>
      <c r="J23" s="95"/>
      <c r="K23" s="100"/>
      <c r="L23" s="102"/>
      <c r="M23" s="95"/>
      <c r="N23" s="96"/>
    </row>
    <row r="24" spans="1:14" ht="24.95" customHeight="1" x14ac:dyDescent="0.2">
      <c r="A24" s="51"/>
      <c r="B24" s="70"/>
      <c r="C24" s="106"/>
      <c r="D24" s="92"/>
      <c r="E24" s="192"/>
      <c r="F24" s="53"/>
      <c r="G24" s="60"/>
      <c r="H24" s="93"/>
      <c r="I24" s="102"/>
      <c r="J24" s="95"/>
      <c r="K24" s="100"/>
      <c r="L24" s="103"/>
      <c r="M24" s="95"/>
      <c r="N24" s="96"/>
    </row>
    <row r="25" spans="1:14" ht="24.95" customHeight="1" x14ac:dyDescent="0.2">
      <c r="A25" s="51"/>
      <c r="B25" s="70"/>
      <c r="C25" s="106"/>
      <c r="D25" s="92"/>
      <c r="E25" s="192"/>
      <c r="F25" s="53"/>
      <c r="G25" s="60"/>
      <c r="H25" s="93"/>
      <c r="I25" s="102"/>
      <c r="J25" s="95"/>
      <c r="K25" s="100"/>
      <c r="L25" s="102"/>
      <c r="M25" s="95"/>
      <c r="N25" s="96"/>
    </row>
    <row r="26" spans="1:14" ht="24.95" customHeight="1" x14ac:dyDescent="0.2">
      <c r="A26" s="51"/>
      <c r="B26" s="70"/>
      <c r="C26" s="106"/>
      <c r="D26" s="92"/>
      <c r="E26" s="192"/>
      <c r="F26" s="53"/>
      <c r="G26" s="60"/>
      <c r="H26" s="93"/>
      <c r="I26" s="102"/>
      <c r="J26" s="95"/>
      <c r="K26" s="100"/>
      <c r="L26" s="103"/>
      <c r="M26" s="95"/>
      <c r="N26" s="96"/>
    </row>
    <row r="27" spans="1:14" ht="24.95" customHeight="1" x14ac:dyDescent="0.2">
      <c r="A27" s="51"/>
      <c r="B27" s="70"/>
      <c r="C27" s="106"/>
      <c r="D27" s="92"/>
      <c r="E27" s="192"/>
      <c r="F27" s="53"/>
      <c r="G27" s="60"/>
      <c r="H27" s="93"/>
      <c r="I27" s="102"/>
      <c r="J27" s="95"/>
      <c r="K27" s="100"/>
      <c r="L27" s="103"/>
      <c r="M27" s="95"/>
      <c r="N27" s="96"/>
    </row>
    <row r="28" spans="1:14" ht="24.95" customHeight="1" x14ac:dyDescent="0.2">
      <c r="A28" s="51"/>
      <c r="B28" s="70"/>
      <c r="C28" s="106"/>
      <c r="D28" s="92"/>
      <c r="E28" s="192"/>
      <c r="F28" s="53"/>
      <c r="G28" s="60"/>
      <c r="H28" s="93"/>
      <c r="I28" s="102"/>
      <c r="J28" s="95"/>
      <c r="K28" s="100"/>
      <c r="L28" s="102"/>
      <c r="M28" s="95"/>
      <c r="N28" s="96"/>
    </row>
    <row r="29" spans="1:14" ht="24.95" customHeight="1" x14ac:dyDescent="0.2">
      <c r="A29" s="51"/>
      <c r="B29" s="70"/>
      <c r="C29" s="106"/>
      <c r="D29" s="92"/>
      <c r="E29" s="192"/>
      <c r="F29" s="53"/>
      <c r="G29" s="60"/>
      <c r="H29" s="93"/>
      <c r="I29" s="102"/>
      <c r="J29" s="95"/>
      <c r="K29" s="100"/>
      <c r="L29" s="102"/>
      <c r="M29" s="95"/>
      <c r="N29" s="96"/>
    </row>
    <row r="30" spans="1:14" ht="24.95" customHeight="1" x14ac:dyDescent="0.2">
      <c r="A30" s="51"/>
      <c r="B30" s="70"/>
      <c r="C30" s="106"/>
      <c r="D30" s="92"/>
      <c r="E30" s="192"/>
      <c r="F30" s="53"/>
      <c r="G30" s="60"/>
      <c r="H30" s="93"/>
      <c r="I30" s="102"/>
      <c r="J30" s="95"/>
      <c r="K30" s="100"/>
      <c r="L30" s="102"/>
      <c r="M30" s="95"/>
      <c r="N30" s="96"/>
    </row>
    <row r="31" spans="1:14" ht="24.95" customHeight="1" x14ac:dyDescent="0.2">
      <c r="A31" s="51"/>
      <c r="B31" s="70"/>
      <c r="C31" s="106"/>
      <c r="D31" s="92"/>
      <c r="E31" s="192"/>
      <c r="F31" s="53"/>
      <c r="G31" s="60"/>
      <c r="H31" s="93"/>
      <c r="I31" s="102"/>
      <c r="J31" s="95"/>
      <c r="K31" s="100"/>
      <c r="L31" s="103"/>
      <c r="M31" s="95"/>
      <c r="N31" s="96"/>
    </row>
    <row r="32" spans="1:14" ht="24.95" customHeight="1" x14ac:dyDescent="0.2">
      <c r="A32" s="51"/>
      <c r="B32" s="70"/>
      <c r="C32" s="106"/>
      <c r="D32" s="92"/>
      <c r="E32" s="192"/>
      <c r="F32" s="53"/>
      <c r="G32" s="60"/>
      <c r="H32" s="93"/>
      <c r="I32" s="102"/>
      <c r="J32" s="95"/>
      <c r="K32" s="100"/>
      <c r="L32" s="102"/>
      <c r="M32" s="95"/>
      <c r="N32" s="96"/>
    </row>
    <row r="33" spans="1:14" ht="24.95" customHeight="1" x14ac:dyDescent="0.2">
      <c r="A33" s="51"/>
      <c r="B33" s="70"/>
      <c r="C33" s="106"/>
      <c r="D33" s="92"/>
      <c r="E33" s="192"/>
      <c r="F33" s="53"/>
      <c r="G33" s="60"/>
      <c r="H33" s="93"/>
      <c r="I33" s="102"/>
      <c r="J33" s="95"/>
      <c r="K33" s="100"/>
      <c r="L33" s="102"/>
      <c r="M33" s="95"/>
      <c r="N33" s="96"/>
    </row>
    <row r="34" spans="1:14" ht="24.95" customHeight="1" x14ac:dyDescent="0.2">
      <c r="A34" s="51"/>
      <c r="B34" s="70"/>
      <c r="C34" s="106"/>
      <c r="D34" s="92"/>
      <c r="E34" s="192"/>
      <c r="F34" s="53"/>
      <c r="G34" s="60"/>
      <c r="H34" s="93"/>
      <c r="I34" s="102"/>
      <c r="J34" s="95"/>
      <c r="K34" s="100"/>
      <c r="L34" s="102"/>
      <c r="M34" s="95"/>
      <c r="N34" s="96"/>
    </row>
    <row r="35" spans="1:14" ht="24.95" customHeight="1" x14ac:dyDescent="0.2">
      <c r="A35" s="51"/>
      <c r="B35" s="70"/>
      <c r="C35" s="106"/>
      <c r="D35" s="92"/>
      <c r="E35" s="192"/>
      <c r="F35" s="53"/>
      <c r="G35" s="60"/>
      <c r="H35" s="93"/>
      <c r="I35" s="102"/>
      <c r="J35" s="95"/>
      <c r="K35" s="100"/>
      <c r="L35" s="102"/>
      <c r="M35" s="95"/>
      <c r="N35" s="96"/>
    </row>
    <row r="36" spans="1:14" ht="24.95" customHeight="1" x14ac:dyDescent="0.2">
      <c r="A36" s="51"/>
      <c r="B36" s="70"/>
      <c r="C36" s="106"/>
      <c r="D36" s="92"/>
      <c r="E36" s="192"/>
      <c r="F36" s="53"/>
      <c r="G36" s="60"/>
      <c r="H36" s="93"/>
      <c r="I36" s="102"/>
      <c r="J36" s="95"/>
      <c r="K36" s="100"/>
      <c r="L36" s="102"/>
      <c r="M36" s="95"/>
      <c r="N36" s="96"/>
    </row>
    <row r="37" spans="1:14" ht="24.95" customHeight="1" x14ac:dyDescent="0.2">
      <c r="A37" s="51"/>
      <c r="B37" s="70"/>
      <c r="C37" s="106"/>
      <c r="D37" s="92"/>
      <c r="E37" s="192"/>
      <c r="F37" s="53"/>
      <c r="G37" s="60"/>
      <c r="H37" s="93"/>
      <c r="I37" s="102"/>
      <c r="J37" s="95"/>
      <c r="K37" s="100"/>
      <c r="L37" s="102"/>
      <c r="M37" s="95"/>
      <c r="N37" s="96"/>
    </row>
    <row r="38" spans="1:14" ht="24.95" customHeight="1" x14ac:dyDescent="0.2">
      <c r="A38" s="51"/>
      <c r="B38" s="70"/>
      <c r="C38" s="106"/>
      <c r="D38" s="92"/>
      <c r="E38" s="192"/>
      <c r="F38" s="53"/>
      <c r="G38" s="60"/>
      <c r="H38" s="93"/>
      <c r="I38" s="102"/>
      <c r="J38" s="95"/>
      <c r="K38" s="100"/>
      <c r="L38" s="102"/>
      <c r="M38" s="95"/>
      <c r="N38" s="96"/>
    </row>
    <row r="39" spans="1:14" ht="24.95" customHeight="1" x14ac:dyDescent="0.2">
      <c r="A39" s="51"/>
      <c r="B39" s="70"/>
      <c r="C39" s="106"/>
      <c r="D39" s="92"/>
      <c r="E39" s="192"/>
      <c r="F39" s="53"/>
      <c r="G39" s="60"/>
      <c r="H39" s="93"/>
      <c r="I39" s="102"/>
      <c r="J39" s="95"/>
      <c r="K39" s="100"/>
      <c r="L39" s="102"/>
      <c r="M39" s="95"/>
      <c r="N39" s="96"/>
    </row>
    <row r="40" spans="1:14" ht="24.95" customHeight="1" x14ac:dyDescent="0.2">
      <c r="A40" s="51"/>
      <c r="B40" s="70"/>
      <c r="C40" s="106"/>
      <c r="D40" s="92"/>
      <c r="E40" s="192"/>
      <c r="F40" s="53"/>
      <c r="G40" s="60"/>
      <c r="H40" s="93"/>
      <c r="I40" s="102"/>
      <c r="J40" s="95"/>
      <c r="K40" s="100"/>
      <c r="L40" s="102"/>
      <c r="M40" s="95"/>
      <c r="N40" s="96"/>
    </row>
    <row r="41" spans="1:14" ht="24.95" customHeight="1" x14ac:dyDescent="0.2">
      <c r="A41" s="51"/>
      <c r="B41" s="70"/>
      <c r="C41" s="106"/>
      <c r="D41" s="92"/>
      <c r="E41" s="192"/>
      <c r="F41" s="53"/>
      <c r="G41" s="60"/>
      <c r="H41" s="93"/>
      <c r="I41" s="102"/>
      <c r="J41" s="95"/>
      <c r="K41" s="100"/>
      <c r="L41" s="102"/>
      <c r="M41" s="95"/>
      <c r="N41" s="96"/>
    </row>
    <row r="42" spans="1:14" ht="24.95" customHeight="1" x14ac:dyDescent="0.2">
      <c r="A42" s="51"/>
      <c r="B42" s="70"/>
      <c r="C42" s="106"/>
      <c r="D42" s="92"/>
      <c r="E42" s="192"/>
      <c r="F42" s="53"/>
      <c r="G42" s="60"/>
      <c r="H42" s="93"/>
      <c r="I42" s="102"/>
      <c r="J42" s="95"/>
      <c r="K42" s="100"/>
      <c r="L42" s="102"/>
      <c r="M42" s="95"/>
      <c r="N42" s="96"/>
    </row>
    <row r="43" spans="1:14" ht="24.95" customHeight="1" x14ac:dyDescent="0.2">
      <c r="A43" s="51"/>
      <c r="B43" s="70"/>
      <c r="C43" s="106"/>
      <c r="D43" s="92"/>
      <c r="E43" s="192"/>
      <c r="F43" s="53"/>
      <c r="G43" s="60"/>
      <c r="H43" s="93"/>
      <c r="I43" s="102"/>
      <c r="J43" s="95"/>
      <c r="K43" s="100"/>
      <c r="L43" s="102"/>
      <c r="M43" s="95"/>
      <c r="N43" s="96"/>
    </row>
    <row r="44" spans="1:14" ht="24.95" customHeight="1" x14ac:dyDescent="0.2">
      <c r="A44" s="51"/>
      <c r="B44" s="70"/>
      <c r="C44" s="106"/>
      <c r="D44" s="92"/>
      <c r="E44" s="192"/>
      <c r="F44" s="53"/>
      <c r="G44" s="60"/>
      <c r="H44" s="93"/>
      <c r="I44" s="102"/>
      <c r="J44" s="95"/>
      <c r="K44" s="100"/>
      <c r="L44" s="102"/>
      <c r="M44" s="95"/>
      <c r="N44" s="96"/>
    </row>
    <row r="45" spans="1:14" ht="24.95" customHeight="1" x14ac:dyDescent="0.2">
      <c r="A45" s="51"/>
      <c r="B45" s="70"/>
      <c r="C45" s="106"/>
      <c r="D45" s="92"/>
      <c r="E45" s="192"/>
      <c r="F45" s="53"/>
      <c r="G45" s="60"/>
      <c r="H45" s="93"/>
      <c r="I45" s="102"/>
      <c r="J45" s="95"/>
      <c r="K45" s="100"/>
      <c r="L45" s="102"/>
      <c r="M45" s="95"/>
      <c r="N45" s="96"/>
    </row>
    <row r="46" spans="1:14" ht="24.95" customHeight="1" x14ac:dyDescent="0.2">
      <c r="A46" s="51"/>
      <c r="B46" s="70"/>
      <c r="C46" s="106"/>
      <c r="D46" s="92"/>
      <c r="E46" s="192"/>
      <c r="F46" s="53"/>
      <c r="G46" s="60"/>
      <c r="H46" s="93"/>
      <c r="I46" s="102"/>
      <c r="J46" s="95"/>
      <c r="K46" s="100"/>
      <c r="L46" s="103"/>
      <c r="M46" s="95"/>
      <c r="N46" s="96"/>
    </row>
    <row r="47" spans="1:14" ht="24.95" customHeight="1" x14ac:dyDescent="0.2">
      <c r="A47" s="51"/>
      <c r="B47" s="70"/>
      <c r="C47" s="106"/>
      <c r="D47" s="92"/>
      <c r="E47" s="192"/>
      <c r="F47" s="53"/>
      <c r="G47" s="60"/>
      <c r="H47" s="93"/>
      <c r="I47" s="102"/>
      <c r="J47" s="95"/>
      <c r="K47" s="100"/>
      <c r="L47" s="102"/>
      <c r="M47" s="95"/>
      <c r="N47" s="96"/>
    </row>
    <row r="48" spans="1:14" ht="24.95" customHeight="1" x14ac:dyDescent="0.2">
      <c r="A48" s="51"/>
      <c r="B48" s="70"/>
      <c r="C48" s="106"/>
      <c r="D48" s="92"/>
      <c r="E48" s="192"/>
      <c r="F48" s="53"/>
      <c r="G48" s="60"/>
      <c r="H48" s="93"/>
      <c r="I48" s="102"/>
      <c r="J48" s="95"/>
      <c r="K48" s="100"/>
      <c r="L48" s="102"/>
      <c r="M48" s="95"/>
      <c r="N48" s="96"/>
    </row>
    <row r="49" spans="1:14" ht="24.95" customHeight="1" x14ac:dyDescent="0.2">
      <c r="A49" s="51"/>
      <c r="B49" s="70"/>
      <c r="C49" s="106"/>
      <c r="D49" s="92"/>
      <c r="E49" s="192"/>
      <c r="F49" s="53"/>
      <c r="G49" s="60"/>
      <c r="H49" s="93"/>
      <c r="I49" s="102"/>
      <c r="J49" s="95"/>
      <c r="K49" s="100"/>
      <c r="L49" s="103"/>
      <c r="M49" s="95"/>
      <c r="N49" s="96"/>
    </row>
    <row r="50" spans="1:14" ht="24.95" customHeight="1" x14ac:dyDescent="0.2">
      <c r="A50" s="51"/>
      <c r="B50" s="70"/>
      <c r="C50" s="106"/>
      <c r="D50" s="92"/>
      <c r="E50" s="192"/>
      <c r="F50" s="53"/>
      <c r="G50" s="60"/>
      <c r="H50" s="93"/>
      <c r="I50" s="102"/>
      <c r="J50" s="95"/>
      <c r="K50" s="100"/>
      <c r="L50" s="102"/>
      <c r="M50" s="95"/>
      <c r="N50" s="96"/>
    </row>
    <row r="51" spans="1:14" ht="24.95" customHeight="1" x14ac:dyDescent="0.2">
      <c r="A51" s="51"/>
      <c r="B51" s="70"/>
      <c r="C51" s="106"/>
      <c r="D51" s="92"/>
      <c r="E51" s="192"/>
      <c r="F51" s="53"/>
      <c r="G51" s="60"/>
      <c r="H51" s="93"/>
      <c r="I51" s="102"/>
      <c r="J51" s="95"/>
      <c r="K51" s="100"/>
      <c r="L51" s="103"/>
      <c r="M51" s="95"/>
      <c r="N51" s="96"/>
    </row>
    <row r="52" spans="1:14" ht="24.95" customHeight="1" x14ac:dyDescent="0.2">
      <c r="A52" s="51"/>
      <c r="B52" s="70"/>
      <c r="C52" s="106"/>
      <c r="D52" s="92"/>
      <c r="E52" s="192"/>
      <c r="F52" s="53"/>
      <c r="G52" s="60"/>
      <c r="H52" s="93"/>
      <c r="I52" s="102"/>
      <c r="J52" s="95"/>
      <c r="K52" s="100"/>
      <c r="L52" s="103"/>
      <c r="M52" s="95"/>
      <c r="N52" s="96"/>
    </row>
    <row r="53" spans="1:14" ht="24.95" customHeight="1" x14ac:dyDescent="0.2">
      <c r="A53" s="51"/>
      <c r="B53" s="70"/>
      <c r="C53" s="106"/>
      <c r="D53" s="92"/>
      <c r="E53" s="192"/>
      <c r="F53" s="53"/>
      <c r="G53" s="60"/>
      <c r="H53" s="93"/>
      <c r="I53" s="102"/>
      <c r="J53" s="95"/>
      <c r="K53" s="100"/>
      <c r="L53" s="102"/>
      <c r="M53" s="95"/>
      <c r="N53" s="96"/>
    </row>
    <row r="54" spans="1:14" ht="24.95" customHeight="1" x14ac:dyDescent="0.2">
      <c r="A54" s="51"/>
      <c r="B54" s="70"/>
      <c r="C54" s="106"/>
      <c r="D54" s="92"/>
      <c r="E54" s="192"/>
      <c r="F54" s="53"/>
      <c r="G54" s="60"/>
      <c r="H54" s="93"/>
      <c r="I54" s="102"/>
      <c r="J54" s="95"/>
      <c r="K54" s="100"/>
      <c r="L54" s="102"/>
      <c r="M54" s="95"/>
      <c r="N54" s="96"/>
    </row>
    <row r="55" spans="1:14" ht="24.95" customHeight="1" x14ac:dyDescent="0.2">
      <c r="A55" s="51"/>
      <c r="B55" s="70"/>
      <c r="C55" s="106"/>
      <c r="D55" s="92"/>
      <c r="E55" s="192"/>
      <c r="F55" s="53"/>
      <c r="G55" s="60"/>
      <c r="H55" s="93"/>
      <c r="I55" s="102"/>
      <c r="J55" s="95"/>
      <c r="K55" s="100"/>
      <c r="L55" s="102"/>
      <c r="M55" s="95"/>
      <c r="N55" s="96"/>
    </row>
    <row r="56" spans="1:14" ht="24.95" customHeight="1" x14ac:dyDescent="0.2">
      <c r="A56" s="51"/>
      <c r="B56" s="70"/>
      <c r="C56" s="106"/>
      <c r="D56" s="92"/>
      <c r="E56" s="192"/>
      <c r="F56" s="53"/>
      <c r="G56" s="60"/>
      <c r="H56" s="93"/>
      <c r="I56" s="102"/>
      <c r="J56" s="95"/>
      <c r="K56" s="100"/>
      <c r="L56" s="103"/>
      <c r="M56" s="95"/>
      <c r="N56" s="96"/>
    </row>
    <row r="57" spans="1:14" ht="24.95" customHeight="1" x14ac:dyDescent="0.2">
      <c r="A57" s="51"/>
      <c r="B57" s="70"/>
      <c r="C57" s="106"/>
      <c r="D57" s="92"/>
      <c r="E57" s="192"/>
      <c r="F57" s="53"/>
      <c r="G57" s="60"/>
      <c r="H57" s="93"/>
      <c r="I57" s="102"/>
      <c r="J57" s="95"/>
      <c r="K57" s="100"/>
      <c r="L57" s="102"/>
      <c r="M57" s="95"/>
      <c r="N57" s="96"/>
    </row>
    <row r="58" spans="1:14" ht="24.95" customHeight="1" x14ac:dyDescent="0.2">
      <c r="A58" s="51"/>
      <c r="B58" s="70"/>
      <c r="C58" s="106"/>
      <c r="D58" s="92"/>
      <c r="E58" s="192"/>
      <c r="F58" s="53"/>
      <c r="G58" s="60"/>
      <c r="H58" s="93"/>
      <c r="I58" s="102"/>
      <c r="J58" s="95"/>
      <c r="K58" s="100"/>
      <c r="L58" s="102"/>
      <c r="M58" s="95"/>
      <c r="N58" s="96"/>
    </row>
    <row r="59" spans="1:14" ht="24.95" customHeight="1" x14ac:dyDescent="0.2">
      <c r="A59" s="51"/>
      <c r="B59" s="70"/>
      <c r="C59" s="106"/>
      <c r="D59" s="92"/>
      <c r="E59" s="192"/>
      <c r="F59" s="53"/>
      <c r="G59" s="60"/>
      <c r="H59" s="93"/>
      <c r="I59" s="102"/>
      <c r="J59" s="95"/>
      <c r="K59" s="100"/>
      <c r="L59" s="102"/>
      <c r="M59" s="95"/>
      <c r="N59" s="96"/>
    </row>
    <row r="60" spans="1:14" ht="24.95" customHeight="1" x14ac:dyDescent="0.2">
      <c r="A60" s="51"/>
      <c r="B60" s="70"/>
      <c r="C60" s="106"/>
      <c r="D60" s="92"/>
      <c r="E60" s="192"/>
      <c r="F60" s="53"/>
      <c r="G60" s="60"/>
      <c r="H60" s="93"/>
      <c r="I60" s="102"/>
      <c r="J60" s="95"/>
      <c r="K60" s="100"/>
      <c r="L60" s="102"/>
      <c r="M60" s="95"/>
      <c r="N60" s="96"/>
    </row>
    <row r="61" spans="1:14" ht="24.95" customHeight="1" x14ac:dyDescent="0.2">
      <c r="A61" s="51"/>
      <c r="B61" s="70"/>
      <c r="C61" s="106"/>
      <c r="D61" s="92"/>
      <c r="E61" s="192"/>
      <c r="F61" s="53"/>
      <c r="G61" s="60"/>
      <c r="H61" s="93"/>
      <c r="I61" s="102"/>
      <c r="J61" s="95"/>
      <c r="K61" s="100"/>
      <c r="L61" s="102"/>
      <c r="M61" s="95"/>
      <c r="N61" s="96"/>
    </row>
    <row r="62" spans="1:14" ht="24.95" customHeight="1" x14ac:dyDescent="0.2">
      <c r="A62" s="51"/>
      <c r="B62" s="70"/>
      <c r="C62" s="106"/>
      <c r="D62" s="92"/>
      <c r="E62" s="192"/>
      <c r="F62" s="53"/>
      <c r="G62" s="60"/>
      <c r="H62" s="93"/>
      <c r="I62" s="102"/>
      <c r="J62" s="95"/>
      <c r="K62" s="100"/>
      <c r="L62" s="102"/>
      <c r="M62" s="95"/>
      <c r="N62" s="96"/>
    </row>
    <row r="63" spans="1:14" ht="24.95" customHeight="1" x14ac:dyDescent="0.2">
      <c r="A63" s="51"/>
      <c r="B63" s="70"/>
      <c r="C63" s="106"/>
      <c r="D63" s="92"/>
      <c r="E63" s="192"/>
      <c r="F63" s="53"/>
      <c r="G63" s="60"/>
      <c r="H63" s="93"/>
      <c r="I63" s="102"/>
      <c r="J63" s="95"/>
      <c r="K63" s="100"/>
      <c r="L63" s="102"/>
      <c r="M63" s="95"/>
      <c r="N63" s="96"/>
    </row>
    <row r="64" spans="1:14" ht="24.95" customHeight="1" x14ac:dyDescent="0.2">
      <c r="A64" s="51"/>
      <c r="B64" s="70"/>
      <c r="C64" s="106"/>
      <c r="D64" s="92"/>
      <c r="E64" s="192"/>
      <c r="F64" s="53"/>
      <c r="G64" s="60"/>
      <c r="H64" s="93"/>
      <c r="I64" s="102"/>
      <c r="J64" s="95"/>
      <c r="K64" s="100"/>
      <c r="L64" s="102"/>
      <c r="M64" s="95"/>
      <c r="N64" s="96"/>
    </row>
    <row r="65" spans="1:14" ht="24.95" customHeight="1" x14ac:dyDescent="0.2">
      <c r="A65" s="51"/>
      <c r="B65" s="70"/>
      <c r="C65" s="106"/>
      <c r="D65" s="92"/>
      <c r="E65" s="192"/>
      <c r="F65" s="53"/>
      <c r="G65" s="60"/>
      <c r="H65" s="93"/>
      <c r="I65" s="102"/>
      <c r="J65" s="95"/>
      <c r="K65" s="100"/>
      <c r="L65" s="102"/>
      <c r="M65" s="95"/>
      <c r="N65" s="96"/>
    </row>
    <row r="66" spans="1:14" ht="24.95" customHeight="1" x14ac:dyDescent="0.2">
      <c r="A66" s="51"/>
      <c r="B66" s="70"/>
      <c r="C66" s="106"/>
      <c r="D66" s="92"/>
      <c r="E66" s="192"/>
      <c r="F66" s="53"/>
      <c r="G66" s="60"/>
      <c r="H66" s="93"/>
      <c r="I66" s="102"/>
      <c r="J66" s="95"/>
      <c r="K66" s="100"/>
      <c r="L66" s="102"/>
      <c r="M66" s="95"/>
      <c r="N66" s="96"/>
    </row>
    <row r="67" spans="1:14" ht="24.95" customHeight="1" x14ac:dyDescent="0.2">
      <c r="A67" s="51"/>
      <c r="B67" s="70"/>
      <c r="C67" s="106"/>
      <c r="D67" s="92"/>
      <c r="E67" s="192"/>
      <c r="F67" s="53"/>
      <c r="G67" s="60"/>
      <c r="H67" s="93"/>
      <c r="I67" s="102"/>
      <c r="J67" s="95"/>
      <c r="K67" s="100"/>
      <c r="L67" s="102"/>
      <c r="M67" s="95"/>
      <c r="N67" s="96"/>
    </row>
    <row r="68" spans="1:14" ht="24.95" customHeight="1" x14ac:dyDescent="0.2">
      <c r="A68" s="51"/>
      <c r="B68" s="70"/>
      <c r="C68" s="106"/>
      <c r="D68" s="92"/>
      <c r="E68" s="192"/>
      <c r="F68" s="53"/>
      <c r="G68" s="60"/>
      <c r="H68" s="93"/>
      <c r="I68" s="102"/>
      <c r="J68" s="95"/>
      <c r="K68" s="100"/>
      <c r="L68" s="102"/>
      <c r="M68" s="95"/>
      <c r="N68" s="96"/>
    </row>
    <row r="69" spans="1:14" ht="24.95" customHeight="1" x14ac:dyDescent="0.2">
      <c r="A69" s="51"/>
      <c r="B69" s="70"/>
      <c r="C69" s="106"/>
      <c r="D69" s="92"/>
      <c r="E69" s="192"/>
      <c r="F69" s="53"/>
      <c r="G69" s="60"/>
      <c r="H69" s="93"/>
      <c r="I69" s="102"/>
      <c r="J69" s="95"/>
      <c r="K69" s="100"/>
      <c r="L69" s="102"/>
      <c r="M69" s="95"/>
      <c r="N69" s="96"/>
    </row>
    <row r="70" spans="1:14" ht="24.95" customHeight="1" x14ac:dyDescent="0.2">
      <c r="A70" s="51"/>
      <c r="B70" s="70"/>
      <c r="C70" s="106"/>
      <c r="D70" s="92"/>
      <c r="E70" s="192"/>
      <c r="F70" s="53"/>
      <c r="G70" s="60"/>
      <c r="H70" s="93"/>
      <c r="I70" s="102"/>
      <c r="J70" s="95"/>
      <c r="K70" s="100"/>
      <c r="L70" s="102"/>
      <c r="M70" s="95"/>
      <c r="N70" s="96"/>
    </row>
    <row r="71" spans="1:14" ht="24.95" customHeight="1" x14ac:dyDescent="0.2">
      <c r="A71" s="51"/>
      <c r="B71" s="70"/>
      <c r="C71" s="106"/>
      <c r="D71" s="92"/>
      <c r="E71" s="192"/>
      <c r="F71" s="53"/>
      <c r="G71" s="60"/>
      <c r="H71" s="93"/>
      <c r="I71" s="102"/>
      <c r="J71" s="95"/>
      <c r="K71" s="100"/>
      <c r="L71" s="102"/>
      <c r="M71" s="95"/>
      <c r="N71" s="96"/>
    </row>
    <row r="72" spans="1:14" ht="24.95" customHeight="1" x14ac:dyDescent="0.2">
      <c r="A72" s="51"/>
      <c r="B72" s="70"/>
      <c r="C72" s="106"/>
      <c r="D72" s="92"/>
      <c r="E72" s="192"/>
      <c r="F72" s="53"/>
      <c r="G72" s="60"/>
      <c r="H72" s="93"/>
      <c r="I72" s="102"/>
      <c r="J72" s="95"/>
      <c r="K72" s="100"/>
      <c r="L72" s="102"/>
      <c r="M72" s="95"/>
      <c r="N72" s="96"/>
    </row>
    <row r="73" spans="1:14" ht="24.95" customHeight="1" x14ac:dyDescent="0.2">
      <c r="A73" s="51"/>
      <c r="B73" s="70"/>
      <c r="C73" s="106"/>
      <c r="D73" s="92"/>
      <c r="E73" s="192"/>
      <c r="F73" s="53"/>
      <c r="G73" s="60"/>
      <c r="H73" s="93"/>
      <c r="I73" s="102"/>
      <c r="J73" s="95"/>
      <c r="K73" s="100"/>
      <c r="L73" s="102"/>
      <c r="M73" s="95"/>
      <c r="N73" s="96"/>
    </row>
    <row r="74" spans="1:14" ht="24.95" customHeight="1" x14ac:dyDescent="0.2">
      <c r="A74" s="51"/>
      <c r="B74" s="70"/>
      <c r="C74" s="106"/>
      <c r="D74" s="92"/>
      <c r="E74" s="192"/>
      <c r="F74" s="53"/>
      <c r="G74" s="60"/>
      <c r="H74" s="93"/>
      <c r="I74" s="102"/>
      <c r="J74" s="95"/>
      <c r="K74" s="100"/>
      <c r="L74" s="102"/>
      <c r="M74" s="95"/>
      <c r="N74" s="96"/>
    </row>
    <row r="75" spans="1:14" ht="24.95" customHeight="1" x14ac:dyDescent="0.2">
      <c r="A75" s="51"/>
      <c r="B75" s="70"/>
      <c r="C75" s="106"/>
      <c r="D75" s="92"/>
      <c r="E75" s="192"/>
      <c r="F75" s="53"/>
      <c r="G75" s="60"/>
      <c r="H75" s="93"/>
      <c r="I75" s="102"/>
      <c r="J75" s="95"/>
      <c r="K75" s="100"/>
      <c r="L75" s="102"/>
      <c r="M75" s="95"/>
      <c r="N75" s="96"/>
    </row>
    <row r="76" spans="1:14" ht="24.95" customHeight="1" x14ac:dyDescent="0.2">
      <c r="A76" s="51"/>
      <c r="B76" s="70"/>
      <c r="C76" s="106"/>
      <c r="D76" s="92"/>
      <c r="E76" s="192"/>
      <c r="F76" s="53"/>
      <c r="G76" s="60"/>
      <c r="H76" s="93"/>
      <c r="I76" s="102"/>
      <c r="J76" s="95"/>
      <c r="K76" s="100"/>
      <c r="L76" s="102"/>
      <c r="M76" s="95"/>
      <c r="N76" s="96"/>
    </row>
    <row r="77" spans="1:14" ht="24.95" customHeight="1" x14ac:dyDescent="0.2">
      <c r="A77" s="51"/>
      <c r="B77" s="70"/>
      <c r="C77" s="106"/>
      <c r="D77" s="92"/>
      <c r="E77" s="192"/>
      <c r="F77" s="53"/>
      <c r="G77" s="60"/>
      <c r="H77" s="93"/>
      <c r="I77" s="102"/>
      <c r="J77" s="95"/>
      <c r="K77" s="100"/>
      <c r="L77" s="102"/>
      <c r="M77" s="95"/>
      <c r="N77" s="96"/>
    </row>
    <row r="78" spans="1:14" ht="24.95" customHeight="1" x14ac:dyDescent="0.2">
      <c r="A78" s="51"/>
      <c r="B78" s="70"/>
      <c r="C78" s="106"/>
      <c r="D78" s="92"/>
      <c r="E78" s="192"/>
      <c r="F78" s="53"/>
      <c r="G78" s="60"/>
      <c r="H78" s="93"/>
      <c r="I78" s="102"/>
      <c r="J78" s="95"/>
      <c r="K78" s="100"/>
      <c r="L78" s="102"/>
      <c r="M78" s="95"/>
      <c r="N78" s="96"/>
    </row>
    <row r="79" spans="1:14" ht="24.95" customHeight="1" x14ac:dyDescent="0.2">
      <c r="A79" s="51"/>
      <c r="B79" s="70"/>
      <c r="C79" s="106"/>
      <c r="D79" s="92"/>
      <c r="E79" s="192"/>
      <c r="F79" s="53"/>
      <c r="G79" s="60"/>
      <c r="H79" s="93"/>
      <c r="I79" s="102"/>
      <c r="J79" s="95"/>
      <c r="K79" s="100"/>
      <c r="L79" s="102"/>
      <c r="M79" s="95"/>
      <c r="N79" s="96"/>
    </row>
    <row r="80" spans="1:14" ht="24.95" customHeight="1" x14ac:dyDescent="0.2">
      <c r="A80" s="51"/>
      <c r="B80" s="70"/>
      <c r="C80" s="106"/>
      <c r="D80" s="92"/>
      <c r="E80" s="192"/>
      <c r="F80" s="53"/>
      <c r="G80" s="60"/>
      <c r="H80" s="93"/>
      <c r="I80" s="102"/>
      <c r="J80" s="95"/>
      <c r="K80" s="100"/>
      <c r="L80" s="102"/>
      <c r="M80" s="95"/>
      <c r="N80" s="96"/>
    </row>
    <row r="81" spans="1:14" ht="24.95" customHeight="1" x14ac:dyDescent="0.2">
      <c r="A81" s="51"/>
      <c r="B81" s="70"/>
      <c r="C81" s="106"/>
      <c r="D81" s="92"/>
      <c r="E81" s="192"/>
      <c r="F81" s="53"/>
      <c r="G81" s="60"/>
      <c r="H81" s="93"/>
      <c r="I81" s="102"/>
      <c r="J81" s="95"/>
      <c r="K81" s="100"/>
      <c r="L81" s="102"/>
      <c r="M81" s="95"/>
      <c r="N81" s="96"/>
    </row>
    <row r="82" spans="1:14" ht="24.95" customHeight="1" x14ac:dyDescent="0.2">
      <c r="A82" s="51"/>
      <c r="B82" s="70"/>
      <c r="C82" s="106"/>
      <c r="D82" s="92"/>
      <c r="E82" s="192"/>
      <c r="F82" s="53"/>
      <c r="G82" s="60"/>
      <c r="H82" s="93"/>
      <c r="I82" s="102"/>
      <c r="J82" s="95"/>
      <c r="K82" s="100"/>
      <c r="L82" s="102"/>
      <c r="M82" s="95"/>
      <c r="N82" s="96"/>
    </row>
    <row r="83" spans="1:14" ht="24.95" customHeight="1" x14ac:dyDescent="0.2">
      <c r="A83" s="51"/>
      <c r="B83" s="70"/>
      <c r="C83" s="106"/>
      <c r="D83" s="92"/>
      <c r="E83" s="192"/>
      <c r="F83" s="53"/>
      <c r="G83" s="60"/>
      <c r="H83" s="93"/>
      <c r="I83" s="102"/>
      <c r="J83" s="95"/>
      <c r="K83" s="100"/>
      <c r="L83" s="102"/>
      <c r="M83" s="95"/>
      <c r="N83" s="96"/>
    </row>
    <row r="84" spans="1:14" ht="24.95" customHeight="1" x14ac:dyDescent="0.2">
      <c r="A84" s="51"/>
      <c r="B84" s="70"/>
      <c r="C84" s="106"/>
      <c r="D84" s="92"/>
      <c r="E84" s="192"/>
      <c r="F84" s="53"/>
      <c r="G84" s="60"/>
      <c r="H84" s="93"/>
      <c r="I84" s="102"/>
      <c r="J84" s="95"/>
      <c r="K84" s="100"/>
      <c r="L84" s="102"/>
      <c r="M84" s="95"/>
      <c r="N84" s="96"/>
    </row>
    <row r="85" spans="1:14" ht="24.95" customHeight="1" x14ac:dyDescent="0.2">
      <c r="A85" s="51"/>
      <c r="B85" s="70"/>
      <c r="C85" s="106"/>
      <c r="D85" s="92"/>
      <c r="E85" s="192"/>
      <c r="F85" s="53"/>
      <c r="G85" s="60"/>
      <c r="H85" s="93"/>
      <c r="I85" s="102"/>
      <c r="J85" s="95"/>
      <c r="K85" s="100"/>
      <c r="L85" s="102"/>
      <c r="M85" s="95"/>
      <c r="N85" s="96"/>
    </row>
    <row r="86" spans="1:14" ht="24.95" customHeight="1" x14ac:dyDescent="0.2">
      <c r="A86" s="51"/>
      <c r="B86" s="70"/>
      <c r="C86" s="106"/>
      <c r="D86" s="92"/>
      <c r="E86" s="192"/>
      <c r="F86" s="53"/>
      <c r="G86" s="60"/>
      <c r="H86" s="93"/>
      <c r="I86" s="102"/>
      <c r="J86" s="95"/>
      <c r="K86" s="100"/>
      <c r="L86" s="102"/>
      <c r="M86" s="95"/>
      <c r="N86" s="96"/>
    </row>
    <row r="87" spans="1:14" ht="24.95" customHeight="1" x14ac:dyDescent="0.2">
      <c r="A87" s="51"/>
      <c r="B87" s="70"/>
      <c r="C87" s="106"/>
      <c r="D87" s="92"/>
      <c r="E87" s="192"/>
      <c r="F87" s="53"/>
      <c r="G87" s="60"/>
      <c r="H87" s="93"/>
      <c r="I87" s="102"/>
      <c r="J87" s="95"/>
      <c r="K87" s="100"/>
      <c r="L87" s="102"/>
      <c r="M87" s="95"/>
      <c r="N87" s="96"/>
    </row>
    <row r="88" spans="1:14" ht="24.95" customHeight="1" x14ac:dyDescent="0.2">
      <c r="A88" s="51"/>
      <c r="B88" s="70"/>
      <c r="C88" s="106"/>
      <c r="D88" s="92"/>
      <c r="E88" s="192"/>
      <c r="F88" s="53"/>
      <c r="G88" s="60"/>
      <c r="H88" s="93"/>
      <c r="I88" s="102"/>
      <c r="J88" s="95"/>
      <c r="K88" s="100"/>
      <c r="L88" s="102"/>
      <c r="M88" s="95"/>
      <c r="N88" s="96"/>
    </row>
    <row r="89" spans="1:14" ht="24.95" customHeight="1" x14ac:dyDescent="0.2">
      <c r="A89" s="51"/>
      <c r="B89" s="70"/>
      <c r="C89" s="106"/>
      <c r="D89" s="92"/>
      <c r="E89" s="192"/>
      <c r="F89" s="53"/>
      <c r="G89" s="60"/>
      <c r="H89" s="93"/>
      <c r="I89" s="102"/>
      <c r="J89" s="95"/>
      <c r="K89" s="100"/>
      <c r="L89" s="102"/>
      <c r="M89" s="95"/>
      <c r="N89" s="96"/>
    </row>
    <row r="90" spans="1:14" ht="24.95" customHeight="1" x14ac:dyDescent="0.2">
      <c r="A90" s="51"/>
      <c r="B90" s="70"/>
      <c r="C90" s="106"/>
      <c r="D90" s="92"/>
      <c r="E90" s="192"/>
      <c r="F90" s="53"/>
      <c r="G90" s="60"/>
      <c r="H90" s="93"/>
      <c r="I90" s="102"/>
      <c r="J90" s="95"/>
      <c r="K90" s="100"/>
      <c r="L90" s="102"/>
      <c r="M90" s="95"/>
      <c r="N90" s="96"/>
    </row>
    <row r="91" spans="1:14" ht="24.95" customHeight="1" x14ac:dyDescent="0.2">
      <c r="A91" s="51"/>
      <c r="B91" s="70"/>
      <c r="C91" s="106"/>
      <c r="D91" s="92"/>
      <c r="E91" s="192"/>
      <c r="F91" s="53"/>
      <c r="G91" s="60"/>
      <c r="H91" s="93"/>
      <c r="I91" s="102"/>
      <c r="J91" s="95"/>
      <c r="K91" s="100"/>
      <c r="L91" s="102"/>
      <c r="M91" s="95"/>
      <c r="N91" s="96"/>
    </row>
    <row r="92" spans="1:14" ht="24.95" customHeight="1" x14ac:dyDescent="0.2">
      <c r="A92" s="51"/>
      <c r="B92" s="70"/>
      <c r="C92" s="106"/>
      <c r="D92" s="92"/>
      <c r="E92" s="192"/>
      <c r="F92" s="53"/>
      <c r="G92" s="60"/>
      <c r="H92" s="93"/>
      <c r="I92" s="102"/>
      <c r="J92" s="95"/>
      <c r="K92" s="100"/>
      <c r="L92" s="102"/>
      <c r="M92" s="95"/>
      <c r="N92" s="96"/>
    </row>
    <row r="93" spans="1:14" ht="24.95" customHeight="1" x14ac:dyDescent="0.2">
      <c r="A93" s="51"/>
      <c r="B93" s="70"/>
      <c r="C93" s="106"/>
      <c r="D93" s="92"/>
      <c r="E93" s="192"/>
      <c r="F93" s="53"/>
      <c r="G93" s="60"/>
      <c r="H93" s="93"/>
      <c r="I93" s="102"/>
      <c r="J93" s="95"/>
      <c r="K93" s="100"/>
      <c r="L93" s="102"/>
      <c r="M93" s="95"/>
      <c r="N93" s="96"/>
    </row>
    <row r="94" spans="1:14" ht="24.95" customHeight="1" x14ac:dyDescent="0.2">
      <c r="A94" s="51"/>
      <c r="B94" s="70"/>
      <c r="C94" s="106"/>
      <c r="D94" s="92"/>
      <c r="E94" s="192"/>
      <c r="F94" s="53"/>
      <c r="G94" s="60"/>
      <c r="H94" s="93"/>
      <c r="I94" s="102"/>
      <c r="J94" s="95"/>
      <c r="K94" s="100"/>
      <c r="L94" s="102"/>
      <c r="M94" s="95"/>
      <c r="N94" s="96"/>
    </row>
    <row r="95" spans="1:14" ht="24.95" customHeight="1" x14ac:dyDescent="0.2">
      <c r="A95" s="51"/>
      <c r="B95" s="70"/>
      <c r="C95" s="106"/>
      <c r="D95" s="92"/>
      <c r="E95" s="192"/>
      <c r="F95" s="53"/>
      <c r="G95" s="60"/>
      <c r="H95" s="93"/>
      <c r="I95" s="102"/>
      <c r="J95" s="95"/>
      <c r="K95" s="100"/>
      <c r="L95" s="102"/>
      <c r="M95" s="95"/>
      <c r="N95" s="96"/>
    </row>
    <row r="96" spans="1:14" ht="24.95" customHeight="1" x14ac:dyDescent="0.2">
      <c r="A96" s="51"/>
      <c r="B96" s="70"/>
      <c r="C96" s="106"/>
      <c r="D96" s="92"/>
      <c r="E96" s="192"/>
      <c r="F96" s="53"/>
      <c r="G96" s="60"/>
      <c r="H96" s="93"/>
      <c r="I96" s="102"/>
      <c r="J96" s="95"/>
      <c r="K96" s="100"/>
      <c r="L96" s="102"/>
      <c r="M96" s="95"/>
      <c r="N96" s="96"/>
    </row>
    <row r="97" spans="1:14" ht="24.95" customHeight="1" x14ac:dyDescent="0.2">
      <c r="A97" s="51"/>
      <c r="B97" s="70"/>
      <c r="C97" s="106"/>
      <c r="D97" s="92"/>
      <c r="E97" s="192"/>
      <c r="F97" s="53"/>
      <c r="G97" s="60"/>
      <c r="H97" s="93"/>
      <c r="I97" s="102"/>
      <c r="J97" s="95"/>
      <c r="K97" s="100"/>
      <c r="L97" s="102"/>
      <c r="M97" s="95"/>
      <c r="N97" s="96"/>
    </row>
    <row r="98" spans="1:14" ht="24.95" customHeight="1" x14ac:dyDescent="0.2">
      <c r="A98" s="51"/>
      <c r="B98" s="70"/>
      <c r="C98" s="106"/>
      <c r="D98" s="92"/>
      <c r="E98" s="192"/>
      <c r="F98" s="53"/>
      <c r="G98" s="60"/>
      <c r="H98" s="93"/>
      <c r="I98" s="102"/>
      <c r="J98" s="95"/>
      <c r="K98" s="100"/>
      <c r="L98" s="102"/>
      <c r="M98" s="95"/>
      <c r="N98" s="96"/>
    </row>
    <row r="99" spans="1:14" ht="24.95" customHeight="1" x14ac:dyDescent="0.2">
      <c r="A99" s="51"/>
      <c r="B99" s="70"/>
      <c r="C99" s="106"/>
      <c r="D99" s="92"/>
      <c r="E99" s="192"/>
      <c r="F99" s="53"/>
      <c r="G99" s="60"/>
      <c r="H99" s="93"/>
      <c r="I99" s="102"/>
      <c r="J99" s="95"/>
      <c r="K99" s="100"/>
      <c r="L99" s="102"/>
      <c r="M99" s="95"/>
      <c r="N99" s="96"/>
    </row>
    <row r="100" spans="1:14" ht="24.95" customHeight="1" x14ac:dyDescent="0.2">
      <c r="A100" s="51"/>
      <c r="B100" s="70"/>
      <c r="C100" s="106"/>
      <c r="D100" s="92"/>
      <c r="E100" s="192"/>
      <c r="F100" s="53"/>
      <c r="G100" s="60"/>
      <c r="H100" s="93"/>
      <c r="I100" s="102"/>
      <c r="J100" s="95"/>
      <c r="K100" s="100"/>
      <c r="L100" s="102"/>
      <c r="M100" s="95"/>
      <c r="N100" s="96"/>
    </row>
    <row r="101" spans="1:14" ht="24.95" customHeight="1" x14ac:dyDescent="0.2">
      <c r="A101" s="51"/>
      <c r="B101" s="70"/>
      <c r="C101" s="106"/>
      <c r="D101" s="92"/>
      <c r="E101" s="192"/>
      <c r="F101" s="53"/>
      <c r="G101" s="60"/>
      <c r="H101" s="93"/>
      <c r="I101" s="102"/>
      <c r="J101" s="95"/>
      <c r="K101" s="100"/>
      <c r="L101" s="102"/>
      <c r="M101" s="95"/>
      <c r="N101" s="96"/>
    </row>
    <row r="102" spans="1:14" ht="24.95" customHeight="1" x14ac:dyDescent="0.2">
      <c r="A102" s="51"/>
      <c r="B102" s="70"/>
      <c r="C102" s="106"/>
      <c r="D102" s="92"/>
      <c r="E102" s="192"/>
      <c r="F102" s="53"/>
      <c r="G102" s="60"/>
      <c r="H102" s="93"/>
      <c r="I102" s="102"/>
      <c r="J102" s="95"/>
      <c r="K102" s="100"/>
      <c r="L102" s="102"/>
      <c r="M102" s="95"/>
      <c r="N102" s="96"/>
    </row>
    <row r="103" spans="1:14" ht="24.95" customHeight="1" x14ac:dyDescent="0.2">
      <c r="A103" s="51"/>
      <c r="B103" s="70"/>
      <c r="C103" s="106"/>
      <c r="D103" s="92"/>
      <c r="E103" s="192"/>
      <c r="F103" s="53"/>
      <c r="G103" s="60"/>
      <c r="H103" s="93"/>
      <c r="I103" s="102"/>
      <c r="J103" s="95"/>
      <c r="K103" s="100"/>
      <c r="L103" s="102"/>
      <c r="M103" s="95"/>
      <c r="N103" s="96"/>
    </row>
    <row r="104" spans="1:14" ht="24.95" customHeight="1" x14ac:dyDescent="0.2">
      <c r="A104" s="51"/>
      <c r="B104" s="70"/>
      <c r="C104" s="106"/>
      <c r="D104" s="92"/>
      <c r="E104" s="192"/>
      <c r="F104" s="53"/>
      <c r="G104" s="60"/>
      <c r="H104" s="93"/>
      <c r="I104" s="102"/>
      <c r="J104" s="95"/>
      <c r="K104" s="100"/>
      <c r="L104" s="102"/>
      <c r="M104" s="95"/>
      <c r="N104" s="96"/>
    </row>
    <row r="105" spans="1:14" ht="24.95" customHeight="1" x14ac:dyDescent="0.2">
      <c r="A105" s="51"/>
      <c r="B105" s="70"/>
      <c r="C105" s="106"/>
      <c r="D105" s="92"/>
      <c r="E105" s="192"/>
      <c r="F105" s="53"/>
      <c r="G105" s="60"/>
      <c r="H105" s="93"/>
      <c r="I105" s="102"/>
      <c r="J105" s="95"/>
      <c r="K105" s="100"/>
      <c r="L105" s="102"/>
      <c r="M105" s="95"/>
      <c r="N105" s="96"/>
    </row>
    <row r="106" spans="1:14" ht="24.95" customHeight="1" x14ac:dyDescent="0.2">
      <c r="A106" s="51"/>
      <c r="B106" s="70"/>
      <c r="C106" s="106"/>
      <c r="D106" s="92"/>
      <c r="E106" s="192"/>
      <c r="F106" s="53"/>
      <c r="G106" s="60"/>
      <c r="H106" s="93"/>
      <c r="I106" s="102"/>
      <c r="J106" s="95"/>
      <c r="K106" s="100"/>
      <c r="L106" s="102"/>
      <c r="M106" s="95"/>
      <c r="N106" s="96"/>
    </row>
    <row r="107" spans="1:14" ht="24.95" customHeight="1" x14ac:dyDescent="0.2">
      <c r="A107" s="51"/>
      <c r="B107" s="70"/>
      <c r="C107" s="106"/>
      <c r="D107" s="92"/>
      <c r="E107" s="192"/>
      <c r="F107" s="53"/>
      <c r="G107" s="60"/>
      <c r="H107" s="93"/>
      <c r="I107" s="102"/>
      <c r="J107" s="95"/>
      <c r="K107" s="100"/>
      <c r="L107" s="102"/>
      <c r="M107" s="95"/>
      <c r="N107" s="96"/>
    </row>
    <row r="108" spans="1:14" ht="24.95" customHeight="1" x14ac:dyDescent="0.2">
      <c r="A108" s="51"/>
      <c r="B108" s="70"/>
      <c r="C108" s="106"/>
      <c r="D108" s="92"/>
      <c r="E108" s="192"/>
      <c r="F108" s="53"/>
      <c r="G108" s="60"/>
      <c r="H108" s="93"/>
      <c r="I108" s="102"/>
      <c r="J108" s="95"/>
      <c r="K108" s="100"/>
      <c r="L108" s="102"/>
      <c r="M108" s="95"/>
      <c r="N108" s="96"/>
    </row>
    <row r="109" spans="1:14" ht="24.95" customHeight="1" x14ac:dyDescent="0.2">
      <c r="A109" s="51"/>
      <c r="B109" s="70"/>
      <c r="C109" s="106"/>
      <c r="D109" s="92"/>
      <c r="E109" s="192"/>
      <c r="F109" s="53"/>
      <c r="G109" s="60"/>
      <c r="H109" s="93"/>
      <c r="I109" s="102"/>
      <c r="J109" s="95"/>
      <c r="K109" s="100"/>
      <c r="L109" s="102"/>
      <c r="M109" s="95"/>
      <c r="N109" s="96"/>
    </row>
    <row r="110" spans="1:14" ht="24.95" customHeight="1" x14ac:dyDescent="0.2">
      <c r="A110" s="51"/>
      <c r="B110" s="70"/>
      <c r="C110" s="106"/>
      <c r="D110" s="92"/>
      <c r="E110" s="192"/>
      <c r="F110" s="53"/>
      <c r="G110" s="60"/>
      <c r="H110" s="93"/>
      <c r="I110" s="102"/>
      <c r="J110" s="95"/>
      <c r="K110" s="100"/>
      <c r="L110" s="102"/>
      <c r="M110" s="95"/>
      <c r="N110" s="96"/>
    </row>
    <row r="111" spans="1:14" ht="24.95" customHeight="1" x14ac:dyDescent="0.2">
      <c r="A111" s="51"/>
      <c r="B111" s="70"/>
      <c r="C111" s="106"/>
      <c r="D111" s="92"/>
      <c r="E111" s="192"/>
      <c r="F111" s="53"/>
      <c r="G111" s="60"/>
      <c r="H111" s="93"/>
      <c r="I111" s="102"/>
      <c r="J111" s="95"/>
      <c r="K111" s="100"/>
      <c r="L111" s="102"/>
      <c r="M111" s="95"/>
      <c r="N111" s="96"/>
    </row>
    <row r="112" spans="1:14" ht="24.95" customHeight="1" x14ac:dyDescent="0.2">
      <c r="A112" s="51"/>
      <c r="B112" s="70"/>
      <c r="C112" s="106"/>
      <c r="D112" s="92"/>
      <c r="E112" s="192"/>
      <c r="F112" s="53"/>
      <c r="G112" s="60"/>
      <c r="H112" s="93"/>
      <c r="I112" s="102"/>
      <c r="J112" s="95"/>
      <c r="K112" s="100"/>
      <c r="L112" s="102"/>
      <c r="M112" s="95"/>
      <c r="N112" s="96"/>
    </row>
    <row r="113" spans="1:14" ht="24.95" customHeight="1" x14ac:dyDescent="0.2">
      <c r="A113" s="51"/>
      <c r="B113" s="70"/>
      <c r="C113" s="106"/>
      <c r="D113" s="92"/>
      <c r="E113" s="192"/>
      <c r="F113" s="53"/>
      <c r="G113" s="60"/>
      <c r="H113" s="93"/>
      <c r="I113" s="102"/>
      <c r="J113" s="95"/>
      <c r="K113" s="100"/>
      <c r="L113" s="102"/>
      <c r="M113" s="95"/>
      <c r="N113" s="96"/>
    </row>
    <row r="114" spans="1:14" ht="24.95" customHeight="1" x14ac:dyDescent="0.2">
      <c r="A114" s="51"/>
      <c r="B114" s="70"/>
      <c r="C114" s="106"/>
      <c r="D114" s="92"/>
      <c r="E114" s="192"/>
      <c r="F114" s="53"/>
      <c r="G114" s="60"/>
      <c r="H114" s="93"/>
      <c r="I114" s="102"/>
      <c r="J114" s="95"/>
      <c r="K114" s="100"/>
      <c r="L114" s="102"/>
      <c r="M114" s="95"/>
      <c r="N114" s="96"/>
    </row>
    <row r="115" spans="1:14" ht="24.95" customHeight="1" x14ac:dyDescent="0.2">
      <c r="A115" s="51"/>
      <c r="B115" s="70"/>
      <c r="C115" s="106"/>
      <c r="D115" s="92"/>
      <c r="E115" s="192"/>
      <c r="F115" s="53"/>
      <c r="G115" s="60"/>
      <c r="H115" s="93"/>
      <c r="I115" s="102"/>
      <c r="J115" s="95"/>
      <c r="K115" s="100"/>
      <c r="L115" s="102"/>
      <c r="M115" s="95"/>
      <c r="N115" s="96"/>
    </row>
    <row r="116" spans="1:14" ht="24.95" customHeight="1" x14ac:dyDescent="0.2">
      <c r="A116" s="51"/>
      <c r="B116" s="70"/>
      <c r="C116" s="106"/>
      <c r="D116" s="92"/>
      <c r="E116" s="192"/>
      <c r="F116" s="53"/>
      <c r="G116" s="60"/>
      <c r="H116" s="93"/>
      <c r="I116" s="102"/>
      <c r="J116" s="95"/>
      <c r="K116" s="100"/>
      <c r="L116" s="102"/>
      <c r="M116" s="95"/>
      <c r="N116" s="96"/>
    </row>
    <row r="117" spans="1:14" ht="24.95" customHeight="1" x14ac:dyDescent="0.2">
      <c r="A117" s="51"/>
      <c r="B117" s="70"/>
      <c r="C117" s="106"/>
      <c r="D117" s="92"/>
      <c r="E117" s="192"/>
      <c r="F117" s="53"/>
      <c r="G117" s="60"/>
      <c r="H117" s="93"/>
      <c r="I117" s="102"/>
      <c r="J117" s="95"/>
      <c r="K117" s="100"/>
      <c r="L117" s="102"/>
      <c r="M117" s="95"/>
      <c r="N117" s="96"/>
    </row>
    <row r="118" spans="1:14" ht="24.95" customHeight="1" x14ac:dyDescent="0.2">
      <c r="A118" s="51"/>
      <c r="B118" s="70"/>
      <c r="C118" s="106"/>
      <c r="D118" s="92"/>
      <c r="E118" s="192"/>
      <c r="F118" s="53"/>
      <c r="G118" s="60"/>
      <c r="H118" s="93"/>
      <c r="I118" s="102"/>
      <c r="J118" s="95"/>
      <c r="K118" s="100"/>
      <c r="L118" s="102"/>
      <c r="M118" s="95"/>
      <c r="N118" s="96"/>
    </row>
    <row r="119" spans="1:14" ht="24.95" customHeight="1" x14ac:dyDescent="0.2">
      <c r="A119" s="51"/>
      <c r="B119" s="70"/>
      <c r="C119" s="106"/>
      <c r="D119" s="92"/>
      <c r="E119" s="192"/>
      <c r="F119" s="53"/>
      <c r="G119" s="60"/>
      <c r="H119" s="93"/>
      <c r="I119" s="102"/>
      <c r="J119" s="95"/>
      <c r="K119" s="100"/>
      <c r="L119" s="102"/>
      <c r="M119" s="95"/>
      <c r="N119" s="96"/>
    </row>
    <row r="120" spans="1:14" ht="24.95" customHeight="1" x14ac:dyDescent="0.2">
      <c r="A120" s="51"/>
      <c r="B120" s="70"/>
      <c r="C120" s="106"/>
      <c r="D120" s="92"/>
      <c r="E120" s="192"/>
      <c r="F120" s="53"/>
      <c r="G120" s="60"/>
      <c r="H120" s="93"/>
      <c r="I120" s="102"/>
      <c r="J120" s="95"/>
      <c r="K120" s="100"/>
      <c r="L120" s="102"/>
      <c r="M120" s="95"/>
      <c r="N120" s="96"/>
    </row>
    <row r="121" spans="1:14" ht="24.95" customHeight="1" x14ac:dyDescent="0.2">
      <c r="A121" s="51"/>
      <c r="B121" s="70"/>
      <c r="C121" s="106"/>
      <c r="D121" s="92"/>
      <c r="E121" s="192"/>
      <c r="F121" s="53"/>
      <c r="G121" s="60"/>
      <c r="H121" s="93"/>
      <c r="I121" s="102"/>
      <c r="J121" s="95"/>
      <c r="K121" s="100"/>
      <c r="L121" s="102"/>
      <c r="M121" s="95"/>
      <c r="N121" s="96"/>
    </row>
    <row r="122" spans="1:14" ht="24.95" customHeight="1" x14ac:dyDescent="0.2">
      <c r="A122" s="51"/>
      <c r="B122" s="70"/>
      <c r="C122" s="106"/>
      <c r="D122" s="92"/>
      <c r="E122" s="192"/>
      <c r="F122" s="53"/>
      <c r="G122" s="60"/>
      <c r="H122" s="93"/>
      <c r="I122" s="102"/>
      <c r="J122" s="95"/>
      <c r="K122" s="100"/>
      <c r="L122" s="102"/>
      <c r="M122" s="95"/>
      <c r="N122" s="96"/>
    </row>
    <row r="123" spans="1:14" ht="24.95" customHeight="1" x14ac:dyDescent="0.2">
      <c r="A123" s="51"/>
      <c r="B123" s="70"/>
      <c r="C123" s="106"/>
      <c r="D123" s="92"/>
      <c r="E123" s="192"/>
      <c r="F123" s="53"/>
      <c r="G123" s="60"/>
      <c r="H123" s="93"/>
      <c r="I123" s="102"/>
      <c r="J123" s="95"/>
      <c r="K123" s="100"/>
      <c r="L123" s="102"/>
      <c r="M123" s="95"/>
      <c r="N123" s="96"/>
    </row>
    <row r="124" spans="1:14" ht="24.95" customHeight="1" x14ac:dyDescent="0.2">
      <c r="A124" s="51"/>
      <c r="B124" s="70"/>
      <c r="C124" s="106"/>
      <c r="D124" s="92"/>
      <c r="E124" s="192"/>
      <c r="F124" s="53"/>
      <c r="G124" s="60"/>
      <c r="H124" s="93"/>
      <c r="I124" s="102"/>
      <c r="J124" s="95"/>
      <c r="K124" s="100"/>
      <c r="L124" s="102"/>
      <c r="M124" s="95"/>
      <c r="N124" s="96"/>
    </row>
    <row r="125" spans="1:14" ht="24.95" customHeight="1" x14ac:dyDescent="0.2">
      <c r="A125" s="51"/>
      <c r="B125" s="70"/>
      <c r="C125" s="106"/>
      <c r="D125" s="92"/>
      <c r="E125" s="192"/>
      <c r="F125" s="53"/>
      <c r="G125" s="60"/>
      <c r="H125" s="93"/>
      <c r="I125" s="102"/>
      <c r="J125" s="95"/>
      <c r="K125" s="100"/>
      <c r="L125" s="102"/>
      <c r="M125" s="95"/>
      <c r="N125" s="96"/>
    </row>
    <row r="126" spans="1:14" ht="24.95" customHeight="1" x14ac:dyDescent="0.2">
      <c r="A126" s="51"/>
      <c r="B126" s="70"/>
      <c r="C126" s="106"/>
      <c r="D126" s="92"/>
      <c r="E126" s="192"/>
      <c r="F126" s="53"/>
      <c r="G126" s="60"/>
      <c r="H126" s="93"/>
      <c r="I126" s="102"/>
      <c r="J126" s="95"/>
      <c r="K126" s="100"/>
      <c r="L126" s="102"/>
      <c r="M126" s="95"/>
      <c r="N126" s="96"/>
    </row>
    <row r="127" spans="1:14" ht="24.95" customHeight="1" x14ac:dyDescent="0.2">
      <c r="A127" s="51"/>
      <c r="B127" s="70"/>
      <c r="C127" s="106"/>
      <c r="D127" s="92"/>
      <c r="E127" s="192"/>
      <c r="F127" s="53"/>
      <c r="G127" s="60"/>
      <c r="H127" s="93"/>
      <c r="I127" s="102"/>
      <c r="J127" s="95"/>
      <c r="K127" s="100"/>
      <c r="L127" s="102"/>
      <c r="M127" s="95"/>
      <c r="N127" s="96"/>
    </row>
    <row r="128" spans="1:14" ht="24.95" customHeight="1" x14ac:dyDescent="0.2">
      <c r="A128" s="51"/>
      <c r="B128" s="70"/>
      <c r="C128" s="106"/>
      <c r="D128" s="92"/>
      <c r="E128" s="192"/>
      <c r="F128" s="53"/>
      <c r="G128" s="60"/>
      <c r="H128" s="93"/>
      <c r="I128" s="102"/>
      <c r="J128" s="95"/>
      <c r="K128" s="100"/>
      <c r="L128" s="102"/>
      <c r="M128" s="95"/>
      <c r="N128" s="96"/>
    </row>
    <row r="129" spans="1:14" ht="24.95" customHeight="1" x14ac:dyDescent="0.2">
      <c r="A129" s="51"/>
      <c r="B129" s="70"/>
      <c r="C129" s="106"/>
      <c r="D129" s="92"/>
      <c r="E129" s="192"/>
      <c r="F129" s="53"/>
      <c r="G129" s="60"/>
      <c r="H129" s="93"/>
      <c r="I129" s="102"/>
      <c r="J129" s="95"/>
      <c r="K129" s="100"/>
      <c r="L129" s="102"/>
      <c r="M129" s="95"/>
      <c r="N129" s="96"/>
    </row>
    <row r="130" spans="1:14" ht="24.95" customHeight="1" x14ac:dyDescent="0.2">
      <c r="A130" s="51"/>
      <c r="B130" s="70"/>
      <c r="C130" s="106"/>
      <c r="D130" s="92"/>
      <c r="E130" s="192"/>
      <c r="F130" s="53"/>
      <c r="G130" s="60"/>
      <c r="H130" s="93"/>
      <c r="I130" s="102"/>
      <c r="J130" s="95"/>
      <c r="K130" s="100"/>
      <c r="L130" s="102"/>
      <c r="M130" s="95"/>
      <c r="N130" s="96"/>
    </row>
    <row r="131" spans="1:14" ht="24.95" customHeight="1" x14ac:dyDescent="0.2">
      <c r="A131" s="51"/>
      <c r="B131" s="70"/>
      <c r="C131" s="106"/>
      <c r="D131" s="92"/>
      <c r="E131" s="192"/>
      <c r="F131" s="53"/>
      <c r="G131" s="60"/>
      <c r="H131" s="93"/>
      <c r="I131" s="102"/>
      <c r="J131" s="95"/>
      <c r="K131" s="100"/>
      <c r="L131" s="102"/>
      <c r="M131" s="95"/>
      <c r="N131" s="96"/>
    </row>
    <row r="132" spans="1:14" ht="24.95" customHeight="1" x14ac:dyDescent="0.2">
      <c r="A132" s="51"/>
      <c r="B132" s="70"/>
      <c r="C132" s="106"/>
      <c r="D132" s="92"/>
      <c r="E132" s="192"/>
      <c r="F132" s="53"/>
      <c r="G132" s="60"/>
      <c r="H132" s="93"/>
      <c r="I132" s="102"/>
      <c r="J132" s="95"/>
      <c r="K132" s="100"/>
      <c r="L132" s="102"/>
      <c r="M132" s="95"/>
      <c r="N132" s="96"/>
    </row>
    <row r="133" spans="1:14" ht="24.95" customHeight="1" x14ac:dyDescent="0.2">
      <c r="A133" s="51"/>
      <c r="B133" s="70"/>
      <c r="C133" s="106"/>
      <c r="D133" s="92"/>
      <c r="E133" s="192"/>
      <c r="F133" s="53"/>
      <c r="G133" s="60"/>
      <c r="H133" s="93"/>
      <c r="I133" s="102"/>
      <c r="J133" s="95"/>
      <c r="K133" s="100"/>
      <c r="L133" s="102"/>
      <c r="M133" s="95"/>
      <c r="N133" s="96"/>
    </row>
    <row r="134" spans="1:14" ht="24.95" customHeight="1" x14ac:dyDescent="0.2">
      <c r="A134" s="51"/>
      <c r="B134" s="70"/>
      <c r="C134" s="106"/>
      <c r="D134" s="92"/>
      <c r="E134" s="192"/>
      <c r="F134" s="53"/>
      <c r="G134" s="60"/>
      <c r="H134" s="93"/>
      <c r="I134" s="102"/>
      <c r="J134" s="95"/>
      <c r="K134" s="100"/>
      <c r="L134" s="102"/>
      <c r="M134" s="95"/>
      <c r="N134" s="96"/>
    </row>
    <row r="135" spans="1:14" ht="24.95" customHeight="1" x14ac:dyDescent="0.2">
      <c r="A135" s="51"/>
      <c r="B135" s="70"/>
      <c r="C135" s="106"/>
      <c r="D135" s="92"/>
      <c r="E135" s="192"/>
      <c r="F135" s="53"/>
      <c r="G135" s="60"/>
      <c r="H135" s="93"/>
      <c r="I135" s="102"/>
      <c r="J135" s="95"/>
      <c r="K135" s="100"/>
      <c r="L135" s="102"/>
      <c r="M135" s="95"/>
      <c r="N135" s="96"/>
    </row>
    <row r="136" spans="1:14" ht="24.95" customHeight="1" x14ac:dyDescent="0.2">
      <c r="A136" s="51"/>
      <c r="B136" s="70"/>
      <c r="C136" s="106"/>
      <c r="D136" s="92"/>
      <c r="E136" s="192"/>
      <c r="F136" s="53"/>
      <c r="G136" s="60"/>
      <c r="H136" s="93"/>
      <c r="I136" s="102"/>
      <c r="J136" s="95"/>
      <c r="K136" s="100"/>
      <c r="L136" s="102"/>
      <c r="M136" s="95"/>
      <c r="N136" s="96"/>
    </row>
    <row r="137" spans="1:14" ht="24.95" customHeight="1" x14ac:dyDescent="0.2">
      <c r="A137" s="51"/>
      <c r="B137" s="70"/>
      <c r="C137" s="106"/>
      <c r="D137" s="92"/>
      <c r="E137" s="192"/>
      <c r="F137" s="53"/>
      <c r="G137" s="60"/>
      <c r="H137" s="93"/>
      <c r="I137" s="102"/>
      <c r="J137" s="95"/>
      <c r="K137" s="100"/>
      <c r="L137" s="102"/>
      <c r="M137" s="95"/>
      <c r="N137" s="96"/>
    </row>
    <row r="138" spans="1:14" ht="24.95" customHeight="1" x14ac:dyDescent="0.2">
      <c r="A138" s="51"/>
      <c r="B138" s="70"/>
      <c r="C138" s="106"/>
      <c r="D138" s="92"/>
      <c r="E138" s="192"/>
      <c r="F138" s="53"/>
      <c r="G138" s="60"/>
      <c r="H138" s="93"/>
      <c r="I138" s="102"/>
      <c r="J138" s="95"/>
      <c r="K138" s="100"/>
      <c r="L138" s="102"/>
      <c r="M138" s="95"/>
      <c r="N138" s="96"/>
    </row>
    <row r="139" spans="1:14" ht="24.95" customHeight="1" x14ac:dyDescent="0.2">
      <c r="A139" s="51"/>
      <c r="B139" s="70"/>
      <c r="C139" s="106"/>
      <c r="D139" s="92"/>
      <c r="E139" s="192"/>
      <c r="F139" s="53"/>
      <c r="G139" s="60"/>
      <c r="H139" s="93"/>
      <c r="I139" s="102"/>
      <c r="J139" s="95"/>
      <c r="K139" s="100"/>
      <c r="L139" s="102"/>
      <c r="M139" s="95"/>
      <c r="N139" s="96"/>
    </row>
    <row r="140" spans="1:14" ht="24.95" customHeight="1" x14ac:dyDescent="0.2">
      <c r="A140" s="51"/>
      <c r="B140" s="70"/>
      <c r="C140" s="106"/>
      <c r="D140" s="92"/>
      <c r="E140" s="192"/>
      <c r="F140" s="53"/>
      <c r="G140" s="60"/>
      <c r="H140" s="93"/>
      <c r="I140" s="102"/>
      <c r="J140" s="95"/>
      <c r="K140" s="100"/>
      <c r="L140" s="102"/>
      <c r="M140" s="95"/>
      <c r="N140" s="96"/>
    </row>
    <row r="141" spans="1:14" ht="24.95" customHeight="1" x14ac:dyDescent="0.2">
      <c r="A141" s="51"/>
      <c r="B141" s="70"/>
      <c r="C141" s="106"/>
      <c r="D141" s="92"/>
      <c r="E141" s="192"/>
      <c r="F141" s="53"/>
      <c r="G141" s="60"/>
      <c r="H141" s="93"/>
      <c r="I141" s="102"/>
      <c r="J141" s="95"/>
      <c r="K141" s="100"/>
      <c r="L141" s="102"/>
      <c r="M141" s="95"/>
      <c r="N141" s="96"/>
    </row>
    <row r="142" spans="1:14" ht="24.95" customHeight="1" x14ac:dyDescent="0.2">
      <c r="A142" s="51"/>
      <c r="B142" s="70"/>
      <c r="C142" s="106"/>
      <c r="D142" s="92"/>
      <c r="E142" s="192"/>
      <c r="F142" s="53"/>
      <c r="G142" s="60"/>
      <c r="H142" s="93"/>
      <c r="I142" s="102"/>
      <c r="J142" s="95"/>
      <c r="K142" s="100"/>
      <c r="L142" s="102"/>
      <c r="M142" s="95"/>
      <c r="N142" s="96"/>
    </row>
    <row r="143" spans="1:14" ht="24.95" customHeight="1" x14ac:dyDescent="0.2">
      <c r="A143" s="51"/>
      <c r="B143" s="70"/>
      <c r="C143" s="106"/>
      <c r="D143" s="92"/>
      <c r="E143" s="192"/>
      <c r="F143" s="53"/>
      <c r="G143" s="60"/>
      <c r="H143" s="93"/>
      <c r="I143" s="102"/>
      <c r="J143" s="95"/>
      <c r="K143" s="100"/>
      <c r="L143" s="102"/>
      <c r="M143" s="95"/>
      <c r="N143" s="96"/>
    </row>
    <row r="144" spans="1:14" ht="24.95" customHeight="1" x14ac:dyDescent="0.2">
      <c r="A144" s="51"/>
      <c r="B144" s="70"/>
      <c r="C144" s="106"/>
      <c r="D144" s="92"/>
      <c r="E144" s="192"/>
      <c r="F144" s="53"/>
      <c r="G144" s="60"/>
      <c r="H144" s="93"/>
      <c r="I144" s="102"/>
      <c r="J144" s="95"/>
      <c r="K144" s="100"/>
      <c r="L144" s="102"/>
      <c r="M144" s="95"/>
      <c r="N144" s="96"/>
    </row>
    <row r="145" spans="1:14" ht="24.95" customHeight="1" x14ac:dyDescent="0.2">
      <c r="A145" s="51"/>
      <c r="B145" s="70"/>
      <c r="C145" s="106"/>
      <c r="D145" s="92"/>
      <c r="E145" s="192"/>
      <c r="F145" s="53"/>
      <c r="G145" s="60"/>
      <c r="H145" s="93"/>
      <c r="I145" s="102"/>
      <c r="J145" s="95"/>
      <c r="K145" s="100"/>
      <c r="L145" s="102"/>
      <c r="M145" s="95"/>
      <c r="N145" s="96"/>
    </row>
    <row r="146" spans="1:14" ht="24.95" customHeight="1" x14ac:dyDescent="0.2">
      <c r="A146" s="51"/>
      <c r="B146" s="70"/>
      <c r="C146" s="106"/>
      <c r="D146" s="92"/>
      <c r="E146" s="192"/>
      <c r="F146" s="53"/>
      <c r="G146" s="60"/>
      <c r="H146" s="93"/>
      <c r="I146" s="102"/>
      <c r="J146" s="95"/>
      <c r="K146" s="100"/>
      <c r="L146" s="102"/>
      <c r="M146" s="95"/>
      <c r="N146" s="96"/>
    </row>
    <row r="147" spans="1:14" ht="24.95" customHeight="1" x14ac:dyDescent="0.2">
      <c r="A147" s="51"/>
      <c r="B147" s="70"/>
      <c r="C147" s="106"/>
      <c r="D147" s="92"/>
      <c r="E147" s="192"/>
      <c r="F147" s="53"/>
      <c r="G147" s="60"/>
      <c r="H147" s="93"/>
      <c r="I147" s="102"/>
      <c r="J147" s="95"/>
      <c r="K147" s="100"/>
      <c r="L147" s="102"/>
      <c r="M147" s="95"/>
      <c r="N147" s="96"/>
    </row>
    <row r="148" spans="1:14" ht="24.95" customHeight="1" x14ac:dyDescent="0.2">
      <c r="A148" s="51"/>
      <c r="B148" s="70"/>
      <c r="C148" s="106"/>
      <c r="D148" s="92"/>
      <c r="E148" s="192"/>
      <c r="F148" s="53"/>
      <c r="G148" s="60"/>
      <c r="H148" s="93"/>
      <c r="I148" s="102"/>
      <c r="J148" s="95"/>
      <c r="K148" s="100"/>
      <c r="L148" s="102"/>
      <c r="M148" s="95"/>
      <c r="N148" s="96"/>
    </row>
    <row r="149" spans="1:14" ht="24.95" customHeight="1" x14ac:dyDescent="0.2">
      <c r="A149" s="51"/>
      <c r="B149" s="70"/>
      <c r="C149" s="106"/>
      <c r="D149" s="92"/>
      <c r="E149" s="192"/>
      <c r="F149" s="53"/>
      <c r="G149" s="60"/>
      <c r="H149" s="93"/>
      <c r="I149" s="102"/>
      <c r="J149" s="95"/>
      <c r="K149" s="100"/>
      <c r="L149" s="102"/>
      <c r="M149" s="95"/>
      <c r="N149" s="96"/>
    </row>
    <row r="150" spans="1:14" ht="24.95" customHeight="1" x14ac:dyDescent="0.2">
      <c r="A150" s="51"/>
      <c r="B150" s="70"/>
      <c r="C150" s="106"/>
      <c r="D150" s="92"/>
      <c r="E150" s="192"/>
      <c r="F150" s="53"/>
      <c r="G150" s="60"/>
      <c r="H150" s="93"/>
      <c r="I150" s="102"/>
      <c r="J150" s="95"/>
      <c r="K150" s="100"/>
      <c r="L150" s="102"/>
      <c r="M150" s="95"/>
      <c r="N150" s="96"/>
    </row>
    <row r="151" spans="1:14" ht="24.95" customHeight="1" x14ac:dyDescent="0.2">
      <c r="A151" s="51"/>
      <c r="B151" s="70"/>
      <c r="C151" s="106"/>
      <c r="D151" s="92"/>
      <c r="E151" s="192"/>
      <c r="F151" s="53"/>
      <c r="G151" s="60"/>
      <c r="H151" s="93"/>
      <c r="I151" s="102"/>
      <c r="J151" s="95"/>
      <c r="K151" s="100"/>
      <c r="L151" s="102"/>
      <c r="M151" s="95"/>
      <c r="N151" s="96"/>
    </row>
    <row r="152" spans="1:14" ht="24.95" customHeight="1" x14ac:dyDescent="0.2">
      <c r="A152" s="51"/>
      <c r="B152" s="70"/>
      <c r="C152" s="106"/>
      <c r="D152" s="92"/>
      <c r="E152" s="192"/>
      <c r="F152" s="53"/>
      <c r="G152" s="60"/>
      <c r="H152" s="93"/>
      <c r="I152" s="102"/>
      <c r="J152" s="95"/>
      <c r="K152" s="100"/>
      <c r="L152" s="102"/>
      <c r="M152" s="95"/>
      <c r="N152" s="96"/>
    </row>
    <row r="153" spans="1:14" ht="24.95" customHeight="1" x14ac:dyDescent="0.2">
      <c r="A153" s="51"/>
      <c r="B153" s="70"/>
      <c r="C153" s="106"/>
      <c r="D153" s="92"/>
      <c r="E153" s="192"/>
      <c r="F153" s="53"/>
      <c r="G153" s="60"/>
      <c r="H153" s="93"/>
      <c r="I153" s="102"/>
      <c r="J153" s="95"/>
      <c r="K153" s="100"/>
      <c r="L153" s="102"/>
      <c r="M153" s="95"/>
      <c r="N153" s="96"/>
    </row>
    <row r="154" spans="1:14" ht="24.95" customHeight="1" x14ac:dyDescent="0.2">
      <c r="A154" s="51"/>
      <c r="B154" s="70"/>
      <c r="C154" s="106"/>
      <c r="D154" s="92"/>
      <c r="E154" s="192"/>
      <c r="F154" s="53"/>
      <c r="G154" s="60"/>
      <c r="H154" s="93"/>
      <c r="I154" s="102"/>
      <c r="J154" s="95"/>
      <c r="K154" s="100"/>
      <c r="L154" s="102"/>
      <c r="M154" s="95"/>
      <c r="N154" s="96"/>
    </row>
    <row r="155" spans="1:14" ht="24.95" customHeight="1" x14ac:dyDescent="0.2">
      <c r="A155" s="51"/>
      <c r="B155" s="70"/>
      <c r="C155" s="106"/>
      <c r="D155" s="92"/>
      <c r="E155" s="192"/>
      <c r="F155" s="53"/>
      <c r="G155" s="60"/>
      <c r="H155" s="93"/>
      <c r="I155" s="102"/>
      <c r="J155" s="95"/>
      <c r="K155" s="100"/>
      <c r="L155" s="102"/>
      <c r="M155" s="95"/>
      <c r="N155" s="96"/>
    </row>
    <row r="156" spans="1:14" ht="24.95" customHeight="1" x14ac:dyDescent="0.2">
      <c r="A156" s="51"/>
      <c r="B156" s="70"/>
      <c r="C156" s="106"/>
      <c r="D156" s="92"/>
      <c r="E156" s="192"/>
      <c r="F156" s="53"/>
      <c r="G156" s="60"/>
      <c r="H156" s="93"/>
      <c r="I156" s="102"/>
      <c r="J156" s="95"/>
      <c r="K156" s="100"/>
      <c r="L156" s="102"/>
      <c r="M156" s="95"/>
      <c r="N156" s="96"/>
    </row>
    <row r="157" spans="1:14" ht="24.95" customHeight="1" x14ac:dyDescent="0.2">
      <c r="A157" s="51"/>
      <c r="B157" s="70"/>
      <c r="C157" s="106"/>
      <c r="D157" s="92"/>
      <c r="E157" s="192"/>
      <c r="F157" s="53"/>
      <c r="G157" s="60"/>
      <c r="H157" s="93"/>
      <c r="I157" s="102"/>
      <c r="J157" s="95"/>
      <c r="K157" s="100"/>
      <c r="L157" s="102"/>
      <c r="M157" s="95"/>
      <c r="N157" s="96"/>
    </row>
    <row r="158" spans="1:14" ht="24.95" customHeight="1" x14ac:dyDescent="0.2">
      <c r="A158" s="51"/>
      <c r="B158" s="70"/>
      <c r="C158" s="106"/>
      <c r="D158" s="92"/>
      <c r="E158" s="192"/>
      <c r="F158" s="53"/>
      <c r="G158" s="60"/>
      <c r="H158" s="93"/>
      <c r="I158" s="102"/>
      <c r="J158" s="95"/>
      <c r="K158" s="100"/>
      <c r="L158" s="102"/>
      <c r="M158" s="95"/>
      <c r="N158" s="96"/>
    </row>
    <row r="159" spans="1:14" ht="24.95" customHeight="1" x14ac:dyDescent="0.2">
      <c r="A159" s="51"/>
      <c r="B159" s="70"/>
      <c r="C159" s="106"/>
      <c r="D159" s="92"/>
      <c r="E159" s="192"/>
      <c r="F159" s="53"/>
      <c r="G159" s="60"/>
      <c r="H159" s="93"/>
      <c r="I159" s="102"/>
      <c r="J159" s="95"/>
      <c r="K159" s="100"/>
      <c r="L159" s="102"/>
      <c r="M159" s="95"/>
      <c r="N159" s="96"/>
    </row>
    <row r="160" spans="1:14" ht="24.95" customHeight="1" x14ac:dyDescent="0.2">
      <c r="A160" s="51"/>
      <c r="B160" s="70"/>
      <c r="C160" s="106"/>
      <c r="D160" s="92"/>
      <c r="E160" s="192"/>
      <c r="F160" s="53"/>
      <c r="G160" s="60"/>
      <c r="H160" s="93"/>
      <c r="I160" s="102"/>
      <c r="J160" s="95"/>
      <c r="K160" s="100"/>
      <c r="L160" s="102"/>
      <c r="M160" s="95"/>
      <c r="N160" s="96"/>
    </row>
    <row r="161" spans="1:14" ht="24.95" customHeight="1" x14ac:dyDescent="0.2">
      <c r="A161" s="51"/>
      <c r="B161" s="70"/>
      <c r="C161" s="106"/>
      <c r="D161" s="92"/>
      <c r="E161" s="192"/>
      <c r="F161" s="53"/>
      <c r="G161" s="60"/>
      <c r="H161" s="93"/>
      <c r="I161" s="102"/>
      <c r="J161" s="95"/>
      <c r="K161" s="100"/>
      <c r="L161" s="102"/>
      <c r="M161" s="95"/>
      <c r="N161" s="96"/>
    </row>
    <row r="162" spans="1:14" ht="24.95" customHeight="1" x14ac:dyDescent="0.2">
      <c r="A162" s="51"/>
      <c r="B162" s="70"/>
      <c r="C162" s="106"/>
      <c r="D162" s="92"/>
      <c r="E162" s="192"/>
      <c r="F162" s="53"/>
      <c r="G162" s="60"/>
      <c r="H162" s="93"/>
      <c r="I162" s="102"/>
      <c r="J162" s="95"/>
      <c r="K162" s="100"/>
      <c r="L162" s="102"/>
      <c r="M162" s="95"/>
      <c r="N162" s="96"/>
    </row>
    <row r="163" spans="1:14" ht="24.95" customHeight="1" x14ac:dyDescent="0.2">
      <c r="A163" s="51"/>
      <c r="B163" s="70"/>
      <c r="C163" s="106"/>
      <c r="D163" s="92"/>
      <c r="E163" s="192"/>
      <c r="F163" s="53"/>
      <c r="G163" s="60"/>
      <c r="H163" s="93"/>
      <c r="I163" s="102"/>
      <c r="J163" s="95"/>
      <c r="K163" s="100"/>
      <c r="L163" s="102"/>
      <c r="M163" s="95"/>
      <c r="N163" s="96"/>
    </row>
    <row r="164" spans="1:14" ht="24.95" customHeight="1" x14ac:dyDescent="0.2">
      <c r="A164" s="51"/>
      <c r="B164" s="70"/>
      <c r="C164" s="106"/>
      <c r="D164" s="92"/>
      <c r="E164" s="192"/>
      <c r="F164" s="53"/>
      <c r="G164" s="60"/>
      <c r="H164" s="93"/>
      <c r="I164" s="102"/>
      <c r="J164" s="95"/>
      <c r="K164" s="100"/>
      <c r="L164" s="102"/>
      <c r="M164" s="95"/>
      <c r="N164" s="96"/>
    </row>
    <row r="165" spans="1:14" ht="24.95" customHeight="1" x14ac:dyDescent="0.2">
      <c r="A165" s="51"/>
      <c r="B165" s="70"/>
      <c r="C165" s="106"/>
      <c r="D165" s="92"/>
      <c r="E165" s="192"/>
      <c r="F165" s="53"/>
      <c r="G165" s="60"/>
      <c r="H165" s="93"/>
      <c r="I165" s="102"/>
      <c r="J165" s="95"/>
      <c r="K165" s="100"/>
      <c r="L165" s="102"/>
      <c r="M165" s="95"/>
      <c r="N165" s="96"/>
    </row>
    <row r="166" spans="1:14" ht="24.95" customHeight="1" x14ac:dyDescent="0.2">
      <c r="A166" s="51"/>
      <c r="B166" s="70"/>
      <c r="C166" s="106"/>
      <c r="D166" s="92"/>
      <c r="E166" s="192"/>
      <c r="F166" s="53"/>
      <c r="G166" s="60"/>
      <c r="H166" s="93"/>
      <c r="I166" s="102"/>
      <c r="J166" s="95"/>
      <c r="K166" s="100"/>
      <c r="L166" s="102"/>
      <c r="M166" s="95"/>
      <c r="N166" s="96"/>
    </row>
    <row r="167" spans="1:14" ht="24.95" customHeight="1" x14ac:dyDescent="0.2">
      <c r="A167" s="51"/>
      <c r="B167" s="70"/>
      <c r="C167" s="106"/>
      <c r="D167" s="92"/>
      <c r="E167" s="192"/>
      <c r="F167" s="53"/>
      <c r="G167" s="60"/>
      <c r="H167" s="93"/>
      <c r="I167" s="102"/>
      <c r="J167" s="95"/>
      <c r="K167" s="100"/>
      <c r="L167" s="102"/>
      <c r="M167" s="95"/>
      <c r="N167" s="96"/>
    </row>
    <row r="168" spans="1:14" ht="24.95" customHeight="1" x14ac:dyDescent="0.2">
      <c r="A168" s="51"/>
      <c r="B168" s="70"/>
      <c r="C168" s="106"/>
      <c r="D168" s="92"/>
      <c r="E168" s="192"/>
      <c r="F168" s="53"/>
      <c r="G168" s="60"/>
      <c r="H168" s="93"/>
      <c r="I168" s="102"/>
      <c r="J168" s="95"/>
      <c r="K168" s="100"/>
      <c r="L168" s="102"/>
      <c r="M168" s="95"/>
      <c r="N168" s="96"/>
    </row>
    <row r="169" spans="1:14" ht="24.95" customHeight="1" x14ac:dyDescent="0.2">
      <c r="A169" s="51"/>
      <c r="B169" s="70"/>
      <c r="C169" s="106"/>
      <c r="D169" s="92"/>
      <c r="E169" s="192"/>
      <c r="F169" s="53"/>
      <c r="G169" s="60"/>
      <c r="H169" s="93"/>
      <c r="I169" s="102"/>
      <c r="J169" s="95"/>
      <c r="K169" s="100"/>
      <c r="L169" s="102"/>
      <c r="M169" s="95"/>
      <c r="N169" s="96"/>
    </row>
    <row r="170" spans="1:14" ht="24.95" customHeight="1" x14ac:dyDescent="0.2">
      <c r="A170" s="51"/>
      <c r="B170" s="70"/>
      <c r="C170" s="106"/>
      <c r="D170" s="92"/>
      <c r="E170" s="192"/>
      <c r="F170" s="53"/>
      <c r="G170" s="60"/>
      <c r="H170" s="93"/>
      <c r="I170" s="102"/>
      <c r="J170" s="95"/>
      <c r="K170" s="100"/>
      <c r="L170" s="102"/>
      <c r="M170" s="95"/>
      <c r="N170" s="96"/>
    </row>
    <row r="171" spans="1:14" ht="24.95" customHeight="1" x14ac:dyDescent="0.2">
      <c r="A171" s="51"/>
      <c r="B171" s="70"/>
      <c r="C171" s="106"/>
      <c r="D171" s="92"/>
      <c r="E171" s="192"/>
      <c r="F171" s="53"/>
      <c r="G171" s="60"/>
      <c r="H171" s="93"/>
      <c r="I171" s="102"/>
      <c r="J171" s="95"/>
      <c r="K171" s="100"/>
      <c r="L171" s="102"/>
      <c r="M171" s="95"/>
      <c r="N171" s="96"/>
    </row>
    <row r="172" spans="1:14" ht="24.95" customHeight="1" x14ac:dyDescent="0.2">
      <c r="A172" s="51"/>
      <c r="B172" s="70"/>
      <c r="C172" s="106"/>
      <c r="D172" s="92"/>
      <c r="E172" s="192"/>
      <c r="F172" s="53"/>
      <c r="G172" s="60"/>
      <c r="H172" s="93"/>
      <c r="I172" s="102"/>
      <c r="J172" s="95"/>
      <c r="K172" s="100"/>
      <c r="L172" s="102"/>
      <c r="M172" s="95"/>
      <c r="N172" s="96"/>
    </row>
    <row r="173" spans="1:14" ht="24.95" customHeight="1" x14ac:dyDescent="0.2">
      <c r="A173" s="51"/>
      <c r="B173" s="70"/>
      <c r="C173" s="106"/>
      <c r="D173" s="92"/>
      <c r="E173" s="192"/>
      <c r="F173" s="53"/>
      <c r="G173" s="60"/>
      <c r="H173" s="93"/>
      <c r="I173" s="102"/>
      <c r="J173" s="95"/>
      <c r="K173" s="100"/>
      <c r="L173" s="102"/>
      <c r="M173" s="95"/>
      <c r="N173" s="96"/>
    </row>
    <row r="174" spans="1:14" ht="24.95" customHeight="1" x14ac:dyDescent="0.2">
      <c r="A174" s="51"/>
      <c r="B174" s="70"/>
      <c r="C174" s="106"/>
      <c r="D174" s="92"/>
      <c r="E174" s="192"/>
      <c r="F174" s="53"/>
      <c r="G174" s="60"/>
      <c r="H174" s="93"/>
      <c r="I174" s="102"/>
      <c r="J174" s="95"/>
      <c r="K174" s="100"/>
      <c r="L174" s="102"/>
      <c r="M174" s="95"/>
      <c r="N174" s="96"/>
    </row>
    <row r="175" spans="1:14" ht="24.95" customHeight="1" x14ac:dyDescent="0.2">
      <c r="A175" s="51"/>
      <c r="B175" s="70"/>
      <c r="C175" s="106"/>
      <c r="D175" s="92"/>
      <c r="E175" s="192"/>
      <c r="F175" s="53"/>
      <c r="G175" s="60"/>
      <c r="H175" s="93"/>
      <c r="I175" s="102"/>
      <c r="J175" s="95"/>
      <c r="K175" s="100"/>
      <c r="L175" s="102"/>
      <c r="M175" s="95"/>
      <c r="N175" s="96"/>
    </row>
    <row r="176" spans="1:14" ht="24.95" customHeight="1" x14ac:dyDescent="0.2">
      <c r="A176" s="51"/>
      <c r="B176" s="70"/>
      <c r="C176" s="106"/>
      <c r="D176" s="92"/>
      <c r="E176" s="192"/>
      <c r="F176" s="53"/>
      <c r="G176" s="60"/>
      <c r="H176" s="93"/>
      <c r="I176" s="102"/>
      <c r="J176" s="95"/>
      <c r="K176" s="100"/>
      <c r="L176" s="102"/>
      <c r="M176" s="95"/>
      <c r="N176" s="96"/>
    </row>
    <row r="177" spans="1:14" ht="24.95" customHeight="1" x14ac:dyDescent="0.2">
      <c r="A177" s="51"/>
      <c r="B177" s="70"/>
      <c r="C177" s="106"/>
      <c r="D177" s="92"/>
      <c r="E177" s="192"/>
      <c r="F177" s="53"/>
      <c r="G177" s="60"/>
      <c r="H177" s="93"/>
      <c r="I177" s="102"/>
      <c r="J177" s="95"/>
      <c r="K177" s="100"/>
      <c r="L177" s="102"/>
      <c r="M177" s="95"/>
      <c r="N177" s="96"/>
    </row>
    <row r="178" spans="1:14" ht="24.95" customHeight="1" x14ac:dyDescent="0.2">
      <c r="A178" s="51"/>
      <c r="B178" s="70"/>
      <c r="C178" s="106"/>
      <c r="D178" s="92"/>
      <c r="E178" s="192"/>
      <c r="F178" s="53"/>
      <c r="G178" s="60"/>
      <c r="H178" s="93"/>
      <c r="I178" s="102"/>
      <c r="J178" s="95"/>
      <c r="K178" s="100"/>
      <c r="L178" s="102"/>
      <c r="M178" s="95"/>
      <c r="N178" s="96"/>
    </row>
    <row r="179" spans="1:14" ht="24.95" customHeight="1" x14ac:dyDescent="0.2">
      <c r="A179" s="51"/>
      <c r="B179" s="70"/>
      <c r="C179" s="106"/>
      <c r="D179" s="92"/>
      <c r="E179" s="192"/>
      <c r="F179" s="53"/>
      <c r="G179" s="60"/>
      <c r="H179" s="93"/>
      <c r="I179" s="102"/>
      <c r="J179" s="95"/>
      <c r="K179" s="100"/>
      <c r="L179" s="102"/>
      <c r="M179" s="95"/>
      <c r="N179" s="96"/>
    </row>
    <row r="180" spans="1:14" ht="24.95" customHeight="1" x14ac:dyDescent="0.2">
      <c r="A180" s="51"/>
      <c r="B180" s="70"/>
      <c r="C180" s="106"/>
      <c r="D180" s="92"/>
      <c r="E180" s="192"/>
      <c r="F180" s="53"/>
      <c r="G180" s="60"/>
      <c r="H180" s="93"/>
      <c r="I180" s="102"/>
      <c r="J180" s="95"/>
      <c r="K180" s="100"/>
      <c r="L180" s="102"/>
      <c r="M180" s="95"/>
      <c r="N180" s="96"/>
    </row>
    <row r="181" spans="1:14" ht="24.95" customHeight="1" x14ac:dyDescent="0.2">
      <c r="A181" s="51"/>
      <c r="B181" s="70"/>
      <c r="C181" s="106"/>
      <c r="D181" s="92"/>
      <c r="E181" s="192"/>
      <c r="F181" s="53"/>
      <c r="G181" s="60"/>
      <c r="H181" s="93"/>
      <c r="I181" s="102"/>
      <c r="J181" s="95"/>
      <c r="K181" s="100"/>
      <c r="L181" s="102"/>
      <c r="M181" s="95"/>
      <c r="N181" s="96"/>
    </row>
    <row r="182" spans="1:14" ht="24.95" customHeight="1" x14ac:dyDescent="0.2">
      <c r="A182" s="51"/>
      <c r="B182" s="70"/>
      <c r="C182" s="106"/>
      <c r="D182" s="92"/>
      <c r="E182" s="192"/>
      <c r="F182" s="53"/>
      <c r="G182" s="60"/>
      <c r="H182" s="93"/>
      <c r="I182" s="102"/>
      <c r="J182" s="95"/>
      <c r="K182" s="100"/>
      <c r="L182" s="102"/>
      <c r="M182" s="95"/>
      <c r="N182" s="96"/>
    </row>
    <row r="183" spans="1:14" ht="24.95" customHeight="1" x14ac:dyDescent="0.2">
      <c r="A183" s="51"/>
      <c r="B183" s="70"/>
      <c r="C183" s="106"/>
      <c r="D183" s="92"/>
      <c r="E183" s="192"/>
      <c r="F183" s="53"/>
      <c r="G183" s="60"/>
      <c r="H183" s="93"/>
      <c r="I183" s="102"/>
      <c r="J183" s="95"/>
      <c r="K183" s="100"/>
      <c r="L183" s="102"/>
      <c r="M183" s="95"/>
      <c r="N183" s="96"/>
    </row>
    <row r="184" spans="1:14" ht="24.95" customHeight="1" x14ac:dyDescent="0.2">
      <c r="A184" s="51"/>
      <c r="B184" s="70"/>
      <c r="C184" s="106"/>
      <c r="D184" s="92"/>
      <c r="E184" s="192"/>
      <c r="F184" s="53"/>
      <c r="G184" s="60"/>
      <c r="H184" s="93"/>
      <c r="I184" s="102"/>
      <c r="J184" s="95"/>
      <c r="K184" s="100"/>
      <c r="L184" s="102"/>
      <c r="M184" s="95"/>
      <c r="N184" s="96"/>
    </row>
    <row r="185" spans="1:14" ht="24.95" customHeight="1" x14ac:dyDescent="0.2">
      <c r="A185" s="51"/>
      <c r="B185" s="70"/>
      <c r="C185" s="106"/>
      <c r="D185" s="92"/>
      <c r="E185" s="192"/>
      <c r="F185" s="53"/>
      <c r="G185" s="60"/>
      <c r="H185" s="93"/>
      <c r="I185" s="102"/>
      <c r="J185" s="95"/>
      <c r="K185" s="100"/>
      <c r="L185" s="102"/>
      <c r="M185" s="95"/>
      <c r="N185" s="96"/>
    </row>
    <row r="186" spans="1:14" ht="24.95" customHeight="1" x14ac:dyDescent="0.2">
      <c r="A186" s="51"/>
      <c r="B186" s="70"/>
      <c r="C186" s="106"/>
      <c r="D186" s="92"/>
      <c r="E186" s="192"/>
      <c r="F186" s="53"/>
      <c r="G186" s="60"/>
      <c r="H186" s="93"/>
      <c r="I186" s="102"/>
      <c r="J186" s="95"/>
      <c r="K186" s="100"/>
      <c r="L186" s="102"/>
      <c r="M186" s="95"/>
      <c r="N186" s="96"/>
    </row>
    <row r="187" spans="1:14" ht="24.95" customHeight="1" x14ac:dyDescent="0.2">
      <c r="A187" s="51"/>
      <c r="B187" s="70"/>
      <c r="C187" s="106"/>
      <c r="D187" s="92"/>
      <c r="E187" s="192"/>
      <c r="F187" s="53"/>
      <c r="G187" s="60"/>
      <c r="H187" s="93"/>
      <c r="I187" s="102"/>
      <c r="J187" s="95"/>
      <c r="K187" s="100"/>
      <c r="L187" s="102"/>
      <c r="M187" s="95"/>
      <c r="N187" s="96"/>
    </row>
    <row r="188" spans="1:14" ht="24.95" customHeight="1" x14ac:dyDescent="0.2">
      <c r="A188" s="51"/>
      <c r="B188" s="70"/>
      <c r="C188" s="106"/>
      <c r="D188" s="92"/>
      <c r="E188" s="192"/>
      <c r="F188" s="53"/>
      <c r="G188" s="60"/>
      <c r="H188" s="93"/>
      <c r="I188" s="102"/>
      <c r="J188" s="95"/>
      <c r="K188" s="100"/>
      <c r="L188" s="102"/>
      <c r="M188" s="95"/>
      <c r="N188" s="96"/>
    </row>
    <row r="189" spans="1:14" ht="24.95" customHeight="1" x14ac:dyDescent="0.2">
      <c r="A189" s="51"/>
      <c r="B189" s="70"/>
      <c r="C189" s="106"/>
      <c r="D189" s="92"/>
      <c r="E189" s="192"/>
      <c r="F189" s="53"/>
      <c r="G189" s="60"/>
      <c r="H189" s="93"/>
      <c r="I189" s="102"/>
      <c r="J189" s="95"/>
      <c r="K189" s="100"/>
      <c r="L189" s="102"/>
      <c r="M189" s="95"/>
      <c r="N189" s="96"/>
    </row>
    <row r="190" spans="1:14" ht="24.95" customHeight="1" x14ac:dyDescent="0.2">
      <c r="A190" s="51"/>
      <c r="B190" s="70"/>
      <c r="C190" s="106"/>
      <c r="D190" s="92"/>
      <c r="E190" s="192"/>
      <c r="F190" s="53"/>
      <c r="G190" s="60"/>
      <c r="H190" s="93"/>
      <c r="I190" s="102"/>
      <c r="J190" s="95"/>
      <c r="K190" s="100"/>
      <c r="L190" s="102"/>
      <c r="M190" s="95"/>
      <c r="N190" s="96"/>
    </row>
    <row r="191" spans="1:14" ht="24.95" customHeight="1" x14ac:dyDescent="0.2">
      <c r="A191" s="51"/>
      <c r="B191" s="70"/>
      <c r="C191" s="106"/>
      <c r="D191" s="92"/>
      <c r="E191" s="192"/>
      <c r="F191" s="53"/>
      <c r="G191" s="60"/>
      <c r="H191" s="93"/>
      <c r="I191" s="102"/>
      <c r="J191" s="95"/>
      <c r="K191" s="100"/>
      <c r="L191" s="102"/>
      <c r="M191" s="95"/>
      <c r="N191" s="96"/>
    </row>
    <row r="192" spans="1:14" ht="24.95" customHeight="1" x14ac:dyDescent="0.2">
      <c r="A192" s="51"/>
      <c r="B192" s="70"/>
      <c r="C192" s="106"/>
      <c r="D192" s="92"/>
      <c r="E192" s="192"/>
      <c r="F192" s="53"/>
      <c r="G192" s="60"/>
      <c r="H192" s="93"/>
      <c r="I192" s="102"/>
      <c r="J192" s="95"/>
      <c r="K192" s="100"/>
      <c r="L192" s="102"/>
      <c r="M192" s="95"/>
      <c r="N192" s="96"/>
    </row>
    <row r="193" spans="1:14" ht="24.95" customHeight="1" x14ac:dyDescent="0.2">
      <c r="A193" s="51"/>
      <c r="B193" s="70"/>
      <c r="C193" s="106"/>
      <c r="D193" s="92"/>
      <c r="E193" s="192"/>
      <c r="F193" s="53"/>
      <c r="G193" s="60"/>
      <c r="H193" s="93"/>
      <c r="I193" s="102"/>
      <c r="J193" s="95"/>
      <c r="K193" s="100"/>
      <c r="L193" s="102"/>
      <c r="M193" s="95"/>
      <c r="N193" s="96"/>
    </row>
    <row r="194" spans="1:14" ht="24.95" customHeight="1" x14ac:dyDescent="0.2">
      <c r="A194" s="51"/>
      <c r="B194" s="70"/>
      <c r="C194" s="106"/>
      <c r="D194" s="92"/>
      <c r="E194" s="192"/>
      <c r="F194" s="53"/>
      <c r="G194" s="60"/>
      <c r="H194" s="93"/>
      <c r="I194" s="102"/>
      <c r="J194" s="95"/>
      <c r="K194" s="100"/>
      <c r="L194" s="102"/>
      <c r="M194" s="95"/>
      <c r="N194" s="96"/>
    </row>
    <row r="195" spans="1:14" ht="24.95" customHeight="1" x14ac:dyDescent="0.2">
      <c r="A195" s="51"/>
      <c r="B195" s="70"/>
      <c r="C195" s="106"/>
      <c r="D195" s="92"/>
      <c r="E195" s="192"/>
      <c r="F195" s="53"/>
      <c r="G195" s="60"/>
      <c r="H195" s="93"/>
      <c r="I195" s="102"/>
      <c r="J195" s="95"/>
      <c r="K195" s="100"/>
      <c r="L195" s="102"/>
      <c r="M195" s="95"/>
      <c r="N195" s="96"/>
    </row>
    <row r="196" spans="1:14" ht="24.95" customHeight="1" x14ac:dyDescent="0.2">
      <c r="A196" s="51"/>
      <c r="B196" s="70"/>
      <c r="C196" s="106"/>
      <c r="D196" s="92"/>
      <c r="E196" s="192"/>
      <c r="F196" s="53"/>
      <c r="G196" s="60"/>
      <c r="H196" s="93"/>
      <c r="I196" s="102"/>
      <c r="J196" s="95"/>
      <c r="K196" s="100"/>
      <c r="L196" s="102"/>
      <c r="M196" s="95"/>
      <c r="N196" s="96"/>
    </row>
    <row r="197" spans="1:14" ht="24.95" customHeight="1" x14ac:dyDescent="0.2">
      <c r="A197" s="51"/>
      <c r="B197" s="70"/>
      <c r="C197" s="106"/>
      <c r="D197" s="92"/>
      <c r="E197" s="192"/>
      <c r="F197" s="53"/>
      <c r="G197" s="60"/>
      <c r="H197" s="93"/>
      <c r="I197" s="102"/>
      <c r="J197" s="95"/>
      <c r="K197" s="100"/>
      <c r="L197" s="102"/>
      <c r="M197" s="95"/>
      <c r="N197" s="96"/>
    </row>
    <row r="198" spans="1:14" ht="24.95" customHeight="1" x14ac:dyDescent="0.2">
      <c r="A198" s="51"/>
      <c r="B198" s="70"/>
      <c r="C198" s="106"/>
      <c r="D198" s="92"/>
      <c r="E198" s="192"/>
      <c r="F198" s="53"/>
      <c r="G198" s="60"/>
      <c r="H198" s="93"/>
      <c r="I198" s="102"/>
      <c r="J198" s="95"/>
      <c r="K198" s="100"/>
      <c r="L198" s="102"/>
      <c r="M198" s="95"/>
      <c r="N198" s="96"/>
    </row>
    <row r="199" spans="1:14" ht="24.95" customHeight="1" x14ac:dyDescent="0.2">
      <c r="A199" s="51"/>
      <c r="B199" s="70"/>
      <c r="C199" s="106"/>
      <c r="D199" s="92"/>
      <c r="E199" s="192"/>
      <c r="F199" s="53"/>
      <c r="G199" s="60"/>
      <c r="H199" s="93"/>
      <c r="I199" s="102"/>
      <c r="J199" s="95"/>
      <c r="K199" s="100"/>
      <c r="L199" s="102"/>
      <c r="M199" s="95"/>
      <c r="N199" s="96"/>
    </row>
    <row r="200" spans="1:14" ht="24.95" customHeight="1" x14ac:dyDescent="0.2">
      <c r="A200" s="51"/>
      <c r="B200" s="70"/>
      <c r="C200" s="106"/>
      <c r="D200" s="92"/>
      <c r="E200" s="192"/>
      <c r="F200" s="53"/>
      <c r="G200" s="60"/>
      <c r="H200" s="93"/>
      <c r="I200" s="102"/>
      <c r="J200" s="95"/>
      <c r="K200" s="100"/>
      <c r="L200" s="102"/>
      <c r="M200" s="95"/>
      <c r="N200" s="96"/>
    </row>
    <row r="201" spans="1:14" ht="24.95" customHeight="1" x14ac:dyDescent="0.2">
      <c r="A201" s="51"/>
      <c r="B201" s="70"/>
      <c r="C201" s="106"/>
      <c r="D201" s="92"/>
      <c r="E201" s="192"/>
      <c r="F201" s="53"/>
      <c r="G201" s="60"/>
      <c r="H201" s="93"/>
      <c r="I201" s="102"/>
      <c r="J201" s="95"/>
      <c r="K201" s="100"/>
      <c r="L201" s="102"/>
      <c r="M201" s="95"/>
      <c r="N201" s="96"/>
    </row>
    <row r="202" spans="1:14" ht="24.95" customHeight="1" x14ac:dyDescent="0.2">
      <c r="A202" s="51"/>
      <c r="B202" s="70"/>
      <c r="C202" s="106"/>
      <c r="D202" s="92"/>
      <c r="E202" s="192"/>
      <c r="F202" s="53"/>
      <c r="G202" s="60"/>
      <c r="H202" s="93"/>
      <c r="I202" s="102"/>
      <c r="J202" s="95"/>
      <c r="K202" s="100"/>
      <c r="L202" s="102"/>
      <c r="M202" s="95"/>
      <c r="N202" s="96"/>
    </row>
    <row r="203" spans="1:14" ht="24.95" customHeight="1" x14ac:dyDescent="0.2">
      <c r="A203" s="51"/>
      <c r="B203" s="70"/>
      <c r="C203" s="106"/>
      <c r="D203" s="92"/>
      <c r="E203" s="192"/>
      <c r="F203" s="53"/>
      <c r="G203" s="60"/>
      <c r="H203" s="93"/>
      <c r="I203" s="102"/>
      <c r="J203" s="95"/>
      <c r="K203" s="100"/>
      <c r="L203" s="102"/>
      <c r="M203" s="95"/>
      <c r="N203" s="96"/>
    </row>
    <row r="204" spans="1:14" ht="24.95" customHeight="1" x14ac:dyDescent="0.2">
      <c r="A204" s="51"/>
      <c r="B204" s="70"/>
      <c r="C204" s="106"/>
      <c r="D204" s="92"/>
      <c r="E204" s="192"/>
      <c r="F204" s="53"/>
      <c r="G204" s="60"/>
      <c r="H204" s="93"/>
      <c r="I204" s="102"/>
      <c r="J204" s="95"/>
      <c r="K204" s="100"/>
      <c r="L204" s="102"/>
      <c r="M204" s="95"/>
      <c r="N204" s="96"/>
    </row>
    <row r="205" spans="1:14" ht="24.95" customHeight="1" x14ac:dyDescent="0.2">
      <c r="A205" s="51"/>
      <c r="B205" s="70"/>
      <c r="C205" s="106"/>
      <c r="D205" s="92"/>
      <c r="E205" s="192"/>
      <c r="F205" s="53"/>
      <c r="G205" s="60"/>
      <c r="H205" s="93"/>
      <c r="I205" s="102"/>
      <c r="J205" s="95"/>
      <c r="K205" s="100"/>
      <c r="L205" s="102"/>
      <c r="M205" s="95"/>
      <c r="N205" s="96"/>
    </row>
    <row r="206" spans="1:14" ht="24.95" customHeight="1" x14ac:dyDescent="0.2">
      <c r="A206" s="51"/>
      <c r="B206" s="70"/>
      <c r="C206" s="106"/>
      <c r="D206" s="92"/>
      <c r="E206" s="192"/>
      <c r="F206" s="53"/>
      <c r="G206" s="60"/>
      <c r="H206" s="93"/>
      <c r="I206" s="102"/>
      <c r="J206" s="95"/>
      <c r="K206" s="100"/>
      <c r="L206" s="102"/>
      <c r="M206" s="95"/>
      <c r="N206" s="96"/>
    </row>
    <row r="207" spans="1:14" ht="24.95" customHeight="1" x14ac:dyDescent="0.2">
      <c r="A207" s="51"/>
      <c r="B207" s="70"/>
      <c r="C207" s="106"/>
      <c r="D207" s="92"/>
      <c r="E207" s="192"/>
      <c r="F207" s="53"/>
      <c r="G207" s="60"/>
      <c r="H207" s="93"/>
      <c r="I207" s="102"/>
      <c r="J207" s="95"/>
      <c r="K207" s="100"/>
      <c r="L207" s="102"/>
      <c r="M207" s="95"/>
      <c r="N207" s="96"/>
    </row>
    <row r="208" spans="1:14" ht="24.95" customHeight="1" x14ac:dyDescent="0.2">
      <c r="A208" s="51"/>
      <c r="B208" s="70"/>
      <c r="C208" s="106"/>
      <c r="D208" s="92"/>
      <c r="E208" s="192"/>
      <c r="F208" s="53"/>
      <c r="G208" s="60"/>
      <c r="H208" s="93"/>
      <c r="I208" s="102"/>
      <c r="J208" s="95"/>
      <c r="K208" s="100"/>
      <c r="L208" s="102"/>
      <c r="M208" s="95"/>
      <c r="N208" s="96"/>
    </row>
    <row r="209" spans="1:14" ht="24.95" customHeight="1" x14ac:dyDescent="0.2">
      <c r="A209" s="51"/>
      <c r="B209" s="70"/>
      <c r="C209" s="106"/>
      <c r="D209" s="92"/>
      <c r="E209" s="192"/>
      <c r="F209" s="53"/>
      <c r="G209" s="60"/>
      <c r="H209" s="93"/>
      <c r="I209" s="102"/>
      <c r="J209" s="95"/>
      <c r="K209" s="100"/>
      <c r="L209" s="102"/>
      <c r="M209" s="95"/>
      <c r="N209" s="96"/>
    </row>
    <row r="210" spans="1:14" ht="24.95" customHeight="1" x14ac:dyDescent="0.2">
      <c r="A210" s="51"/>
      <c r="B210" s="70"/>
      <c r="C210" s="106"/>
      <c r="D210" s="92"/>
      <c r="E210" s="192"/>
      <c r="F210" s="53"/>
      <c r="G210" s="60"/>
      <c r="H210" s="93"/>
      <c r="I210" s="102"/>
      <c r="J210" s="95"/>
      <c r="K210" s="100"/>
      <c r="L210" s="102"/>
      <c r="M210" s="95"/>
      <c r="N210" s="96"/>
    </row>
    <row r="211" spans="1:14" ht="24.95" customHeight="1" x14ac:dyDescent="0.2">
      <c r="A211" s="51"/>
      <c r="B211" s="70"/>
      <c r="C211" s="106"/>
      <c r="D211" s="92"/>
      <c r="E211" s="192"/>
      <c r="F211" s="53"/>
      <c r="G211" s="60"/>
      <c r="H211" s="93"/>
      <c r="I211" s="102"/>
      <c r="J211" s="95"/>
      <c r="K211" s="100"/>
      <c r="L211" s="102"/>
      <c r="M211" s="95"/>
      <c r="N211" s="96"/>
    </row>
    <row r="212" spans="1:14" ht="24.95" customHeight="1" x14ac:dyDescent="0.2">
      <c r="A212" s="51"/>
      <c r="B212" s="70"/>
      <c r="C212" s="106"/>
      <c r="D212" s="92"/>
      <c r="E212" s="192"/>
      <c r="F212" s="53"/>
      <c r="G212" s="60"/>
      <c r="H212" s="93"/>
      <c r="I212" s="102"/>
      <c r="J212" s="95"/>
      <c r="K212" s="100"/>
      <c r="L212" s="102"/>
      <c r="M212" s="95"/>
      <c r="N212" s="96"/>
    </row>
    <row r="213" spans="1:14" ht="24.95" customHeight="1" x14ac:dyDescent="0.2">
      <c r="A213" s="51"/>
      <c r="B213" s="70"/>
      <c r="C213" s="106"/>
      <c r="D213" s="92"/>
      <c r="E213" s="192"/>
      <c r="F213" s="53"/>
      <c r="G213" s="60"/>
      <c r="H213" s="93"/>
      <c r="I213" s="102"/>
      <c r="J213" s="95"/>
      <c r="K213" s="100"/>
      <c r="L213" s="102"/>
      <c r="M213" s="95"/>
      <c r="N213" s="96"/>
    </row>
    <row r="214" spans="1:14" ht="24.95" customHeight="1" x14ac:dyDescent="0.2">
      <c r="A214" s="51"/>
      <c r="B214" s="70"/>
      <c r="C214" s="106"/>
      <c r="D214" s="92"/>
      <c r="E214" s="192"/>
      <c r="F214" s="53"/>
      <c r="G214" s="60"/>
      <c r="H214" s="93"/>
      <c r="I214" s="102"/>
      <c r="J214" s="95"/>
      <c r="K214" s="100"/>
      <c r="L214" s="102"/>
      <c r="M214" s="95"/>
      <c r="N214" s="96"/>
    </row>
    <row r="215" spans="1:14" ht="24.95" customHeight="1" x14ac:dyDescent="0.2">
      <c r="A215" s="51"/>
      <c r="B215" s="70"/>
      <c r="C215" s="106"/>
      <c r="D215" s="92"/>
      <c r="E215" s="192"/>
      <c r="F215" s="53"/>
      <c r="G215" s="60"/>
      <c r="H215" s="93"/>
      <c r="I215" s="102"/>
      <c r="J215" s="95"/>
      <c r="K215" s="100"/>
      <c r="L215" s="102"/>
      <c r="M215" s="95"/>
      <c r="N215" s="96"/>
    </row>
    <row r="216" spans="1:14" ht="24.95" customHeight="1" x14ac:dyDescent="0.2">
      <c r="A216" s="51"/>
      <c r="B216" s="70"/>
      <c r="C216" s="106"/>
      <c r="D216" s="92"/>
      <c r="E216" s="192"/>
      <c r="F216" s="53"/>
      <c r="G216" s="60"/>
      <c r="H216" s="93"/>
      <c r="I216" s="102"/>
      <c r="J216" s="95"/>
      <c r="K216" s="100"/>
      <c r="L216" s="102"/>
      <c r="M216" s="95"/>
      <c r="N216" s="96"/>
    </row>
    <row r="217" spans="1:14" ht="24.95" customHeight="1" x14ac:dyDescent="0.2">
      <c r="A217" s="51"/>
      <c r="B217" s="70"/>
      <c r="C217" s="106"/>
      <c r="D217" s="92"/>
      <c r="E217" s="192"/>
      <c r="F217" s="53"/>
      <c r="G217" s="60"/>
      <c r="H217" s="93"/>
      <c r="I217" s="102"/>
      <c r="J217" s="95"/>
      <c r="K217" s="100"/>
      <c r="L217" s="102"/>
      <c r="M217" s="95"/>
      <c r="N217" s="96"/>
    </row>
    <row r="218" spans="1:14" ht="24.95" customHeight="1" x14ac:dyDescent="0.2">
      <c r="A218" s="51"/>
      <c r="B218" s="70"/>
      <c r="C218" s="106"/>
      <c r="D218" s="92"/>
      <c r="E218" s="192"/>
      <c r="F218" s="53"/>
      <c r="G218" s="60"/>
      <c r="H218" s="93"/>
      <c r="I218" s="102"/>
      <c r="J218" s="95"/>
      <c r="K218" s="100"/>
      <c r="L218" s="102"/>
      <c r="M218" s="95"/>
      <c r="N218" s="96"/>
    </row>
    <row r="219" spans="1:14" ht="24.95" customHeight="1" x14ac:dyDescent="0.2">
      <c r="A219" s="51"/>
      <c r="B219" s="70"/>
      <c r="C219" s="106"/>
      <c r="D219" s="92"/>
      <c r="E219" s="192"/>
      <c r="F219" s="53"/>
      <c r="G219" s="60"/>
      <c r="H219" s="93"/>
      <c r="I219" s="102"/>
      <c r="J219" s="95"/>
      <c r="K219" s="100"/>
      <c r="L219" s="102"/>
      <c r="M219" s="95"/>
      <c r="N219" s="96"/>
    </row>
    <row r="220" spans="1:14" ht="24.95" customHeight="1" x14ac:dyDescent="0.2">
      <c r="A220" s="51"/>
      <c r="B220" s="70"/>
      <c r="C220" s="106"/>
      <c r="D220" s="92"/>
      <c r="E220" s="192"/>
      <c r="F220" s="53"/>
      <c r="G220" s="60"/>
      <c r="H220" s="93"/>
      <c r="I220" s="102"/>
      <c r="J220" s="95"/>
      <c r="K220" s="100"/>
      <c r="L220" s="102"/>
      <c r="M220" s="95"/>
      <c r="N220" s="96"/>
    </row>
    <row r="221" spans="1:14" ht="24.95" customHeight="1" x14ac:dyDescent="0.2">
      <c r="A221" s="51"/>
      <c r="B221" s="70"/>
      <c r="C221" s="106"/>
      <c r="D221" s="92"/>
      <c r="E221" s="192"/>
      <c r="F221" s="53"/>
      <c r="G221" s="60"/>
      <c r="H221" s="93"/>
      <c r="I221" s="102"/>
      <c r="J221" s="95"/>
      <c r="K221" s="100"/>
      <c r="L221" s="102"/>
      <c r="M221" s="95"/>
      <c r="N221" s="96"/>
    </row>
    <row r="222" spans="1:14" ht="24.95" customHeight="1" x14ac:dyDescent="0.2">
      <c r="A222" s="51"/>
      <c r="B222" s="70"/>
      <c r="C222" s="106"/>
      <c r="D222" s="92"/>
      <c r="E222" s="192"/>
      <c r="F222" s="53"/>
      <c r="G222" s="60"/>
      <c r="H222" s="93"/>
      <c r="I222" s="102"/>
      <c r="J222" s="95"/>
      <c r="K222" s="100"/>
      <c r="L222" s="102"/>
      <c r="M222" s="95"/>
      <c r="N222" s="96"/>
    </row>
    <row r="223" spans="1:14" ht="24.95" customHeight="1" x14ac:dyDescent="0.2">
      <c r="A223" s="51"/>
      <c r="B223" s="70"/>
      <c r="C223" s="106"/>
      <c r="D223" s="92"/>
      <c r="E223" s="192"/>
      <c r="F223" s="53"/>
      <c r="G223" s="60"/>
      <c r="H223" s="93"/>
      <c r="I223" s="102"/>
      <c r="J223" s="95"/>
      <c r="K223" s="100"/>
      <c r="L223" s="102"/>
      <c r="M223" s="95"/>
      <c r="N223" s="96"/>
    </row>
    <row r="224" spans="1:14" ht="24.95" customHeight="1" x14ac:dyDescent="0.2">
      <c r="A224" s="51"/>
      <c r="B224" s="70"/>
      <c r="C224" s="106"/>
      <c r="D224" s="92"/>
      <c r="E224" s="192"/>
      <c r="F224" s="53"/>
      <c r="G224" s="60"/>
      <c r="H224" s="93"/>
      <c r="I224" s="102"/>
      <c r="J224" s="95"/>
      <c r="K224" s="100"/>
      <c r="L224" s="102"/>
      <c r="M224" s="95"/>
      <c r="N224" s="96"/>
    </row>
    <row r="225" spans="1:14" ht="24.95" customHeight="1" x14ac:dyDescent="0.2">
      <c r="A225" s="51"/>
      <c r="B225" s="70"/>
      <c r="C225" s="106"/>
      <c r="D225" s="92"/>
      <c r="E225" s="192"/>
      <c r="F225" s="53"/>
      <c r="G225" s="60"/>
      <c r="H225" s="93"/>
      <c r="I225" s="102"/>
      <c r="J225" s="95"/>
      <c r="K225" s="100"/>
      <c r="L225" s="102"/>
      <c r="M225" s="95"/>
      <c r="N225" s="96"/>
    </row>
    <row r="226" spans="1:14" ht="24.95" customHeight="1" x14ac:dyDescent="0.2">
      <c r="A226" s="51"/>
      <c r="B226" s="70"/>
      <c r="C226" s="106"/>
      <c r="D226" s="92"/>
      <c r="E226" s="192"/>
      <c r="F226" s="53"/>
      <c r="G226" s="60"/>
      <c r="H226" s="93"/>
      <c r="I226" s="102"/>
      <c r="J226" s="95"/>
      <c r="K226" s="100"/>
      <c r="L226" s="102"/>
      <c r="M226" s="95"/>
      <c r="N226" s="96"/>
    </row>
    <row r="227" spans="1:14" ht="24.95" customHeight="1" x14ac:dyDescent="0.2">
      <c r="A227" s="51"/>
      <c r="B227" s="70"/>
      <c r="C227" s="106"/>
      <c r="D227" s="92"/>
      <c r="E227" s="192"/>
      <c r="F227" s="53"/>
      <c r="G227" s="60"/>
      <c r="H227" s="93"/>
      <c r="I227" s="102"/>
      <c r="J227" s="95"/>
      <c r="K227" s="100"/>
      <c r="L227" s="102"/>
      <c r="M227" s="95"/>
      <c r="N227" s="96"/>
    </row>
    <row r="228" spans="1:14" ht="24.95" customHeight="1" x14ac:dyDescent="0.2">
      <c r="A228" s="51"/>
      <c r="B228" s="70"/>
      <c r="C228" s="106"/>
      <c r="D228" s="92"/>
      <c r="E228" s="192"/>
      <c r="F228" s="53"/>
      <c r="G228" s="60"/>
      <c r="H228" s="93"/>
      <c r="I228" s="102"/>
      <c r="J228" s="95"/>
      <c r="K228" s="100"/>
      <c r="L228" s="102"/>
      <c r="M228" s="95"/>
      <c r="N228" s="96"/>
    </row>
    <row r="229" spans="1:14" ht="24.95" customHeight="1" x14ac:dyDescent="0.2">
      <c r="A229" s="51"/>
      <c r="B229" s="70"/>
      <c r="C229" s="106"/>
      <c r="D229" s="92"/>
      <c r="E229" s="192"/>
      <c r="F229" s="53"/>
      <c r="G229" s="60"/>
      <c r="H229" s="93"/>
      <c r="I229" s="102"/>
      <c r="J229" s="95"/>
      <c r="K229" s="100"/>
      <c r="L229" s="102"/>
      <c r="M229" s="95"/>
      <c r="N229" s="96"/>
    </row>
    <row r="230" spans="1:14" ht="24.95" customHeight="1" x14ac:dyDescent="0.2">
      <c r="A230" s="51"/>
      <c r="B230" s="70"/>
      <c r="C230" s="106"/>
      <c r="D230" s="92"/>
      <c r="E230" s="192"/>
      <c r="F230" s="53"/>
      <c r="G230" s="60"/>
      <c r="H230" s="93"/>
      <c r="I230" s="102"/>
      <c r="J230" s="95"/>
      <c r="K230" s="100"/>
      <c r="L230" s="102"/>
      <c r="M230" s="95"/>
      <c r="N230" s="96"/>
    </row>
    <row r="231" spans="1:14" ht="24.95" customHeight="1" x14ac:dyDescent="0.2">
      <c r="A231" s="51"/>
      <c r="B231" s="70"/>
      <c r="C231" s="106"/>
      <c r="D231" s="92"/>
      <c r="E231" s="192"/>
      <c r="F231" s="53"/>
      <c r="G231" s="60"/>
      <c r="H231" s="93"/>
      <c r="I231" s="102"/>
      <c r="J231" s="95"/>
      <c r="K231" s="100"/>
      <c r="L231" s="102"/>
      <c r="M231" s="95"/>
      <c r="N231" s="96"/>
    </row>
    <row r="232" spans="1:14" ht="24.95" customHeight="1" x14ac:dyDescent="0.2">
      <c r="A232" s="51"/>
      <c r="B232" s="70"/>
      <c r="C232" s="106"/>
      <c r="D232" s="92"/>
      <c r="E232" s="192"/>
      <c r="F232" s="53"/>
      <c r="G232" s="60"/>
      <c r="H232" s="93"/>
      <c r="I232" s="102"/>
      <c r="J232" s="95"/>
      <c r="K232" s="100"/>
      <c r="L232" s="102"/>
      <c r="M232" s="95"/>
      <c r="N232" s="96"/>
    </row>
    <row r="233" spans="1:14" ht="24.95" customHeight="1" x14ac:dyDescent="0.2">
      <c r="A233" s="51"/>
      <c r="B233" s="70"/>
      <c r="C233" s="106"/>
      <c r="D233" s="92"/>
      <c r="E233" s="192"/>
      <c r="F233" s="53"/>
      <c r="G233" s="60"/>
      <c r="H233" s="93"/>
      <c r="I233" s="102"/>
      <c r="J233" s="95"/>
      <c r="K233" s="100"/>
      <c r="L233" s="102"/>
      <c r="M233" s="95"/>
      <c r="N233" s="96"/>
    </row>
    <row r="234" spans="1:14" ht="24.95" customHeight="1" x14ac:dyDescent="0.2">
      <c r="A234" s="51"/>
      <c r="B234" s="70"/>
      <c r="C234" s="106"/>
      <c r="D234" s="92"/>
      <c r="E234" s="192"/>
      <c r="F234" s="53"/>
      <c r="G234" s="60"/>
      <c r="H234" s="93"/>
      <c r="I234" s="102"/>
      <c r="J234" s="95"/>
      <c r="K234" s="100"/>
      <c r="L234" s="102"/>
      <c r="M234" s="95"/>
      <c r="N234" s="96"/>
    </row>
    <row r="235" spans="1:14" ht="24.95" customHeight="1" x14ac:dyDescent="0.2">
      <c r="A235" s="51"/>
      <c r="B235" s="70"/>
      <c r="C235" s="106"/>
      <c r="D235" s="92"/>
      <c r="E235" s="192"/>
      <c r="F235" s="53"/>
      <c r="G235" s="60"/>
      <c r="H235" s="93"/>
      <c r="I235" s="102"/>
      <c r="J235" s="95"/>
      <c r="K235" s="100"/>
      <c r="L235" s="102"/>
      <c r="M235" s="95"/>
      <c r="N235" s="96"/>
    </row>
    <row r="236" spans="1:14" ht="24.95" customHeight="1" x14ac:dyDescent="0.2">
      <c r="A236" s="51"/>
      <c r="B236" s="70"/>
      <c r="C236" s="106"/>
      <c r="D236" s="92"/>
      <c r="E236" s="192"/>
      <c r="F236" s="53"/>
      <c r="G236" s="60"/>
      <c r="H236" s="93"/>
      <c r="I236" s="102"/>
      <c r="J236" s="95"/>
      <c r="K236" s="100"/>
      <c r="L236" s="102"/>
      <c r="M236" s="95"/>
      <c r="N236" s="96"/>
    </row>
    <row r="237" spans="1:14" ht="24.95" customHeight="1" x14ac:dyDescent="0.2">
      <c r="A237" s="51"/>
      <c r="B237" s="70"/>
      <c r="C237" s="106"/>
      <c r="D237" s="92"/>
      <c r="E237" s="192"/>
      <c r="F237" s="53"/>
      <c r="G237" s="60"/>
      <c r="H237" s="93"/>
      <c r="I237" s="102"/>
      <c r="J237" s="95"/>
      <c r="K237" s="100"/>
      <c r="L237" s="102"/>
      <c r="M237" s="95"/>
      <c r="N237" s="96"/>
    </row>
    <row r="238" spans="1:14" ht="24.95" customHeight="1" x14ac:dyDescent="0.2">
      <c r="A238" s="51"/>
      <c r="B238" s="70"/>
      <c r="C238" s="106"/>
      <c r="D238" s="92"/>
      <c r="E238" s="192"/>
      <c r="F238" s="53"/>
      <c r="G238" s="60"/>
      <c r="H238" s="93"/>
      <c r="I238" s="102"/>
      <c r="J238" s="95"/>
      <c r="K238" s="100"/>
      <c r="L238" s="102"/>
      <c r="M238" s="95"/>
      <c r="N238" s="96"/>
    </row>
    <row r="239" spans="1:14" ht="24.95" customHeight="1" x14ac:dyDescent="0.2">
      <c r="A239" s="51"/>
      <c r="B239" s="70"/>
      <c r="C239" s="106"/>
      <c r="D239" s="92"/>
      <c r="E239" s="192"/>
      <c r="F239" s="53"/>
      <c r="G239" s="60"/>
      <c r="H239" s="93"/>
      <c r="I239" s="102"/>
      <c r="J239" s="95"/>
      <c r="K239" s="100"/>
      <c r="L239" s="102"/>
      <c r="M239" s="95"/>
      <c r="N239" s="96"/>
    </row>
    <row r="240" spans="1:14" ht="24.95" customHeight="1" x14ac:dyDescent="0.2">
      <c r="A240" s="51"/>
      <c r="B240" s="70"/>
      <c r="C240" s="106"/>
      <c r="D240" s="92"/>
      <c r="E240" s="192"/>
      <c r="F240" s="53"/>
      <c r="G240" s="60"/>
      <c r="H240" s="93"/>
      <c r="I240" s="102"/>
      <c r="J240" s="95"/>
      <c r="K240" s="100"/>
      <c r="L240" s="102"/>
      <c r="M240" s="95"/>
      <c r="N240" s="96"/>
    </row>
    <row r="241" spans="1:14" ht="24.95" customHeight="1" x14ac:dyDescent="0.2">
      <c r="A241" s="51"/>
      <c r="B241" s="70"/>
      <c r="C241" s="106"/>
      <c r="D241" s="92"/>
      <c r="E241" s="192"/>
      <c r="F241" s="53"/>
      <c r="G241" s="60"/>
      <c r="H241" s="93"/>
      <c r="I241" s="102"/>
      <c r="J241" s="95"/>
      <c r="K241" s="100"/>
      <c r="L241" s="102"/>
      <c r="M241" s="95"/>
      <c r="N241" s="96"/>
    </row>
    <row r="242" spans="1:14" ht="24.95" customHeight="1" x14ac:dyDescent="0.2">
      <c r="A242" s="51"/>
      <c r="B242" s="70"/>
      <c r="C242" s="106"/>
      <c r="D242" s="92"/>
      <c r="E242" s="192"/>
      <c r="F242" s="53"/>
      <c r="G242" s="60"/>
      <c r="H242" s="93"/>
      <c r="I242" s="102"/>
      <c r="J242" s="95"/>
      <c r="K242" s="100"/>
      <c r="L242" s="102"/>
      <c r="M242" s="95"/>
      <c r="N242" s="96"/>
    </row>
    <row r="243" spans="1:14" ht="24.95" customHeight="1" x14ac:dyDescent="0.2">
      <c r="A243" s="51"/>
      <c r="B243" s="70"/>
      <c r="C243" s="106"/>
      <c r="D243" s="92"/>
      <c r="E243" s="192"/>
      <c r="F243" s="53"/>
      <c r="G243" s="60"/>
      <c r="H243" s="93"/>
      <c r="I243" s="102"/>
      <c r="J243" s="95"/>
      <c r="K243" s="100"/>
      <c r="L243" s="102"/>
      <c r="M243" s="95"/>
      <c r="N243" s="96"/>
    </row>
    <row r="244" spans="1:14" ht="24.95" customHeight="1" x14ac:dyDescent="0.2">
      <c r="A244" s="51"/>
      <c r="B244" s="70"/>
      <c r="C244" s="106"/>
      <c r="D244" s="92"/>
      <c r="E244" s="192"/>
      <c r="F244" s="53"/>
      <c r="G244" s="60"/>
      <c r="H244" s="93"/>
      <c r="I244" s="102"/>
      <c r="J244" s="95"/>
      <c r="K244" s="100"/>
      <c r="L244" s="102"/>
      <c r="M244" s="95"/>
      <c r="N244" s="96"/>
    </row>
    <row r="245" spans="1:14" ht="24.95" customHeight="1" x14ac:dyDescent="0.2">
      <c r="A245" s="51"/>
      <c r="B245" s="70"/>
      <c r="C245" s="106"/>
      <c r="D245" s="92"/>
      <c r="E245" s="192"/>
      <c r="F245" s="53"/>
      <c r="G245" s="60"/>
      <c r="H245" s="93"/>
      <c r="I245" s="102"/>
      <c r="J245" s="95"/>
      <c r="K245" s="100"/>
      <c r="L245" s="102"/>
      <c r="M245" s="95"/>
      <c r="N245" s="96"/>
    </row>
    <row r="246" spans="1:14" ht="24.95" customHeight="1" x14ac:dyDescent="0.2">
      <c r="A246" s="51"/>
      <c r="B246" s="70"/>
      <c r="C246" s="106"/>
      <c r="D246" s="92"/>
      <c r="E246" s="192"/>
      <c r="F246" s="53"/>
      <c r="G246" s="60"/>
      <c r="H246" s="93"/>
      <c r="I246" s="102"/>
      <c r="J246" s="95"/>
      <c r="K246" s="100"/>
      <c r="L246" s="102"/>
      <c r="M246" s="95"/>
      <c r="N246" s="96"/>
    </row>
    <row r="247" spans="1:14" ht="24.95" customHeight="1" x14ac:dyDescent="0.2">
      <c r="A247" s="51"/>
      <c r="B247" s="70"/>
      <c r="C247" s="106"/>
      <c r="D247" s="92"/>
      <c r="E247" s="192"/>
      <c r="F247" s="53"/>
      <c r="G247" s="60"/>
      <c r="H247" s="93"/>
      <c r="I247" s="102"/>
      <c r="J247" s="95"/>
      <c r="K247" s="100"/>
      <c r="L247" s="102"/>
      <c r="M247" s="95"/>
      <c r="N247" s="96"/>
    </row>
    <row r="248" spans="1:14" ht="24.95" customHeight="1" x14ac:dyDescent="0.2">
      <c r="A248" s="51"/>
      <c r="B248" s="70"/>
      <c r="C248" s="106"/>
      <c r="D248" s="92"/>
      <c r="E248" s="192"/>
      <c r="F248" s="53"/>
      <c r="G248" s="60"/>
      <c r="H248" s="93"/>
      <c r="I248" s="102"/>
      <c r="J248" s="95"/>
      <c r="K248" s="100"/>
      <c r="L248" s="102"/>
      <c r="M248" s="95"/>
      <c r="N248" s="96"/>
    </row>
    <row r="249" spans="1:14" ht="24.95" customHeight="1" x14ac:dyDescent="0.2">
      <c r="A249" s="51"/>
      <c r="B249" s="70"/>
      <c r="C249" s="106"/>
      <c r="D249" s="92"/>
      <c r="E249" s="192"/>
      <c r="F249" s="53"/>
      <c r="G249" s="60"/>
      <c r="H249" s="93"/>
      <c r="I249" s="102"/>
      <c r="J249" s="95"/>
      <c r="K249" s="100"/>
      <c r="L249" s="102"/>
      <c r="M249" s="95"/>
      <c r="N249" s="96"/>
    </row>
    <row r="250" spans="1:14" ht="24.95" customHeight="1" x14ac:dyDescent="0.2">
      <c r="A250" s="51"/>
      <c r="B250" s="70"/>
      <c r="C250" s="106"/>
      <c r="D250" s="92"/>
      <c r="E250" s="192"/>
      <c r="F250" s="53"/>
      <c r="G250" s="60"/>
      <c r="H250" s="93"/>
      <c r="I250" s="102"/>
      <c r="J250" s="95"/>
      <c r="K250" s="100"/>
      <c r="L250" s="102"/>
      <c r="M250" s="95"/>
      <c r="N250" s="96"/>
    </row>
    <row r="251" spans="1:14" ht="24.95" customHeight="1" x14ac:dyDescent="0.2">
      <c r="A251" s="51"/>
      <c r="B251" s="70"/>
      <c r="C251" s="106"/>
      <c r="D251" s="92"/>
      <c r="E251" s="192"/>
      <c r="F251" s="53"/>
      <c r="G251" s="60"/>
      <c r="H251" s="93"/>
      <c r="I251" s="102"/>
      <c r="J251" s="95"/>
      <c r="K251" s="100"/>
      <c r="L251" s="102"/>
      <c r="M251" s="95"/>
      <c r="N251" s="96"/>
    </row>
    <row r="252" spans="1:14" ht="24.95" customHeight="1" x14ac:dyDescent="0.2">
      <c r="A252" s="51"/>
      <c r="B252" s="70"/>
      <c r="C252" s="106"/>
      <c r="D252" s="92"/>
      <c r="E252" s="192"/>
      <c r="F252" s="53"/>
      <c r="G252" s="60"/>
      <c r="H252" s="93"/>
      <c r="I252" s="102"/>
      <c r="J252" s="95"/>
      <c r="K252" s="100"/>
      <c r="L252" s="102"/>
      <c r="M252" s="95"/>
      <c r="N252" s="96"/>
    </row>
    <row r="253" spans="1:14" ht="24.95" customHeight="1" x14ac:dyDescent="0.2">
      <c r="A253" s="51"/>
      <c r="B253" s="70"/>
      <c r="C253" s="106"/>
      <c r="D253" s="92"/>
      <c r="E253" s="192"/>
      <c r="F253" s="53"/>
      <c r="G253" s="60"/>
      <c r="H253" s="93"/>
      <c r="I253" s="102"/>
      <c r="J253" s="95"/>
      <c r="K253" s="100"/>
      <c r="L253" s="102"/>
      <c r="M253" s="95"/>
      <c r="N253" s="96"/>
    </row>
    <row r="254" spans="1:14" ht="24.95" customHeight="1" x14ac:dyDescent="0.2">
      <c r="A254" s="51"/>
      <c r="B254" s="70"/>
      <c r="C254" s="106"/>
      <c r="D254" s="92"/>
      <c r="E254" s="192"/>
      <c r="F254" s="53"/>
      <c r="G254" s="60"/>
      <c r="H254" s="93"/>
      <c r="I254" s="102"/>
      <c r="J254" s="95"/>
      <c r="K254" s="100"/>
      <c r="L254" s="102"/>
      <c r="M254" s="95"/>
      <c r="N254" s="96"/>
    </row>
    <row r="255" spans="1:14" ht="24.95" customHeight="1" x14ac:dyDescent="0.2">
      <c r="A255" s="51"/>
      <c r="B255" s="70"/>
      <c r="C255" s="106"/>
      <c r="D255" s="92"/>
      <c r="E255" s="192"/>
      <c r="F255" s="53"/>
      <c r="G255" s="60"/>
      <c r="H255" s="93"/>
      <c r="I255" s="102"/>
      <c r="J255" s="95"/>
      <c r="K255" s="100"/>
      <c r="L255" s="102"/>
      <c r="M255" s="95"/>
      <c r="N255" s="96"/>
    </row>
    <row r="256" spans="1:14" ht="24.95" customHeight="1" x14ac:dyDescent="0.2">
      <c r="A256" s="51"/>
      <c r="B256" s="70"/>
      <c r="C256" s="106"/>
      <c r="D256" s="92"/>
      <c r="E256" s="192"/>
      <c r="F256" s="53"/>
      <c r="G256" s="60"/>
      <c r="H256" s="93"/>
      <c r="I256" s="102"/>
      <c r="J256" s="95"/>
      <c r="K256" s="100"/>
      <c r="L256" s="102"/>
      <c r="M256" s="95"/>
      <c r="N256" s="96"/>
    </row>
    <row r="257" spans="1:14" ht="24.95" customHeight="1" x14ac:dyDescent="0.2">
      <c r="A257" s="51"/>
      <c r="B257" s="70"/>
      <c r="C257" s="106"/>
      <c r="D257" s="92"/>
      <c r="E257" s="192"/>
      <c r="F257" s="53"/>
      <c r="G257" s="60"/>
      <c r="H257" s="93"/>
      <c r="I257" s="102"/>
      <c r="J257" s="95"/>
      <c r="K257" s="100"/>
      <c r="L257" s="102"/>
      <c r="M257" s="95"/>
      <c r="N257" s="96"/>
    </row>
    <row r="258" spans="1:14" ht="24.95" customHeight="1" x14ac:dyDescent="0.2">
      <c r="A258" s="51"/>
      <c r="B258" s="70"/>
      <c r="C258" s="106"/>
      <c r="D258" s="92"/>
      <c r="E258" s="192"/>
      <c r="F258" s="53"/>
      <c r="G258" s="60"/>
      <c r="H258" s="93"/>
      <c r="I258" s="102"/>
      <c r="J258" s="95"/>
      <c r="K258" s="100"/>
      <c r="L258" s="102"/>
      <c r="M258" s="95"/>
      <c r="N258" s="96"/>
    </row>
    <row r="259" spans="1:14" ht="24.95" customHeight="1" x14ac:dyDescent="0.2">
      <c r="A259" s="51"/>
      <c r="B259" s="70"/>
      <c r="C259" s="106"/>
      <c r="D259" s="92"/>
      <c r="E259" s="192"/>
      <c r="F259" s="53"/>
      <c r="G259" s="60"/>
      <c r="H259" s="93"/>
      <c r="I259" s="102"/>
      <c r="J259" s="95"/>
      <c r="K259" s="100"/>
      <c r="L259" s="102"/>
      <c r="M259" s="95"/>
      <c r="N259" s="96"/>
    </row>
    <row r="260" spans="1:14" ht="24.95" customHeight="1" x14ac:dyDescent="0.2">
      <c r="A260" s="51"/>
      <c r="B260" s="70"/>
      <c r="C260" s="106"/>
      <c r="D260" s="92"/>
      <c r="E260" s="192"/>
      <c r="F260" s="53"/>
      <c r="G260" s="60"/>
      <c r="H260" s="93"/>
      <c r="I260" s="102"/>
      <c r="J260" s="95"/>
      <c r="K260" s="100"/>
      <c r="L260" s="102"/>
      <c r="M260" s="95"/>
      <c r="N260" s="96"/>
    </row>
    <row r="261" spans="1:14" ht="24.95" customHeight="1" x14ac:dyDescent="0.2">
      <c r="A261" s="51"/>
      <c r="B261" s="70"/>
      <c r="C261" s="106"/>
      <c r="D261" s="92"/>
      <c r="E261" s="192"/>
      <c r="F261" s="53"/>
      <c r="G261" s="60"/>
      <c r="H261" s="93"/>
      <c r="I261" s="102"/>
      <c r="J261" s="95"/>
      <c r="K261" s="100"/>
      <c r="L261" s="102"/>
      <c r="M261" s="95"/>
      <c r="N261" s="96"/>
    </row>
    <row r="262" spans="1:14" ht="24.95" customHeight="1" x14ac:dyDescent="0.2">
      <c r="A262" s="51"/>
      <c r="B262" s="70"/>
      <c r="C262" s="106"/>
      <c r="D262" s="92"/>
      <c r="E262" s="192"/>
      <c r="F262" s="53"/>
      <c r="G262" s="60"/>
      <c r="H262" s="93"/>
      <c r="I262" s="102"/>
      <c r="J262" s="95"/>
      <c r="K262" s="100"/>
      <c r="L262" s="102"/>
      <c r="M262" s="95"/>
      <c r="N262" s="96"/>
    </row>
    <row r="263" spans="1:14" ht="24.95" customHeight="1" x14ac:dyDescent="0.2">
      <c r="A263" s="51"/>
      <c r="B263" s="70"/>
      <c r="C263" s="106"/>
      <c r="D263" s="92"/>
      <c r="E263" s="192"/>
      <c r="F263" s="53"/>
      <c r="G263" s="60"/>
      <c r="H263" s="93"/>
      <c r="I263" s="102"/>
      <c r="J263" s="95"/>
      <c r="K263" s="100"/>
      <c r="L263" s="102"/>
      <c r="M263" s="95"/>
      <c r="N263" s="96"/>
    </row>
    <row r="264" spans="1:14" ht="24.95" customHeight="1" x14ac:dyDescent="0.2">
      <c r="A264" s="51"/>
      <c r="B264" s="70"/>
      <c r="C264" s="106"/>
      <c r="D264" s="92"/>
      <c r="E264" s="192"/>
      <c r="F264" s="53"/>
      <c r="G264" s="60"/>
      <c r="H264" s="93"/>
      <c r="I264" s="102"/>
      <c r="J264" s="95"/>
      <c r="K264" s="100"/>
      <c r="L264" s="102"/>
      <c r="M264" s="95"/>
      <c r="N264" s="96"/>
    </row>
    <row r="265" spans="1:14" ht="24.95" customHeight="1" x14ac:dyDescent="0.2">
      <c r="A265" s="51"/>
      <c r="B265" s="70"/>
      <c r="C265" s="106"/>
      <c r="D265" s="92"/>
      <c r="E265" s="192"/>
      <c r="F265" s="53"/>
      <c r="G265" s="60"/>
      <c r="H265" s="93"/>
      <c r="I265" s="102"/>
      <c r="J265" s="95"/>
      <c r="K265" s="100"/>
      <c r="L265" s="102"/>
      <c r="M265" s="95"/>
      <c r="N265" s="96"/>
    </row>
    <row r="266" spans="1:14" ht="24.95" customHeight="1" x14ac:dyDescent="0.2">
      <c r="A266" s="51"/>
      <c r="B266" s="70"/>
      <c r="C266" s="106"/>
      <c r="D266" s="92"/>
      <c r="E266" s="192"/>
      <c r="F266" s="53"/>
      <c r="G266" s="60"/>
      <c r="H266" s="93"/>
      <c r="I266" s="102"/>
      <c r="J266" s="95"/>
      <c r="K266" s="100"/>
      <c r="L266" s="102"/>
      <c r="M266" s="95"/>
      <c r="N266" s="96"/>
    </row>
    <row r="267" spans="1:14" ht="24.95" customHeight="1" x14ac:dyDescent="0.2">
      <c r="A267" s="51"/>
      <c r="B267" s="70"/>
      <c r="C267" s="106"/>
      <c r="D267" s="92"/>
      <c r="E267" s="192"/>
      <c r="F267" s="53"/>
      <c r="G267" s="60"/>
      <c r="H267" s="93"/>
      <c r="I267" s="102"/>
      <c r="J267" s="95"/>
      <c r="K267" s="100"/>
      <c r="L267" s="102"/>
      <c r="M267" s="95"/>
      <c r="N267" s="96"/>
    </row>
    <row r="268" spans="1:14" ht="24.95" customHeight="1" x14ac:dyDescent="0.2">
      <c r="A268" s="51"/>
      <c r="B268" s="70"/>
      <c r="C268" s="106"/>
      <c r="D268" s="92"/>
      <c r="E268" s="192"/>
      <c r="F268" s="53"/>
      <c r="G268" s="60"/>
      <c r="H268" s="93"/>
      <c r="I268" s="102"/>
      <c r="J268" s="95"/>
      <c r="K268" s="100"/>
      <c r="L268" s="102"/>
      <c r="M268" s="95"/>
      <c r="N268" s="96"/>
    </row>
    <row r="269" spans="1:14" ht="24.95" customHeight="1" x14ac:dyDescent="0.2">
      <c r="A269" s="51"/>
      <c r="B269" s="70"/>
      <c r="C269" s="106"/>
      <c r="D269" s="92"/>
      <c r="E269" s="192"/>
      <c r="F269" s="53"/>
      <c r="G269" s="60"/>
      <c r="H269" s="93"/>
      <c r="I269" s="102"/>
      <c r="J269" s="95"/>
      <c r="K269" s="100"/>
      <c r="L269" s="102"/>
      <c r="M269" s="95"/>
      <c r="N269" s="96"/>
    </row>
    <row r="270" spans="1:14" ht="24.95" customHeight="1" x14ac:dyDescent="0.2">
      <c r="A270" s="51"/>
      <c r="B270" s="70"/>
      <c r="C270" s="106"/>
      <c r="D270" s="92"/>
      <c r="E270" s="192"/>
      <c r="F270" s="53"/>
      <c r="G270" s="60"/>
      <c r="H270" s="93"/>
      <c r="I270" s="102"/>
      <c r="J270" s="95"/>
      <c r="K270" s="100"/>
      <c r="L270" s="102"/>
      <c r="M270" s="95"/>
      <c r="N270" s="96"/>
    </row>
    <row r="271" spans="1:14" ht="24.95" customHeight="1" x14ac:dyDescent="0.2">
      <c r="A271" s="51"/>
      <c r="B271" s="70"/>
      <c r="C271" s="106"/>
      <c r="D271" s="92"/>
      <c r="E271" s="192"/>
      <c r="F271" s="53"/>
      <c r="G271" s="60"/>
      <c r="H271" s="93"/>
      <c r="I271" s="102"/>
      <c r="J271" s="95"/>
      <c r="K271" s="100"/>
      <c r="L271" s="102"/>
      <c r="M271" s="95"/>
      <c r="N271" s="96"/>
    </row>
    <row r="272" spans="1:14" ht="24.95" customHeight="1" x14ac:dyDescent="0.2">
      <c r="A272" s="51"/>
      <c r="B272" s="70"/>
      <c r="C272" s="106"/>
      <c r="D272" s="92"/>
      <c r="E272" s="192"/>
      <c r="F272" s="53"/>
      <c r="G272" s="60"/>
      <c r="H272" s="93"/>
      <c r="I272" s="102"/>
      <c r="J272" s="95"/>
      <c r="K272" s="100"/>
      <c r="L272" s="102"/>
      <c r="M272" s="95"/>
      <c r="N272" s="96"/>
    </row>
    <row r="273" spans="1:14" ht="24.95" customHeight="1" x14ac:dyDescent="0.2">
      <c r="A273" s="51"/>
      <c r="B273" s="70"/>
      <c r="C273" s="106"/>
      <c r="D273" s="92"/>
      <c r="E273" s="192"/>
      <c r="F273" s="53"/>
      <c r="G273" s="60"/>
      <c r="H273" s="93"/>
      <c r="I273" s="102"/>
      <c r="J273" s="95"/>
      <c r="K273" s="100"/>
      <c r="L273" s="102"/>
      <c r="M273" s="95"/>
      <c r="N273" s="96"/>
    </row>
    <row r="274" spans="1:14" ht="24.95" customHeight="1" x14ac:dyDescent="0.2">
      <c r="A274" s="51"/>
      <c r="B274" s="70"/>
      <c r="C274" s="106"/>
      <c r="D274" s="92"/>
      <c r="E274" s="192"/>
      <c r="F274" s="53"/>
      <c r="G274" s="60"/>
      <c r="H274" s="93"/>
      <c r="I274" s="102"/>
      <c r="J274" s="95"/>
      <c r="K274" s="100"/>
      <c r="L274" s="102"/>
      <c r="M274" s="95"/>
      <c r="N274" s="96"/>
    </row>
    <row r="275" spans="1:14" ht="24.95" customHeight="1" x14ac:dyDescent="0.2">
      <c r="A275" s="51"/>
      <c r="B275" s="70"/>
      <c r="C275" s="106"/>
      <c r="D275" s="92"/>
      <c r="E275" s="192"/>
      <c r="F275" s="53"/>
      <c r="G275" s="60"/>
      <c r="H275" s="93"/>
      <c r="I275" s="102"/>
      <c r="J275" s="95"/>
      <c r="K275" s="100"/>
      <c r="L275" s="102"/>
      <c r="M275" s="95"/>
      <c r="N275" s="96"/>
    </row>
    <row r="276" spans="1:14" ht="24.95" customHeight="1" x14ac:dyDescent="0.2">
      <c r="A276" s="51"/>
      <c r="B276" s="70"/>
      <c r="C276" s="106"/>
      <c r="D276" s="92"/>
      <c r="E276" s="192"/>
      <c r="F276" s="53"/>
      <c r="G276" s="60"/>
      <c r="H276" s="93"/>
      <c r="I276" s="102"/>
      <c r="J276" s="95"/>
      <c r="K276" s="100"/>
      <c r="L276" s="102"/>
      <c r="M276" s="95"/>
      <c r="N276" s="96"/>
    </row>
    <row r="277" spans="1:14" ht="24.95" customHeight="1" x14ac:dyDescent="0.2">
      <c r="A277" s="51"/>
      <c r="B277" s="70"/>
      <c r="C277" s="106"/>
      <c r="D277" s="92"/>
      <c r="E277" s="192"/>
      <c r="F277" s="53"/>
      <c r="G277" s="60"/>
      <c r="H277" s="93"/>
      <c r="I277" s="102"/>
      <c r="J277" s="95"/>
      <c r="K277" s="100"/>
      <c r="L277" s="102"/>
      <c r="M277" s="95"/>
      <c r="N277" s="96"/>
    </row>
    <row r="278" spans="1:14" ht="24.95" customHeight="1" x14ac:dyDescent="0.2">
      <c r="A278" s="51"/>
      <c r="B278" s="70"/>
      <c r="C278" s="106"/>
      <c r="D278" s="92"/>
      <c r="E278" s="192"/>
      <c r="F278" s="53"/>
      <c r="G278" s="60"/>
      <c r="H278" s="93"/>
      <c r="I278" s="102"/>
      <c r="J278" s="95"/>
      <c r="K278" s="100"/>
      <c r="L278" s="102"/>
      <c r="M278" s="95"/>
      <c r="N278" s="96"/>
    </row>
    <row r="279" spans="1:14" ht="24.95" customHeight="1" x14ac:dyDescent="0.2">
      <c r="A279" s="51"/>
      <c r="B279" s="70"/>
      <c r="C279" s="106"/>
      <c r="D279" s="92"/>
      <c r="E279" s="192"/>
      <c r="F279" s="53"/>
      <c r="G279" s="60"/>
      <c r="H279" s="93"/>
      <c r="I279" s="102"/>
      <c r="J279" s="95"/>
      <c r="K279" s="100"/>
      <c r="L279" s="102"/>
      <c r="M279" s="95"/>
      <c r="N279" s="96"/>
    </row>
    <row r="280" spans="1:14" ht="24.95" customHeight="1" x14ac:dyDescent="0.2">
      <c r="A280" s="51"/>
      <c r="B280" s="70"/>
      <c r="C280" s="106"/>
      <c r="D280" s="92"/>
      <c r="E280" s="192"/>
      <c r="F280" s="53"/>
      <c r="G280" s="60"/>
      <c r="H280" s="93"/>
      <c r="I280" s="102"/>
      <c r="J280" s="95"/>
      <c r="K280" s="100"/>
      <c r="L280" s="102"/>
      <c r="M280" s="95"/>
      <c r="N280" s="96"/>
    </row>
    <row r="281" spans="1:14" ht="24.95" customHeight="1" x14ac:dyDescent="0.2">
      <c r="A281" s="51"/>
      <c r="B281" s="70"/>
      <c r="C281" s="106"/>
      <c r="D281" s="92"/>
      <c r="E281" s="192"/>
      <c r="F281" s="53"/>
      <c r="G281" s="60"/>
      <c r="H281" s="93"/>
      <c r="I281" s="102"/>
      <c r="J281" s="95"/>
      <c r="K281" s="100"/>
      <c r="L281" s="102"/>
      <c r="M281" s="95"/>
      <c r="N281" s="96"/>
    </row>
    <row r="282" spans="1:14" ht="24.95" customHeight="1" x14ac:dyDescent="0.2">
      <c r="A282" s="51"/>
      <c r="B282" s="70"/>
      <c r="C282" s="106"/>
      <c r="D282" s="92"/>
      <c r="E282" s="192"/>
      <c r="F282" s="53"/>
      <c r="G282" s="60"/>
      <c r="H282" s="93"/>
      <c r="I282" s="102"/>
      <c r="J282" s="95"/>
      <c r="K282" s="100"/>
      <c r="L282" s="102"/>
      <c r="M282" s="95"/>
      <c r="N282" s="96"/>
    </row>
    <row r="283" spans="1:14" ht="24.95" customHeight="1" x14ac:dyDescent="0.2">
      <c r="A283" s="51"/>
      <c r="B283" s="70"/>
      <c r="C283" s="106"/>
      <c r="D283" s="92"/>
      <c r="E283" s="192"/>
      <c r="F283" s="53"/>
      <c r="G283" s="60"/>
      <c r="H283" s="93"/>
      <c r="I283" s="102"/>
      <c r="J283" s="95"/>
      <c r="K283" s="100"/>
      <c r="L283" s="102"/>
      <c r="M283" s="95"/>
      <c r="N283" s="96"/>
    </row>
    <row r="284" spans="1:14" ht="24.95" customHeight="1" x14ac:dyDescent="0.2">
      <c r="A284" s="51"/>
      <c r="B284" s="70"/>
      <c r="C284" s="106"/>
      <c r="D284" s="92"/>
      <c r="E284" s="192"/>
      <c r="F284" s="53"/>
      <c r="G284" s="60"/>
      <c r="H284" s="93"/>
      <c r="I284" s="102"/>
      <c r="J284" s="95"/>
      <c r="K284" s="100"/>
      <c r="L284" s="102"/>
      <c r="M284" s="95"/>
      <c r="N284" s="96"/>
    </row>
    <row r="285" spans="1:14" ht="24.95" customHeight="1" x14ac:dyDescent="0.2">
      <c r="A285" s="51"/>
      <c r="B285" s="70"/>
      <c r="C285" s="106"/>
      <c r="D285" s="92"/>
      <c r="E285" s="192"/>
      <c r="F285" s="53"/>
      <c r="G285" s="60"/>
      <c r="H285" s="93"/>
      <c r="I285" s="102"/>
      <c r="J285" s="95"/>
      <c r="K285" s="100"/>
      <c r="L285" s="102"/>
      <c r="M285" s="95"/>
      <c r="N285" s="96"/>
    </row>
    <row r="286" spans="1:14" ht="24.95" customHeight="1" x14ac:dyDescent="0.2">
      <c r="A286" s="51"/>
      <c r="B286" s="70"/>
      <c r="C286" s="106"/>
      <c r="D286" s="92"/>
      <c r="E286" s="192"/>
      <c r="F286" s="53"/>
      <c r="G286" s="60"/>
      <c r="H286" s="93"/>
      <c r="I286" s="102"/>
      <c r="J286" s="95"/>
      <c r="K286" s="100"/>
      <c r="L286" s="102"/>
      <c r="M286" s="95"/>
      <c r="N286" s="96"/>
    </row>
    <row r="287" spans="1:14" ht="24.95" customHeight="1" x14ac:dyDescent="0.2">
      <c r="A287" s="51"/>
      <c r="B287" s="70"/>
      <c r="C287" s="106"/>
      <c r="D287" s="92"/>
      <c r="E287" s="192"/>
      <c r="F287" s="53"/>
      <c r="G287" s="60"/>
      <c r="H287" s="93"/>
      <c r="I287" s="102"/>
      <c r="J287" s="95"/>
      <c r="K287" s="100"/>
      <c r="L287" s="102"/>
      <c r="M287" s="95"/>
      <c r="N287" s="96"/>
    </row>
    <row r="288" spans="1:14" ht="24.95" customHeight="1" x14ac:dyDescent="0.2">
      <c r="A288" s="51"/>
      <c r="B288" s="70"/>
      <c r="C288" s="106"/>
      <c r="D288" s="92"/>
      <c r="E288" s="192"/>
      <c r="F288" s="53"/>
      <c r="G288" s="60"/>
      <c r="H288" s="93"/>
      <c r="I288" s="102"/>
      <c r="J288" s="95"/>
      <c r="K288" s="100"/>
      <c r="L288" s="102"/>
      <c r="M288" s="95"/>
      <c r="N288" s="96"/>
    </row>
    <row r="289" spans="1:14" ht="24.95" customHeight="1" x14ac:dyDescent="0.2">
      <c r="A289" s="51"/>
      <c r="B289" s="70"/>
      <c r="C289" s="106"/>
      <c r="D289" s="92"/>
      <c r="E289" s="192"/>
      <c r="F289" s="53"/>
      <c r="G289" s="60"/>
      <c r="H289" s="93"/>
      <c r="I289" s="102"/>
      <c r="J289" s="95"/>
      <c r="K289" s="100"/>
      <c r="L289" s="102"/>
      <c r="M289" s="95"/>
      <c r="N289" s="96"/>
    </row>
    <row r="290" spans="1:14" ht="24.95" customHeight="1" x14ac:dyDescent="0.2">
      <c r="A290" s="51"/>
      <c r="B290" s="70"/>
      <c r="C290" s="106"/>
      <c r="D290" s="92"/>
      <c r="E290" s="192"/>
      <c r="F290" s="53"/>
      <c r="G290" s="60"/>
      <c r="H290" s="93"/>
      <c r="I290" s="102"/>
      <c r="J290" s="95"/>
      <c r="K290" s="100"/>
      <c r="L290" s="102"/>
      <c r="M290" s="95"/>
      <c r="N290" s="96"/>
    </row>
    <row r="291" spans="1:14" ht="24.95" customHeight="1" x14ac:dyDescent="0.2">
      <c r="A291" s="51"/>
      <c r="B291" s="70"/>
      <c r="C291" s="106"/>
      <c r="D291" s="92"/>
      <c r="E291" s="192"/>
      <c r="F291" s="53"/>
      <c r="G291" s="60"/>
      <c r="H291" s="93"/>
      <c r="I291" s="102"/>
      <c r="J291" s="95"/>
      <c r="K291" s="100"/>
      <c r="L291" s="102"/>
      <c r="M291" s="95"/>
      <c r="N291" s="96"/>
    </row>
    <row r="292" spans="1:14" ht="24.95" customHeight="1" x14ac:dyDescent="0.2">
      <c r="A292" s="51"/>
      <c r="B292" s="70"/>
      <c r="C292" s="106"/>
      <c r="D292" s="92"/>
      <c r="E292" s="192"/>
      <c r="F292" s="53"/>
      <c r="G292" s="60"/>
      <c r="H292" s="93"/>
      <c r="I292" s="102"/>
      <c r="J292" s="95"/>
      <c r="K292" s="100"/>
      <c r="L292" s="102"/>
      <c r="M292" s="95"/>
      <c r="N292" s="96"/>
    </row>
    <row r="293" spans="1:14" ht="24.95" customHeight="1" x14ac:dyDescent="0.2">
      <c r="A293" s="51"/>
      <c r="B293" s="70"/>
      <c r="C293" s="106"/>
      <c r="D293" s="92"/>
      <c r="E293" s="192"/>
      <c r="F293" s="53"/>
      <c r="G293" s="60"/>
      <c r="H293" s="93"/>
      <c r="I293" s="102"/>
      <c r="J293" s="95"/>
      <c r="K293" s="100"/>
      <c r="L293" s="102"/>
      <c r="M293" s="95"/>
      <c r="N293" s="96"/>
    </row>
    <row r="294" spans="1:14" ht="24.95" customHeight="1" x14ac:dyDescent="0.2">
      <c r="A294" s="51"/>
      <c r="B294" s="70"/>
      <c r="C294" s="106"/>
      <c r="D294" s="92"/>
      <c r="E294" s="192"/>
      <c r="F294" s="53"/>
      <c r="G294" s="60"/>
      <c r="H294" s="93"/>
      <c r="I294" s="102"/>
      <c r="J294" s="95"/>
      <c r="K294" s="100"/>
      <c r="L294" s="102"/>
      <c r="M294" s="95"/>
      <c r="N294" s="96"/>
    </row>
    <row r="295" spans="1:14" ht="24.95" customHeight="1" x14ac:dyDescent="0.2">
      <c r="A295" s="51"/>
      <c r="B295" s="70"/>
      <c r="C295" s="106"/>
      <c r="D295" s="92"/>
      <c r="E295" s="192"/>
      <c r="F295" s="53"/>
      <c r="G295" s="60"/>
      <c r="H295" s="93"/>
      <c r="I295" s="102"/>
      <c r="J295" s="95"/>
      <c r="K295" s="100"/>
      <c r="L295" s="102"/>
      <c r="M295" s="95"/>
      <c r="N295" s="96"/>
    </row>
    <row r="296" spans="1:14" ht="24.95" customHeight="1" x14ac:dyDescent="0.2">
      <c r="A296" s="51"/>
      <c r="B296" s="70"/>
      <c r="C296" s="106"/>
      <c r="D296" s="92"/>
      <c r="E296" s="192"/>
      <c r="F296" s="53"/>
      <c r="G296" s="60"/>
      <c r="H296" s="93"/>
      <c r="I296" s="102"/>
      <c r="J296" s="95"/>
      <c r="K296" s="100"/>
      <c r="L296" s="102"/>
      <c r="M296" s="95"/>
      <c r="N296" s="96"/>
    </row>
    <row r="297" spans="1:14" ht="24.95" customHeight="1" x14ac:dyDescent="0.2">
      <c r="A297" s="51"/>
      <c r="B297" s="70"/>
      <c r="C297" s="106"/>
      <c r="D297" s="92"/>
      <c r="E297" s="192"/>
      <c r="F297" s="53"/>
      <c r="G297" s="60"/>
      <c r="H297" s="93"/>
      <c r="I297" s="102"/>
      <c r="J297" s="95"/>
      <c r="K297" s="100"/>
      <c r="L297" s="102"/>
      <c r="M297" s="95"/>
      <c r="N297" s="96"/>
    </row>
    <row r="298" spans="1:14" ht="24.95" customHeight="1" x14ac:dyDescent="0.2">
      <c r="A298" s="51"/>
      <c r="B298" s="70"/>
      <c r="C298" s="106"/>
      <c r="D298" s="92"/>
      <c r="E298" s="192"/>
      <c r="F298" s="53"/>
      <c r="G298" s="60"/>
      <c r="H298" s="93"/>
      <c r="I298" s="102"/>
      <c r="J298" s="95"/>
      <c r="K298" s="100"/>
      <c r="L298" s="102"/>
      <c r="M298" s="95"/>
      <c r="N298" s="96"/>
    </row>
    <row r="299" spans="1:14" ht="24.95" customHeight="1" x14ac:dyDescent="0.2">
      <c r="A299" s="51"/>
      <c r="B299" s="70"/>
      <c r="C299" s="106"/>
      <c r="D299" s="92"/>
      <c r="E299" s="192"/>
      <c r="F299" s="53"/>
      <c r="G299" s="60"/>
      <c r="H299" s="93"/>
      <c r="I299" s="102"/>
      <c r="J299" s="95"/>
      <c r="K299" s="100"/>
      <c r="L299" s="102"/>
      <c r="M299" s="95"/>
      <c r="N299" s="96"/>
    </row>
    <row r="300" spans="1:14" ht="24.95" customHeight="1" x14ac:dyDescent="0.2">
      <c r="A300" s="51"/>
      <c r="B300" s="70"/>
      <c r="C300" s="106"/>
      <c r="D300" s="92"/>
      <c r="E300" s="192"/>
      <c r="F300" s="53"/>
      <c r="G300" s="60"/>
      <c r="H300" s="93"/>
      <c r="I300" s="102"/>
      <c r="J300" s="95"/>
      <c r="K300" s="100"/>
      <c r="L300" s="102"/>
      <c r="M300" s="95"/>
      <c r="N300" s="96"/>
    </row>
    <row r="301" spans="1:14" ht="24.95" customHeight="1" x14ac:dyDescent="0.2">
      <c r="A301" s="51"/>
      <c r="B301" s="70"/>
      <c r="C301" s="106"/>
      <c r="D301" s="92"/>
      <c r="E301" s="192"/>
      <c r="F301" s="53"/>
      <c r="G301" s="60"/>
      <c r="H301" s="93"/>
      <c r="I301" s="102"/>
      <c r="J301" s="95"/>
      <c r="K301" s="100"/>
      <c r="L301" s="102"/>
      <c r="M301" s="95"/>
      <c r="N301" s="96"/>
    </row>
    <row r="302" spans="1:14" ht="24.95" customHeight="1" x14ac:dyDescent="0.2">
      <c r="A302" s="51"/>
      <c r="B302" s="70"/>
      <c r="C302" s="106"/>
      <c r="D302" s="92"/>
      <c r="E302" s="192"/>
      <c r="F302" s="53"/>
      <c r="G302" s="60"/>
      <c r="H302" s="93"/>
      <c r="I302" s="102"/>
      <c r="J302" s="95"/>
      <c r="K302" s="100"/>
      <c r="L302" s="102"/>
      <c r="M302" s="95"/>
      <c r="N302" s="96"/>
    </row>
    <row r="303" spans="1:14" ht="24.95" customHeight="1" x14ac:dyDescent="0.2">
      <c r="A303" s="107"/>
      <c r="B303" s="70"/>
      <c r="C303" s="106"/>
      <c r="D303" s="108" t="str">
        <f t="shared" ref="D303" si="0">IF(C303="","",C303-B303)</f>
        <v/>
      </c>
      <c r="E303" s="192"/>
      <c r="F303" s="60"/>
      <c r="G303" s="60"/>
      <c r="H303" s="93"/>
      <c r="I303" s="102"/>
      <c r="J303" s="95" t="str">
        <f t="shared" ref="J303" si="1">IF(OR(K303="sans objet",K303=""),"",M303)</f>
        <v/>
      </c>
      <c r="K303" s="100" t="str">
        <f t="shared" ref="K303" si="2">IF(G303="Pas besoin d'AT","sans objet","")</f>
        <v/>
      </c>
      <c r="L303" s="102"/>
      <c r="M303" s="95"/>
      <c r="N303" s="96" t="str">
        <f t="shared" ref="N303" si="3">IF(J303="","",J303-C303)</f>
        <v/>
      </c>
    </row>
    <row r="304" spans="1:14" ht="24.95" customHeight="1" x14ac:dyDescent="0.2">
      <c r="B304" s="74"/>
      <c r="C304" s="74"/>
      <c r="D304" s="74"/>
    </row>
    <row r="305" spans="2:4" ht="24.95" customHeight="1" x14ac:dyDescent="0.2">
      <c r="B305" s="74"/>
      <c r="C305" s="74"/>
      <c r="D305" s="74"/>
    </row>
    <row r="306" spans="2:4" ht="24.95" customHeight="1" x14ac:dyDescent="0.2">
      <c r="B306" s="74"/>
      <c r="C306" s="74"/>
      <c r="D306" s="74"/>
    </row>
    <row r="307" spans="2:4" ht="24.95" customHeight="1" x14ac:dyDescent="0.2">
      <c r="B307" s="74"/>
      <c r="C307" s="74"/>
      <c r="D307" s="74"/>
    </row>
    <row r="308" spans="2:4" ht="24.95" customHeight="1" x14ac:dyDescent="0.2">
      <c r="B308" s="74"/>
      <c r="C308" s="74"/>
      <c r="D308" s="74"/>
    </row>
    <row r="309" spans="2:4" ht="24.95" customHeight="1" x14ac:dyDescent="0.2">
      <c r="B309" s="74"/>
      <c r="C309" s="74"/>
      <c r="D309" s="74"/>
    </row>
    <row r="310" spans="2:4" ht="24.95" customHeight="1" x14ac:dyDescent="0.2">
      <c r="B310" s="74"/>
      <c r="C310" s="74"/>
      <c r="D310" s="74"/>
    </row>
    <row r="311" spans="2:4" ht="24.95" customHeight="1" x14ac:dyDescent="0.2">
      <c r="B311" s="74"/>
      <c r="C311" s="74"/>
      <c r="D311" s="74"/>
    </row>
    <row r="312" spans="2:4" ht="24.95" customHeight="1" x14ac:dyDescent="0.2">
      <c r="B312" s="74"/>
      <c r="C312" s="74"/>
      <c r="D312" s="74"/>
    </row>
    <row r="313" spans="2:4" ht="24.95" customHeight="1" x14ac:dyDescent="0.2">
      <c r="B313" s="74"/>
      <c r="C313" s="74"/>
      <c r="D313" s="74"/>
    </row>
    <row r="314" spans="2:4" ht="24.95" customHeight="1" x14ac:dyDescent="0.2">
      <c r="B314" s="74"/>
      <c r="C314" s="74"/>
      <c r="D314" s="74"/>
    </row>
    <row r="315" spans="2:4" ht="24.95" customHeight="1" x14ac:dyDescent="0.2">
      <c r="B315" s="74"/>
      <c r="C315" s="74"/>
      <c r="D315" s="74"/>
    </row>
    <row r="316" spans="2:4" ht="24.95" customHeight="1" x14ac:dyDescent="0.2">
      <c r="B316" s="74"/>
      <c r="C316" s="74"/>
      <c r="D316" s="74"/>
    </row>
    <row r="317" spans="2:4" ht="24.95" customHeight="1" x14ac:dyDescent="0.2">
      <c r="B317" s="74"/>
      <c r="C317" s="74"/>
      <c r="D317" s="74"/>
    </row>
    <row r="318" spans="2:4" ht="24.95" customHeight="1" x14ac:dyDescent="0.2">
      <c r="B318" s="74"/>
      <c r="C318" s="74"/>
      <c r="D318" s="74"/>
    </row>
    <row r="319" spans="2:4" ht="24.95" customHeight="1" x14ac:dyDescent="0.2">
      <c r="B319" s="74"/>
      <c r="C319" s="74"/>
      <c r="D319" s="74"/>
    </row>
    <row r="320" spans="2:4" ht="24.95" customHeight="1" x14ac:dyDescent="0.2">
      <c r="B320" s="74"/>
      <c r="C320" s="74"/>
      <c r="D320" s="74"/>
    </row>
    <row r="321" spans="2:4" ht="24.95" customHeight="1" x14ac:dyDescent="0.2">
      <c r="B321" s="74"/>
      <c r="C321" s="74"/>
      <c r="D321" s="74"/>
    </row>
    <row r="322" spans="2:4" ht="24.95" customHeight="1" x14ac:dyDescent="0.2">
      <c r="B322" s="74"/>
      <c r="C322" s="74"/>
      <c r="D322" s="74"/>
    </row>
    <row r="323" spans="2:4" ht="24.95" customHeight="1" x14ac:dyDescent="0.2">
      <c r="B323" s="74"/>
      <c r="C323" s="74"/>
      <c r="D323" s="74"/>
    </row>
    <row r="324" spans="2:4" ht="24.95" customHeight="1" x14ac:dyDescent="0.2">
      <c r="B324" s="74"/>
      <c r="C324" s="74"/>
      <c r="D324" s="74"/>
    </row>
    <row r="325" spans="2:4" ht="24.95" customHeight="1" x14ac:dyDescent="0.2">
      <c r="B325" s="74"/>
      <c r="C325" s="74"/>
      <c r="D325" s="74"/>
    </row>
    <row r="326" spans="2:4" ht="24.95" customHeight="1" x14ac:dyDescent="0.2">
      <c r="B326" s="74"/>
      <c r="C326" s="74"/>
      <c r="D326" s="74"/>
    </row>
    <row r="327" spans="2:4" ht="24.95" customHeight="1" x14ac:dyDescent="0.2">
      <c r="B327" s="74"/>
      <c r="C327" s="74"/>
      <c r="D327" s="74"/>
    </row>
    <row r="328" spans="2:4" ht="24.95" customHeight="1" x14ac:dyDescent="0.2">
      <c r="B328" s="74"/>
      <c r="C328" s="74"/>
      <c r="D328" s="74"/>
    </row>
    <row r="329" spans="2:4" ht="24.95" customHeight="1" x14ac:dyDescent="0.2">
      <c r="B329" s="74"/>
      <c r="C329" s="74"/>
      <c r="D329" s="74"/>
    </row>
    <row r="330" spans="2:4" ht="24.95" customHeight="1" x14ac:dyDescent="0.2">
      <c r="B330" s="74"/>
      <c r="C330" s="74"/>
      <c r="D330" s="74"/>
    </row>
    <row r="331" spans="2:4" ht="24.95" customHeight="1" x14ac:dyDescent="0.2">
      <c r="B331" s="74"/>
      <c r="C331" s="74"/>
      <c r="D331" s="74"/>
    </row>
    <row r="332" spans="2:4" ht="24.95" customHeight="1" x14ac:dyDescent="0.2">
      <c r="B332" s="74"/>
      <c r="C332" s="74"/>
      <c r="D332" s="74"/>
    </row>
    <row r="333" spans="2:4" ht="24.95" customHeight="1" x14ac:dyDescent="0.2">
      <c r="B333" s="74"/>
      <c r="C333" s="74"/>
      <c r="D333" s="74"/>
    </row>
    <row r="334" spans="2:4" ht="24.95" customHeight="1" x14ac:dyDescent="0.2">
      <c r="B334" s="74"/>
      <c r="C334" s="74"/>
      <c r="D334" s="74"/>
    </row>
    <row r="335" spans="2:4" ht="24.95" customHeight="1" x14ac:dyDescent="0.2">
      <c r="B335" s="74"/>
      <c r="C335" s="74"/>
      <c r="D335" s="74"/>
    </row>
    <row r="336" spans="2:4" ht="24.95" customHeight="1" x14ac:dyDescent="0.2">
      <c r="B336" s="74"/>
      <c r="C336" s="74"/>
      <c r="D336" s="74"/>
    </row>
    <row r="337" spans="2:4" ht="24.95" customHeight="1" x14ac:dyDescent="0.2">
      <c r="B337" s="74"/>
      <c r="C337" s="74"/>
      <c r="D337" s="74"/>
    </row>
    <row r="338" spans="2:4" ht="24.95" customHeight="1" x14ac:dyDescent="0.2">
      <c r="B338" s="74"/>
      <c r="C338" s="74"/>
      <c r="D338" s="74"/>
    </row>
    <row r="339" spans="2:4" ht="24.95" customHeight="1" x14ac:dyDescent="0.2">
      <c r="B339" s="74"/>
      <c r="C339" s="74"/>
      <c r="D339" s="74"/>
    </row>
    <row r="340" spans="2:4" ht="24.95" customHeight="1" x14ac:dyDescent="0.2">
      <c r="B340" s="74"/>
      <c r="C340" s="74"/>
      <c r="D340" s="74"/>
    </row>
    <row r="341" spans="2:4" ht="24.95" customHeight="1" x14ac:dyDescent="0.2">
      <c r="B341" s="74"/>
      <c r="C341" s="74"/>
      <c r="D341" s="74"/>
    </row>
    <row r="342" spans="2:4" ht="24.95" customHeight="1" x14ac:dyDescent="0.2">
      <c r="B342" s="74"/>
      <c r="C342" s="74"/>
      <c r="D342" s="74"/>
    </row>
    <row r="343" spans="2:4" ht="24.95" customHeight="1" x14ac:dyDescent="0.2">
      <c r="B343" s="74"/>
      <c r="C343" s="74"/>
      <c r="D343" s="74"/>
    </row>
    <row r="344" spans="2:4" ht="24.95" customHeight="1" x14ac:dyDescent="0.2">
      <c r="B344" s="74"/>
      <c r="C344" s="74"/>
      <c r="D344" s="74"/>
    </row>
    <row r="345" spans="2:4" ht="24.95" customHeight="1" x14ac:dyDescent="0.2">
      <c r="B345" s="74"/>
      <c r="C345" s="74"/>
      <c r="D345" s="74"/>
    </row>
    <row r="346" spans="2:4" ht="24.95" customHeight="1" x14ac:dyDescent="0.2">
      <c r="B346" s="74"/>
      <c r="C346" s="74"/>
      <c r="D346" s="74"/>
    </row>
    <row r="347" spans="2:4" ht="24.95" customHeight="1" x14ac:dyDescent="0.2">
      <c r="B347" s="74"/>
      <c r="C347" s="74"/>
      <c r="D347" s="74"/>
    </row>
    <row r="348" spans="2:4" ht="24.95" customHeight="1" x14ac:dyDescent="0.2">
      <c r="B348" s="74"/>
      <c r="C348" s="74"/>
      <c r="D348" s="74"/>
    </row>
    <row r="349" spans="2:4" ht="24.95" customHeight="1" x14ac:dyDescent="0.2">
      <c r="B349" s="74"/>
      <c r="C349" s="74"/>
      <c r="D349" s="74"/>
    </row>
    <row r="350" spans="2:4" ht="24.95" customHeight="1" x14ac:dyDescent="0.2">
      <c r="B350" s="74"/>
      <c r="C350" s="74"/>
      <c r="D350" s="74"/>
    </row>
    <row r="351" spans="2:4" ht="24.95" customHeight="1" x14ac:dyDescent="0.2">
      <c r="B351" s="74"/>
      <c r="C351" s="74"/>
      <c r="D351" s="74"/>
    </row>
    <row r="352" spans="2:4" ht="24.95" customHeight="1" x14ac:dyDescent="0.2">
      <c r="B352" s="74"/>
      <c r="C352" s="74"/>
      <c r="D352" s="74"/>
    </row>
    <row r="353" spans="2:4" ht="24.95" customHeight="1" x14ac:dyDescent="0.2">
      <c r="B353" s="74"/>
      <c r="C353" s="74"/>
      <c r="D353" s="74"/>
    </row>
    <row r="354" spans="2:4" ht="24.95" customHeight="1" x14ac:dyDescent="0.2">
      <c r="B354" s="74"/>
      <c r="C354" s="74"/>
      <c r="D354" s="74"/>
    </row>
    <row r="355" spans="2:4" ht="24.95" customHeight="1" x14ac:dyDescent="0.2">
      <c r="B355" s="74"/>
      <c r="C355" s="74"/>
      <c r="D355" s="74"/>
    </row>
    <row r="356" spans="2:4" ht="24.95" customHeight="1" x14ac:dyDescent="0.2">
      <c r="B356" s="74"/>
      <c r="C356" s="74"/>
      <c r="D356" s="74"/>
    </row>
    <row r="357" spans="2:4" ht="24.95" customHeight="1" x14ac:dyDescent="0.2">
      <c r="B357" s="74"/>
      <c r="C357" s="74"/>
      <c r="D357" s="74"/>
    </row>
    <row r="358" spans="2:4" ht="24.95" customHeight="1" x14ac:dyDescent="0.2">
      <c r="B358" s="74"/>
      <c r="C358" s="74"/>
      <c r="D358" s="74"/>
    </row>
    <row r="359" spans="2:4" ht="24.95" customHeight="1" x14ac:dyDescent="0.2">
      <c r="B359" s="74"/>
      <c r="C359" s="74"/>
      <c r="D359" s="74"/>
    </row>
    <row r="360" spans="2:4" ht="24.95" customHeight="1" x14ac:dyDescent="0.2">
      <c r="B360" s="74"/>
      <c r="C360" s="74"/>
      <c r="D360" s="74"/>
    </row>
    <row r="361" spans="2:4" ht="24.95" customHeight="1" x14ac:dyDescent="0.2">
      <c r="B361" s="74"/>
      <c r="C361" s="74"/>
      <c r="D361" s="74"/>
    </row>
    <row r="362" spans="2:4" ht="24.95" customHeight="1" x14ac:dyDescent="0.2">
      <c r="B362" s="74"/>
      <c r="C362" s="74"/>
      <c r="D362" s="74"/>
    </row>
    <row r="363" spans="2:4" ht="24.95" customHeight="1" x14ac:dyDescent="0.2">
      <c r="B363" s="74"/>
      <c r="C363" s="74"/>
      <c r="D363" s="74"/>
    </row>
    <row r="364" spans="2:4" ht="24.95" customHeight="1" x14ac:dyDescent="0.2">
      <c r="B364" s="74"/>
      <c r="C364" s="74"/>
      <c r="D364" s="74"/>
    </row>
    <row r="365" spans="2:4" ht="24.95" customHeight="1" x14ac:dyDescent="0.2">
      <c r="B365" s="74"/>
      <c r="C365" s="74"/>
      <c r="D365" s="74"/>
    </row>
    <row r="366" spans="2:4" ht="24.95" customHeight="1" x14ac:dyDescent="0.2">
      <c r="B366" s="74"/>
      <c r="C366" s="74"/>
      <c r="D366" s="74"/>
    </row>
    <row r="367" spans="2:4" ht="24.95" customHeight="1" x14ac:dyDescent="0.2">
      <c r="B367" s="74"/>
      <c r="C367" s="74"/>
      <c r="D367" s="74"/>
    </row>
    <row r="368" spans="2:4" ht="24.95" customHeight="1" x14ac:dyDescent="0.2">
      <c r="B368" s="74"/>
      <c r="C368" s="74"/>
      <c r="D368" s="74"/>
    </row>
    <row r="369" spans="2:4" ht="24.95" customHeight="1" x14ac:dyDescent="0.2">
      <c r="B369" s="74"/>
      <c r="C369" s="74"/>
      <c r="D369" s="74"/>
    </row>
    <row r="370" spans="2:4" ht="24.95" customHeight="1" x14ac:dyDescent="0.2">
      <c r="B370" s="74"/>
      <c r="C370" s="74"/>
      <c r="D370" s="74"/>
    </row>
    <row r="371" spans="2:4" ht="24.95" customHeight="1" x14ac:dyDescent="0.2">
      <c r="B371" s="74"/>
      <c r="C371" s="74"/>
      <c r="D371" s="74"/>
    </row>
    <row r="372" spans="2:4" ht="24.95" customHeight="1" x14ac:dyDescent="0.2">
      <c r="B372" s="74"/>
      <c r="C372" s="74"/>
      <c r="D372" s="74"/>
    </row>
    <row r="373" spans="2:4" ht="24.95" customHeight="1" x14ac:dyDescent="0.2">
      <c r="B373" s="74"/>
      <c r="C373" s="74"/>
      <c r="D373" s="74"/>
    </row>
    <row r="374" spans="2:4" ht="24.95" customHeight="1" x14ac:dyDescent="0.2">
      <c r="B374" s="74"/>
      <c r="C374" s="74"/>
      <c r="D374" s="74"/>
    </row>
    <row r="375" spans="2:4" ht="24.95" customHeight="1" x14ac:dyDescent="0.2">
      <c r="B375" s="74"/>
      <c r="C375" s="74"/>
      <c r="D375" s="74"/>
    </row>
    <row r="376" spans="2:4" ht="24.95" customHeight="1" x14ac:dyDescent="0.2">
      <c r="B376" s="74"/>
      <c r="C376" s="74"/>
      <c r="D376" s="74"/>
    </row>
    <row r="377" spans="2:4" ht="24.95" customHeight="1" x14ac:dyDescent="0.2">
      <c r="B377" s="74"/>
      <c r="C377" s="74"/>
      <c r="D377" s="74"/>
    </row>
    <row r="378" spans="2:4" ht="24.95" customHeight="1" x14ac:dyDescent="0.2">
      <c r="B378" s="74"/>
      <c r="C378" s="74"/>
      <c r="D378" s="74"/>
    </row>
    <row r="379" spans="2:4" ht="24.95" customHeight="1" x14ac:dyDescent="0.2">
      <c r="B379" s="74"/>
      <c r="C379" s="74"/>
      <c r="D379" s="74"/>
    </row>
    <row r="380" spans="2:4" ht="24.95" customHeight="1" x14ac:dyDescent="0.2">
      <c r="B380" s="74"/>
      <c r="C380" s="74"/>
      <c r="D380" s="74"/>
    </row>
    <row r="381" spans="2:4" ht="24.95" customHeight="1" x14ac:dyDescent="0.2">
      <c r="B381" s="74"/>
      <c r="C381" s="74"/>
      <c r="D381" s="74"/>
    </row>
    <row r="382" spans="2:4" ht="24.95" customHeight="1" x14ac:dyDescent="0.2">
      <c r="B382" s="74"/>
      <c r="C382" s="74"/>
      <c r="D382" s="74"/>
    </row>
    <row r="383" spans="2:4" ht="24.95" customHeight="1" x14ac:dyDescent="0.2">
      <c r="B383" s="74"/>
      <c r="C383" s="74"/>
      <c r="D383" s="74"/>
    </row>
    <row r="384" spans="2:4" ht="24.95" customHeight="1" x14ac:dyDescent="0.2">
      <c r="B384" s="74"/>
      <c r="C384" s="74"/>
      <c r="D384" s="74"/>
    </row>
    <row r="385" spans="2:4" ht="24.95" customHeight="1" x14ac:dyDescent="0.2">
      <c r="B385" s="74"/>
      <c r="C385" s="74"/>
      <c r="D385" s="74"/>
    </row>
    <row r="386" spans="2:4" ht="24.95" customHeight="1" x14ac:dyDescent="0.2">
      <c r="B386" s="74"/>
      <c r="C386" s="74"/>
      <c r="D386" s="74"/>
    </row>
    <row r="387" spans="2:4" ht="24.95" customHeight="1" x14ac:dyDescent="0.2">
      <c r="B387" s="74"/>
      <c r="C387" s="74"/>
      <c r="D387" s="74"/>
    </row>
    <row r="388" spans="2:4" ht="24.95" customHeight="1" x14ac:dyDescent="0.2">
      <c r="B388" s="74"/>
      <c r="C388" s="74"/>
      <c r="D388" s="74"/>
    </row>
    <row r="389" spans="2:4" ht="24.95" customHeight="1" x14ac:dyDescent="0.2">
      <c r="B389" s="74"/>
      <c r="C389" s="74"/>
      <c r="D389" s="74"/>
    </row>
    <row r="390" spans="2:4" ht="24.95" customHeight="1" x14ac:dyDescent="0.2">
      <c r="B390" s="74"/>
      <c r="C390" s="74"/>
      <c r="D390" s="74"/>
    </row>
    <row r="391" spans="2:4" ht="24.95" customHeight="1" x14ac:dyDescent="0.2">
      <c r="B391" s="74"/>
      <c r="C391" s="74"/>
      <c r="D391" s="74"/>
    </row>
    <row r="392" spans="2:4" ht="24.95" customHeight="1" x14ac:dyDescent="0.2">
      <c r="B392" s="74"/>
      <c r="C392" s="74"/>
      <c r="D392" s="74"/>
    </row>
    <row r="393" spans="2:4" ht="24.95" customHeight="1" x14ac:dyDescent="0.2">
      <c r="B393" s="74"/>
      <c r="C393" s="74"/>
      <c r="D393" s="74"/>
    </row>
    <row r="394" spans="2:4" ht="24.95" customHeight="1" x14ac:dyDescent="0.2">
      <c r="B394" s="74"/>
      <c r="C394" s="74"/>
      <c r="D394" s="74"/>
    </row>
    <row r="395" spans="2:4" ht="24.95" customHeight="1" x14ac:dyDescent="0.2">
      <c r="B395" s="74"/>
      <c r="C395" s="74"/>
      <c r="D395" s="74"/>
    </row>
    <row r="396" spans="2:4" ht="24.95" customHeight="1" x14ac:dyDescent="0.2">
      <c r="B396" s="74"/>
      <c r="C396" s="74"/>
      <c r="D396" s="74"/>
    </row>
    <row r="397" spans="2:4" ht="24.95" customHeight="1" x14ac:dyDescent="0.2">
      <c r="B397" s="74"/>
      <c r="C397" s="74"/>
      <c r="D397" s="74"/>
    </row>
    <row r="398" spans="2:4" ht="24.95" customHeight="1" x14ac:dyDescent="0.2">
      <c r="B398" s="74"/>
      <c r="C398" s="74"/>
      <c r="D398" s="74"/>
    </row>
    <row r="399" spans="2:4" ht="24.95" customHeight="1" x14ac:dyDescent="0.2">
      <c r="B399" s="74"/>
      <c r="C399" s="74"/>
      <c r="D399" s="74"/>
    </row>
    <row r="400" spans="2:4" ht="24.95" customHeight="1" x14ac:dyDescent="0.2">
      <c r="B400" s="74"/>
      <c r="C400" s="74"/>
      <c r="D400" s="74"/>
    </row>
    <row r="401" spans="2:4" ht="24.95" customHeight="1" x14ac:dyDescent="0.2">
      <c r="B401" s="74"/>
      <c r="C401" s="74"/>
      <c r="D401" s="74"/>
    </row>
    <row r="402" spans="2:4" ht="24.95" customHeight="1" x14ac:dyDescent="0.2">
      <c r="B402" s="74"/>
      <c r="C402" s="74"/>
      <c r="D402" s="74"/>
    </row>
    <row r="403" spans="2:4" ht="24.95" customHeight="1" x14ac:dyDescent="0.2">
      <c r="B403" s="74"/>
      <c r="C403" s="74"/>
      <c r="D403" s="74"/>
    </row>
    <row r="404" spans="2:4" ht="24.95" customHeight="1" x14ac:dyDescent="0.2">
      <c r="B404" s="74"/>
      <c r="C404" s="74"/>
      <c r="D404" s="74"/>
    </row>
    <row r="405" spans="2:4" ht="24.95" customHeight="1" x14ac:dyDescent="0.2">
      <c r="B405" s="74"/>
      <c r="C405" s="74"/>
      <c r="D405" s="74"/>
    </row>
    <row r="406" spans="2:4" ht="24.95" customHeight="1" x14ac:dyDescent="0.2">
      <c r="B406" s="74"/>
      <c r="C406" s="74"/>
      <c r="D406" s="74"/>
    </row>
    <row r="407" spans="2:4" ht="24.95" customHeight="1" x14ac:dyDescent="0.2">
      <c r="B407" s="74"/>
      <c r="C407" s="74"/>
      <c r="D407" s="74"/>
    </row>
    <row r="408" spans="2:4" ht="24.95" customHeight="1" x14ac:dyDescent="0.2">
      <c r="B408" s="74"/>
      <c r="C408" s="74"/>
      <c r="D408" s="74"/>
    </row>
    <row r="409" spans="2:4" ht="24.95" customHeight="1" x14ac:dyDescent="0.2">
      <c r="B409" s="74"/>
      <c r="C409" s="74"/>
      <c r="D409" s="74"/>
    </row>
    <row r="410" spans="2:4" ht="24.95" customHeight="1" x14ac:dyDescent="0.2">
      <c r="B410" s="74"/>
      <c r="C410" s="74"/>
      <c r="D410" s="74"/>
    </row>
    <row r="411" spans="2:4" ht="24.95" customHeight="1" x14ac:dyDescent="0.2">
      <c r="B411" s="74"/>
      <c r="C411" s="74"/>
      <c r="D411" s="74"/>
    </row>
    <row r="412" spans="2:4" ht="24.95" customHeight="1" x14ac:dyDescent="0.2">
      <c r="B412" s="74"/>
      <c r="C412" s="74"/>
      <c r="D412" s="74"/>
    </row>
    <row r="413" spans="2:4" ht="24.95" customHeight="1" x14ac:dyDescent="0.2">
      <c r="B413" s="74"/>
      <c r="C413" s="74"/>
      <c r="D413" s="74"/>
    </row>
    <row r="414" spans="2:4" ht="24.95" customHeight="1" x14ac:dyDescent="0.2">
      <c r="B414" s="74"/>
      <c r="C414" s="74"/>
      <c r="D414" s="74"/>
    </row>
    <row r="415" spans="2:4" ht="24.95" customHeight="1" x14ac:dyDescent="0.2">
      <c r="B415" s="74"/>
      <c r="C415" s="74"/>
      <c r="D415" s="74"/>
    </row>
    <row r="416" spans="2:4" ht="24.95" customHeight="1" x14ac:dyDescent="0.2">
      <c r="B416" s="74"/>
      <c r="C416" s="74"/>
      <c r="D416" s="74"/>
    </row>
    <row r="417" spans="2:4" ht="24.95" customHeight="1" x14ac:dyDescent="0.2">
      <c r="B417" s="74"/>
      <c r="C417" s="74"/>
      <c r="D417" s="74"/>
    </row>
    <row r="418" spans="2:4" ht="24.95" customHeight="1" x14ac:dyDescent="0.2">
      <c r="B418" s="74"/>
      <c r="C418" s="74"/>
      <c r="D418" s="74"/>
    </row>
    <row r="419" spans="2:4" ht="24.95" customHeight="1" x14ac:dyDescent="0.2">
      <c r="B419" s="74"/>
      <c r="C419" s="74"/>
      <c r="D419" s="74"/>
    </row>
    <row r="420" spans="2:4" ht="24.95" customHeight="1" x14ac:dyDescent="0.2">
      <c r="B420" s="74"/>
      <c r="C420" s="74"/>
      <c r="D420" s="74"/>
    </row>
    <row r="421" spans="2:4" ht="24.95" customHeight="1" x14ac:dyDescent="0.2">
      <c r="B421" s="74"/>
      <c r="C421" s="74"/>
      <c r="D421" s="74"/>
    </row>
    <row r="422" spans="2:4" ht="24.95" customHeight="1" x14ac:dyDescent="0.2">
      <c r="B422" s="74"/>
      <c r="C422" s="74"/>
      <c r="D422" s="74"/>
    </row>
    <row r="423" spans="2:4" ht="24.95" customHeight="1" x14ac:dyDescent="0.2">
      <c r="B423" s="74"/>
      <c r="C423" s="74"/>
      <c r="D423" s="74"/>
    </row>
    <row r="424" spans="2:4" ht="24.95" customHeight="1" x14ac:dyDescent="0.2">
      <c r="B424" s="74"/>
      <c r="C424" s="74"/>
      <c r="D424" s="74"/>
    </row>
    <row r="425" spans="2:4" ht="24.95" customHeight="1" x14ac:dyDescent="0.2">
      <c r="B425" s="74"/>
      <c r="C425" s="74"/>
      <c r="D425" s="74"/>
    </row>
    <row r="426" spans="2:4" ht="24.95" customHeight="1" x14ac:dyDescent="0.2">
      <c r="B426" s="74"/>
      <c r="C426" s="74"/>
      <c r="D426" s="74"/>
    </row>
    <row r="427" spans="2:4" ht="24.95" customHeight="1" x14ac:dyDescent="0.2">
      <c r="B427" s="74"/>
      <c r="C427" s="74"/>
      <c r="D427" s="74"/>
    </row>
    <row r="428" spans="2:4" ht="24.95" customHeight="1" x14ac:dyDescent="0.2">
      <c r="B428" s="74"/>
      <c r="C428" s="74"/>
      <c r="D428" s="74"/>
    </row>
    <row r="429" spans="2:4" ht="24.95" customHeight="1" x14ac:dyDescent="0.2">
      <c r="B429" s="74"/>
      <c r="C429" s="74"/>
      <c r="D429" s="74"/>
    </row>
    <row r="430" spans="2:4" ht="24.95" customHeight="1" x14ac:dyDescent="0.2">
      <c r="B430" s="74"/>
      <c r="C430" s="74"/>
      <c r="D430" s="74"/>
    </row>
    <row r="431" spans="2:4" ht="24.95" customHeight="1" x14ac:dyDescent="0.2">
      <c r="B431" s="74"/>
      <c r="C431" s="74"/>
      <c r="D431" s="74"/>
    </row>
    <row r="432" spans="2:4" ht="24.95" customHeight="1" x14ac:dyDescent="0.2">
      <c r="B432" s="74"/>
      <c r="C432" s="74"/>
      <c r="D432" s="74"/>
    </row>
    <row r="433" spans="2:4" ht="24.95" customHeight="1" x14ac:dyDescent="0.2">
      <c r="B433" s="74"/>
      <c r="C433" s="74"/>
      <c r="D433" s="74"/>
    </row>
    <row r="434" spans="2:4" ht="24.95" customHeight="1" x14ac:dyDescent="0.2">
      <c r="B434" s="74"/>
      <c r="C434" s="74"/>
      <c r="D434" s="74"/>
    </row>
    <row r="435" spans="2:4" ht="24.95" customHeight="1" x14ac:dyDescent="0.2">
      <c r="B435" s="74"/>
      <c r="C435" s="74"/>
      <c r="D435" s="74"/>
    </row>
    <row r="436" spans="2:4" ht="24.95" customHeight="1" x14ac:dyDescent="0.2">
      <c r="B436" s="74"/>
      <c r="C436" s="74"/>
      <c r="D436" s="74"/>
    </row>
    <row r="437" spans="2:4" ht="24.95" customHeight="1" x14ac:dyDescent="0.2">
      <c r="B437" s="74"/>
      <c r="C437" s="74"/>
      <c r="D437" s="74"/>
    </row>
    <row r="438" spans="2:4" ht="24.95" customHeight="1" x14ac:dyDescent="0.2">
      <c r="B438" s="74"/>
      <c r="C438" s="74"/>
      <c r="D438" s="74"/>
    </row>
    <row r="439" spans="2:4" ht="24.95" customHeight="1" x14ac:dyDescent="0.2">
      <c r="B439" s="74"/>
      <c r="C439" s="74"/>
      <c r="D439" s="74"/>
    </row>
    <row r="440" spans="2:4" ht="24.95" customHeight="1" x14ac:dyDescent="0.2">
      <c r="B440" s="74"/>
      <c r="C440" s="74"/>
      <c r="D440" s="74"/>
    </row>
    <row r="441" spans="2:4" ht="24.95" customHeight="1" x14ac:dyDescent="0.2">
      <c r="B441" s="74"/>
      <c r="C441" s="74"/>
      <c r="D441" s="74"/>
    </row>
    <row r="442" spans="2:4" ht="24.95" customHeight="1" x14ac:dyDescent="0.2">
      <c r="B442" s="74"/>
      <c r="C442" s="74"/>
      <c r="D442" s="74"/>
    </row>
    <row r="443" spans="2:4" ht="24.95" customHeight="1" x14ac:dyDescent="0.2">
      <c r="B443" s="74"/>
      <c r="C443" s="74"/>
      <c r="D443" s="74"/>
    </row>
    <row r="444" spans="2:4" ht="24.95" customHeight="1" x14ac:dyDescent="0.2">
      <c r="B444" s="74"/>
      <c r="C444" s="74"/>
      <c r="D444" s="74"/>
    </row>
    <row r="445" spans="2:4" ht="24.95" customHeight="1" x14ac:dyDescent="0.2">
      <c r="B445" s="74"/>
      <c r="C445" s="74"/>
      <c r="D445" s="74"/>
    </row>
    <row r="446" spans="2:4" ht="24.95" customHeight="1" x14ac:dyDescent="0.2">
      <c r="B446" s="74"/>
      <c r="C446" s="74"/>
      <c r="D446" s="74"/>
    </row>
    <row r="447" spans="2:4" ht="24.95" customHeight="1" x14ac:dyDescent="0.2">
      <c r="B447" s="74"/>
      <c r="C447" s="74"/>
      <c r="D447" s="74"/>
    </row>
    <row r="448" spans="2:4" ht="24.95" customHeight="1" x14ac:dyDescent="0.2">
      <c r="B448" s="74"/>
      <c r="C448" s="74"/>
      <c r="D448" s="74"/>
    </row>
    <row r="449" spans="2:4" ht="24.95" customHeight="1" x14ac:dyDescent="0.2">
      <c r="B449" s="74"/>
      <c r="C449" s="74"/>
      <c r="D449" s="74"/>
    </row>
    <row r="450" spans="2:4" ht="24.95" customHeight="1" x14ac:dyDescent="0.2">
      <c r="B450" s="74"/>
      <c r="C450" s="74"/>
      <c r="D450" s="74"/>
    </row>
    <row r="451" spans="2:4" ht="24.95" customHeight="1" x14ac:dyDescent="0.2">
      <c r="B451" s="74"/>
      <c r="C451" s="74"/>
      <c r="D451" s="74"/>
    </row>
    <row r="452" spans="2:4" ht="24.95" customHeight="1" x14ac:dyDescent="0.2">
      <c r="B452" s="74"/>
      <c r="C452" s="74"/>
      <c r="D452" s="74"/>
    </row>
    <row r="453" spans="2:4" ht="24.95" customHeight="1" x14ac:dyDescent="0.2">
      <c r="B453" s="74"/>
      <c r="C453" s="74"/>
      <c r="D453" s="74"/>
    </row>
    <row r="454" spans="2:4" ht="24.95" customHeight="1" x14ac:dyDescent="0.2">
      <c r="B454" s="74"/>
      <c r="C454" s="74"/>
      <c r="D454" s="74"/>
    </row>
    <row r="455" spans="2:4" ht="24.95" customHeight="1" x14ac:dyDescent="0.2">
      <c r="B455" s="74"/>
      <c r="C455" s="74"/>
      <c r="D455" s="74"/>
    </row>
    <row r="456" spans="2:4" ht="24.95" customHeight="1" x14ac:dyDescent="0.2">
      <c r="B456" s="74"/>
      <c r="C456" s="74"/>
      <c r="D456" s="74"/>
    </row>
    <row r="457" spans="2:4" ht="24.95" customHeight="1" x14ac:dyDescent="0.2">
      <c r="B457" s="74"/>
      <c r="C457" s="74"/>
      <c r="D457" s="74"/>
    </row>
    <row r="458" spans="2:4" ht="24.95" customHeight="1" x14ac:dyDescent="0.2">
      <c r="B458" s="74"/>
      <c r="C458" s="74"/>
      <c r="D458" s="74"/>
    </row>
    <row r="459" spans="2:4" ht="24.95" customHeight="1" x14ac:dyDescent="0.2">
      <c r="B459" s="74"/>
      <c r="C459" s="74"/>
      <c r="D459" s="74"/>
    </row>
    <row r="460" spans="2:4" ht="24.95" customHeight="1" x14ac:dyDescent="0.2">
      <c r="B460" s="74"/>
      <c r="C460" s="74"/>
      <c r="D460" s="74"/>
    </row>
    <row r="461" spans="2:4" ht="24.95" customHeight="1" x14ac:dyDescent="0.2">
      <c r="B461" s="74"/>
      <c r="C461" s="74"/>
      <c r="D461" s="74"/>
    </row>
    <row r="462" spans="2:4" ht="24.95" customHeight="1" x14ac:dyDescent="0.2">
      <c r="B462" s="74"/>
      <c r="C462" s="74"/>
      <c r="D462" s="74"/>
    </row>
    <row r="463" spans="2:4" ht="24.95" customHeight="1" x14ac:dyDescent="0.2">
      <c r="B463" s="74"/>
      <c r="C463" s="74"/>
      <c r="D463" s="74"/>
    </row>
    <row r="464" spans="2:4" ht="24.95" customHeight="1" x14ac:dyDescent="0.2">
      <c r="B464" s="74"/>
      <c r="C464" s="74"/>
      <c r="D464" s="74"/>
    </row>
    <row r="465" spans="2:4" ht="24.95" customHeight="1" x14ac:dyDescent="0.2">
      <c r="B465" s="74"/>
      <c r="C465" s="74"/>
      <c r="D465" s="74"/>
    </row>
    <row r="466" spans="2:4" ht="24.95" customHeight="1" x14ac:dyDescent="0.2">
      <c r="B466" s="74"/>
      <c r="C466" s="74"/>
      <c r="D466" s="74"/>
    </row>
    <row r="467" spans="2:4" ht="24.95" customHeight="1" x14ac:dyDescent="0.2">
      <c r="B467" s="74"/>
      <c r="C467" s="74"/>
      <c r="D467" s="74"/>
    </row>
    <row r="468" spans="2:4" ht="24.95" customHeight="1" x14ac:dyDescent="0.2">
      <c r="B468" s="74"/>
      <c r="C468" s="74"/>
      <c r="D468" s="74"/>
    </row>
    <row r="469" spans="2:4" ht="24.95" customHeight="1" x14ac:dyDescent="0.2">
      <c r="B469" s="74"/>
      <c r="C469" s="74"/>
      <c r="D469" s="74"/>
    </row>
    <row r="470" spans="2:4" ht="24.95" customHeight="1" x14ac:dyDescent="0.2">
      <c r="B470" s="74"/>
      <c r="C470" s="74"/>
      <c r="D470" s="74"/>
    </row>
    <row r="471" spans="2:4" ht="24.95" customHeight="1" x14ac:dyDescent="0.2">
      <c r="B471" s="74"/>
      <c r="C471" s="74"/>
      <c r="D471" s="74"/>
    </row>
    <row r="472" spans="2:4" ht="24.95" customHeight="1" x14ac:dyDescent="0.2">
      <c r="B472" s="74"/>
      <c r="C472" s="74"/>
      <c r="D472" s="74"/>
    </row>
    <row r="473" spans="2:4" ht="24.95" customHeight="1" x14ac:dyDescent="0.2">
      <c r="B473" s="74"/>
      <c r="C473" s="74"/>
      <c r="D473" s="74"/>
    </row>
    <row r="474" spans="2:4" ht="24.95" customHeight="1" x14ac:dyDescent="0.2">
      <c r="B474" s="74"/>
      <c r="C474" s="74"/>
      <c r="D474" s="74"/>
    </row>
    <row r="475" spans="2:4" ht="24.95" customHeight="1" x14ac:dyDescent="0.2">
      <c r="B475" s="74"/>
      <c r="C475" s="74"/>
      <c r="D475" s="74"/>
    </row>
    <row r="476" spans="2:4" ht="24.95" customHeight="1" x14ac:dyDescent="0.2">
      <c r="B476" s="74"/>
      <c r="C476" s="74"/>
      <c r="D476" s="74"/>
    </row>
    <row r="477" spans="2:4" ht="24.95" customHeight="1" x14ac:dyDescent="0.2">
      <c r="B477" s="74"/>
      <c r="C477" s="74"/>
      <c r="D477" s="74"/>
    </row>
    <row r="478" spans="2:4" ht="24.95" customHeight="1" x14ac:dyDescent="0.2">
      <c r="B478" s="74"/>
      <c r="C478" s="74"/>
      <c r="D478" s="74"/>
    </row>
    <row r="479" spans="2:4" ht="24.95" customHeight="1" x14ac:dyDescent="0.2">
      <c r="B479" s="74"/>
      <c r="C479" s="74"/>
      <c r="D479" s="74"/>
    </row>
    <row r="480" spans="2:4" ht="24.95" customHeight="1" x14ac:dyDescent="0.2">
      <c r="B480" s="74"/>
      <c r="C480" s="74"/>
      <c r="D480" s="74"/>
    </row>
    <row r="481" spans="2:4" ht="24.95" customHeight="1" x14ac:dyDescent="0.2">
      <c r="B481" s="74"/>
      <c r="C481" s="74"/>
      <c r="D481" s="74"/>
    </row>
    <row r="482" spans="2:4" ht="24.95" customHeight="1" x14ac:dyDescent="0.2">
      <c r="B482" s="74"/>
      <c r="C482" s="74"/>
      <c r="D482" s="74"/>
    </row>
    <row r="483" spans="2:4" ht="24.95" customHeight="1" x14ac:dyDescent="0.2">
      <c r="B483" s="74"/>
      <c r="C483" s="74"/>
      <c r="D483" s="74"/>
    </row>
    <row r="484" spans="2:4" ht="24.95" customHeight="1" x14ac:dyDescent="0.2">
      <c r="B484" s="74"/>
      <c r="C484" s="74"/>
      <c r="D484" s="74"/>
    </row>
    <row r="485" spans="2:4" ht="24.95" customHeight="1" x14ac:dyDescent="0.2">
      <c r="B485" s="74"/>
      <c r="C485" s="74"/>
      <c r="D485" s="74"/>
    </row>
    <row r="486" spans="2:4" ht="24.95" customHeight="1" x14ac:dyDescent="0.2">
      <c r="B486" s="74"/>
      <c r="C486" s="74"/>
      <c r="D486" s="74"/>
    </row>
    <row r="487" spans="2:4" ht="24.95" customHeight="1" x14ac:dyDescent="0.2">
      <c r="B487" s="74"/>
      <c r="C487" s="74"/>
      <c r="D487" s="74"/>
    </row>
    <row r="488" spans="2:4" ht="24.95" customHeight="1" x14ac:dyDescent="0.2">
      <c r="B488" s="74"/>
      <c r="C488" s="74"/>
      <c r="D488" s="74"/>
    </row>
    <row r="489" spans="2:4" ht="24.95" customHeight="1" x14ac:dyDescent="0.2">
      <c r="B489" s="74"/>
      <c r="C489" s="74"/>
      <c r="D489" s="74"/>
    </row>
    <row r="490" spans="2:4" ht="24.95" customHeight="1" x14ac:dyDescent="0.2">
      <c r="B490" s="74"/>
      <c r="C490" s="74"/>
      <c r="D490" s="74"/>
    </row>
    <row r="491" spans="2:4" ht="24.95" customHeight="1" x14ac:dyDescent="0.2">
      <c r="B491" s="74"/>
      <c r="C491" s="74"/>
      <c r="D491" s="74"/>
    </row>
    <row r="492" spans="2:4" ht="24.95" customHeight="1" x14ac:dyDescent="0.2">
      <c r="B492" s="74"/>
      <c r="C492" s="74"/>
      <c r="D492" s="74"/>
    </row>
    <row r="493" spans="2:4" ht="24.95" customHeight="1" x14ac:dyDescent="0.2">
      <c r="B493" s="74"/>
      <c r="C493" s="74"/>
      <c r="D493" s="74"/>
    </row>
    <row r="494" spans="2:4" ht="24.95" customHeight="1" x14ac:dyDescent="0.2">
      <c r="B494" s="74"/>
      <c r="C494" s="74"/>
      <c r="D494" s="74"/>
    </row>
    <row r="495" spans="2:4" ht="24.95" customHeight="1" x14ac:dyDescent="0.2">
      <c r="B495" s="74"/>
      <c r="C495" s="74"/>
      <c r="D495" s="74"/>
    </row>
    <row r="496" spans="2:4" ht="24.95" customHeight="1" x14ac:dyDescent="0.2">
      <c r="B496" s="74"/>
      <c r="C496" s="74"/>
      <c r="D496" s="74"/>
    </row>
    <row r="497" spans="2:4" ht="24.95" customHeight="1" x14ac:dyDescent="0.2">
      <c r="B497" s="74"/>
      <c r="C497" s="74"/>
      <c r="D497" s="74"/>
    </row>
    <row r="498" spans="2:4" ht="24.95" customHeight="1" x14ac:dyDescent="0.2">
      <c r="B498" s="74"/>
      <c r="C498" s="74"/>
      <c r="D498" s="74"/>
    </row>
    <row r="499" spans="2:4" ht="24.95" customHeight="1" x14ac:dyDescent="0.2">
      <c r="B499" s="74"/>
      <c r="C499" s="74"/>
      <c r="D499" s="74"/>
    </row>
    <row r="500" spans="2:4" ht="24.95" customHeight="1" x14ac:dyDescent="0.2">
      <c r="B500" s="74"/>
      <c r="C500" s="74"/>
      <c r="D500" s="74"/>
    </row>
    <row r="501" spans="2:4" ht="24.95" customHeight="1" x14ac:dyDescent="0.2">
      <c r="B501" s="74"/>
      <c r="C501" s="74"/>
      <c r="D501" s="74"/>
    </row>
    <row r="502" spans="2:4" ht="24.95" customHeight="1" x14ac:dyDescent="0.2">
      <c r="B502" s="74"/>
      <c r="C502" s="74"/>
      <c r="D502" s="74"/>
    </row>
    <row r="503" spans="2:4" ht="24.95" customHeight="1" x14ac:dyDescent="0.2">
      <c r="B503" s="74"/>
      <c r="C503" s="74"/>
      <c r="D503" s="74"/>
    </row>
    <row r="504" spans="2:4" ht="24.95" customHeight="1" x14ac:dyDescent="0.2">
      <c r="B504" s="74"/>
      <c r="C504" s="74"/>
      <c r="D504" s="74"/>
    </row>
    <row r="505" spans="2:4" ht="24.95" customHeight="1" x14ac:dyDescent="0.2">
      <c r="B505" s="74"/>
      <c r="C505" s="74"/>
      <c r="D505" s="74"/>
    </row>
    <row r="506" spans="2:4" ht="24.95" customHeight="1" x14ac:dyDescent="0.2">
      <c r="B506" s="74"/>
      <c r="C506" s="74"/>
      <c r="D506" s="74"/>
    </row>
    <row r="507" spans="2:4" ht="24.95" customHeight="1" x14ac:dyDescent="0.2">
      <c r="B507" s="74"/>
      <c r="C507" s="74"/>
      <c r="D507" s="74"/>
    </row>
    <row r="508" spans="2:4" ht="24.95" customHeight="1" x14ac:dyDescent="0.2">
      <c r="B508" s="74"/>
      <c r="C508" s="74"/>
      <c r="D508" s="74"/>
    </row>
    <row r="509" spans="2:4" ht="24.95" customHeight="1" x14ac:dyDescent="0.2">
      <c r="B509" s="74"/>
      <c r="C509" s="74"/>
      <c r="D509" s="74"/>
    </row>
    <row r="510" spans="2:4" ht="24.95" customHeight="1" x14ac:dyDescent="0.2">
      <c r="B510" s="74"/>
      <c r="C510" s="74"/>
      <c r="D510" s="74"/>
    </row>
    <row r="511" spans="2:4" ht="24.95" customHeight="1" x14ac:dyDescent="0.2">
      <c r="B511" s="74"/>
      <c r="C511" s="74"/>
      <c r="D511" s="74"/>
    </row>
    <row r="512" spans="2:4" ht="24.95" customHeight="1" x14ac:dyDescent="0.2">
      <c r="B512" s="74"/>
      <c r="C512" s="74"/>
      <c r="D512" s="74"/>
    </row>
    <row r="513" spans="2:4" ht="24.95" customHeight="1" x14ac:dyDescent="0.2">
      <c r="B513" s="74"/>
      <c r="C513" s="74"/>
      <c r="D513" s="74"/>
    </row>
    <row r="514" spans="2:4" ht="24.95" customHeight="1" x14ac:dyDescent="0.2">
      <c r="B514" s="74"/>
      <c r="C514" s="74"/>
      <c r="D514" s="74"/>
    </row>
    <row r="515" spans="2:4" ht="24.95" customHeight="1" x14ac:dyDescent="0.2">
      <c r="B515" s="74"/>
      <c r="C515" s="74"/>
      <c r="D515" s="74"/>
    </row>
    <row r="516" spans="2:4" ht="24.95" customHeight="1" x14ac:dyDescent="0.2">
      <c r="B516" s="74"/>
      <c r="C516" s="74"/>
      <c r="D516" s="74"/>
    </row>
    <row r="517" spans="2:4" ht="24.95" customHeight="1" x14ac:dyDescent="0.2">
      <c r="B517" s="74"/>
      <c r="C517" s="74"/>
      <c r="D517" s="74"/>
    </row>
    <row r="518" spans="2:4" ht="24.95" customHeight="1" x14ac:dyDescent="0.2">
      <c r="B518" s="74"/>
      <c r="C518" s="74"/>
      <c r="D518" s="74"/>
    </row>
    <row r="519" spans="2:4" ht="24.95" customHeight="1" x14ac:dyDescent="0.2">
      <c r="B519" s="74"/>
      <c r="C519" s="74"/>
      <c r="D519" s="74"/>
    </row>
    <row r="520" spans="2:4" ht="24.95" customHeight="1" x14ac:dyDescent="0.2">
      <c r="B520" s="74"/>
      <c r="C520" s="74"/>
      <c r="D520" s="74"/>
    </row>
    <row r="521" spans="2:4" ht="24.95" customHeight="1" x14ac:dyDescent="0.2">
      <c r="B521" s="74"/>
      <c r="C521" s="74"/>
      <c r="D521" s="74"/>
    </row>
    <row r="522" spans="2:4" ht="24.95" customHeight="1" x14ac:dyDescent="0.2">
      <c r="B522" s="74"/>
      <c r="C522" s="74"/>
      <c r="D522" s="74"/>
    </row>
    <row r="523" spans="2:4" ht="24.95" customHeight="1" x14ac:dyDescent="0.2">
      <c r="B523" s="74"/>
      <c r="C523" s="74"/>
      <c r="D523" s="74"/>
    </row>
    <row r="524" spans="2:4" ht="24.95" customHeight="1" x14ac:dyDescent="0.2">
      <c r="B524" s="74"/>
      <c r="C524" s="74"/>
      <c r="D524" s="74"/>
    </row>
    <row r="525" spans="2:4" ht="24.95" customHeight="1" x14ac:dyDescent="0.2">
      <c r="B525" s="74"/>
      <c r="C525" s="74"/>
      <c r="D525" s="74"/>
    </row>
    <row r="526" spans="2:4" ht="24.95" customHeight="1" x14ac:dyDescent="0.2">
      <c r="B526" s="74"/>
      <c r="C526" s="74"/>
      <c r="D526" s="74"/>
    </row>
    <row r="527" spans="2:4" ht="24.95" customHeight="1" x14ac:dyDescent="0.2">
      <c r="B527" s="74"/>
      <c r="C527" s="74"/>
      <c r="D527" s="74"/>
    </row>
    <row r="528" spans="2:4" ht="24.95" customHeight="1" x14ac:dyDescent="0.2">
      <c r="B528" s="74"/>
      <c r="C528" s="74"/>
      <c r="D528" s="74"/>
    </row>
    <row r="529" spans="2:4" ht="24.95" customHeight="1" x14ac:dyDescent="0.2">
      <c r="B529" s="74"/>
      <c r="C529" s="74"/>
      <c r="D529" s="74"/>
    </row>
    <row r="530" spans="2:4" ht="24.95" customHeight="1" x14ac:dyDescent="0.2">
      <c r="B530" s="74"/>
      <c r="C530" s="74"/>
      <c r="D530" s="74"/>
    </row>
    <row r="531" spans="2:4" ht="24.95" customHeight="1" x14ac:dyDescent="0.2">
      <c r="B531" s="74"/>
      <c r="C531" s="74"/>
      <c r="D531" s="74"/>
    </row>
    <row r="532" spans="2:4" ht="24.95" customHeight="1" x14ac:dyDescent="0.2">
      <c r="B532" s="74"/>
      <c r="C532" s="74"/>
      <c r="D532" s="74"/>
    </row>
    <row r="533" spans="2:4" ht="24.95" customHeight="1" x14ac:dyDescent="0.2">
      <c r="B533" s="74"/>
      <c r="C533" s="74"/>
      <c r="D533" s="74"/>
    </row>
    <row r="534" spans="2:4" ht="24.95" customHeight="1" x14ac:dyDescent="0.2">
      <c r="B534" s="74"/>
      <c r="C534" s="74"/>
      <c r="D534" s="74"/>
    </row>
    <row r="535" spans="2:4" ht="24.95" customHeight="1" x14ac:dyDescent="0.2">
      <c r="B535" s="74"/>
      <c r="C535" s="74"/>
      <c r="D535" s="74"/>
    </row>
    <row r="536" spans="2:4" ht="24.95" customHeight="1" x14ac:dyDescent="0.2">
      <c r="B536" s="74"/>
      <c r="C536" s="74"/>
      <c r="D536" s="74"/>
    </row>
    <row r="537" spans="2:4" ht="24.95" customHeight="1" x14ac:dyDescent="0.2">
      <c r="B537" s="74"/>
      <c r="C537" s="74"/>
      <c r="D537" s="74"/>
    </row>
    <row r="538" spans="2:4" ht="24.95" customHeight="1" x14ac:dyDescent="0.2">
      <c r="B538" s="74"/>
      <c r="C538" s="74"/>
      <c r="D538" s="74"/>
    </row>
    <row r="539" spans="2:4" ht="24.95" customHeight="1" x14ac:dyDescent="0.2">
      <c r="B539" s="74"/>
      <c r="C539" s="74"/>
      <c r="D539" s="74"/>
    </row>
    <row r="540" spans="2:4" ht="24.95" customHeight="1" x14ac:dyDescent="0.2">
      <c r="B540" s="74"/>
      <c r="C540" s="74"/>
      <c r="D540" s="74"/>
    </row>
    <row r="541" spans="2:4" ht="24.95" customHeight="1" x14ac:dyDescent="0.2">
      <c r="B541" s="74"/>
      <c r="C541" s="74"/>
      <c r="D541" s="74"/>
    </row>
    <row r="542" spans="2:4" ht="24.95" customHeight="1" x14ac:dyDescent="0.2">
      <c r="B542" s="74"/>
      <c r="C542" s="74"/>
      <c r="D542" s="74"/>
    </row>
    <row r="543" spans="2:4" ht="24.95" customHeight="1" x14ac:dyDescent="0.2">
      <c r="B543" s="74"/>
      <c r="C543" s="74"/>
      <c r="D543" s="74"/>
    </row>
    <row r="544" spans="2:4" ht="24.95" customHeight="1" x14ac:dyDescent="0.2">
      <c r="B544" s="74"/>
      <c r="C544" s="74"/>
      <c r="D544" s="74"/>
    </row>
    <row r="545" spans="2:4" ht="24.95" customHeight="1" x14ac:dyDescent="0.2">
      <c r="B545" s="74"/>
      <c r="C545" s="74"/>
      <c r="D545" s="74"/>
    </row>
    <row r="546" spans="2:4" ht="24.95" customHeight="1" x14ac:dyDescent="0.2">
      <c r="B546" s="74"/>
      <c r="C546" s="74"/>
      <c r="D546" s="74"/>
    </row>
    <row r="547" spans="2:4" ht="24.95" customHeight="1" x14ac:dyDescent="0.2">
      <c r="B547" s="74"/>
      <c r="C547" s="74"/>
      <c r="D547" s="74"/>
    </row>
    <row r="548" spans="2:4" ht="24.95" customHeight="1" x14ac:dyDescent="0.2">
      <c r="B548" s="74"/>
      <c r="C548" s="74"/>
      <c r="D548" s="74"/>
    </row>
    <row r="549" spans="2:4" ht="24.95" customHeight="1" x14ac:dyDescent="0.2">
      <c r="B549" s="74"/>
      <c r="C549" s="74"/>
      <c r="D549" s="74"/>
    </row>
    <row r="550" spans="2:4" ht="24.95" customHeight="1" x14ac:dyDescent="0.2">
      <c r="B550" s="74"/>
      <c r="C550" s="74"/>
      <c r="D550" s="74"/>
    </row>
    <row r="551" spans="2:4" ht="24.95" customHeight="1" x14ac:dyDescent="0.2">
      <c r="B551" s="74"/>
      <c r="C551" s="74"/>
      <c r="D551" s="74"/>
    </row>
    <row r="552" spans="2:4" ht="24.95" customHeight="1" x14ac:dyDescent="0.2">
      <c r="B552" s="74"/>
      <c r="C552" s="74"/>
      <c r="D552" s="74"/>
    </row>
    <row r="553" spans="2:4" ht="24.95" customHeight="1" x14ac:dyDescent="0.2">
      <c r="B553" s="74"/>
      <c r="C553" s="74"/>
      <c r="D553" s="74"/>
    </row>
    <row r="554" spans="2:4" ht="24.95" customHeight="1" x14ac:dyDescent="0.2">
      <c r="B554" s="74"/>
      <c r="C554" s="74"/>
      <c r="D554" s="74"/>
    </row>
    <row r="555" spans="2:4" ht="24.95" customHeight="1" x14ac:dyDescent="0.2">
      <c r="B555" s="74"/>
      <c r="C555" s="74"/>
      <c r="D555" s="74"/>
    </row>
    <row r="556" spans="2:4" ht="24.95" customHeight="1" x14ac:dyDescent="0.2">
      <c r="B556" s="74"/>
      <c r="C556" s="74"/>
      <c r="D556" s="74"/>
    </row>
    <row r="557" spans="2:4" ht="24.95" customHeight="1" x14ac:dyDescent="0.2">
      <c r="B557" s="74"/>
      <c r="C557" s="74"/>
      <c r="D557" s="74"/>
    </row>
    <row r="558" spans="2:4" ht="24.95" customHeight="1" x14ac:dyDescent="0.2">
      <c r="B558" s="74"/>
      <c r="C558" s="74"/>
      <c r="D558" s="74"/>
    </row>
    <row r="559" spans="2:4" ht="24.95" customHeight="1" x14ac:dyDescent="0.2">
      <c r="B559" s="74"/>
      <c r="C559" s="74"/>
      <c r="D559" s="74"/>
    </row>
    <row r="560" spans="2:4" ht="24.95" customHeight="1" x14ac:dyDescent="0.2">
      <c r="B560" s="74"/>
      <c r="C560" s="74"/>
      <c r="D560" s="74"/>
    </row>
    <row r="561" spans="2:4" ht="24.95" customHeight="1" x14ac:dyDescent="0.2">
      <c r="B561" s="74"/>
      <c r="C561" s="74"/>
      <c r="D561" s="74"/>
    </row>
    <row r="562" spans="2:4" ht="24.95" customHeight="1" x14ac:dyDescent="0.2">
      <c r="B562" s="74"/>
      <c r="C562" s="74"/>
      <c r="D562" s="74"/>
    </row>
    <row r="563" spans="2:4" ht="24.95" customHeight="1" x14ac:dyDescent="0.2">
      <c r="B563" s="74"/>
      <c r="C563" s="74"/>
      <c r="D563" s="74"/>
    </row>
    <row r="564" spans="2:4" ht="24.95" customHeight="1" x14ac:dyDescent="0.2">
      <c r="B564" s="74"/>
      <c r="C564" s="74"/>
      <c r="D564" s="74"/>
    </row>
    <row r="565" spans="2:4" ht="24.95" customHeight="1" x14ac:dyDescent="0.2">
      <c r="B565" s="74"/>
      <c r="C565" s="74"/>
      <c r="D565" s="74"/>
    </row>
    <row r="566" spans="2:4" ht="24.95" customHeight="1" x14ac:dyDescent="0.2">
      <c r="B566" s="74"/>
      <c r="C566" s="74"/>
      <c r="D566" s="74"/>
    </row>
    <row r="567" spans="2:4" ht="24.95" customHeight="1" x14ac:dyDescent="0.2">
      <c r="B567" s="74"/>
      <c r="C567" s="74"/>
      <c r="D567" s="74"/>
    </row>
    <row r="568" spans="2:4" ht="24.95" customHeight="1" x14ac:dyDescent="0.2">
      <c r="B568" s="74"/>
      <c r="C568" s="74"/>
      <c r="D568" s="74"/>
    </row>
    <row r="569" spans="2:4" ht="24.95" customHeight="1" x14ac:dyDescent="0.2">
      <c r="B569" s="74"/>
      <c r="C569" s="74"/>
      <c r="D569" s="74"/>
    </row>
    <row r="570" spans="2:4" ht="24.95" customHeight="1" x14ac:dyDescent="0.2">
      <c r="B570" s="74"/>
      <c r="C570" s="74"/>
      <c r="D570" s="74"/>
    </row>
    <row r="571" spans="2:4" ht="24.95" customHeight="1" x14ac:dyDescent="0.2">
      <c r="B571" s="74"/>
      <c r="C571" s="74"/>
      <c r="D571" s="74"/>
    </row>
    <row r="572" spans="2:4" ht="24.95" customHeight="1" x14ac:dyDescent="0.2">
      <c r="B572" s="74"/>
      <c r="C572" s="74"/>
      <c r="D572" s="74"/>
    </row>
    <row r="573" spans="2:4" ht="24.95" customHeight="1" x14ac:dyDescent="0.2">
      <c r="B573" s="74"/>
      <c r="C573" s="74"/>
      <c r="D573" s="74"/>
    </row>
    <row r="574" spans="2:4" ht="24.95" customHeight="1" x14ac:dyDescent="0.2">
      <c r="B574" s="74"/>
      <c r="C574" s="74"/>
      <c r="D574" s="74"/>
    </row>
    <row r="575" spans="2:4" ht="24.95" customHeight="1" x14ac:dyDescent="0.2">
      <c r="B575" s="74"/>
      <c r="C575" s="74"/>
      <c r="D575" s="74"/>
    </row>
    <row r="576" spans="2:4" ht="24.95" customHeight="1" x14ac:dyDescent="0.2">
      <c r="B576" s="74"/>
      <c r="C576" s="74"/>
      <c r="D576" s="74"/>
    </row>
    <row r="577" spans="2:4" ht="24.95" customHeight="1" x14ac:dyDescent="0.2">
      <c r="B577" s="74"/>
      <c r="C577" s="74"/>
      <c r="D577" s="74"/>
    </row>
    <row r="578" spans="2:4" ht="24.95" customHeight="1" x14ac:dyDescent="0.2">
      <c r="B578" s="74"/>
      <c r="C578" s="74"/>
      <c r="D578" s="74"/>
    </row>
    <row r="579" spans="2:4" ht="24.95" customHeight="1" x14ac:dyDescent="0.2">
      <c r="B579" s="74"/>
      <c r="C579" s="74"/>
      <c r="D579" s="74"/>
    </row>
    <row r="580" spans="2:4" ht="24.95" customHeight="1" x14ac:dyDescent="0.2">
      <c r="B580" s="74"/>
      <c r="C580" s="74"/>
      <c r="D580" s="74"/>
    </row>
    <row r="581" spans="2:4" ht="24.95" customHeight="1" x14ac:dyDescent="0.2">
      <c r="B581" s="74"/>
      <c r="C581" s="74"/>
      <c r="D581" s="74"/>
    </row>
    <row r="582" spans="2:4" ht="24.95" customHeight="1" x14ac:dyDescent="0.2">
      <c r="B582" s="74"/>
      <c r="C582" s="74"/>
      <c r="D582" s="74"/>
    </row>
    <row r="583" spans="2:4" ht="24.95" customHeight="1" x14ac:dyDescent="0.2">
      <c r="B583" s="74"/>
      <c r="C583" s="74"/>
      <c r="D583" s="74"/>
    </row>
    <row r="584" spans="2:4" ht="24.95" customHeight="1" x14ac:dyDescent="0.2">
      <c r="B584" s="74"/>
      <c r="C584" s="74"/>
      <c r="D584" s="74"/>
    </row>
    <row r="585" spans="2:4" ht="24.95" customHeight="1" x14ac:dyDescent="0.2">
      <c r="B585" s="74"/>
      <c r="C585" s="74"/>
      <c r="D585" s="74"/>
    </row>
    <row r="586" spans="2:4" ht="24.95" customHeight="1" x14ac:dyDescent="0.2">
      <c r="B586" s="74"/>
      <c r="C586" s="74"/>
      <c r="D586" s="74"/>
    </row>
    <row r="587" spans="2:4" ht="24.95" customHeight="1" x14ac:dyDescent="0.2">
      <c r="B587" s="74"/>
      <c r="C587" s="74"/>
      <c r="D587" s="74"/>
    </row>
    <row r="588" spans="2:4" ht="24.95" customHeight="1" x14ac:dyDescent="0.2">
      <c r="B588" s="74"/>
      <c r="C588" s="74"/>
      <c r="D588" s="74"/>
    </row>
    <row r="589" spans="2:4" ht="24.95" customHeight="1" x14ac:dyDescent="0.2">
      <c r="B589" s="74"/>
      <c r="C589" s="74"/>
      <c r="D589" s="74"/>
    </row>
    <row r="590" spans="2:4" ht="24.95" customHeight="1" x14ac:dyDescent="0.2">
      <c r="B590" s="74"/>
      <c r="C590" s="74"/>
      <c r="D590" s="74"/>
    </row>
    <row r="591" spans="2:4" ht="24.95" customHeight="1" x14ac:dyDescent="0.2">
      <c r="B591" s="74"/>
      <c r="C591" s="74"/>
      <c r="D591" s="74"/>
    </row>
    <row r="592" spans="2:4" ht="24.95" customHeight="1" x14ac:dyDescent="0.2">
      <c r="B592" s="74"/>
      <c r="C592" s="74"/>
      <c r="D592" s="74"/>
    </row>
    <row r="593" spans="2:4" ht="24.95" customHeight="1" x14ac:dyDescent="0.2">
      <c r="B593" s="74"/>
      <c r="C593" s="74"/>
      <c r="D593" s="74"/>
    </row>
    <row r="594" spans="2:4" ht="24.95" customHeight="1" x14ac:dyDescent="0.2">
      <c r="B594" s="74"/>
      <c r="C594" s="74"/>
      <c r="D594" s="74"/>
    </row>
    <row r="595" spans="2:4" ht="24.95" customHeight="1" x14ac:dyDescent="0.2">
      <c r="B595" s="74"/>
      <c r="C595" s="74"/>
      <c r="D595" s="74"/>
    </row>
    <row r="596" spans="2:4" ht="24.95" customHeight="1" x14ac:dyDescent="0.2">
      <c r="B596" s="74"/>
      <c r="C596" s="74"/>
      <c r="D596" s="74"/>
    </row>
    <row r="597" spans="2:4" ht="24.95" customHeight="1" x14ac:dyDescent="0.2">
      <c r="B597" s="74"/>
      <c r="C597" s="74"/>
      <c r="D597" s="74"/>
    </row>
    <row r="598" spans="2:4" ht="24.95" customHeight="1" x14ac:dyDescent="0.2">
      <c r="B598" s="74"/>
      <c r="C598" s="74"/>
      <c r="D598" s="74"/>
    </row>
    <row r="599" spans="2:4" ht="24.95" customHeight="1" x14ac:dyDescent="0.2">
      <c r="B599" s="74"/>
      <c r="C599" s="74"/>
      <c r="D599" s="74"/>
    </row>
    <row r="600" spans="2:4" ht="24.95" customHeight="1" x14ac:dyDescent="0.2">
      <c r="B600" s="74"/>
      <c r="C600" s="74"/>
      <c r="D600" s="74"/>
    </row>
    <row r="601" spans="2:4" ht="24.95" customHeight="1" x14ac:dyDescent="0.2">
      <c r="B601" s="74"/>
      <c r="C601" s="74"/>
      <c r="D601" s="74"/>
    </row>
    <row r="602" spans="2:4" ht="24.95" customHeight="1" x14ac:dyDescent="0.2">
      <c r="B602" s="74"/>
      <c r="C602" s="74"/>
      <c r="D602" s="74"/>
    </row>
    <row r="603" spans="2:4" ht="24.95" customHeight="1" x14ac:dyDescent="0.2">
      <c r="B603" s="74"/>
      <c r="C603" s="74"/>
      <c r="D603" s="74"/>
    </row>
    <row r="604" spans="2:4" ht="24.95" customHeight="1" x14ac:dyDescent="0.2">
      <c r="B604" s="74"/>
      <c r="C604" s="74"/>
      <c r="D604" s="74"/>
    </row>
    <row r="605" spans="2:4" ht="24.95" customHeight="1" x14ac:dyDescent="0.2">
      <c r="B605" s="74"/>
      <c r="C605" s="74"/>
      <c r="D605" s="74"/>
    </row>
    <row r="606" spans="2:4" ht="24.95" customHeight="1" x14ac:dyDescent="0.2">
      <c r="B606" s="74"/>
      <c r="C606" s="74"/>
      <c r="D606" s="74"/>
    </row>
    <row r="607" spans="2:4" ht="24.95" customHeight="1" x14ac:dyDescent="0.2">
      <c r="B607" s="74"/>
      <c r="C607" s="74"/>
      <c r="D607" s="74"/>
    </row>
    <row r="608" spans="2:4" ht="24.95" customHeight="1" x14ac:dyDescent="0.2">
      <c r="B608" s="74"/>
      <c r="C608" s="74"/>
      <c r="D608" s="74"/>
    </row>
    <row r="609" spans="2:4" ht="24.95" customHeight="1" x14ac:dyDescent="0.2">
      <c r="B609" s="74"/>
      <c r="C609" s="74"/>
      <c r="D609" s="74"/>
    </row>
    <row r="610" spans="2:4" ht="24.95" customHeight="1" x14ac:dyDescent="0.2">
      <c r="B610" s="74"/>
      <c r="C610" s="74"/>
      <c r="D610" s="74"/>
    </row>
    <row r="611" spans="2:4" ht="24.95" customHeight="1" x14ac:dyDescent="0.2">
      <c r="B611" s="74"/>
      <c r="C611" s="74"/>
      <c r="D611" s="74"/>
    </row>
    <row r="612" spans="2:4" ht="24.95" customHeight="1" x14ac:dyDescent="0.2">
      <c r="B612" s="74"/>
      <c r="C612" s="74"/>
      <c r="D612" s="74"/>
    </row>
    <row r="613" spans="2:4" ht="24.95" customHeight="1" x14ac:dyDescent="0.2">
      <c r="B613" s="74"/>
      <c r="C613" s="74"/>
      <c r="D613" s="74"/>
    </row>
    <row r="614" spans="2:4" ht="24.95" customHeight="1" x14ac:dyDescent="0.2">
      <c r="B614" s="74"/>
      <c r="C614" s="74"/>
      <c r="D614" s="74"/>
    </row>
    <row r="615" spans="2:4" ht="24.95" customHeight="1" x14ac:dyDescent="0.2">
      <c r="B615" s="74"/>
      <c r="C615" s="74"/>
      <c r="D615" s="74"/>
    </row>
    <row r="616" spans="2:4" ht="24.95" customHeight="1" x14ac:dyDescent="0.2">
      <c r="B616" s="74"/>
      <c r="C616" s="74"/>
      <c r="D616" s="74"/>
    </row>
    <row r="617" spans="2:4" ht="24.95" customHeight="1" x14ac:dyDescent="0.2">
      <c r="B617" s="74"/>
      <c r="C617" s="74"/>
      <c r="D617" s="74"/>
    </row>
    <row r="618" spans="2:4" ht="24.95" customHeight="1" x14ac:dyDescent="0.2">
      <c r="B618" s="74"/>
      <c r="C618" s="74"/>
      <c r="D618" s="74"/>
    </row>
    <row r="619" spans="2:4" ht="24.95" customHeight="1" x14ac:dyDescent="0.2">
      <c r="B619" s="74"/>
      <c r="C619" s="74"/>
      <c r="D619" s="74"/>
    </row>
    <row r="620" spans="2:4" ht="24.95" customHeight="1" x14ac:dyDescent="0.2">
      <c r="B620" s="74"/>
      <c r="C620" s="74"/>
      <c r="D620" s="74"/>
    </row>
    <row r="621" spans="2:4" ht="24.95" customHeight="1" x14ac:dyDescent="0.2">
      <c r="B621" s="74"/>
      <c r="C621" s="74"/>
      <c r="D621" s="74"/>
    </row>
    <row r="622" spans="2:4" ht="24.95" customHeight="1" x14ac:dyDescent="0.2">
      <c r="B622" s="74"/>
      <c r="C622" s="74"/>
      <c r="D622" s="74"/>
    </row>
    <row r="623" spans="2:4" ht="24.95" customHeight="1" x14ac:dyDescent="0.2">
      <c r="B623" s="74"/>
      <c r="C623" s="74"/>
      <c r="D623" s="74"/>
    </row>
    <row r="624" spans="2:4" ht="24.95" customHeight="1" x14ac:dyDescent="0.2">
      <c r="B624" s="74"/>
      <c r="C624" s="74"/>
      <c r="D624" s="74"/>
    </row>
    <row r="625" spans="2:4" ht="24.95" customHeight="1" x14ac:dyDescent="0.2">
      <c r="B625" s="74"/>
      <c r="C625" s="74"/>
      <c r="D625" s="74"/>
    </row>
    <row r="626" spans="2:4" ht="24.95" customHeight="1" x14ac:dyDescent="0.2">
      <c r="B626" s="74"/>
      <c r="C626" s="74"/>
      <c r="D626" s="74"/>
    </row>
    <row r="627" spans="2:4" ht="24.95" customHeight="1" x14ac:dyDescent="0.2">
      <c r="B627" s="74"/>
      <c r="C627" s="74"/>
      <c r="D627" s="74"/>
    </row>
    <row r="628" spans="2:4" ht="24.95" customHeight="1" x14ac:dyDescent="0.2">
      <c r="B628" s="74"/>
      <c r="C628" s="74"/>
      <c r="D628" s="74"/>
    </row>
    <row r="629" spans="2:4" ht="24.95" customHeight="1" x14ac:dyDescent="0.2">
      <c r="B629" s="74"/>
      <c r="C629" s="74"/>
      <c r="D629" s="74"/>
    </row>
    <row r="630" spans="2:4" ht="24.95" customHeight="1" x14ac:dyDescent="0.2">
      <c r="B630" s="74"/>
      <c r="C630" s="74"/>
      <c r="D630" s="74"/>
    </row>
    <row r="631" spans="2:4" ht="24.95" customHeight="1" x14ac:dyDescent="0.2">
      <c r="B631" s="74"/>
      <c r="C631" s="74"/>
      <c r="D631" s="74"/>
    </row>
    <row r="632" spans="2:4" ht="24.95" customHeight="1" x14ac:dyDescent="0.2">
      <c r="B632" s="74"/>
      <c r="C632" s="74"/>
      <c r="D632" s="74"/>
    </row>
    <row r="633" spans="2:4" ht="24.95" customHeight="1" x14ac:dyDescent="0.2">
      <c r="B633" s="74"/>
      <c r="C633" s="74"/>
      <c r="D633" s="74"/>
    </row>
    <row r="634" spans="2:4" ht="24.95" customHeight="1" x14ac:dyDescent="0.2">
      <c r="B634" s="74"/>
      <c r="C634" s="74"/>
      <c r="D634" s="74"/>
    </row>
    <row r="635" spans="2:4" ht="24.95" customHeight="1" x14ac:dyDescent="0.2">
      <c r="B635" s="74"/>
      <c r="C635" s="74"/>
      <c r="D635" s="74"/>
    </row>
    <row r="636" spans="2:4" ht="24.95" customHeight="1" x14ac:dyDescent="0.2">
      <c r="B636" s="74"/>
      <c r="C636" s="74"/>
      <c r="D636" s="74"/>
    </row>
    <row r="637" spans="2:4" ht="24.95" customHeight="1" x14ac:dyDescent="0.2">
      <c r="B637" s="74"/>
      <c r="C637" s="74"/>
      <c r="D637" s="74"/>
    </row>
    <row r="638" spans="2:4" ht="24.95" customHeight="1" x14ac:dyDescent="0.2">
      <c r="B638" s="74"/>
      <c r="C638" s="74"/>
      <c r="D638" s="74"/>
    </row>
    <row r="639" spans="2:4" ht="24.95" customHeight="1" x14ac:dyDescent="0.2">
      <c r="B639" s="74"/>
      <c r="C639" s="74"/>
      <c r="D639" s="74"/>
    </row>
    <row r="640" spans="2:4" ht="24.95" customHeight="1" x14ac:dyDescent="0.2">
      <c r="B640" s="74"/>
      <c r="C640" s="74"/>
      <c r="D640" s="74"/>
    </row>
    <row r="641" spans="2:4" ht="24.95" customHeight="1" x14ac:dyDescent="0.2">
      <c r="B641" s="74"/>
      <c r="C641" s="74"/>
      <c r="D641" s="74"/>
    </row>
    <row r="642" spans="2:4" ht="24.95" customHeight="1" x14ac:dyDescent="0.2">
      <c r="B642" s="74"/>
      <c r="C642" s="74"/>
      <c r="D642" s="74"/>
    </row>
    <row r="643" spans="2:4" ht="24.95" customHeight="1" x14ac:dyDescent="0.2">
      <c r="B643" s="74"/>
      <c r="C643" s="74"/>
      <c r="D643" s="74"/>
    </row>
    <row r="644" spans="2:4" ht="24.95" customHeight="1" x14ac:dyDescent="0.2">
      <c r="B644" s="74"/>
      <c r="C644" s="74"/>
      <c r="D644" s="74"/>
    </row>
    <row r="645" spans="2:4" ht="24.95" customHeight="1" x14ac:dyDescent="0.2">
      <c r="B645" s="74"/>
      <c r="C645" s="74"/>
      <c r="D645" s="74"/>
    </row>
    <row r="646" spans="2:4" ht="24.95" customHeight="1" x14ac:dyDescent="0.2">
      <c r="B646" s="74"/>
      <c r="C646" s="74"/>
      <c r="D646" s="74"/>
    </row>
    <row r="647" spans="2:4" ht="24.95" customHeight="1" x14ac:dyDescent="0.2">
      <c r="B647" s="74"/>
      <c r="C647" s="74"/>
      <c r="D647" s="74"/>
    </row>
    <row r="648" spans="2:4" ht="24.95" customHeight="1" x14ac:dyDescent="0.2">
      <c r="B648" s="74"/>
      <c r="C648" s="74"/>
      <c r="D648" s="74"/>
    </row>
    <row r="649" spans="2:4" ht="24.95" customHeight="1" x14ac:dyDescent="0.2">
      <c r="B649" s="74"/>
      <c r="C649" s="74"/>
      <c r="D649" s="74"/>
    </row>
    <row r="650" spans="2:4" ht="24.95" customHeight="1" x14ac:dyDescent="0.2">
      <c r="B650" s="74"/>
      <c r="C650" s="74"/>
      <c r="D650" s="74"/>
    </row>
    <row r="651" spans="2:4" ht="24.95" customHeight="1" x14ac:dyDescent="0.2">
      <c r="B651" s="74"/>
      <c r="C651" s="74"/>
      <c r="D651" s="74"/>
    </row>
    <row r="652" spans="2:4" ht="24.95" customHeight="1" x14ac:dyDescent="0.2">
      <c r="B652" s="74"/>
      <c r="C652" s="74"/>
      <c r="D652" s="74"/>
    </row>
    <row r="653" spans="2:4" ht="24.95" customHeight="1" x14ac:dyDescent="0.2">
      <c r="B653" s="74"/>
      <c r="C653" s="74"/>
      <c r="D653" s="74"/>
    </row>
    <row r="654" spans="2:4" ht="24.95" customHeight="1" x14ac:dyDescent="0.2">
      <c r="B654" s="74"/>
      <c r="C654" s="74"/>
      <c r="D654" s="74"/>
    </row>
    <row r="655" spans="2:4" ht="24.95" customHeight="1" x14ac:dyDescent="0.2">
      <c r="B655" s="74"/>
      <c r="C655" s="74"/>
      <c r="D655" s="74"/>
    </row>
    <row r="656" spans="2:4" ht="24.95" customHeight="1" x14ac:dyDescent="0.2">
      <c r="B656" s="74"/>
      <c r="C656" s="74"/>
      <c r="D656" s="74"/>
    </row>
    <row r="657" spans="2:4" ht="24.95" customHeight="1" x14ac:dyDescent="0.2">
      <c r="B657" s="74"/>
      <c r="C657" s="74"/>
      <c r="D657" s="74"/>
    </row>
    <row r="658" spans="2:4" ht="24.95" customHeight="1" x14ac:dyDescent="0.2">
      <c r="B658" s="74"/>
      <c r="C658" s="74"/>
      <c r="D658" s="74"/>
    </row>
    <row r="659" spans="2:4" ht="24.95" customHeight="1" x14ac:dyDescent="0.2">
      <c r="B659" s="74"/>
      <c r="C659" s="74"/>
      <c r="D659" s="74"/>
    </row>
    <row r="660" spans="2:4" ht="24.95" customHeight="1" x14ac:dyDescent="0.2">
      <c r="B660" s="74"/>
      <c r="C660" s="74"/>
      <c r="D660" s="74"/>
    </row>
    <row r="661" spans="2:4" ht="24.95" customHeight="1" x14ac:dyDescent="0.2">
      <c r="B661" s="74"/>
      <c r="C661" s="74"/>
      <c r="D661" s="74"/>
    </row>
    <row r="662" spans="2:4" ht="24.95" customHeight="1" x14ac:dyDescent="0.2">
      <c r="B662" s="74"/>
      <c r="C662" s="74"/>
      <c r="D662" s="74"/>
    </row>
    <row r="663" spans="2:4" ht="24.95" customHeight="1" x14ac:dyDescent="0.2">
      <c r="B663" s="74"/>
      <c r="C663" s="74"/>
      <c r="D663" s="74"/>
    </row>
    <row r="664" spans="2:4" ht="24.95" customHeight="1" x14ac:dyDescent="0.2">
      <c r="B664" s="74"/>
      <c r="C664" s="74"/>
      <c r="D664" s="74"/>
    </row>
    <row r="665" spans="2:4" ht="24.95" customHeight="1" x14ac:dyDescent="0.2">
      <c r="B665" s="74"/>
      <c r="C665" s="74"/>
      <c r="D665" s="74"/>
    </row>
    <row r="666" spans="2:4" ht="24.95" customHeight="1" x14ac:dyDescent="0.2">
      <c r="B666" s="74"/>
      <c r="C666" s="74"/>
      <c r="D666" s="74"/>
    </row>
    <row r="667" spans="2:4" ht="24.95" customHeight="1" x14ac:dyDescent="0.2">
      <c r="B667" s="74"/>
      <c r="C667" s="74"/>
      <c r="D667" s="74"/>
    </row>
    <row r="668" spans="2:4" ht="24.95" customHeight="1" x14ac:dyDescent="0.2">
      <c r="B668" s="74"/>
      <c r="C668" s="74"/>
      <c r="D668" s="74"/>
    </row>
    <row r="669" spans="2:4" ht="24.95" customHeight="1" x14ac:dyDescent="0.2">
      <c r="B669" s="74"/>
      <c r="C669" s="74"/>
      <c r="D669" s="74"/>
    </row>
    <row r="670" spans="2:4" ht="24.95" customHeight="1" x14ac:dyDescent="0.2">
      <c r="B670" s="74"/>
      <c r="C670" s="74"/>
      <c r="D670" s="74"/>
    </row>
    <row r="671" spans="2:4" ht="24.95" customHeight="1" x14ac:dyDescent="0.2">
      <c r="B671" s="74"/>
      <c r="C671" s="74"/>
      <c r="D671" s="74"/>
    </row>
    <row r="672" spans="2:4" ht="24.95" customHeight="1" x14ac:dyDescent="0.2">
      <c r="B672" s="74"/>
      <c r="C672" s="74"/>
      <c r="D672" s="74"/>
    </row>
    <row r="673" spans="2:4" ht="24.95" customHeight="1" x14ac:dyDescent="0.2">
      <c r="B673" s="74"/>
      <c r="C673" s="74"/>
      <c r="D673" s="74"/>
    </row>
    <row r="674" spans="2:4" ht="24.95" customHeight="1" x14ac:dyDescent="0.2">
      <c r="B674" s="74"/>
      <c r="C674" s="74"/>
      <c r="D674" s="74"/>
    </row>
    <row r="675" spans="2:4" ht="24.95" customHeight="1" x14ac:dyDescent="0.2">
      <c r="B675" s="74"/>
      <c r="C675" s="74"/>
      <c r="D675" s="74"/>
    </row>
    <row r="676" spans="2:4" ht="24.95" customHeight="1" x14ac:dyDescent="0.2">
      <c r="B676" s="74"/>
      <c r="C676" s="74"/>
      <c r="D676" s="74"/>
    </row>
    <row r="677" spans="2:4" ht="24.95" customHeight="1" x14ac:dyDescent="0.2">
      <c r="B677" s="74"/>
      <c r="C677" s="74"/>
      <c r="D677" s="74"/>
    </row>
    <row r="678" spans="2:4" ht="24.95" customHeight="1" x14ac:dyDescent="0.2">
      <c r="B678" s="74"/>
      <c r="C678" s="74"/>
      <c r="D678" s="74"/>
    </row>
    <row r="679" spans="2:4" ht="24.95" customHeight="1" x14ac:dyDescent="0.2">
      <c r="B679" s="74"/>
      <c r="C679" s="74"/>
      <c r="D679" s="74"/>
    </row>
    <row r="680" spans="2:4" ht="24.95" customHeight="1" x14ac:dyDescent="0.2">
      <c r="B680" s="74"/>
      <c r="C680" s="74"/>
      <c r="D680" s="74"/>
    </row>
    <row r="681" spans="2:4" ht="24.95" customHeight="1" x14ac:dyDescent="0.2">
      <c r="B681" s="74"/>
      <c r="C681" s="74"/>
      <c r="D681" s="74"/>
    </row>
    <row r="682" spans="2:4" ht="24.95" customHeight="1" x14ac:dyDescent="0.2">
      <c r="B682" s="74"/>
      <c r="C682" s="74"/>
      <c r="D682" s="74"/>
    </row>
    <row r="683" spans="2:4" ht="24.95" customHeight="1" x14ac:dyDescent="0.2">
      <c r="B683" s="74"/>
      <c r="C683" s="74"/>
      <c r="D683" s="74"/>
    </row>
    <row r="684" spans="2:4" ht="24.95" customHeight="1" x14ac:dyDescent="0.2">
      <c r="B684" s="74"/>
      <c r="C684" s="74"/>
      <c r="D684" s="74"/>
    </row>
    <row r="685" spans="2:4" ht="24.95" customHeight="1" x14ac:dyDescent="0.2">
      <c r="B685" s="74"/>
      <c r="C685" s="74"/>
      <c r="D685" s="74"/>
    </row>
    <row r="686" spans="2:4" ht="24.95" customHeight="1" x14ac:dyDescent="0.2">
      <c r="B686" s="74"/>
      <c r="C686" s="74"/>
      <c r="D686" s="74"/>
    </row>
    <row r="687" spans="2:4" ht="24.95" customHeight="1" x14ac:dyDescent="0.2">
      <c r="B687" s="74"/>
      <c r="C687" s="74"/>
      <c r="D687" s="74"/>
    </row>
    <row r="688" spans="2:4" ht="24.95" customHeight="1" x14ac:dyDescent="0.2">
      <c r="B688" s="74"/>
      <c r="C688" s="74"/>
      <c r="D688" s="74"/>
    </row>
    <row r="689" spans="2:4" ht="24.95" customHeight="1" x14ac:dyDescent="0.2">
      <c r="B689" s="74"/>
      <c r="C689" s="74"/>
      <c r="D689" s="74"/>
    </row>
    <row r="690" spans="2:4" ht="24.95" customHeight="1" x14ac:dyDescent="0.2">
      <c r="B690" s="74"/>
      <c r="C690" s="74"/>
      <c r="D690" s="74"/>
    </row>
    <row r="691" spans="2:4" ht="24.95" customHeight="1" x14ac:dyDescent="0.2">
      <c r="B691" s="74"/>
      <c r="C691" s="74"/>
      <c r="D691" s="74"/>
    </row>
    <row r="692" spans="2:4" ht="24.95" customHeight="1" x14ac:dyDescent="0.2">
      <c r="B692" s="74"/>
      <c r="C692" s="74"/>
      <c r="D692" s="74"/>
    </row>
    <row r="693" spans="2:4" ht="24.95" customHeight="1" x14ac:dyDescent="0.2">
      <c r="B693" s="74"/>
      <c r="C693" s="74"/>
      <c r="D693" s="74"/>
    </row>
    <row r="694" spans="2:4" ht="24.95" customHeight="1" x14ac:dyDescent="0.2">
      <c r="B694" s="74"/>
      <c r="C694" s="74"/>
      <c r="D694" s="74"/>
    </row>
    <row r="695" spans="2:4" ht="24.95" customHeight="1" x14ac:dyDescent="0.2">
      <c r="B695" s="74"/>
      <c r="C695" s="74"/>
      <c r="D695" s="74"/>
    </row>
    <row r="696" spans="2:4" ht="24.95" customHeight="1" x14ac:dyDescent="0.2">
      <c r="B696" s="74"/>
      <c r="C696" s="74"/>
      <c r="D696" s="74"/>
    </row>
    <row r="697" spans="2:4" ht="24.95" customHeight="1" x14ac:dyDescent="0.2">
      <c r="B697" s="74"/>
      <c r="C697" s="74"/>
      <c r="D697" s="74"/>
    </row>
    <row r="698" spans="2:4" ht="24.95" customHeight="1" x14ac:dyDescent="0.2">
      <c r="B698" s="74"/>
      <c r="C698" s="74"/>
      <c r="D698" s="74"/>
    </row>
    <row r="699" spans="2:4" ht="24.95" customHeight="1" x14ac:dyDescent="0.2">
      <c r="B699" s="74"/>
      <c r="C699" s="74"/>
      <c r="D699" s="74"/>
    </row>
    <row r="700" spans="2:4" ht="24.95" customHeight="1" x14ac:dyDescent="0.2">
      <c r="B700" s="74"/>
      <c r="C700" s="74"/>
      <c r="D700" s="74"/>
    </row>
    <row r="701" spans="2:4" ht="24.95" customHeight="1" x14ac:dyDescent="0.2">
      <c r="B701" s="74"/>
      <c r="C701" s="74"/>
      <c r="D701" s="74"/>
    </row>
    <row r="702" spans="2:4" ht="24.95" customHeight="1" x14ac:dyDescent="0.2">
      <c r="B702" s="74"/>
      <c r="C702" s="74"/>
      <c r="D702" s="74"/>
    </row>
    <row r="703" spans="2:4" ht="24.95" customHeight="1" x14ac:dyDescent="0.2">
      <c r="B703" s="74"/>
      <c r="C703" s="74"/>
      <c r="D703" s="74"/>
    </row>
    <row r="704" spans="2:4" ht="24.95" customHeight="1" x14ac:dyDescent="0.2">
      <c r="B704" s="74"/>
      <c r="C704" s="74"/>
      <c r="D704" s="74"/>
    </row>
    <row r="705" spans="2:4" ht="24.95" customHeight="1" x14ac:dyDescent="0.2">
      <c r="B705" s="74"/>
      <c r="C705" s="74"/>
      <c r="D705" s="74"/>
    </row>
    <row r="706" spans="2:4" ht="24.95" customHeight="1" x14ac:dyDescent="0.2">
      <c r="B706" s="74"/>
      <c r="C706" s="74"/>
      <c r="D706" s="74"/>
    </row>
    <row r="707" spans="2:4" ht="24.95" customHeight="1" x14ac:dyDescent="0.2">
      <c r="B707" s="74"/>
      <c r="C707" s="74"/>
      <c r="D707" s="74"/>
    </row>
    <row r="708" spans="2:4" ht="24.95" customHeight="1" x14ac:dyDescent="0.2">
      <c r="B708" s="74"/>
      <c r="C708" s="74"/>
      <c r="D708" s="74"/>
    </row>
    <row r="709" spans="2:4" ht="24.95" customHeight="1" x14ac:dyDescent="0.2">
      <c r="B709" s="74"/>
      <c r="C709" s="74"/>
      <c r="D709" s="74"/>
    </row>
    <row r="710" spans="2:4" ht="24.95" customHeight="1" x14ac:dyDescent="0.2">
      <c r="B710" s="74"/>
      <c r="C710" s="74"/>
      <c r="D710" s="74"/>
    </row>
    <row r="711" spans="2:4" ht="24.95" customHeight="1" x14ac:dyDescent="0.2">
      <c r="B711" s="74"/>
      <c r="C711" s="74"/>
      <c r="D711" s="74"/>
    </row>
    <row r="712" spans="2:4" ht="24.95" customHeight="1" x14ac:dyDescent="0.2">
      <c r="B712" s="74"/>
      <c r="C712" s="74"/>
      <c r="D712" s="74"/>
    </row>
    <row r="713" spans="2:4" ht="24.95" customHeight="1" x14ac:dyDescent="0.2">
      <c r="B713" s="74"/>
      <c r="C713" s="74"/>
      <c r="D713" s="74"/>
    </row>
    <row r="714" spans="2:4" ht="24.95" customHeight="1" x14ac:dyDescent="0.2">
      <c r="B714" s="74"/>
      <c r="C714" s="74"/>
      <c r="D714" s="74"/>
    </row>
    <row r="715" spans="2:4" ht="24.95" customHeight="1" x14ac:dyDescent="0.2">
      <c r="B715" s="74"/>
      <c r="C715" s="74"/>
      <c r="D715" s="74"/>
    </row>
    <row r="716" spans="2:4" ht="24.95" customHeight="1" x14ac:dyDescent="0.2">
      <c r="B716" s="74"/>
      <c r="C716" s="74"/>
      <c r="D716" s="74"/>
    </row>
    <row r="717" spans="2:4" ht="24.95" customHeight="1" x14ac:dyDescent="0.2">
      <c r="B717" s="74"/>
      <c r="C717" s="74"/>
      <c r="D717" s="74"/>
    </row>
    <row r="718" spans="2:4" ht="24.95" customHeight="1" x14ac:dyDescent="0.2">
      <c r="B718" s="74"/>
      <c r="C718" s="74"/>
      <c r="D718" s="74"/>
    </row>
    <row r="719" spans="2:4" ht="24.95" customHeight="1" x14ac:dyDescent="0.2">
      <c r="B719" s="74"/>
      <c r="C719" s="74"/>
      <c r="D719" s="74"/>
    </row>
    <row r="720" spans="2:4" ht="24.95" customHeight="1" x14ac:dyDescent="0.2">
      <c r="B720" s="74"/>
      <c r="C720" s="74"/>
      <c r="D720" s="74"/>
    </row>
    <row r="721" spans="2:4" ht="24.95" customHeight="1" x14ac:dyDescent="0.2">
      <c r="B721" s="74"/>
      <c r="C721" s="74"/>
      <c r="D721" s="74"/>
    </row>
    <row r="722" spans="2:4" ht="24.95" customHeight="1" x14ac:dyDescent="0.2">
      <c r="B722" s="74"/>
      <c r="C722" s="74"/>
      <c r="D722" s="74"/>
    </row>
    <row r="723" spans="2:4" ht="24.95" customHeight="1" x14ac:dyDescent="0.2">
      <c r="B723" s="74"/>
      <c r="C723" s="74"/>
      <c r="D723" s="74"/>
    </row>
    <row r="724" spans="2:4" ht="24.95" customHeight="1" x14ac:dyDescent="0.2">
      <c r="B724" s="74"/>
      <c r="C724" s="74"/>
      <c r="D724" s="74"/>
    </row>
    <row r="725" spans="2:4" ht="24.95" customHeight="1" x14ac:dyDescent="0.2">
      <c r="B725" s="74"/>
      <c r="C725" s="74"/>
      <c r="D725" s="74"/>
    </row>
    <row r="726" spans="2:4" ht="24.95" customHeight="1" x14ac:dyDescent="0.2">
      <c r="B726" s="74"/>
      <c r="C726" s="74"/>
      <c r="D726" s="74"/>
    </row>
    <row r="727" spans="2:4" ht="24.95" customHeight="1" x14ac:dyDescent="0.2">
      <c r="B727" s="74"/>
      <c r="C727" s="74"/>
      <c r="D727" s="74"/>
    </row>
    <row r="728" spans="2:4" ht="24.95" customHeight="1" x14ac:dyDescent="0.2">
      <c r="B728" s="74"/>
      <c r="C728" s="74"/>
      <c r="D728" s="74"/>
    </row>
    <row r="729" spans="2:4" ht="24.95" customHeight="1" x14ac:dyDescent="0.2">
      <c r="B729" s="74"/>
      <c r="C729" s="74"/>
      <c r="D729" s="74"/>
    </row>
    <row r="730" spans="2:4" ht="24.95" customHeight="1" x14ac:dyDescent="0.2">
      <c r="B730" s="74"/>
      <c r="C730" s="74"/>
      <c r="D730" s="74"/>
    </row>
    <row r="731" spans="2:4" ht="24.95" customHeight="1" x14ac:dyDescent="0.2">
      <c r="B731" s="74"/>
      <c r="C731" s="74"/>
      <c r="D731" s="74"/>
    </row>
    <row r="732" spans="2:4" ht="24.95" customHeight="1" x14ac:dyDescent="0.2">
      <c r="B732" s="74"/>
      <c r="C732" s="74"/>
      <c r="D732" s="74"/>
    </row>
    <row r="733" spans="2:4" ht="24.95" customHeight="1" x14ac:dyDescent="0.2">
      <c r="B733" s="74"/>
      <c r="C733" s="74"/>
      <c r="D733" s="74"/>
    </row>
    <row r="734" spans="2:4" ht="24.95" customHeight="1" x14ac:dyDescent="0.2">
      <c r="B734" s="74"/>
      <c r="C734" s="74"/>
      <c r="D734" s="74"/>
    </row>
    <row r="735" spans="2:4" ht="24.95" customHeight="1" x14ac:dyDescent="0.2">
      <c r="B735" s="74"/>
      <c r="C735" s="74"/>
      <c r="D735" s="74"/>
    </row>
    <row r="736" spans="2:4" ht="24.95" customHeight="1" x14ac:dyDescent="0.2">
      <c r="B736" s="74"/>
      <c r="C736" s="74"/>
      <c r="D736" s="74"/>
    </row>
    <row r="737" spans="2:4" ht="24.95" customHeight="1" x14ac:dyDescent="0.2">
      <c r="B737" s="74"/>
      <c r="C737" s="74"/>
      <c r="D737" s="74"/>
    </row>
    <row r="738" spans="2:4" ht="24.95" customHeight="1" x14ac:dyDescent="0.2">
      <c r="B738" s="74"/>
      <c r="C738" s="74"/>
      <c r="D738" s="74"/>
    </row>
    <row r="739" spans="2:4" ht="24.95" customHeight="1" x14ac:dyDescent="0.2">
      <c r="B739" s="74"/>
      <c r="C739" s="74"/>
      <c r="D739" s="74"/>
    </row>
    <row r="740" spans="2:4" ht="24.95" customHeight="1" x14ac:dyDescent="0.2">
      <c r="B740" s="74"/>
      <c r="C740" s="74"/>
      <c r="D740" s="74"/>
    </row>
    <row r="741" spans="2:4" ht="24.95" customHeight="1" x14ac:dyDescent="0.2">
      <c r="B741" s="74"/>
      <c r="C741" s="74"/>
      <c r="D741" s="74"/>
    </row>
    <row r="742" spans="2:4" ht="24.95" customHeight="1" x14ac:dyDescent="0.2">
      <c r="B742" s="74"/>
      <c r="C742" s="74"/>
      <c r="D742" s="74"/>
    </row>
    <row r="743" spans="2:4" ht="24.95" customHeight="1" x14ac:dyDescent="0.2">
      <c r="B743" s="74"/>
      <c r="C743" s="74"/>
      <c r="D743" s="74"/>
    </row>
    <row r="744" spans="2:4" ht="24.95" customHeight="1" x14ac:dyDescent="0.2">
      <c r="B744" s="74"/>
      <c r="C744" s="74"/>
      <c r="D744" s="74"/>
    </row>
    <row r="745" spans="2:4" ht="24.95" customHeight="1" x14ac:dyDescent="0.2">
      <c r="B745" s="74"/>
      <c r="C745" s="74"/>
      <c r="D745" s="74"/>
    </row>
    <row r="746" spans="2:4" ht="24.95" customHeight="1" x14ac:dyDescent="0.2">
      <c r="B746" s="74"/>
      <c r="C746" s="74"/>
      <c r="D746" s="74"/>
    </row>
    <row r="747" spans="2:4" ht="24.95" customHeight="1" x14ac:dyDescent="0.2">
      <c r="B747" s="74"/>
      <c r="C747" s="74"/>
      <c r="D747" s="74"/>
    </row>
    <row r="748" spans="2:4" ht="24.95" customHeight="1" x14ac:dyDescent="0.2">
      <c r="B748" s="74"/>
      <c r="C748" s="74"/>
      <c r="D748" s="74"/>
    </row>
    <row r="749" spans="2:4" ht="24.95" customHeight="1" x14ac:dyDescent="0.2">
      <c r="B749" s="74"/>
      <c r="C749" s="74"/>
      <c r="D749" s="74"/>
    </row>
    <row r="750" spans="2:4" ht="24.95" customHeight="1" x14ac:dyDescent="0.2">
      <c r="B750" s="74"/>
      <c r="C750" s="74"/>
      <c r="D750" s="74"/>
    </row>
    <row r="751" spans="2:4" ht="24.95" customHeight="1" x14ac:dyDescent="0.2">
      <c r="B751" s="74"/>
      <c r="C751" s="74"/>
      <c r="D751" s="74"/>
    </row>
    <row r="752" spans="2:4" ht="24.95" customHeight="1" x14ac:dyDescent="0.2">
      <c r="B752" s="74"/>
      <c r="C752" s="74"/>
      <c r="D752" s="74"/>
    </row>
    <row r="753" spans="2:4" ht="24.95" customHeight="1" x14ac:dyDescent="0.2">
      <c r="B753" s="74"/>
      <c r="C753" s="74"/>
      <c r="D753" s="74"/>
    </row>
    <row r="754" spans="2:4" ht="24.95" customHeight="1" x14ac:dyDescent="0.2">
      <c r="B754" s="74"/>
      <c r="C754" s="74"/>
      <c r="D754" s="74"/>
    </row>
    <row r="755" spans="2:4" ht="24.95" customHeight="1" x14ac:dyDescent="0.2">
      <c r="B755" s="74"/>
      <c r="C755" s="74"/>
      <c r="D755" s="74"/>
    </row>
    <row r="756" spans="2:4" ht="24.95" customHeight="1" x14ac:dyDescent="0.2">
      <c r="B756" s="74"/>
      <c r="C756" s="74"/>
      <c r="D756" s="74"/>
    </row>
    <row r="757" spans="2:4" ht="24.95" customHeight="1" x14ac:dyDescent="0.2">
      <c r="B757" s="74"/>
      <c r="C757" s="74"/>
      <c r="D757" s="74"/>
    </row>
    <row r="758" spans="2:4" ht="24.95" customHeight="1" x14ac:dyDescent="0.2">
      <c r="B758" s="74"/>
      <c r="C758" s="74"/>
      <c r="D758" s="74"/>
    </row>
    <row r="759" spans="2:4" ht="24.95" customHeight="1" x14ac:dyDescent="0.2">
      <c r="B759" s="74"/>
      <c r="C759" s="74"/>
      <c r="D759" s="74"/>
    </row>
    <row r="760" spans="2:4" ht="24.95" customHeight="1" x14ac:dyDescent="0.2">
      <c r="B760" s="74"/>
      <c r="C760" s="74"/>
      <c r="D760" s="74"/>
    </row>
    <row r="761" spans="2:4" ht="24.95" customHeight="1" x14ac:dyDescent="0.2">
      <c r="B761" s="74"/>
      <c r="C761" s="74"/>
      <c r="D761" s="74"/>
    </row>
    <row r="762" spans="2:4" ht="24.95" customHeight="1" x14ac:dyDescent="0.2">
      <c r="B762" s="74"/>
      <c r="C762" s="74"/>
      <c r="D762" s="74"/>
    </row>
    <row r="763" spans="2:4" ht="24.95" customHeight="1" x14ac:dyDescent="0.2">
      <c r="B763" s="74"/>
      <c r="C763" s="74"/>
      <c r="D763" s="74"/>
    </row>
    <row r="764" spans="2:4" ht="24.95" customHeight="1" x14ac:dyDescent="0.2">
      <c r="B764" s="74"/>
      <c r="C764" s="74"/>
      <c r="D764" s="74"/>
    </row>
    <row r="765" spans="2:4" ht="24.95" customHeight="1" x14ac:dyDescent="0.2">
      <c r="B765" s="74"/>
      <c r="C765" s="74"/>
      <c r="D765" s="74"/>
    </row>
    <row r="766" spans="2:4" ht="24.95" customHeight="1" x14ac:dyDescent="0.2">
      <c r="B766" s="74"/>
      <c r="C766" s="74"/>
      <c r="D766" s="74"/>
    </row>
    <row r="767" spans="2:4" ht="24.95" customHeight="1" x14ac:dyDescent="0.2">
      <c r="B767" s="74"/>
      <c r="C767" s="74"/>
      <c r="D767" s="74"/>
    </row>
    <row r="768" spans="2:4" ht="24.95" customHeight="1" x14ac:dyDescent="0.2">
      <c r="B768" s="74"/>
      <c r="C768" s="74"/>
      <c r="D768" s="74"/>
    </row>
    <row r="769" spans="2:4" ht="24.95" customHeight="1" x14ac:dyDescent="0.2">
      <c r="B769" s="74"/>
      <c r="C769" s="74"/>
      <c r="D769" s="74"/>
    </row>
    <row r="770" spans="2:4" ht="24.95" customHeight="1" x14ac:dyDescent="0.2">
      <c r="B770" s="74"/>
      <c r="C770" s="74"/>
      <c r="D770" s="74"/>
    </row>
    <row r="771" spans="2:4" ht="24.95" customHeight="1" x14ac:dyDescent="0.2">
      <c r="B771" s="74"/>
      <c r="C771" s="74"/>
      <c r="D771" s="74"/>
    </row>
    <row r="772" spans="2:4" ht="24.95" customHeight="1" x14ac:dyDescent="0.2">
      <c r="B772" s="74"/>
      <c r="C772" s="74"/>
      <c r="D772" s="74"/>
    </row>
    <row r="773" spans="2:4" ht="24.95" customHeight="1" x14ac:dyDescent="0.2">
      <c r="B773" s="74"/>
      <c r="C773" s="74"/>
      <c r="D773" s="74"/>
    </row>
    <row r="774" spans="2:4" ht="24.95" customHeight="1" x14ac:dyDescent="0.2">
      <c r="B774" s="74"/>
      <c r="C774" s="74"/>
      <c r="D774" s="74"/>
    </row>
    <row r="775" spans="2:4" ht="24.95" customHeight="1" x14ac:dyDescent="0.2">
      <c r="B775" s="74"/>
      <c r="C775" s="74"/>
      <c r="D775" s="74"/>
    </row>
    <row r="776" spans="2:4" ht="24.95" customHeight="1" x14ac:dyDescent="0.2">
      <c r="B776" s="74"/>
      <c r="C776" s="74"/>
      <c r="D776" s="74"/>
    </row>
    <row r="777" spans="2:4" ht="24.95" customHeight="1" x14ac:dyDescent="0.2">
      <c r="B777" s="74"/>
      <c r="C777" s="74"/>
      <c r="D777" s="74"/>
    </row>
    <row r="778" spans="2:4" ht="24.95" customHeight="1" x14ac:dyDescent="0.2">
      <c r="B778" s="74"/>
      <c r="C778" s="74"/>
      <c r="D778" s="74"/>
    </row>
    <row r="779" spans="2:4" ht="24.95" customHeight="1" x14ac:dyDescent="0.2">
      <c r="B779" s="74"/>
      <c r="C779" s="74"/>
      <c r="D779" s="74"/>
    </row>
    <row r="780" spans="2:4" ht="24.95" customHeight="1" x14ac:dyDescent="0.2">
      <c r="B780" s="74"/>
      <c r="C780" s="74"/>
      <c r="D780" s="74"/>
    </row>
    <row r="781" spans="2:4" ht="24.95" customHeight="1" x14ac:dyDescent="0.2">
      <c r="B781" s="74"/>
      <c r="C781" s="74"/>
      <c r="D781" s="74"/>
    </row>
    <row r="782" spans="2:4" ht="24.95" customHeight="1" x14ac:dyDescent="0.2">
      <c r="B782" s="74"/>
      <c r="C782" s="74"/>
      <c r="D782" s="74"/>
    </row>
    <row r="783" spans="2:4" ht="24.95" customHeight="1" x14ac:dyDescent="0.2">
      <c r="B783" s="74"/>
      <c r="C783" s="74"/>
      <c r="D783" s="74"/>
    </row>
    <row r="784" spans="2:4" ht="24.95" customHeight="1" x14ac:dyDescent="0.2">
      <c r="B784" s="74"/>
      <c r="C784" s="74"/>
      <c r="D784" s="74"/>
    </row>
  </sheetData>
  <protectedRanges>
    <protectedRange password="CD2C" sqref="A1 A3:A65536" name="Plage1_1"/>
    <protectedRange password="CD2C" sqref="A2" name="Plage1_1_1"/>
  </protectedRanges>
  <mergeCells count="1">
    <mergeCell ref="E1:N1"/>
  </mergeCells>
  <hyperlinks>
    <hyperlink ref="M2" r:id="rId1" display="http://totem.dga.defense.gouv.fr/cellule_nav/webfm_send/173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creation</vt:lpstr>
      <vt:lpstr>MAJ </vt:lpstr>
      <vt:lpstr>calendrier</vt:lpstr>
      <vt:lpstr>Listes</vt:lpstr>
      <vt:lpstr>DETD </vt:lpstr>
      <vt:lpstr>Suivi </vt:lpstr>
      <vt:lpstr>choix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Yoann MT</dc:creator>
  <cp:lastModifiedBy>RENAUD Yoann MT</cp:lastModifiedBy>
  <dcterms:created xsi:type="dcterms:W3CDTF">2021-05-27T16:32:26Z</dcterms:created>
  <dcterms:modified xsi:type="dcterms:W3CDTF">2021-06-07T07:41:36Z</dcterms:modified>
</cp:coreProperties>
</file>