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xl/tables/table5.xml" ContentType="application/vnd.openxmlformats-officedocument.spreadsheetml.table+xml"/>
  <Override PartName="/xl/queryTables/queryTable4.xml" ContentType="application/vnd.openxmlformats-officedocument.spreadsheetml.queryTable+xml"/>
  <Override PartName="/xl/tables/table6.xml" ContentType="application/vnd.openxmlformats-officedocument.spreadsheetml.table+xml"/>
  <Override PartName="/xl/queryTables/queryTable5.xml" ContentType="application/vnd.openxmlformats-officedocument.spreadsheetml.queryTable+xml"/>
  <Override PartName="/xl/tables/table7.xml" ContentType="application/vnd.openxmlformats-officedocument.spreadsheetml.table+xml"/>
  <Override PartName="/xl/queryTables/queryTable6.xml" ContentType="application/vnd.openxmlformats-officedocument.spreadsheetml.queryTable+xml"/>
  <Override PartName="/xl/tables/table8.xml" ContentType="application/vnd.openxmlformats-officedocument.spreadsheetml.table+xml"/>
  <Override PartName="/xl/queryTables/queryTable7.xml" ContentType="application/vnd.openxmlformats-officedocument.spreadsheetml.queryTable+xml"/>
  <Override PartName="/xl/tables/table9.xml" ContentType="application/vnd.openxmlformats-officedocument.spreadsheetml.table+xml"/>
  <Override PartName="/xl/queryTables/queryTable8.xml" ContentType="application/vnd.openxmlformats-officedocument.spreadsheetml.queryTable+xml"/>
  <Override PartName="/xl/tables/table10.xml" ContentType="application/vnd.openxmlformats-officedocument.spreadsheetml.table+xml"/>
  <Override PartName="/xl/queryTables/queryTable9.xml" ContentType="application/vnd.openxmlformats-officedocument.spreadsheetml.queryTable+xml"/>
  <Override PartName="/xl/tables/table11.xml" ContentType="application/vnd.openxmlformats-officedocument.spreadsheetml.table+xml"/>
  <Override PartName="/xl/queryTables/queryTable10.xml" ContentType="application/vnd.openxmlformats-officedocument.spreadsheetml.queryTable+xml"/>
  <Override PartName="/xl/tables/table12.xml" ContentType="application/vnd.openxmlformats-officedocument.spreadsheetml.table+xml"/>
  <Override PartName="/xl/queryTables/queryTable11.xml" ContentType="application/vnd.openxmlformats-officedocument.spreadsheetml.queryTable+xml"/>
  <Override PartName="/xl/tables/table13.xml" ContentType="application/vnd.openxmlformats-officedocument.spreadsheetml.table+xml"/>
  <Override PartName="/xl/queryTables/queryTable12.xml" ContentType="application/vnd.openxmlformats-officedocument.spreadsheetml.queryTable+xml"/>
  <Override PartName="/xl/tables/table14.xml" ContentType="application/vnd.openxmlformats-officedocument.spreadsheetml.table+xml"/>
  <Override PartName="/xl/queryTables/queryTable13.xml" ContentType="application/vnd.openxmlformats-officedocument.spreadsheetml.queryTable+xml"/>
  <Override PartName="/xl/tables/table15.xml" ContentType="application/vnd.openxmlformats-officedocument.spreadsheetml.table+xml"/>
  <Override PartName="/xl/queryTables/queryTable14.xml" ContentType="application/vnd.openxmlformats-officedocument.spreadsheetml.queryTable+xml"/>
  <Override PartName="/xl/tables/table16.xml" ContentType="application/vnd.openxmlformats-officedocument.spreadsheetml.table+xml"/>
  <Override PartName="/xl/queryTables/queryTable15.xml" ContentType="application/vnd.openxmlformats-officedocument.spreadsheetml.queryTable+xml"/>
  <Override PartName="/xl/tables/table17.xml" ContentType="application/vnd.openxmlformats-officedocument.spreadsheetml.table+xml"/>
  <Override PartName="/xl/queryTables/queryTable16.xml" ContentType="application/vnd.openxmlformats-officedocument.spreadsheetml.queryTable+xml"/>
  <Override PartName="/xl/tables/table18.xml" ContentType="application/vnd.openxmlformats-officedocument.spreadsheetml.table+xml"/>
  <Override PartName="/xl/queryTables/queryTable17.xml" ContentType="application/vnd.openxmlformats-officedocument.spreadsheetml.queryTable+xml"/>
  <Override PartName="/xl/tables/table19.xml" ContentType="application/vnd.openxmlformats-officedocument.spreadsheetml.table+xml"/>
  <Override PartName="/xl/queryTables/queryTable18.xml" ContentType="application/vnd.openxmlformats-officedocument.spreadsheetml.queryTable+xml"/>
  <Override PartName="/xl/tables/table20.xml" ContentType="application/vnd.openxmlformats-officedocument.spreadsheetml.table+xml"/>
  <Override PartName="/xl/queryTables/queryTable19.xml" ContentType="application/vnd.openxmlformats-officedocument.spreadsheetml.queryTable+xml"/>
  <Override PartName="/xl/tables/table21.xml" ContentType="application/vnd.openxmlformats-officedocument.spreadsheetml.table+xml"/>
  <Override PartName="/xl/queryTables/queryTable20.xml" ContentType="application/vnd.openxmlformats-officedocument.spreadsheetml.queryTable+xml"/>
  <Override PartName="/xl/tables/table22.xml" ContentType="application/vnd.openxmlformats-officedocument.spreadsheetml.table+xml"/>
  <Override PartName="/xl/queryTables/queryTable21.xml" ContentType="application/vnd.openxmlformats-officedocument.spreadsheetml.queryTable+xml"/>
  <Override PartName="/xl/tables/table23.xml" ContentType="application/vnd.openxmlformats-officedocument.spreadsheetml.table+xml"/>
  <Override PartName="/xl/queryTables/queryTable22.xml" ContentType="application/vnd.openxmlformats-officedocument.spreadsheetml.queryTable+xml"/>
  <Override PartName="/xl/tables/table24.xml" ContentType="application/vnd.openxmlformats-officedocument.spreadsheetml.table+xml"/>
  <Override PartName="/xl/queryTables/queryTable23.xml" ContentType="application/vnd.openxmlformats-officedocument.spreadsheetml.queryTable+xml"/>
  <Override PartName="/xl/tables/table25.xml" ContentType="application/vnd.openxmlformats-officedocument.spreadsheetml.table+xml"/>
  <Override PartName="/xl/queryTables/queryTable24.xml" ContentType="application/vnd.openxmlformats-officedocument.spreadsheetml.queryTable+xml"/>
  <Override PartName="/xl/tables/table26.xml" ContentType="application/vnd.openxmlformats-officedocument.spreadsheetml.table+xml"/>
  <Override PartName="/xl/queryTables/queryTable25.xml" ContentType="application/vnd.openxmlformats-officedocument.spreadsheetml.queryTable+xml"/>
  <Override PartName="/xl/tables/table27.xml" ContentType="application/vnd.openxmlformats-officedocument.spreadsheetml.table+xml"/>
  <Override PartName="/xl/queryTables/queryTable26.xml" ContentType="application/vnd.openxmlformats-officedocument.spreadsheetml.queryTable+xml"/>
  <Override PartName="/xl/tables/table28.xml" ContentType="application/vnd.openxmlformats-officedocument.spreadsheetml.table+xml"/>
  <Override PartName="/xl/queryTables/queryTable27.xml" ContentType="application/vnd.openxmlformats-officedocument.spreadsheetml.queryTable+xml"/>
  <Override PartName="/xl/tables/table29.xml" ContentType="application/vnd.openxmlformats-officedocument.spreadsheetml.table+xml"/>
  <Override PartName="/xl/queryTables/queryTable28.xml" ContentType="application/vnd.openxmlformats-officedocument.spreadsheetml.queryTable+xml"/>
  <Override PartName="/xl/tables/table30.xml" ContentType="application/vnd.openxmlformats-officedocument.spreadsheetml.table+xml"/>
  <Override PartName="/xl/queryTables/queryTable29.xml" ContentType="application/vnd.openxmlformats-officedocument.spreadsheetml.queryTable+xml"/>
  <Override PartName="/xl/tables/table31.xml" ContentType="application/vnd.openxmlformats-officedocument.spreadsheetml.table+xml"/>
  <Override PartName="/xl/queryTables/queryTable30.xml" ContentType="application/vnd.openxmlformats-officedocument.spreadsheetml.queryTable+xml"/>
  <Override PartName="/xl/tables/table32.xml" ContentType="application/vnd.openxmlformats-officedocument.spreadsheetml.table+xml"/>
  <Override PartName="/xl/queryTables/queryTable31.xml" ContentType="application/vnd.openxmlformats-officedocument.spreadsheetml.queryTable+xml"/>
  <Override PartName="/xl/tables/table33.xml" ContentType="application/vnd.openxmlformats-officedocument.spreadsheetml.table+xml"/>
  <Override PartName="/xl/queryTables/queryTable32.xml" ContentType="application/vnd.openxmlformats-officedocument.spreadsheetml.query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34.xml" ContentType="application/vnd.openxmlformats-officedocument.spreadsheetml.table+xml"/>
  <Override PartName="/xl/queryTables/queryTable33.xml" ContentType="application/vnd.openxmlformats-officedocument.spreadsheetml.queryTable+xml"/>
  <Override PartName="/xl/tables/table35.xml" ContentType="application/vnd.openxmlformats-officedocument.spreadsheetml.table+xml"/>
  <Override PartName="/xl/queryTables/queryTable34.xml" ContentType="application/vnd.openxmlformats-officedocument.spreadsheetml.queryTable+xml"/>
  <Override PartName="/xl/tables/table36.xml" ContentType="application/vnd.openxmlformats-officedocument.spreadsheetml.table+xml"/>
  <Override PartName="/xl/queryTables/queryTable35.xml" ContentType="application/vnd.openxmlformats-officedocument.spreadsheetml.queryTable+xml"/>
  <Override PartName="/xl/tables/table37.xml" ContentType="application/vnd.openxmlformats-officedocument.spreadsheetml.table+xml"/>
  <Override PartName="/xl/queryTables/queryTable36.xml" ContentType="application/vnd.openxmlformats-officedocument.spreadsheetml.queryTable+xml"/>
  <Override PartName="/xl/tables/table38.xml" ContentType="application/vnd.openxmlformats-officedocument.spreadsheetml.table+xml"/>
  <Override PartName="/xl/queryTables/queryTable37.xml" ContentType="application/vnd.openxmlformats-officedocument.spreadsheetml.queryTable+xml"/>
  <Override PartName="/xl/tables/table39.xml" ContentType="application/vnd.openxmlformats-officedocument.spreadsheetml.table+xml"/>
  <Override PartName="/xl/queryTables/queryTable38.xml" ContentType="application/vnd.openxmlformats-officedocument.spreadsheetml.queryTable+xml"/>
  <Override PartName="/xl/tables/table40.xml" ContentType="application/vnd.openxmlformats-officedocument.spreadsheetml.table+xml"/>
  <Override PartName="/xl/queryTables/queryTable39.xml" ContentType="application/vnd.openxmlformats-officedocument.spreadsheetml.queryTable+xml"/>
  <Override PartName="/xl/tables/table41.xml" ContentType="application/vnd.openxmlformats-officedocument.spreadsheetml.table+xml"/>
  <Override PartName="/xl/queryTables/queryTable40.xml" ContentType="application/vnd.openxmlformats-officedocument.spreadsheetml.queryTable+xml"/>
  <Override PartName="/xl/tables/table42.xml" ContentType="application/vnd.openxmlformats-officedocument.spreadsheetml.table+xml"/>
  <Override PartName="/xl/queryTables/queryTable41.xml" ContentType="application/vnd.openxmlformats-officedocument.spreadsheetml.queryTable+xml"/>
  <Override PartName="/xl/tables/table43.xml" ContentType="application/vnd.openxmlformats-officedocument.spreadsheetml.table+xml"/>
  <Override PartName="/xl/queryTables/queryTable42.xml" ContentType="application/vnd.openxmlformats-officedocument.spreadsheetml.queryTable+xml"/>
  <Override PartName="/xl/tables/table44.xml" ContentType="application/vnd.openxmlformats-officedocument.spreadsheetml.table+xml"/>
  <Override PartName="/xl/queryTables/queryTable43.xml" ContentType="application/vnd.openxmlformats-officedocument.spreadsheetml.queryTable+xml"/>
  <Override PartName="/xl/tables/table45.xml" ContentType="application/vnd.openxmlformats-officedocument.spreadsheetml.table+xml"/>
  <Override PartName="/xl/queryTables/queryTable44.xml" ContentType="application/vnd.openxmlformats-officedocument.spreadsheetml.queryTable+xml"/>
  <Override PartName="/xl/tables/table46.xml" ContentType="application/vnd.openxmlformats-officedocument.spreadsheetml.table+xml"/>
  <Override PartName="/xl/queryTables/queryTable45.xml" ContentType="application/vnd.openxmlformats-officedocument.spreadsheetml.queryTable+xml"/>
  <Override PartName="/xl/tables/table47.xml" ContentType="application/vnd.openxmlformats-officedocument.spreadsheetml.table+xml"/>
  <Override PartName="/xl/queryTables/queryTable46.xml" ContentType="application/vnd.openxmlformats-officedocument.spreadsheetml.queryTable+xml"/>
  <Override PartName="/xl/tables/table48.xml" ContentType="application/vnd.openxmlformats-officedocument.spreadsheetml.table+xml"/>
  <Override PartName="/xl/queryTables/queryTable47.xml" ContentType="application/vnd.openxmlformats-officedocument.spreadsheetml.queryTable+xml"/>
  <Override PartName="/xl/tables/table49.xml" ContentType="application/vnd.openxmlformats-officedocument.spreadsheetml.table+xml"/>
  <Override PartName="/xl/queryTables/queryTable48.xml" ContentType="application/vnd.openxmlformats-officedocument.spreadsheetml.queryTable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50.xml" ContentType="application/vnd.openxmlformats-officedocument.spreadsheetml.table+xml"/>
  <Override PartName="/xl/queryTables/queryTable49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date1904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dumont\Desktop\"/>
    </mc:Choice>
  </mc:AlternateContent>
  <bookViews>
    <workbookView xWindow="0" yWindow="0" windowWidth="15255" windowHeight="11655" activeTab="2"/>
  </bookViews>
  <sheets>
    <sheet name="Parametres" sheetId="3" r:id="rId1"/>
    <sheet name="Extraction" sheetId="1" r:id="rId2"/>
    <sheet name="POINTAGE JOUR" sheetId="2" r:id="rId3"/>
    <sheet name="POINTAGE NUIT" sheetId="4" r:id="rId4"/>
    <sheet name="Contrat à préparer" sheetId="5" r:id="rId5"/>
  </sheets>
  <externalReferences>
    <externalReference r:id="rId6"/>
  </externalReferences>
  <definedNames>
    <definedName name="_xlnm._FilterDatabase" localSheetId="1" hidden="1">Extraction!$A$7:$T$423</definedName>
    <definedName name="_xlnm._FilterDatabase" localSheetId="0" hidden="1">Parametres!$E$2:$H$14</definedName>
    <definedName name="CA2AS1">[1]NOMS!$F$16</definedName>
    <definedName name="CA2AS2">[1]NOMS!$F$17</definedName>
    <definedName name="CA2AS3">[1]NOMS!$F$18</definedName>
    <definedName name="CA3AS1">[1]NOMS!$G$16</definedName>
    <definedName name="CA3AS2">[1]NOMS!$G$17</definedName>
    <definedName name="CA4AS3">[1]NOMS!$H$18</definedName>
    <definedName name="CA4AS4">[1]NOMS!$H$19</definedName>
    <definedName name="CA4IDE3">[1]NOMS!$H$4</definedName>
    <definedName name="CA4IDE5">[1]NOMS!$H$6</definedName>
    <definedName name="CH2AS2">[1]NOMS!$D$17</definedName>
    <definedName name="CH2AS3">[1]NOMS!$D$18</definedName>
    <definedName name="CH2AS4">[1]NOMS!$D$19</definedName>
    <definedName name="CH2AS5">[1]NOMS!$D$20</definedName>
    <definedName name="CH2AS6">[1]NOMS!$D$21</definedName>
    <definedName name="CH2AS8">[1]NOMS!$D$23</definedName>
    <definedName name="CH2IDE1">[1]NOMS!$D$2</definedName>
    <definedName name="CH2IDE5">[1]NOMS!$D$6</definedName>
    <definedName name="CH2IDE6">[1]NOMS!$D$7</definedName>
    <definedName name="DonnéesExternes_1" localSheetId="4" hidden="1">'Contrat à préparer'!$A$1:$J$13</definedName>
    <definedName name="DonnéesExternes_1" localSheetId="2" hidden="1">'POINTAGE JOUR'!$C$16:$C$18</definedName>
    <definedName name="DonnéesExternes_1" localSheetId="3" hidden="1">'POINTAGE NUIT'!$B$14:$B$15</definedName>
    <definedName name="DonnéesExternes_10" localSheetId="2" hidden="1">'POINTAGE JOUR'!$D$6:$D$10</definedName>
    <definedName name="DonnéesExternes_10" localSheetId="3" hidden="1">'POINTAGE NUIT'!$C$5:$C$9</definedName>
    <definedName name="DonnéesExternes_11" localSheetId="2" hidden="1">'POINTAGE JOUR'!$E$6:$E$8</definedName>
    <definedName name="DonnéesExternes_11" localSheetId="3" hidden="1">'POINTAGE NUIT'!$D$5:$D$7</definedName>
    <definedName name="DonnéesExternes_13" localSheetId="2" hidden="1">'POINTAGE JOUR'!$G$6:$G$10</definedName>
    <definedName name="DonnéesExternes_13" localSheetId="3" hidden="1">'POINTAGE NUIT'!$F$5:$F$9</definedName>
    <definedName name="DonnéesExternes_15" localSheetId="2" hidden="1">'POINTAGE JOUR'!$I$6:$I$7</definedName>
    <definedName name="DonnéesExternes_15" localSheetId="3" hidden="1">'POINTAGE NUIT'!$H$5:$H$6</definedName>
    <definedName name="DonnéesExternes_16" localSheetId="2" hidden="1">'POINTAGE JOUR'!$J$6:$J$7</definedName>
    <definedName name="DonnéesExternes_16" localSheetId="3" hidden="1">'POINTAGE NUIT'!$I$5:$I$6</definedName>
    <definedName name="DonnéesExternes_17" localSheetId="2" hidden="1">'POINTAGE JOUR'!$K$6:$K$7</definedName>
    <definedName name="DonnéesExternes_26" localSheetId="2" hidden="1">'POINTAGE JOUR'!$O$13:$Q$17</definedName>
    <definedName name="DonnéesExternes_26" localSheetId="3" hidden="1">'POINTAGE NUIT'!#REF!</definedName>
    <definedName name="DonnéesExternes_29" localSheetId="2" hidden="1">'POINTAGE JOUR'!$F$16:$F$18</definedName>
    <definedName name="DonnéesExternes_29" localSheetId="3" hidden="1">'POINTAGE NUIT'!$E$14:$E$16</definedName>
    <definedName name="DonnéesExternes_30" localSheetId="2" hidden="1">'POINTAGE JOUR'!$J$16:$J$17</definedName>
    <definedName name="DonnéesExternes_30" localSheetId="3" hidden="1">'POINTAGE NUIT'!$I$14:$I$15</definedName>
    <definedName name="DonnéesExternes_31" localSheetId="2" hidden="1">'POINTAGE JOUR'!$C$6:$C$9</definedName>
    <definedName name="DonnéesExternes_31" localSheetId="3" hidden="1">'POINTAGE NUIT'!$B$5:$B$8</definedName>
    <definedName name="DonnéesExternes_32" localSheetId="2" hidden="1">'POINTAGE JOUR'!$F$6:$F$9</definedName>
    <definedName name="DonnéesExternes_32" localSheetId="3" hidden="1">'POINTAGE NUIT'!$E$5:$E$7</definedName>
    <definedName name="DonnéesExternes_33" localSheetId="2" hidden="1">'POINTAGE JOUR'!$H$6:$H$9</definedName>
    <definedName name="DonnéesExternes_33" localSheetId="3" hidden="1">'POINTAGE NUIT'!$G$5:$G$6</definedName>
    <definedName name="DonnéesExternes_34" localSheetId="2" hidden="1">'POINTAGE JOUR'!$S$14:$T$17</definedName>
    <definedName name="DonnéesExternes_34" localSheetId="3" hidden="1">'POINTAGE NUIT'!#REF!</definedName>
    <definedName name="DonnéesExternes_35" localSheetId="2" hidden="1">'POINTAGE JOUR'!$I$16:$I$17</definedName>
    <definedName name="DonnéesExternes_35" localSheetId="3" hidden="1">'POINTAGE NUIT'!$H$14:$H$15</definedName>
    <definedName name="DonnéesExternes_36" localSheetId="2" hidden="1">'POINTAGE JOUR'!$H$16:$H$19</definedName>
    <definedName name="DonnéesExternes_36" localSheetId="3" hidden="1">'POINTAGE NUIT'!$G$14:$G$15</definedName>
    <definedName name="DonnéesExternes_4" localSheetId="2" hidden="1">'POINTAGE JOUR'!$G$16:$G$20</definedName>
    <definedName name="DonnéesExternes_4" localSheetId="3" hidden="1">'POINTAGE NUIT'!$F$14:$F$16</definedName>
    <definedName name="DonnéesExternes_40" localSheetId="2" hidden="1">'POINTAGE JOUR'!$S$8:$T$11</definedName>
    <definedName name="DonnéesExternes_40" localSheetId="3" hidden="1">'POINTAGE NUIT'!#REF!</definedName>
    <definedName name="DonnéesExternes_41" localSheetId="2" hidden="1">'POINTAGE JOUR'!$V$4:$X$6</definedName>
    <definedName name="DonnéesExternes_41" localSheetId="3" hidden="1">'POINTAGE NUIT'!#REF!</definedName>
    <definedName name="DonnéesExternes_42" localSheetId="2" hidden="1">'POINTAGE JOUR'!$S$21:$T$24</definedName>
    <definedName name="DonnéesExternes_42" localSheetId="3" hidden="1">'POINTAGE NUIT'!#REF!</definedName>
    <definedName name="DonnéesExternes_43" localSheetId="2" hidden="1">'POINTAGE JOUR'!$S$4:$T$5</definedName>
    <definedName name="DonnéesExternes_43" localSheetId="3" hidden="1">'POINTAGE NUIT'!#REF!</definedName>
    <definedName name="DonnéesExternes_44" localSheetId="2" hidden="1">'POINTAGE JOUR'!$V$9:$X$10</definedName>
    <definedName name="DonnéesExternes_44" localSheetId="3" hidden="1">'POINTAGE NUIT'!#REF!</definedName>
    <definedName name="DonnéesExternes_45" localSheetId="2" hidden="1">'POINTAGE JOUR'!$V$21:$X$22</definedName>
    <definedName name="DonnéesExternes_45" localSheetId="3" hidden="1">'POINTAGE NUIT'!#REF!</definedName>
    <definedName name="DonnéesExternes_46" localSheetId="2" hidden="1">'POINTAGE JOUR'!$Z$4:$Z$6</definedName>
    <definedName name="DonnéesExternes_46" localSheetId="3" hidden="1">'POINTAGE NUIT'!#REF!</definedName>
    <definedName name="DonnéesExternes_47" localSheetId="2" hidden="1">'POINTAGE JOUR'!$V$13:$X$17</definedName>
    <definedName name="DonnéesExternes_47" localSheetId="3" hidden="1">'POINTAGE NUIT'!#REF!</definedName>
    <definedName name="DonnéesExternes_48" localSheetId="2" hidden="1">'POINTAGE JOUR'!$N$20:$Q$22</definedName>
    <definedName name="DonnéesExternes_48" localSheetId="3" hidden="1">'POINTAGE NUIT'!#REF!</definedName>
    <definedName name="DonnéesExternes_49" localSheetId="2" hidden="1">'POINTAGE JOUR'!$O$4:$Q$10</definedName>
    <definedName name="DonnéesExternes_49" localSheetId="3" hidden="1">'POINTAGE NUIT'!#REF!</definedName>
    <definedName name="DonnéesExternes_50" localSheetId="2" hidden="1">'POINTAGE JOUR'!$Z$13:$Z$14</definedName>
    <definedName name="DonnéesExternes_50" localSheetId="3" hidden="1">'POINTAGE NUIT'!#REF!</definedName>
    <definedName name="DonnéesExternes_51" localSheetId="2" hidden="1">'POINTAGE JOUR'!$Z$19:$Z$20</definedName>
    <definedName name="DonnéesExternes_51" localSheetId="3" hidden="1">'POINTAGE NUIT'!#REF!</definedName>
    <definedName name="DonnéesExternes_7" localSheetId="2" hidden="1">'POINTAGE JOUR'!$D$16:$D$19</definedName>
    <definedName name="DonnéesExternes_7" localSheetId="3" hidden="1">'POINTAGE NUIT'!$C$14:$C$16</definedName>
    <definedName name="DonnéesExternes_8" localSheetId="2" hidden="1">'POINTAGE JOUR'!$E$16:$E$21</definedName>
    <definedName name="DonnéesExternes_8" localSheetId="3" hidden="1">'POINTAGE NUIT'!$D$14:$D$16</definedName>
    <definedName name="DonnéesExternes_9" localSheetId="2" hidden="1">'POINTAGE JOUR'!$K$16:$K$17</definedName>
    <definedName name="IDECH2AMBU2">[1]NOMS!$D$11</definedName>
    <definedName name="RCHAS3">[1]NOMS!$C$18</definedName>
    <definedName name="RCHAS5">[1]NOMS!$C$20</definedName>
    <definedName name="RCHIDE1">[1]NOMS!$C$2</definedName>
    <definedName name="USCIDE1">[1]NOMS!$E$2</definedName>
    <definedName name="USCIDE10">[1]NOMS!$E$11</definedName>
    <definedName name="USCIDE6">[1]NOMS!$E$7</definedName>
    <definedName name="USCIDE7">[1]NOMS!$E$8</definedName>
    <definedName name="USICAS4">[1]NOMS!$B$19</definedName>
    <definedName name="USICIDE1">[1]NOMS!$B$2</definedName>
    <definedName name="USICIDE2">[1]NOMS!$B$3</definedName>
    <definedName name="USICIDE5">[1]NOMS!$B$6</definedName>
    <definedName name="USICIDE8">[1]NOMS!$B$9</definedName>
    <definedName name="USICIDE9">[1]NOMS!$B$10</definedName>
    <definedName name="_xlnm.Print_Area" localSheetId="2">'POINTAGE JOUR'!$A$1:$AA$26</definedName>
    <definedName name="_xlnm.Print_Area" localSheetId="3">'POINTAGE NUIT'!$A$1:$I$19</definedName>
  </definedNames>
  <calcPr calcId="162913"/>
</workbook>
</file>

<file path=xl/calcChain.xml><?xml version="1.0" encoding="utf-8"?>
<calcChain xmlns="http://schemas.openxmlformats.org/spreadsheetml/2006/main">
  <c r="R8" i="1" l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G23" i="3"/>
  <c r="G9" i="3"/>
  <c r="G4" i="3"/>
  <c r="G19" i="3"/>
  <c r="G24" i="3"/>
  <c r="G12" i="3"/>
  <c r="G18" i="3"/>
  <c r="G10" i="3"/>
  <c r="G25" i="3"/>
  <c r="G5" i="3"/>
  <c r="G26" i="3"/>
  <c r="G6" i="3"/>
  <c r="G21" i="3"/>
  <c r="G22" i="3"/>
  <c r="G17" i="3"/>
  <c r="G13" i="3"/>
  <c r="G11" i="3"/>
  <c r="G20" i="3"/>
  <c r="G7" i="3"/>
  <c r="G15" i="3"/>
  <c r="G16" i="3"/>
  <c r="G27" i="3"/>
  <c r="G3" i="3"/>
  <c r="G14" i="3"/>
  <c r="G8" i="3"/>
  <c r="D3" i="4" l="1"/>
  <c r="E1" i="2"/>
  <c r="O495" i="1" l="1"/>
  <c r="P495" i="1" s="1"/>
  <c r="O9" i="1"/>
  <c r="P9" i="1" s="1"/>
  <c r="O10" i="1"/>
  <c r="P10" i="1" s="1"/>
  <c r="O11" i="1"/>
  <c r="P11" i="1" s="1"/>
  <c r="O12" i="1"/>
  <c r="P12" i="1" s="1"/>
  <c r="O13" i="1"/>
  <c r="P13" i="1" s="1"/>
  <c r="O14" i="1"/>
  <c r="P14" i="1" s="1"/>
  <c r="O15" i="1"/>
  <c r="P15" i="1" s="1"/>
  <c r="O16" i="1"/>
  <c r="P16" i="1" s="1"/>
  <c r="O17" i="1"/>
  <c r="P17" i="1" s="1"/>
  <c r="O18" i="1"/>
  <c r="P18" i="1" s="1"/>
  <c r="O19" i="1"/>
  <c r="P19" i="1" s="1"/>
  <c r="O20" i="1"/>
  <c r="P20" i="1" s="1"/>
  <c r="O21" i="1"/>
  <c r="P21" i="1" s="1"/>
  <c r="O22" i="1"/>
  <c r="P22" i="1" s="1"/>
  <c r="O23" i="1"/>
  <c r="P23" i="1" s="1"/>
  <c r="O24" i="1"/>
  <c r="P24" i="1" s="1"/>
  <c r="O25" i="1"/>
  <c r="P25" i="1" s="1"/>
  <c r="O26" i="1"/>
  <c r="P26" i="1" s="1"/>
  <c r="O27" i="1"/>
  <c r="P27" i="1" s="1"/>
  <c r="O28" i="1"/>
  <c r="P28" i="1" s="1"/>
  <c r="O29" i="1"/>
  <c r="P29" i="1" s="1"/>
  <c r="O30" i="1"/>
  <c r="P30" i="1" s="1"/>
  <c r="O31" i="1"/>
  <c r="P31" i="1" s="1"/>
  <c r="O32" i="1"/>
  <c r="P32" i="1" s="1"/>
  <c r="O33" i="1"/>
  <c r="P33" i="1" s="1"/>
  <c r="O34" i="1"/>
  <c r="P34" i="1" s="1"/>
  <c r="O35" i="1"/>
  <c r="P35" i="1" s="1"/>
  <c r="O36" i="1"/>
  <c r="P36" i="1" s="1"/>
  <c r="O37" i="1"/>
  <c r="P37" i="1" s="1"/>
  <c r="O38" i="1"/>
  <c r="P38" i="1" s="1"/>
  <c r="O39" i="1"/>
  <c r="P39" i="1" s="1"/>
  <c r="O40" i="1"/>
  <c r="P40" i="1" s="1"/>
  <c r="O41" i="1"/>
  <c r="P41" i="1" s="1"/>
  <c r="O42" i="1"/>
  <c r="P42" i="1" s="1"/>
  <c r="O43" i="1"/>
  <c r="P43" i="1" s="1"/>
  <c r="O44" i="1"/>
  <c r="P44" i="1" s="1"/>
  <c r="O45" i="1"/>
  <c r="P45" i="1" s="1"/>
  <c r="O46" i="1"/>
  <c r="P46" i="1" s="1"/>
  <c r="O47" i="1"/>
  <c r="P47" i="1" s="1"/>
  <c r="O48" i="1"/>
  <c r="P48" i="1" s="1"/>
  <c r="O49" i="1"/>
  <c r="P49" i="1" s="1"/>
  <c r="O50" i="1"/>
  <c r="P50" i="1" s="1"/>
  <c r="O51" i="1"/>
  <c r="P51" i="1" s="1"/>
  <c r="O52" i="1"/>
  <c r="P52" i="1" s="1"/>
  <c r="O53" i="1"/>
  <c r="P53" i="1" s="1"/>
  <c r="O54" i="1"/>
  <c r="P54" i="1" s="1"/>
  <c r="O55" i="1"/>
  <c r="P55" i="1" s="1"/>
  <c r="O56" i="1"/>
  <c r="P56" i="1" s="1"/>
  <c r="O57" i="1"/>
  <c r="P57" i="1" s="1"/>
  <c r="O58" i="1"/>
  <c r="P58" i="1" s="1"/>
  <c r="O59" i="1"/>
  <c r="P59" i="1" s="1"/>
  <c r="O60" i="1"/>
  <c r="P60" i="1" s="1"/>
  <c r="O61" i="1"/>
  <c r="P61" i="1" s="1"/>
  <c r="O62" i="1"/>
  <c r="P62" i="1" s="1"/>
  <c r="O63" i="1"/>
  <c r="P63" i="1" s="1"/>
  <c r="O64" i="1"/>
  <c r="P64" i="1" s="1"/>
  <c r="O65" i="1"/>
  <c r="P65" i="1" s="1"/>
  <c r="O66" i="1"/>
  <c r="P66" i="1" s="1"/>
  <c r="O67" i="1"/>
  <c r="P67" i="1" s="1"/>
  <c r="O68" i="1"/>
  <c r="P68" i="1" s="1"/>
  <c r="O69" i="1"/>
  <c r="P69" i="1" s="1"/>
  <c r="O70" i="1"/>
  <c r="P70" i="1" s="1"/>
  <c r="O71" i="1"/>
  <c r="P71" i="1" s="1"/>
  <c r="O72" i="1"/>
  <c r="P72" i="1" s="1"/>
  <c r="O73" i="1"/>
  <c r="P73" i="1" s="1"/>
  <c r="O74" i="1"/>
  <c r="P74" i="1" s="1"/>
  <c r="O75" i="1"/>
  <c r="P75" i="1" s="1"/>
  <c r="O76" i="1"/>
  <c r="P76" i="1" s="1"/>
  <c r="O77" i="1"/>
  <c r="P77" i="1" s="1"/>
  <c r="O78" i="1"/>
  <c r="P78" i="1" s="1"/>
  <c r="O79" i="1"/>
  <c r="P79" i="1" s="1"/>
  <c r="O80" i="1"/>
  <c r="P80" i="1" s="1"/>
  <c r="O81" i="1"/>
  <c r="P81" i="1" s="1"/>
  <c r="O82" i="1"/>
  <c r="P82" i="1" s="1"/>
  <c r="O83" i="1"/>
  <c r="P83" i="1" s="1"/>
  <c r="O84" i="1"/>
  <c r="P84" i="1" s="1"/>
  <c r="O85" i="1"/>
  <c r="P85" i="1" s="1"/>
  <c r="O86" i="1"/>
  <c r="P86" i="1" s="1"/>
  <c r="O87" i="1"/>
  <c r="P87" i="1" s="1"/>
  <c r="O88" i="1"/>
  <c r="P88" i="1" s="1"/>
  <c r="O89" i="1"/>
  <c r="P89" i="1" s="1"/>
  <c r="O90" i="1"/>
  <c r="P90" i="1" s="1"/>
  <c r="O91" i="1"/>
  <c r="P91" i="1" s="1"/>
  <c r="O92" i="1"/>
  <c r="P92" i="1" s="1"/>
  <c r="O93" i="1"/>
  <c r="P93" i="1" s="1"/>
  <c r="O94" i="1"/>
  <c r="P94" i="1" s="1"/>
  <c r="O95" i="1"/>
  <c r="P95" i="1" s="1"/>
  <c r="O96" i="1"/>
  <c r="P96" i="1" s="1"/>
  <c r="O97" i="1"/>
  <c r="P97" i="1" s="1"/>
  <c r="O98" i="1"/>
  <c r="P98" i="1" s="1"/>
  <c r="O99" i="1"/>
  <c r="P99" i="1" s="1"/>
  <c r="O100" i="1"/>
  <c r="P100" i="1" s="1"/>
  <c r="O101" i="1"/>
  <c r="P101" i="1" s="1"/>
  <c r="O102" i="1"/>
  <c r="P102" i="1" s="1"/>
  <c r="O103" i="1"/>
  <c r="P103" i="1" s="1"/>
  <c r="O104" i="1"/>
  <c r="P104" i="1" s="1"/>
  <c r="O105" i="1"/>
  <c r="P105" i="1" s="1"/>
  <c r="O106" i="1"/>
  <c r="P106" i="1" s="1"/>
  <c r="O107" i="1"/>
  <c r="P107" i="1" s="1"/>
  <c r="O108" i="1"/>
  <c r="P108" i="1" s="1"/>
  <c r="O109" i="1"/>
  <c r="P109" i="1" s="1"/>
  <c r="O110" i="1"/>
  <c r="P110" i="1" s="1"/>
  <c r="O111" i="1"/>
  <c r="P111" i="1" s="1"/>
  <c r="O112" i="1"/>
  <c r="P112" i="1" s="1"/>
  <c r="O113" i="1"/>
  <c r="P113" i="1" s="1"/>
  <c r="O114" i="1"/>
  <c r="P114" i="1" s="1"/>
  <c r="O115" i="1"/>
  <c r="P115" i="1" s="1"/>
  <c r="O116" i="1"/>
  <c r="P116" i="1" s="1"/>
  <c r="O117" i="1"/>
  <c r="P117" i="1" s="1"/>
  <c r="O118" i="1"/>
  <c r="P118" i="1" s="1"/>
  <c r="O119" i="1"/>
  <c r="P119" i="1" s="1"/>
  <c r="O120" i="1"/>
  <c r="P120" i="1" s="1"/>
  <c r="O121" i="1"/>
  <c r="P121" i="1" s="1"/>
  <c r="O122" i="1"/>
  <c r="P122" i="1" s="1"/>
  <c r="O123" i="1"/>
  <c r="P123" i="1" s="1"/>
  <c r="O124" i="1"/>
  <c r="P124" i="1" s="1"/>
  <c r="O125" i="1"/>
  <c r="P125" i="1" s="1"/>
  <c r="O126" i="1"/>
  <c r="P126" i="1" s="1"/>
  <c r="O127" i="1"/>
  <c r="P127" i="1" s="1"/>
  <c r="O128" i="1"/>
  <c r="P128" i="1" s="1"/>
  <c r="O129" i="1"/>
  <c r="P129" i="1" s="1"/>
  <c r="O130" i="1"/>
  <c r="P130" i="1" s="1"/>
  <c r="O131" i="1"/>
  <c r="P131" i="1" s="1"/>
  <c r="O132" i="1"/>
  <c r="P132" i="1" s="1"/>
  <c r="O133" i="1"/>
  <c r="P133" i="1" s="1"/>
  <c r="O134" i="1"/>
  <c r="P134" i="1" s="1"/>
  <c r="O135" i="1"/>
  <c r="P135" i="1" s="1"/>
  <c r="O136" i="1"/>
  <c r="P136" i="1" s="1"/>
  <c r="O137" i="1"/>
  <c r="P137" i="1" s="1"/>
  <c r="O138" i="1"/>
  <c r="P138" i="1" s="1"/>
  <c r="O139" i="1"/>
  <c r="P139" i="1" s="1"/>
  <c r="O140" i="1"/>
  <c r="P140" i="1" s="1"/>
  <c r="O141" i="1"/>
  <c r="P141" i="1" s="1"/>
  <c r="O142" i="1"/>
  <c r="P142" i="1" s="1"/>
  <c r="O143" i="1"/>
  <c r="P143" i="1" s="1"/>
  <c r="O144" i="1"/>
  <c r="P144" i="1" s="1"/>
  <c r="O145" i="1"/>
  <c r="P145" i="1" s="1"/>
  <c r="O146" i="1"/>
  <c r="P146" i="1" s="1"/>
  <c r="O147" i="1"/>
  <c r="P147" i="1" s="1"/>
  <c r="O148" i="1"/>
  <c r="P148" i="1" s="1"/>
  <c r="O149" i="1"/>
  <c r="P149" i="1" s="1"/>
  <c r="O150" i="1"/>
  <c r="P150" i="1" s="1"/>
  <c r="O151" i="1"/>
  <c r="P151" i="1" s="1"/>
  <c r="O152" i="1"/>
  <c r="P152" i="1" s="1"/>
  <c r="O153" i="1"/>
  <c r="P153" i="1" s="1"/>
  <c r="O154" i="1"/>
  <c r="P154" i="1" s="1"/>
  <c r="O155" i="1"/>
  <c r="P155" i="1" s="1"/>
  <c r="O156" i="1"/>
  <c r="P156" i="1" s="1"/>
  <c r="O157" i="1"/>
  <c r="P157" i="1" s="1"/>
  <c r="O158" i="1"/>
  <c r="P158" i="1" s="1"/>
  <c r="O159" i="1"/>
  <c r="P159" i="1" s="1"/>
  <c r="O160" i="1"/>
  <c r="P160" i="1" s="1"/>
  <c r="O161" i="1"/>
  <c r="P161" i="1" s="1"/>
  <c r="O162" i="1"/>
  <c r="P162" i="1" s="1"/>
  <c r="O163" i="1"/>
  <c r="P163" i="1" s="1"/>
  <c r="O164" i="1"/>
  <c r="P164" i="1" s="1"/>
  <c r="O165" i="1"/>
  <c r="P165" i="1" s="1"/>
  <c r="O166" i="1"/>
  <c r="P166" i="1" s="1"/>
  <c r="O167" i="1"/>
  <c r="P167" i="1" s="1"/>
  <c r="O168" i="1"/>
  <c r="P168" i="1" s="1"/>
  <c r="O169" i="1"/>
  <c r="P169" i="1" s="1"/>
  <c r="O170" i="1"/>
  <c r="P170" i="1" s="1"/>
  <c r="O171" i="1"/>
  <c r="P171" i="1" s="1"/>
  <c r="O172" i="1"/>
  <c r="P172" i="1" s="1"/>
  <c r="O173" i="1"/>
  <c r="P173" i="1" s="1"/>
  <c r="O174" i="1"/>
  <c r="P174" i="1" s="1"/>
  <c r="O175" i="1"/>
  <c r="P175" i="1" s="1"/>
  <c r="O176" i="1"/>
  <c r="P176" i="1" s="1"/>
  <c r="O177" i="1"/>
  <c r="P177" i="1" s="1"/>
  <c r="O178" i="1"/>
  <c r="P178" i="1" s="1"/>
  <c r="O179" i="1"/>
  <c r="P179" i="1" s="1"/>
  <c r="O180" i="1"/>
  <c r="P180" i="1" s="1"/>
  <c r="O181" i="1"/>
  <c r="P181" i="1" s="1"/>
  <c r="O182" i="1"/>
  <c r="P182" i="1" s="1"/>
  <c r="O183" i="1"/>
  <c r="P183" i="1" s="1"/>
  <c r="O184" i="1"/>
  <c r="P184" i="1" s="1"/>
  <c r="O185" i="1"/>
  <c r="P185" i="1" s="1"/>
  <c r="O186" i="1"/>
  <c r="P186" i="1" s="1"/>
  <c r="O187" i="1"/>
  <c r="P187" i="1" s="1"/>
  <c r="O188" i="1"/>
  <c r="P188" i="1" s="1"/>
  <c r="O189" i="1"/>
  <c r="P189" i="1" s="1"/>
  <c r="O190" i="1"/>
  <c r="P190" i="1" s="1"/>
  <c r="O191" i="1"/>
  <c r="P191" i="1" s="1"/>
  <c r="O192" i="1"/>
  <c r="P192" i="1" s="1"/>
  <c r="O193" i="1"/>
  <c r="P193" i="1" s="1"/>
  <c r="O194" i="1"/>
  <c r="P194" i="1" s="1"/>
  <c r="O195" i="1"/>
  <c r="P195" i="1" s="1"/>
  <c r="O196" i="1"/>
  <c r="P196" i="1" s="1"/>
  <c r="O197" i="1"/>
  <c r="P197" i="1" s="1"/>
  <c r="O198" i="1"/>
  <c r="P198" i="1" s="1"/>
  <c r="O199" i="1"/>
  <c r="P199" i="1" s="1"/>
  <c r="O200" i="1"/>
  <c r="P200" i="1" s="1"/>
  <c r="O201" i="1"/>
  <c r="P201" i="1" s="1"/>
  <c r="O202" i="1"/>
  <c r="P202" i="1" s="1"/>
  <c r="O203" i="1"/>
  <c r="P203" i="1" s="1"/>
  <c r="O204" i="1"/>
  <c r="P204" i="1" s="1"/>
  <c r="O205" i="1"/>
  <c r="P205" i="1" s="1"/>
  <c r="O206" i="1"/>
  <c r="P206" i="1" s="1"/>
  <c r="O207" i="1"/>
  <c r="P207" i="1" s="1"/>
  <c r="O208" i="1"/>
  <c r="P208" i="1" s="1"/>
  <c r="O209" i="1"/>
  <c r="P209" i="1" s="1"/>
  <c r="O210" i="1"/>
  <c r="P210" i="1" s="1"/>
  <c r="O211" i="1"/>
  <c r="P211" i="1" s="1"/>
  <c r="O212" i="1"/>
  <c r="P212" i="1" s="1"/>
  <c r="O213" i="1"/>
  <c r="P213" i="1" s="1"/>
  <c r="O214" i="1"/>
  <c r="P214" i="1" s="1"/>
  <c r="O215" i="1"/>
  <c r="P215" i="1" s="1"/>
  <c r="O216" i="1"/>
  <c r="P216" i="1" s="1"/>
  <c r="O217" i="1"/>
  <c r="P217" i="1" s="1"/>
  <c r="O218" i="1"/>
  <c r="P218" i="1" s="1"/>
  <c r="O219" i="1"/>
  <c r="P219" i="1" s="1"/>
  <c r="O220" i="1"/>
  <c r="P220" i="1" s="1"/>
  <c r="O221" i="1"/>
  <c r="P221" i="1" s="1"/>
  <c r="O222" i="1"/>
  <c r="P222" i="1" s="1"/>
  <c r="O223" i="1"/>
  <c r="P223" i="1" s="1"/>
  <c r="O224" i="1"/>
  <c r="P224" i="1" s="1"/>
  <c r="O225" i="1"/>
  <c r="P225" i="1" s="1"/>
  <c r="O226" i="1"/>
  <c r="P226" i="1" s="1"/>
  <c r="O227" i="1"/>
  <c r="P227" i="1" s="1"/>
  <c r="O228" i="1"/>
  <c r="P228" i="1" s="1"/>
  <c r="O229" i="1"/>
  <c r="P229" i="1" s="1"/>
  <c r="O230" i="1"/>
  <c r="P230" i="1" s="1"/>
  <c r="O231" i="1"/>
  <c r="P231" i="1" s="1"/>
  <c r="O232" i="1"/>
  <c r="P232" i="1" s="1"/>
  <c r="O233" i="1"/>
  <c r="P233" i="1" s="1"/>
  <c r="O234" i="1"/>
  <c r="P234" i="1" s="1"/>
  <c r="O235" i="1"/>
  <c r="P235" i="1" s="1"/>
  <c r="O236" i="1"/>
  <c r="P236" i="1" s="1"/>
  <c r="O237" i="1"/>
  <c r="P237" i="1" s="1"/>
  <c r="O238" i="1"/>
  <c r="P238" i="1" s="1"/>
  <c r="O239" i="1"/>
  <c r="P239" i="1" s="1"/>
  <c r="O240" i="1"/>
  <c r="P240" i="1" s="1"/>
  <c r="O241" i="1"/>
  <c r="P241" i="1" s="1"/>
  <c r="O242" i="1"/>
  <c r="P242" i="1" s="1"/>
  <c r="O243" i="1"/>
  <c r="P243" i="1" s="1"/>
  <c r="O244" i="1"/>
  <c r="P244" i="1" s="1"/>
  <c r="O245" i="1"/>
  <c r="P245" i="1" s="1"/>
  <c r="O246" i="1"/>
  <c r="P246" i="1" s="1"/>
  <c r="O247" i="1"/>
  <c r="P247" i="1" s="1"/>
  <c r="O248" i="1"/>
  <c r="P248" i="1" s="1"/>
  <c r="O249" i="1"/>
  <c r="P249" i="1" s="1"/>
  <c r="O250" i="1"/>
  <c r="P250" i="1" s="1"/>
  <c r="O251" i="1"/>
  <c r="P251" i="1" s="1"/>
  <c r="O252" i="1"/>
  <c r="P252" i="1" s="1"/>
  <c r="O253" i="1"/>
  <c r="P253" i="1" s="1"/>
  <c r="O254" i="1"/>
  <c r="P254" i="1" s="1"/>
  <c r="O255" i="1"/>
  <c r="P255" i="1" s="1"/>
  <c r="O256" i="1"/>
  <c r="P256" i="1" s="1"/>
  <c r="O257" i="1"/>
  <c r="P257" i="1" s="1"/>
  <c r="O258" i="1"/>
  <c r="P258" i="1" s="1"/>
  <c r="O259" i="1"/>
  <c r="P259" i="1" s="1"/>
  <c r="O260" i="1"/>
  <c r="P260" i="1" s="1"/>
  <c r="O261" i="1"/>
  <c r="P261" i="1" s="1"/>
  <c r="O262" i="1"/>
  <c r="P262" i="1" s="1"/>
  <c r="O263" i="1"/>
  <c r="P263" i="1" s="1"/>
  <c r="O264" i="1"/>
  <c r="P264" i="1" s="1"/>
  <c r="O265" i="1"/>
  <c r="P265" i="1" s="1"/>
  <c r="O266" i="1"/>
  <c r="P266" i="1" s="1"/>
  <c r="O267" i="1"/>
  <c r="P267" i="1" s="1"/>
  <c r="O268" i="1"/>
  <c r="P268" i="1" s="1"/>
  <c r="O269" i="1"/>
  <c r="P269" i="1" s="1"/>
  <c r="O270" i="1"/>
  <c r="P270" i="1" s="1"/>
  <c r="O271" i="1"/>
  <c r="P271" i="1" s="1"/>
  <c r="O272" i="1"/>
  <c r="P272" i="1" s="1"/>
  <c r="O273" i="1"/>
  <c r="P273" i="1" s="1"/>
  <c r="O274" i="1"/>
  <c r="P274" i="1" s="1"/>
  <c r="O275" i="1"/>
  <c r="P275" i="1" s="1"/>
  <c r="O276" i="1"/>
  <c r="P276" i="1" s="1"/>
  <c r="O277" i="1"/>
  <c r="P277" i="1" s="1"/>
  <c r="O278" i="1"/>
  <c r="P278" i="1" s="1"/>
  <c r="O279" i="1"/>
  <c r="P279" i="1" s="1"/>
  <c r="O280" i="1"/>
  <c r="P280" i="1" s="1"/>
  <c r="O281" i="1"/>
  <c r="P281" i="1" s="1"/>
  <c r="O282" i="1"/>
  <c r="P282" i="1" s="1"/>
  <c r="O283" i="1"/>
  <c r="P283" i="1" s="1"/>
  <c r="O284" i="1"/>
  <c r="P284" i="1" s="1"/>
  <c r="O285" i="1"/>
  <c r="P285" i="1" s="1"/>
  <c r="O286" i="1"/>
  <c r="P286" i="1" s="1"/>
  <c r="O287" i="1"/>
  <c r="P287" i="1" s="1"/>
  <c r="O288" i="1"/>
  <c r="P288" i="1" s="1"/>
  <c r="O289" i="1"/>
  <c r="P289" i="1" s="1"/>
  <c r="O290" i="1"/>
  <c r="P290" i="1" s="1"/>
  <c r="O291" i="1"/>
  <c r="P291" i="1" s="1"/>
  <c r="O292" i="1"/>
  <c r="P292" i="1" s="1"/>
  <c r="O293" i="1"/>
  <c r="P293" i="1" s="1"/>
  <c r="O294" i="1"/>
  <c r="P294" i="1" s="1"/>
  <c r="O295" i="1"/>
  <c r="P295" i="1" s="1"/>
  <c r="O296" i="1"/>
  <c r="P296" i="1" s="1"/>
  <c r="O297" i="1"/>
  <c r="P297" i="1" s="1"/>
  <c r="O298" i="1"/>
  <c r="P298" i="1" s="1"/>
  <c r="O299" i="1"/>
  <c r="P299" i="1" s="1"/>
  <c r="O300" i="1"/>
  <c r="P300" i="1" s="1"/>
  <c r="O301" i="1"/>
  <c r="P301" i="1" s="1"/>
  <c r="O302" i="1"/>
  <c r="P302" i="1" s="1"/>
  <c r="O303" i="1"/>
  <c r="P303" i="1" s="1"/>
  <c r="O304" i="1"/>
  <c r="P304" i="1" s="1"/>
  <c r="O305" i="1"/>
  <c r="P305" i="1" s="1"/>
  <c r="O306" i="1"/>
  <c r="P306" i="1" s="1"/>
  <c r="O307" i="1"/>
  <c r="P307" i="1" s="1"/>
  <c r="O308" i="1"/>
  <c r="P308" i="1" s="1"/>
  <c r="O309" i="1"/>
  <c r="P309" i="1" s="1"/>
  <c r="O310" i="1"/>
  <c r="P310" i="1" s="1"/>
  <c r="O311" i="1"/>
  <c r="P311" i="1" s="1"/>
  <c r="O312" i="1"/>
  <c r="P312" i="1" s="1"/>
  <c r="O313" i="1"/>
  <c r="P313" i="1" s="1"/>
  <c r="O314" i="1"/>
  <c r="P314" i="1" s="1"/>
  <c r="O315" i="1"/>
  <c r="P315" i="1" s="1"/>
  <c r="O316" i="1"/>
  <c r="P316" i="1" s="1"/>
  <c r="O317" i="1"/>
  <c r="P317" i="1" s="1"/>
  <c r="O318" i="1"/>
  <c r="P318" i="1" s="1"/>
  <c r="O319" i="1"/>
  <c r="P319" i="1" s="1"/>
  <c r="O320" i="1"/>
  <c r="P320" i="1" s="1"/>
  <c r="O321" i="1"/>
  <c r="P321" i="1" s="1"/>
  <c r="O322" i="1"/>
  <c r="P322" i="1" s="1"/>
  <c r="O323" i="1"/>
  <c r="P323" i="1" s="1"/>
  <c r="O324" i="1"/>
  <c r="P324" i="1" s="1"/>
  <c r="O325" i="1"/>
  <c r="P325" i="1" s="1"/>
  <c r="O326" i="1"/>
  <c r="P326" i="1" s="1"/>
  <c r="O327" i="1"/>
  <c r="P327" i="1" s="1"/>
  <c r="O328" i="1"/>
  <c r="P328" i="1" s="1"/>
  <c r="O329" i="1"/>
  <c r="P329" i="1" s="1"/>
  <c r="O330" i="1"/>
  <c r="P330" i="1" s="1"/>
  <c r="O331" i="1"/>
  <c r="P331" i="1" s="1"/>
  <c r="O332" i="1"/>
  <c r="P332" i="1" s="1"/>
  <c r="O333" i="1"/>
  <c r="P333" i="1" s="1"/>
  <c r="O334" i="1"/>
  <c r="P334" i="1" s="1"/>
  <c r="O335" i="1"/>
  <c r="P335" i="1" s="1"/>
  <c r="O336" i="1"/>
  <c r="P336" i="1" s="1"/>
  <c r="O337" i="1"/>
  <c r="P337" i="1" s="1"/>
  <c r="O338" i="1"/>
  <c r="P338" i="1" s="1"/>
  <c r="O339" i="1"/>
  <c r="P339" i="1" s="1"/>
  <c r="O340" i="1"/>
  <c r="P340" i="1" s="1"/>
  <c r="O341" i="1"/>
  <c r="P341" i="1" s="1"/>
  <c r="O342" i="1"/>
  <c r="P342" i="1" s="1"/>
  <c r="O343" i="1"/>
  <c r="P343" i="1" s="1"/>
  <c r="O344" i="1"/>
  <c r="P344" i="1" s="1"/>
  <c r="O345" i="1"/>
  <c r="P345" i="1" s="1"/>
  <c r="O346" i="1"/>
  <c r="P346" i="1" s="1"/>
  <c r="O347" i="1"/>
  <c r="P347" i="1" s="1"/>
  <c r="O348" i="1"/>
  <c r="P348" i="1" s="1"/>
  <c r="O349" i="1"/>
  <c r="P349" i="1" s="1"/>
  <c r="O350" i="1"/>
  <c r="P350" i="1" s="1"/>
  <c r="O351" i="1"/>
  <c r="P351" i="1" s="1"/>
  <c r="O352" i="1"/>
  <c r="P352" i="1" s="1"/>
  <c r="O353" i="1"/>
  <c r="P353" i="1" s="1"/>
  <c r="O354" i="1"/>
  <c r="P354" i="1" s="1"/>
  <c r="O355" i="1"/>
  <c r="P355" i="1" s="1"/>
  <c r="O356" i="1"/>
  <c r="P356" i="1" s="1"/>
  <c r="O357" i="1"/>
  <c r="P357" i="1" s="1"/>
  <c r="O358" i="1"/>
  <c r="P358" i="1" s="1"/>
  <c r="O359" i="1"/>
  <c r="P359" i="1" s="1"/>
  <c r="O360" i="1"/>
  <c r="P360" i="1" s="1"/>
  <c r="O361" i="1"/>
  <c r="P361" i="1" s="1"/>
  <c r="O362" i="1"/>
  <c r="P362" i="1" s="1"/>
  <c r="O363" i="1"/>
  <c r="P363" i="1" s="1"/>
  <c r="O364" i="1"/>
  <c r="P364" i="1" s="1"/>
  <c r="O365" i="1"/>
  <c r="P365" i="1" s="1"/>
  <c r="O366" i="1"/>
  <c r="P366" i="1" s="1"/>
  <c r="O367" i="1"/>
  <c r="P367" i="1" s="1"/>
  <c r="O368" i="1"/>
  <c r="P368" i="1" s="1"/>
  <c r="O369" i="1"/>
  <c r="P369" i="1" s="1"/>
  <c r="O370" i="1"/>
  <c r="P370" i="1" s="1"/>
  <c r="O371" i="1"/>
  <c r="P371" i="1" s="1"/>
  <c r="O372" i="1"/>
  <c r="P372" i="1" s="1"/>
  <c r="O373" i="1"/>
  <c r="P373" i="1" s="1"/>
  <c r="O374" i="1"/>
  <c r="P374" i="1" s="1"/>
  <c r="O375" i="1"/>
  <c r="P375" i="1" s="1"/>
  <c r="O376" i="1"/>
  <c r="P376" i="1" s="1"/>
  <c r="O377" i="1"/>
  <c r="P377" i="1" s="1"/>
  <c r="O378" i="1"/>
  <c r="P378" i="1" s="1"/>
  <c r="O379" i="1"/>
  <c r="P379" i="1" s="1"/>
  <c r="O380" i="1"/>
  <c r="P380" i="1" s="1"/>
  <c r="O381" i="1"/>
  <c r="P381" i="1" s="1"/>
  <c r="O382" i="1"/>
  <c r="P382" i="1" s="1"/>
  <c r="O383" i="1"/>
  <c r="P383" i="1" s="1"/>
  <c r="O384" i="1"/>
  <c r="P384" i="1" s="1"/>
  <c r="O385" i="1"/>
  <c r="P385" i="1" s="1"/>
  <c r="O386" i="1"/>
  <c r="P386" i="1" s="1"/>
  <c r="O387" i="1"/>
  <c r="P387" i="1" s="1"/>
  <c r="O388" i="1"/>
  <c r="P388" i="1" s="1"/>
  <c r="O389" i="1"/>
  <c r="P389" i="1" s="1"/>
  <c r="O390" i="1"/>
  <c r="P390" i="1" s="1"/>
  <c r="O391" i="1"/>
  <c r="P391" i="1" s="1"/>
  <c r="O392" i="1"/>
  <c r="P392" i="1" s="1"/>
  <c r="O393" i="1"/>
  <c r="P393" i="1" s="1"/>
  <c r="O394" i="1"/>
  <c r="P394" i="1" s="1"/>
  <c r="O395" i="1"/>
  <c r="P395" i="1" s="1"/>
  <c r="O396" i="1"/>
  <c r="P396" i="1" s="1"/>
  <c r="O397" i="1"/>
  <c r="P397" i="1" s="1"/>
  <c r="O398" i="1"/>
  <c r="P398" i="1" s="1"/>
  <c r="O399" i="1"/>
  <c r="P399" i="1" s="1"/>
  <c r="O400" i="1"/>
  <c r="P400" i="1" s="1"/>
  <c r="O401" i="1"/>
  <c r="P401" i="1" s="1"/>
  <c r="O402" i="1"/>
  <c r="P402" i="1" s="1"/>
  <c r="O403" i="1"/>
  <c r="P403" i="1" s="1"/>
  <c r="O404" i="1"/>
  <c r="P404" i="1" s="1"/>
  <c r="O405" i="1"/>
  <c r="P405" i="1" s="1"/>
  <c r="O406" i="1"/>
  <c r="P406" i="1" s="1"/>
  <c r="O407" i="1"/>
  <c r="P407" i="1" s="1"/>
  <c r="O408" i="1"/>
  <c r="P408" i="1" s="1"/>
  <c r="O409" i="1"/>
  <c r="P409" i="1" s="1"/>
  <c r="O410" i="1"/>
  <c r="P410" i="1" s="1"/>
  <c r="O411" i="1"/>
  <c r="P411" i="1" s="1"/>
  <c r="O412" i="1"/>
  <c r="P412" i="1" s="1"/>
  <c r="O413" i="1"/>
  <c r="P413" i="1" s="1"/>
  <c r="O414" i="1"/>
  <c r="P414" i="1" s="1"/>
  <c r="O415" i="1"/>
  <c r="P415" i="1" s="1"/>
  <c r="O416" i="1"/>
  <c r="P416" i="1" s="1"/>
  <c r="O417" i="1"/>
  <c r="P417" i="1" s="1"/>
  <c r="O418" i="1"/>
  <c r="P418" i="1" s="1"/>
  <c r="O419" i="1"/>
  <c r="P419" i="1" s="1"/>
  <c r="O420" i="1"/>
  <c r="P420" i="1" s="1"/>
  <c r="O421" i="1"/>
  <c r="P421" i="1" s="1"/>
  <c r="O422" i="1"/>
  <c r="P422" i="1" s="1"/>
  <c r="O423" i="1"/>
  <c r="P423" i="1" s="1"/>
  <c r="O424" i="1"/>
  <c r="P424" i="1" s="1"/>
  <c r="O425" i="1"/>
  <c r="P425" i="1" s="1"/>
  <c r="O426" i="1"/>
  <c r="P426" i="1" s="1"/>
  <c r="O427" i="1"/>
  <c r="P427" i="1" s="1"/>
  <c r="O428" i="1"/>
  <c r="P428" i="1" s="1"/>
  <c r="O429" i="1"/>
  <c r="P429" i="1" s="1"/>
  <c r="O430" i="1"/>
  <c r="P430" i="1" s="1"/>
  <c r="O431" i="1"/>
  <c r="P431" i="1" s="1"/>
  <c r="O432" i="1"/>
  <c r="P432" i="1" s="1"/>
  <c r="O433" i="1"/>
  <c r="P433" i="1" s="1"/>
  <c r="O434" i="1"/>
  <c r="P434" i="1" s="1"/>
  <c r="O435" i="1"/>
  <c r="P435" i="1" s="1"/>
  <c r="O436" i="1"/>
  <c r="P436" i="1" s="1"/>
  <c r="O437" i="1"/>
  <c r="P437" i="1" s="1"/>
  <c r="O438" i="1"/>
  <c r="P438" i="1" s="1"/>
  <c r="O439" i="1"/>
  <c r="P439" i="1" s="1"/>
  <c r="O440" i="1"/>
  <c r="P440" i="1" s="1"/>
  <c r="O441" i="1"/>
  <c r="P441" i="1" s="1"/>
  <c r="O442" i="1"/>
  <c r="P442" i="1" s="1"/>
  <c r="O443" i="1"/>
  <c r="P443" i="1" s="1"/>
  <c r="O444" i="1"/>
  <c r="P444" i="1" s="1"/>
  <c r="O445" i="1"/>
  <c r="P445" i="1" s="1"/>
  <c r="O446" i="1"/>
  <c r="P446" i="1" s="1"/>
  <c r="O447" i="1"/>
  <c r="P447" i="1" s="1"/>
  <c r="O448" i="1"/>
  <c r="P448" i="1" s="1"/>
  <c r="O449" i="1"/>
  <c r="P449" i="1" s="1"/>
  <c r="O450" i="1"/>
  <c r="P450" i="1" s="1"/>
  <c r="O451" i="1"/>
  <c r="P451" i="1" s="1"/>
  <c r="O452" i="1"/>
  <c r="P452" i="1" s="1"/>
  <c r="O453" i="1"/>
  <c r="P453" i="1" s="1"/>
  <c r="O454" i="1"/>
  <c r="P454" i="1" s="1"/>
  <c r="O455" i="1"/>
  <c r="P455" i="1" s="1"/>
  <c r="O456" i="1"/>
  <c r="P456" i="1" s="1"/>
  <c r="O457" i="1"/>
  <c r="P457" i="1" s="1"/>
  <c r="O458" i="1"/>
  <c r="P458" i="1" s="1"/>
  <c r="O459" i="1"/>
  <c r="P459" i="1" s="1"/>
  <c r="O460" i="1"/>
  <c r="P460" i="1" s="1"/>
  <c r="O461" i="1"/>
  <c r="P461" i="1" s="1"/>
  <c r="O462" i="1"/>
  <c r="P462" i="1" s="1"/>
  <c r="O463" i="1"/>
  <c r="P463" i="1" s="1"/>
  <c r="O464" i="1"/>
  <c r="P464" i="1" s="1"/>
  <c r="O465" i="1"/>
  <c r="P465" i="1" s="1"/>
  <c r="O466" i="1"/>
  <c r="P466" i="1" s="1"/>
  <c r="O467" i="1"/>
  <c r="P467" i="1" s="1"/>
  <c r="O468" i="1"/>
  <c r="P468" i="1" s="1"/>
  <c r="O469" i="1"/>
  <c r="P469" i="1" s="1"/>
  <c r="O470" i="1"/>
  <c r="P470" i="1" s="1"/>
  <c r="O471" i="1"/>
  <c r="P471" i="1" s="1"/>
  <c r="O472" i="1"/>
  <c r="P472" i="1" s="1"/>
  <c r="O473" i="1"/>
  <c r="P473" i="1" s="1"/>
  <c r="O474" i="1"/>
  <c r="P474" i="1" s="1"/>
  <c r="O475" i="1"/>
  <c r="P475" i="1" s="1"/>
  <c r="O476" i="1"/>
  <c r="P476" i="1" s="1"/>
  <c r="O477" i="1"/>
  <c r="P477" i="1" s="1"/>
  <c r="O478" i="1"/>
  <c r="P478" i="1" s="1"/>
  <c r="O479" i="1"/>
  <c r="P479" i="1" s="1"/>
  <c r="O480" i="1"/>
  <c r="P480" i="1" s="1"/>
  <c r="O481" i="1"/>
  <c r="P481" i="1" s="1"/>
  <c r="O482" i="1"/>
  <c r="P482" i="1" s="1"/>
  <c r="O483" i="1"/>
  <c r="P483" i="1" s="1"/>
  <c r="O484" i="1"/>
  <c r="P484" i="1" s="1"/>
  <c r="O485" i="1"/>
  <c r="P485" i="1" s="1"/>
  <c r="O486" i="1"/>
  <c r="P486" i="1" s="1"/>
  <c r="O487" i="1"/>
  <c r="P487" i="1" s="1"/>
  <c r="O488" i="1"/>
  <c r="P488" i="1" s="1"/>
  <c r="O489" i="1"/>
  <c r="P489" i="1" s="1"/>
  <c r="O490" i="1"/>
  <c r="P490" i="1" s="1"/>
  <c r="O491" i="1"/>
  <c r="P491" i="1" s="1"/>
  <c r="O492" i="1"/>
  <c r="P492" i="1" s="1"/>
  <c r="O493" i="1"/>
  <c r="P493" i="1" s="1"/>
  <c r="O494" i="1"/>
  <c r="P494" i="1" s="1"/>
  <c r="O8" i="1"/>
  <c r="P8" i="1" s="1"/>
  <c r="Q495" i="1" l="1"/>
  <c r="Q484" i="1"/>
  <c r="Q486" i="1"/>
  <c r="Q487" i="1"/>
  <c r="Q488" i="1"/>
  <c r="Q489" i="1"/>
  <c r="Q490" i="1"/>
  <c r="Q491" i="1"/>
  <c r="Q492" i="1"/>
  <c r="Q493" i="1"/>
  <c r="Q494" i="1"/>
  <c r="Q112" i="1"/>
  <c r="Q113" i="1"/>
  <c r="Q119" i="1"/>
  <c r="Q485" i="1"/>
  <c r="Q462" i="1" l="1"/>
  <c r="Q463" i="1"/>
  <c r="Q464" i="1"/>
  <c r="Q465" i="1"/>
  <c r="Q466" i="1"/>
  <c r="Q467" i="1"/>
  <c r="Q468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69" i="1"/>
  <c r="Q427" i="1" l="1"/>
  <c r="Q428" i="1"/>
  <c r="Q429" i="1"/>
  <c r="Q430" i="1"/>
  <c r="Q431" i="1"/>
  <c r="Q432" i="1"/>
  <c r="Q434" i="1"/>
  <c r="Q435" i="1"/>
  <c r="Q436" i="1"/>
  <c r="Q437" i="1"/>
  <c r="Q438" i="1"/>
  <c r="Q439" i="1"/>
  <c r="Q440" i="1"/>
  <c r="Q441" i="1"/>
  <c r="Q442" i="1"/>
  <c r="Q443" i="1"/>
  <c r="Q444" i="1"/>
  <c r="Q446" i="1"/>
  <c r="Q447" i="1"/>
  <c r="Q448" i="1"/>
  <c r="Q449" i="1"/>
  <c r="Q450" i="1"/>
  <c r="Q451" i="1"/>
  <c r="Q452" i="1"/>
  <c r="Q453" i="1"/>
  <c r="Q454" i="1"/>
  <c r="Q455" i="1"/>
  <c r="Q456" i="1"/>
  <c r="Q458" i="1"/>
  <c r="Q459" i="1"/>
  <c r="Q460" i="1"/>
  <c r="Q461" i="1"/>
  <c r="Q433" i="1"/>
  <c r="Q445" i="1"/>
  <c r="Q457" i="1"/>
  <c r="Q426" i="1" l="1"/>
  <c r="Q425" i="1"/>
  <c r="Q424" i="1"/>
  <c r="Q423" i="1"/>
  <c r="Q422" i="1"/>
  <c r="Q421" i="1"/>
  <c r="Q420" i="1"/>
  <c r="Q419" i="1"/>
  <c r="Q418" i="1"/>
  <c r="Q417" i="1"/>
  <c r="Q416" i="1"/>
  <c r="Q415" i="1"/>
  <c r="Q414" i="1"/>
  <c r="Q413" i="1"/>
  <c r="Q412" i="1"/>
  <c r="Q411" i="1"/>
  <c r="Q410" i="1"/>
  <c r="Q409" i="1"/>
  <c r="Q408" i="1"/>
  <c r="Q407" i="1"/>
  <c r="Q406" i="1"/>
  <c r="Q405" i="1"/>
  <c r="Q404" i="1"/>
  <c r="Q403" i="1"/>
  <c r="Q402" i="1"/>
  <c r="Q401" i="1"/>
  <c r="Q400" i="1"/>
  <c r="Q399" i="1"/>
  <c r="Q398" i="1"/>
  <c r="Q397" i="1"/>
  <c r="Q396" i="1"/>
  <c r="Q395" i="1"/>
  <c r="Q394" i="1"/>
  <c r="Q393" i="1"/>
  <c r="Q392" i="1"/>
  <c r="Q391" i="1"/>
  <c r="Q390" i="1"/>
  <c r="Q389" i="1"/>
  <c r="Q388" i="1"/>
  <c r="Q387" i="1"/>
  <c r="Q386" i="1"/>
  <c r="Q385" i="1"/>
  <c r="Q384" i="1"/>
  <c r="Q383" i="1"/>
  <c r="Q382" i="1"/>
  <c r="Q381" i="1"/>
  <c r="Q380" i="1"/>
  <c r="Q379" i="1"/>
  <c r="Q378" i="1"/>
  <c r="Q377" i="1"/>
  <c r="Q376" i="1"/>
  <c r="Q375" i="1"/>
  <c r="Q374" i="1"/>
  <c r="Q373" i="1"/>
  <c r="Q372" i="1"/>
  <c r="Q371" i="1"/>
  <c r="Q370" i="1"/>
  <c r="Q369" i="1"/>
  <c r="Q368" i="1"/>
  <c r="Q367" i="1"/>
  <c r="Q366" i="1"/>
  <c r="Q365" i="1"/>
  <c r="Q364" i="1"/>
  <c r="Q363" i="1"/>
  <c r="Q362" i="1"/>
  <c r="Q361" i="1"/>
  <c r="Q360" i="1"/>
  <c r="Q359" i="1"/>
  <c r="Q358" i="1"/>
  <c r="Q357" i="1"/>
  <c r="Q356" i="1"/>
  <c r="Q355" i="1"/>
  <c r="Q354" i="1"/>
  <c r="Q353" i="1"/>
  <c r="Q346" i="1"/>
  <c r="Q352" i="1"/>
  <c r="Q351" i="1"/>
  <c r="Q350" i="1"/>
  <c r="Q348" i="1"/>
  <c r="Q347" i="1"/>
  <c r="Q344" i="1"/>
  <c r="Q343" i="1"/>
  <c r="Q342" i="1"/>
  <c r="Q341" i="1"/>
  <c r="Q340" i="1"/>
  <c r="Q339" i="1"/>
  <c r="Q338" i="1"/>
  <c r="Q337" i="1"/>
  <c r="Q336" i="1"/>
  <c r="Q335" i="1"/>
  <c r="Q334" i="1"/>
  <c r="Q333" i="1"/>
  <c r="Q332" i="1"/>
  <c r="Q349" i="1"/>
  <c r="Q345" i="1"/>
  <c r="Q331" i="1"/>
  <c r="Q330" i="1"/>
  <c r="Q329" i="1"/>
  <c r="Q328" i="1"/>
  <c r="Q327" i="1"/>
  <c r="Q326" i="1"/>
  <c r="Q325" i="1"/>
  <c r="Q324" i="1"/>
  <c r="Q323" i="1"/>
  <c r="Q322" i="1"/>
  <c r="Q321" i="1"/>
  <c r="Q320" i="1"/>
  <c r="Q319" i="1"/>
  <c r="Q318" i="1"/>
  <c r="Q317" i="1"/>
  <c r="Q316" i="1"/>
  <c r="Q315" i="1"/>
  <c r="Q314" i="1"/>
  <c r="Q313" i="1"/>
  <c r="Q312" i="1"/>
  <c r="Q311" i="1"/>
  <c r="Q310" i="1"/>
  <c r="Q309" i="1"/>
  <c r="Q308" i="1"/>
  <c r="Q307" i="1"/>
  <c r="Q306" i="1"/>
  <c r="Q305" i="1"/>
  <c r="Q304" i="1"/>
  <c r="Q303" i="1"/>
  <c r="Q302" i="1"/>
  <c r="Q301" i="1"/>
  <c r="Q300" i="1"/>
  <c r="Q299" i="1"/>
  <c r="Q298" i="1"/>
  <c r="Q297" i="1"/>
  <c r="Q296" i="1"/>
  <c r="Q295" i="1"/>
  <c r="Q294" i="1"/>
  <c r="Q293" i="1"/>
  <c r="Q292" i="1"/>
  <c r="Q291" i="1"/>
  <c r="Q290" i="1"/>
  <c r="Q289" i="1"/>
  <c r="Q288" i="1"/>
  <c r="Q287" i="1"/>
  <c r="Q286" i="1"/>
  <c r="Q285" i="1"/>
  <c r="Q284" i="1"/>
  <c r="Q283" i="1"/>
  <c r="Q282" i="1"/>
  <c r="Q281" i="1"/>
  <c r="Q280" i="1"/>
  <c r="Q278" i="1"/>
  <c r="Q277" i="1"/>
  <c r="Q276" i="1"/>
  <c r="Q275" i="1"/>
  <c r="Q274" i="1"/>
  <c r="Q273" i="1"/>
  <c r="Q272" i="1"/>
  <c r="Q271" i="1"/>
  <c r="Q270" i="1"/>
  <c r="Q269" i="1"/>
  <c r="Q268" i="1"/>
  <c r="Q267" i="1"/>
  <c r="Q266" i="1"/>
  <c r="Q265" i="1"/>
  <c r="Q264" i="1"/>
  <c r="Q263" i="1"/>
  <c r="Q279" i="1"/>
  <c r="Q245" i="1"/>
  <c r="Q262" i="1"/>
  <c r="Q261" i="1"/>
  <c r="Q260" i="1"/>
  <c r="Q259" i="1"/>
  <c r="Q258" i="1"/>
  <c r="Q257" i="1"/>
  <c r="Q256" i="1"/>
  <c r="Q255" i="1"/>
  <c r="Q254" i="1"/>
  <c r="Q253" i="1"/>
  <c r="Q252" i="1"/>
  <c r="Q251" i="1"/>
  <c r="Q250" i="1"/>
  <c r="Q249" i="1"/>
  <c r="Q248" i="1"/>
  <c r="Q247" i="1"/>
  <c r="Q246" i="1"/>
  <c r="Q244" i="1"/>
  <c r="Q243" i="1"/>
  <c r="Q242" i="1"/>
  <c r="Q241" i="1"/>
  <c r="Q240" i="1"/>
  <c r="Q239" i="1"/>
  <c r="Q238" i="1"/>
  <c r="Q237" i="1"/>
  <c r="Q236" i="1"/>
  <c r="Q235" i="1"/>
  <c r="Q234" i="1"/>
  <c r="Q233" i="1"/>
  <c r="Q232" i="1"/>
  <c r="Q231" i="1"/>
  <c r="Q230" i="1"/>
  <c r="Q229" i="1"/>
  <c r="Q228" i="1"/>
  <c r="Q227" i="1"/>
  <c r="Q226" i="1"/>
  <c r="Q225" i="1"/>
  <c r="Q224" i="1"/>
  <c r="Q223" i="1"/>
  <c r="Q222" i="1"/>
  <c r="Q221" i="1"/>
  <c r="Q220" i="1"/>
  <c r="Q219" i="1"/>
  <c r="Q218" i="1"/>
  <c r="Q217" i="1"/>
  <c r="Q216" i="1"/>
  <c r="Q215" i="1"/>
  <c r="Q214" i="1"/>
  <c r="Q213" i="1"/>
  <c r="Q212" i="1"/>
  <c r="Q211" i="1"/>
  <c r="Q210" i="1"/>
  <c r="Q209" i="1"/>
  <c r="Q208" i="1"/>
  <c r="Q207" i="1"/>
  <c r="Q206" i="1"/>
  <c r="Q205" i="1"/>
  <c r="Q204" i="1"/>
  <c r="Q203" i="1"/>
  <c r="Q202" i="1"/>
  <c r="Q201" i="1"/>
  <c r="Q200" i="1"/>
  <c r="Q199" i="1"/>
  <c r="Q198" i="1"/>
  <c r="Q197" i="1"/>
  <c r="Q196" i="1"/>
  <c r="Q195" i="1"/>
  <c r="Q194" i="1"/>
  <c r="Q193" i="1"/>
  <c r="Q192" i="1"/>
  <c r="Q191" i="1"/>
  <c r="Q190" i="1"/>
  <c r="Q189" i="1"/>
  <c r="Q188" i="1"/>
  <c r="Q187" i="1"/>
  <c r="Q186" i="1"/>
  <c r="Q185" i="1"/>
  <c r="Q184" i="1"/>
  <c r="Q183" i="1"/>
  <c r="Q182" i="1"/>
  <c r="Q181" i="1"/>
  <c r="Q180" i="1"/>
  <c r="Q179" i="1"/>
  <c r="Q178" i="1"/>
  <c r="Q177" i="1"/>
  <c r="Q176" i="1"/>
  <c r="Q175" i="1"/>
  <c r="Q174" i="1"/>
  <c r="Q173" i="1"/>
  <c r="Q172" i="1"/>
  <c r="Q171" i="1"/>
  <c r="Q170" i="1"/>
  <c r="Q169" i="1"/>
  <c r="Q168" i="1"/>
  <c r="Q167" i="1"/>
  <c r="Q166" i="1"/>
  <c r="Q165" i="1"/>
  <c r="Q164" i="1"/>
  <c r="Q163" i="1"/>
  <c r="Q162" i="1"/>
  <c r="Q161" i="1"/>
  <c r="Q160" i="1"/>
  <c r="Q159" i="1"/>
  <c r="Q158" i="1"/>
  <c r="Q157" i="1"/>
  <c r="Q156" i="1"/>
  <c r="Q155" i="1"/>
  <c r="Q154" i="1"/>
  <c r="Q153" i="1"/>
  <c r="Q152" i="1"/>
  <c r="Q151" i="1"/>
  <c r="Q150" i="1"/>
  <c r="Q149" i="1"/>
  <c r="Q148" i="1"/>
  <c r="Q147" i="1"/>
  <c r="Q146" i="1"/>
  <c r="Q145" i="1"/>
  <c r="Q144" i="1"/>
  <c r="Q143" i="1"/>
  <c r="Q142" i="1"/>
  <c r="Q141" i="1"/>
  <c r="Q140" i="1"/>
  <c r="Q139" i="1"/>
  <c r="Q138" i="1"/>
  <c r="Q137" i="1"/>
  <c r="Q136" i="1"/>
  <c r="Q135" i="1"/>
  <c r="Q134" i="1"/>
  <c r="Q133" i="1"/>
  <c r="Q132" i="1"/>
  <c r="Q131" i="1"/>
  <c r="Q130" i="1"/>
  <c r="Q129" i="1"/>
  <c r="Q128" i="1"/>
  <c r="Q127" i="1"/>
  <c r="Q126" i="1"/>
  <c r="Q125" i="1"/>
  <c r="Q124" i="1"/>
  <c r="Q118" i="1"/>
  <c r="Q117" i="1"/>
  <c r="Q116" i="1"/>
  <c r="Q115" i="1"/>
  <c r="Q114" i="1"/>
  <c r="Q111" i="1"/>
  <c r="Q110" i="1"/>
  <c r="Q109" i="1"/>
  <c r="Q108" i="1"/>
  <c r="Q107" i="1"/>
  <c r="Q106" i="1"/>
  <c r="Q105" i="1"/>
  <c r="Q104" i="1"/>
  <c r="Q103" i="1"/>
  <c r="Q123" i="1"/>
  <c r="Q122" i="1"/>
  <c r="Q121" i="1"/>
  <c r="Q120" i="1"/>
  <c r="Q102" i="1"/>
  <c r="Q101" i="1"/>
  <c r="Q100" i="1"/>
  <c r="Q99" i="1"/>
  <c r="Q98" i="1"/>
  <c r="Q97" i="1"/>
  <c r="Q96" i="1"/>
  <c r="Q95" i="1"/>
  <c r="Q94" i="1"/>
  <c r="Q93" i="1"/>
  <c r="Q92" i="1"/>
  <c r="Q91" i="1"/>
  <c r="Q90" i="1"/>
  <c r="Q89" i="1"/>
  <c r="Q88" i="1"/>
  <c r="Q87" i="1"/>
  <c r="Q86" i="1"/>
  <c r="Q85" i="1"/>
  <c r="Q84" i="1"/>
  <c r="Q83" i="1"/>
  <c r="Q82" i="1"/>
  <c r="Q81" i="1"/>
  <c r="Q80" i="1"/>
  <c r="Q79" i="1"/>
  <c r="Q78" i="1"/>
  <c r="Q77" i="1"/>
  <c r="Q76" i="1"/>
  <c r="Q75" i="1"/>
  <c r="Q74" i="1"/>
  <c r="Q73" i="1"/>
  <c r="Q72" i="1"/>
  <c r="Q71" i="1"/>
  <c r="Q70" i="1"/>
  <c r="Q69" i="1"/>
  <c r="Q68" i="1"/>
  <c r="Q67" i="1"/>
  <c r="Q66" i="1"/>
  <c r="Q65" i="1"/>
  <c r="Q64" i="1"/>
  <c r="Q63" i="1"/>
  <c r="Q62" i="1"/>
  <c r="Q61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</calcChain>
</file>

<file path=xl/connections.xml><?xml version="1.0" encoding="utf-8"?>
<connections xmlns="http://schemas.openxmlformats.org/spreadsheetml/2006/main">
  <connection id="1" keepAlive="1" name="Requête - AS C2" description="Connexion à la requête « AS C2 » dans le classeur." type="5" refreshedVersion="6" background="1" saveData="1">
    <dbPr connection="Provider=Microsoft.Mashup.OleDb.1;Data Source=$Workbook$;Location=AS C2;Extended Properties=&quot;&quot;" command="SELECT * FROM [AS C2]"/>
  </connection>
  <connection id="2" keepAlive="1" name="Requête - AS C3" description="Connexion à la requête « AS C3 » dans le classeur." type="5" refreshedVersion="6" background="1" saveData="1">
    <dbPr connection="Provider=Microsoft.Mashup.OleDb.1;Data Source=$Workbook$;Location=AS C3;Extended Properties=&quot;&quot;" command="SELECT * FROM [AS C3]"/>
  </connection>
  <connection id="3" keepAlive="1" name="Requête - AS C4" description="Connexion à la requête « AS C4 » dans le classeur." type="5" refreshedVersion="6" background="1" saveData="1">
    <dbPr connection="Provider=Microsoft.Mashup.OleDb.1;Data Source=$Workbook$;Location=AS C4;Extended Properties=&quot;&quot;" command="SELECT * FROM [AS C4]"/>
  </connection>
  <connection id="4" keepAlive="1" name="Requête - AS CHIRVASC" description="Connexion à la requête « AS CHIRVASC » dans le classeur." type="5" refreshedVersion="6" background="1" saveData="1">
    <dbPr connection="Provider=Microsoft.Mashup.OleDb.1;Data Source=$Workbook$;Location=AS CHIRVASC;Extended Properties=&quot;&quot;" command="SELECT * FROM [AS CHIRVASC]"/>
  </connection>
  <connection id="5" keepAlive="1" name="Requête - AS HCD" description="Connexion à la requête « AS HCD » dans le classeur." type="5" refreshedVersion="6" background="1" saveData="1">
    <dbPr connection="Provider=Microsoft.Mashup.OleDb.1;Data Source=$Workbook$;Location=AS HCD;Extended Properties=&quot;&quot;" command="SELECT * FROM [AS HCD]"/>
  </connection>
  <connection id="6" keepAlive="1" name="Requête - AS REA" description="Connexion à la requête « AS REA » dans le classeur." type="5" refreshedVersion="6" background="1" saveData="1">
    <dbPr connection="Provider=Microsoft.Mashup.OleDb.1;Data Source=$Workbook$;Location=AS REA;Extended Properties=&quot;&quot;" command="SELECT * FROM [AS REA]"/>
  </connection>
  <connection id="7" keepAlive="1" name="Requête - AS USC1" description="Connexion à la requête « AS USC1 » dans le classeur." type="5" refreshedVersion="6" background="1" saveData="1">
    <dbPr connection="Provider=Microsoft.Mashup.OleDb.1;Data Source=$Workbook$;Location=AS USC1;Extended Properties=&quot;&quot;" command="SELECT * FROM [AS USC1]"/>
  </connection>
  <connection id="8" keepAlive="1" name="Requête - AS USC3" description="Connexion à la requête « AS USC3 » dans le classeur." type="5" refreshedVersion="6" background="1" saveData="1">
    <dbPr connection="Provider=Microsoft.Mashup.OleDb.1;Data Source=$Workbook$;Location=AS USC3;Extended Properties=&quot;&quot;" command="SELECT * FROM [AS USC3]"/>
  </connection>
  <connection id="9" keepAlive="1" name="Requête - AS USIC" description="Connexion à la requête « AS USIC » dans le classeur." type="5" refreshedVersion="6" background="1" saveData="1">
    <dbPr connection="Provider=Microsoft.Mashup.OleDb.1;Data Source=$Workbook$;Location=AS USIC;Extended Properties=&quot;&quot;" command="SELECT * FROM [AS USIC]"/>
  </connection>
  <connection id="10" keepAlive="1" name="Requête - BRANC BLOC" description="Connexion à la requête « BRANC BLOC » dans le classeur." type="5" refreshedVersion="6" background="1">
    <dbPr connection="Provider=Microsoft.Mashup.OleDb.1;Data Source=$Workbook$;Location=BRANC BLOC;Extended Properties=&quot;&quot;" command="SELECT * FROM [BRANC BLOC]"/>
  </connection>
  <connection id="11" keepAlive="1" name="Requête - BRANC CI" description="Connexion à la requête « BRANC CI » dans le classeur." type="5" refreshedVersion="6" background="1">
    <dbPr connection="Provider=Microsoft.Mashup.OleDb.1;Data Source=$Workbook$;Location=BRANC CI;Extended Properties=&quot;&quot;" command="SELECT * FROM [BRANC CI]"/>
  </connection>
  <connection id="12" keepAlive="1" name="Requête - BRANC GENE" description="Connexion à la requête « BRANC GENE » dans le classeur." type="5" refreshedVersion="6" background="1" saveData="1">
    <dbPr connection="Provider=Microsoft.Mashup.OleDb.1;Data Source=$Workbook$;Location=BRANC GENE;Extended Properties=&quot;&quot;" command="SELECT * FROM [BRANC GENE]"/>
  </connection>
  <connection id="13" keepAlive="1" name="Requête - ECG" description="Connexion à la requête « ECG » dans le classeur." type="5" refreshedVersion="6" background="1" saveData="1">
    <dbPr connection="Provider=Microsoft.Mashup.OleDb.1;Data Source=$Workbook$;Location=ECG;Extended Properties=&quot;&quot;" command="SELECT * FROM [ECG]"/>
  </connection>
  <connection id="14" keepAlive="1" name="Requête - ECHO" description="Connexion à la requête « ECHO » dans le classeur." type="5" refreshedVersion="6" background="1" saveData="1">
    <dbPr connection="Provider=Microsoft.Mashup.OleDb.1;Data Source=$Workbook$;Location=ECHO;Extended Properties=&quot;&quot;" command="SELECT * FROM [ECHO]"/>
  </connection>
  <connection id="15" keepAlive="1" name="Requête - IDE AS AMBU" description="Connexion à la requête « IDE AS AMBU » dans le classeur." type="5" refreshedVersion="6" background="1" saveData="1">
    <dbPr connection="Provider=Microsoft.Mashup.OleDb.1;Data Source=$Workbook$;Location=IDE AS AMBU;Extended Properties=&quot;&quot;" command="SELECT * FROM [IDE AS AMBU]"/>
  </connection>
  <connection id="16" keepAlive="1" name="Requête - IDE AS CSRDV" description="Connexion à la requête « IDE AS CSRDV » dans le classeur." type="5" refreshedVersion="6" background="1" saveData="1">
    <dbPr connection="Provider=Microsoft.Mashup.OleDb.1;Data Source=$Workbook$;Location=IDE AS CSRDV;Extended Properties=&quot;&quot;" command="SELECT * FROM [IDE AS CSRDV]"/>
  </connection>
  <connection id="17" keepAlive="1" name="Requête - IDE AS ENDO" description="Connexion à la requête « IDE AS ENDO » dans le classeur." type="5" refreshedVersion="6" background="1" saveData="1">
    <dbPr connection="Provider=Microsoft.Mashup.OleDb.1;Data Source=$Workbook$;Location=IDE AS ENDO;Extended Properties=&quot;&quot;" command="SELECT * FROM [IDE AS ENDO]"/>
  </connection>
  <connection id="18" keepAlive="1" name="Requête - IDE AS SSPIRADIO" description="Connexion à la requête « IDE AS SSPIRADIO » dans le classeur." type="5" refreshedVersion="6" background="1" saveData="1">
    <dbPr connection="Provider=Microsoft.Mashup.OleDb.1;Data Source=$Workbook$;Location=IDE AS SSPIRADIO;Extended Properties=&quot;&quot;" command="SELECT * FROM [IDE AS SSPIRADIO]"/>
  </connection>
  <connection id="19" keepAlive="1" name="Requête - IDE C2" description="Connexion à la requête « IDE C2 » dans le classeur." type="5" refreshedVersion="6" background="1" saveData="1">
    <dbPr connection="Provider=Microsoft.Mashup.OleDb.1;Data Source=$Workbook$;Location=IDE C2;Extended Properties=&quot;&quot;" command="SELECT * FROM [IDE C2]"/>
  </connection>
  <connection id="20" keepAlive="1" name="Requête - IDE C3" description="Connexion à la requête « IDE C3 » dans le classeur." type="5" refreshedVersion="6" background="1" saveData="1">
    <dbPr connection="Provider=Microsoft.Mashup.OleDb.1;Data Source=$Workbook$;Location=IDE C3;Extended Properties=&quot;&quot;" command="SELECT * FROM [IDE C3]"/>
  </connection>
  <connection id="21" keepAlive="1" name="Requête - IDE C4" description="Connexion à la requête « IDE C4 » dans le classeur." type="5" refreshedVersion="6" background="1" saveData="1">
    <dbPr connection="Provider=Microsoft.Mashup.OleDb.1;Data Source=$Workbook$;Location=IDE C4;Extended Properties=&quot;&quot;" command="SELECT * FROM [IDE C4]"/>
  </connection>
  <connection id="22" keepAlive="1" name="Requête - IDE CHIRVASC" description="Connexion à la requête « IDE CHIRVASC » dans le classeur." type="5" refreshedVersion="6" background="1" saveData="1">
    <dbPr connection="Provider=Microsoft.Mashup.OleDb.1;Data Source=$Workbook$;Location=IDE CHIRVASC;Extended Properties=&quot;&quot;" command="SELECT * FROM [IDE CHIRVASC]"/>
  </connection>
  <connection id="23" keepAlive="1" name="Requête - IDE HCD" description="Connexion à la requête « IDE HCD » dans le classeur." type="5" refreshedVersion="6" background="1" saveData="1">
    <dbPr connection="Provider=Microsoft.Mashup.OleDb.1;Data Source=$Workbook$;Location=IDE HCD;Extended Properties=&quot;&quot;" command="SELECT * FROM [IDE HCD]"/>
  </connection>
  <connection id="24" keepAlive="1" name="Requête - IDE HEMO" description="Connexion à la requête « IDE HEMO » dans le classeur." type="5" refreshedVersion="6" background="1" saveData="1">
    <dbPr connection="Provider=Microsoft.Mashup.OleDb.1;Data Source=$Workbook$;Location=IDE HEMO;Extended Properties=&quot;&quot;" command="SELECT * FROM [IDE HEMO]"/>
  </connection>
  <connection id="25" keepAlive="1" name="Requête - IDE REA" description="Connexion à la requête « IDE REA » dans le classeur." type="5" refreshedVersion="6" background="1" saveData="1">
    <dbPr connection="Provider=Microsoft.Mashup.OleDb.1;Data Source=$Workbook$;Location=IDE REA;Extended Properties=&quot;&quot;" command="SELECT * FROM [IDE REA]"/>
  </connection>
  <connection id="26" keepAlive="1" name="Requête - IDE RYTHMO" description="Connexion à la requête « IDE RYTHMO » dans le classeur." type="5" refreshedVersion="6" background="1" saveData="1">
    <dbPr connection="Provider=Microsoft.Mashup.OleDb.1;Data Source=$Workbook$;Location=IDE RYTHMO;Extended Properties=&quot;&quot;" command="SELECT * FROM [IDE RYTHMO]"/>
  </connection>
  <connection id="27" keepAlive="1" name="Requête - IDE SSPIBLOC" description="Connexion à la requête « IDE SSPIBLOC » dans le classeur." type="5" refreshedVersion="6" background="1" saveData="1">
    <dbPr connection="Provider=Microsoft.Mashup.OleDb.1;Data Source=$Workbook$;Location=IDE SSPIBLOC;Extended Properties=&quot;&quot;" command="SELECT * FROM [IDE SSPIBLOC]"/>
  </connection>
  <connection id="28" keepAlive="1" name="Requête - IDE SSPICARDIO" description="Connexion à la requête « IDE SSPICARDIO » dans le classeur." type="5" refreshedVersion="6" background="1" saveData="1">
    <dbPr connection="Provider=Microsoft.Mashup.OleDb.1;Data Source=$Workbook$;Location=IDE SSPICARDIO;Extended Properties=&quot;&quot;" command="SELECT * FROM [IDE SSPICARDIO]"/>
  </connection>
  <connection id="29" keepAlive="1" name="Requête - IDE USC1" description="Connexion à la requête « IDE USC1 » dans le classeur." type="5" refreshedVersion="6" background="1" saveData="1">
    <dbPr connection="Provider=Microsoft.Mashup.OleDb.1;Data Source=$Workbook$;Location=IDE USC1;Extended Properties=&quot;&quot;" command="SELECT * FROM [IDE USC1]"/>
  </connection>
  <connection id="30" keepAlive="1" name="Requête - IDE USC3" description="Connexion à la requête « IDE USC3 » dans le classeur." type="5" refreshedVersion="6" background="1" saveData="1">
    <dbPr connection="Provider=Microsoft.Mashup.OleDb.1;Data Source=$Workbook$;Location=IDE USC3;Extended Properties=&quot;&quot;" command="SELECT * FROM [IDE USC3]"/>
  </connection>
  <connection id="31" keepAlive="1" name="Requête - IDE USIC" description="Connexion à la requête « IDE USIC » dans le classeur." type="5" refreshedVersion="6" background="1" saveData="1">
    <dbPr connection="Provider=Microsoft.Mashup.OleDb.1;Data Source=$Workbook$;Location=IDE USIC;Extended Properties=&quot;&quot;" command="SELECT * FROM [IDE USIC]"/>
  </connection>
  <connection id="32" keepAlive="1" name="Requête - Liste contrat" description="Connexion à la requête « Liste contrat » dans le classeur." type="5" refreshedVersion="6" background="1" saveData="1">
    <dbPr connection="Provider=Microsoft.Mashup.OleDb.1;Data Source=$Workbook$;Location=Liste contrat;Extended Properties=&quot;&quot;" command="SELECT * FROM [Liste contrat]"/>
  </connection>
  <connection id="33" keepAlive="1" name="Requête - NUIT AS C2" description="Connexion à la requête « NUIT AS C2 » dans le classeur." type="5" refreshedVersion="6" background="1" saveData="1">
    <dbPr connection="Provider=Microsoft.Mashup.OleDb.1;Data Source=$Workbook$;Location=NUIT AS C2;Extended Properties=&quot;&quot;" command="SELECT * FROM [NUIT AS C2]"/>
  </connection>
  <connection id="34" keepAlive="1" name="Requête - NUIT AS C3" description="Connexion à la requête « NUIT AS C3 » dans le classeur." type="5" refreshedVersion="6" background="1" saveData="1">
    <dbPr connection="Provider=Microsoft.Mashup.OleDb.1;Data Source=$Workbook$;Location=NUIT AS C3;Extended Properties=&quot;&quot;" command="SELECT * FROM [NUIT AS C3]"/>
  </connection>
  <connection id="35" keepAlive="1" name="Requête - NUIT AS C4" description="Connexion à la requête « NUIT AS C4 » dans le classeur." type="5" refreshedVersion="6" background="1" saveData="1">
    <dbPr connection="Provider=Microsoft.Mashup.OleDb.1;Data Source=$Workbook$;Location=NUIT AS C4;Extended Properties=&quot;&quot;" command="SELECT * FROM [NUIT AS C4]"/>
  </connection>
  <connection id="36" keepAlive="1" name="Requête - NUIT AS CHIRVASC" description="Connexion à la requête « NUIT AS CHIRVASC » dans le classeur." type="5" refreshedVersion="6" background="1" saveData="1">
    <dbPr connection="Provider=Microsoft.Mashup.OleDb.1;Data Source=$Workbook$;Location=NUIT AS CHIRVASC;Extended Properties=&quot;&quot;" command="SELECT * FROM [NUIT AS CHIRVASC]"/>
  </connection>
  <connection id="37" keepAlive="1" name="Requête - NUIT AS REA" description="Connexion à la requête « NUIT AS REA » dans le classeur." type="5" refreshedVersion="6" background="1" saveData="1">
    <dbPr connection="Provider=Microsoft.Mashup.OleDb.1;Data Source=$Workbook$;Location=NUIT AS REA;Extended Properties=&quot;&quot;" command="SELECT * FROM [NUIT AS REA]"/>
  </connection>
  <connection id="38" keepAlive="1" name="Requête - NUIT AS USC1" description="Connexion à la requête « NUIT AS USC1 » dans le classeur." type="5" refreshedVersion="6" background="1" saveData="1">
    <dbPr connection="Provider=Microsoft.Mashup.OleDb.1;Data Source=$Workbook$;Location=NUIT AS USC1;Extended Properties=&quot;&quot;" command="SELECT * FROM [NUIT AS USC1]"/>
  </connection>
  <connection id="39" keepAlive="1" name="Requête - NUIT AS USC3" description="Connexion à la requête « NUIT AS USC3 » dans le classeur." type="5" refreshedVersion="6" background="1" saveData="1">
    <dbPr connection="Provider=Microsoft.Mashup.OleDb.1;Data Source=$Workbook$;Location=NUIT AS USC3;Extended Properties=&quot;&quot;" command="SELECT * FROM [NUIT AS USC3]"/>
  </connection>
  <connection id="40" keepAlive="1" name="Requête - NUIT AS USIC" description="Connexion à la requête « NUIT AS USIC » dans le classeur." type="5" refreshedVersion="6" background="1" saveData="1">
    <dbPr connection="Provider=Microsoft.Mashup.OleDb.1;Data Source=$Workbook$;Location=NUIT AS USIC;Extended Properties=&quot;&quot;" command="SELECT * FROM [NUIT AS USIC]"/>
  </connection>
  <connection id="41" keepAlive="1" name="Requête - NUIT IDE C2" description="Connexion à la requête « NUIT IDE C2 » dans le classeur." type="5" refreshedVersion="6" background="1" saveData="1">
    <dbPr connection="Provider=Microsoft.Mashup.OleDb.1;Data Source=$Workbook$;Location=NUIT IDE C2;Extended Properties=&quot;&quot;" command="SELECT * FROM [NUIT IDE C2]"/>
  </connection>
  <connection id="42" keepAlive="1" name="Requête - NUIT IDE C3" description="Connexion à la requête « NUIT IDE C3 » dans le classeur." type="5" refreshedVersion="6" background="1" saveData="1">
    <dbPr connection="Provider=Microsoft.Mashup.OleDb.1;Data Source=$Workbook$;Location=NUIT IDE C3;Extended Properties=&quot;&quot;" command="SELECT * FROM [NUIT IDE C3]"/>
  </connection>
  <connection id="43" keepAlive="1" name="Requête - NUIT IDE C4" description="Connexion à la requête « NUIT IDE C4 » dans le classeur." type="5" refreshedVersion="6" background="1" saveData="1">
    <dbPr connection="Provider=Microsoft.Mashup.OleDb.1;Data Source=$Workbook$;Location=NUIT IDE C4;Extended Properties=&quot;&quot;" command="SELECT * FROM [NUIT IDE C4]"/>
  </connection>
  <connection id="44" keepAlive="1" name="Requête - NUIT IDE CHIRVASC" description="Connexion à la requête « NUIT IDE CHIRVASC » dans le classeur." type="5" refreshedVersion="6" background="1" saveData="1">
    <dbPr connection="Provider=Microsoft.Mashup.OleDb.1;Data Source=$Workbook$;Location=NUIT IDE CHIRVASC;Extended Properties=&quot;&quot;" command="SELECT * FROM [NUIT IDE CHIRVASC]"/>
  </connection>
  <connection id="45" keepAlive="1" name="Requête - NUIT IDE REA" description="Connexion à la requête « NUIT IDE REA » dans le classeur." type="5" refreshedVersion="6" background="1" saveData="1">
    <dbPr connection="Provider=Microsoft.Mashup.OleDb.1;Data Source=$Workbook$;Location=NUIT IDE REA;Extended Properties=&quot;&quot;" command="SELECT * FROM [NUIT IDE REA]"/>
  </connection>
  <connection id="46" keepAlive="1" name="Requête - NUIT IDE USC1" description="Connexion à la requête « NUIT IDE USC1 » dans le classeur." type="5" refreshedVersion="6" background="1" saveData="1">
    <dbPr connection="Provider=Microsoft.Mashup.OleDb.1;Data Source=$Workbook$;Location=NUIT IDE USC1;Extended Properties=&quot;&quot;" command="SELECT * FROM [NUIT IDE USC1]"/>
  </connection>
  <connection id="47" keepAlive="1" name="Requête - NUIT IDE USC3" description="Connexion à la requête « NUIT IDE USC3 » dans le classeur." type="5" refreshedVersion="6" background="1" saveData="1">
    <dbPr connection="Provider=Microsoft.Mashup.OleDb.1;Data Source=$Workbook$;Location=NUIT IDE USC3;Extended Properties=&quot;&quot;" command="SELECT * FROM [NUIT IDE USC3]"/>
  </connection>
  <connection id="48" keepAlive="1" name="Requête - NUIT IDE USIC" description="Connexion à la requête « NUIT IDE USIC » dans le classeur." type="5" refreshedVersion="6" background="1" saveData="1">
    <dbPr connection="Provider=Microsoft.Mashup.OleDb.1;Data Source=$Workbook$;Location=NUIT IDE USIC;Extended Properties=&quot;&quot;" command="SELECT * FROM [NUIT IDE USIC]"/>
  </connection>
  <connection id="49" keepAlive="1" name="Requête - STERILISATION" description="Connexion à la requête « STERILISATION » dans le classeur." type="5" refreshedVersion="6" background="1" saveData="1">
    <dbPr connection="Provider=Microsoft.Mashup.OleDb.1;Data Source=$Workbook$;Location=STERILISATION;Extended Properties=&quot;&quot;" command="SELECT * FROM [STERILISATION]"/>
  </connection>
</connections>
</file>

<file path=xl/sharedStrings.xml><?xml version="1.0" encoding="utf-8"?>
<sst xmlns="http://schemas.openxmlformats.org/spreadsheetml/2006/main" count="6911" uniqueCount="1039">
  <si>
    <t>Population générique</t>
  </si>
  <si>
    <t>Heures de vacation</t>
  </si>
  <si>
    <t>Temps du final</t>
  </si>
  <si>
    <t>Remplacé</t>
  </si>
  <si>
    <t>CH2</t>
  </si>
  <si>
    <t>IDE</t>
  </si>
  <si>
    <t>0000</t>
  </si>
  <si>
    <t>CDI</t>
  </si>
  <si>
    <t>07h50 - 20h10</t>
  </si>
  <si>
    <t>CCN MG</t>
  </si>
  <si>
    <t>CHIRURGIE 2</t>
  </si>
  <si>
    <t/>
  </si>
  <si>
    <t>VAC</t>
  </si>
  <si>
    <t>CQUA</t>
  </si>
  <si>
    <t>Repos</t>
  </si>
  <si>
    <t>USIC</t>
  </si>
  <si>
    <t>AIDE SOIGNANT</t>
  </si>
  <si>
    <t>CI-A</t>
  </si>
  <si>
    <t>AGENT SERVICES HOSPITALIERS</t>
  </si>
  <si>
    <t>07h00 - 15h00</t>
  </si>
  <si>
    <t>CCN MG
CCN MG</t>
  </si>
  <si>
    <t>SSPI CARDIO INTERVENTIONNELLE
SSPI CARDIO INTERVENTIONNELLE</t>
  </si>
  <si>
    <t>STAMBOULI Ouarda (10215)</t>
  </si>
  <si>
    <t>ENDL</t>
  </si>
  <si>
    <t>08h45 - 19h00</t>
  </si>
  <si>
    <t>AGENT SERVICES ADMIN</t>
  </si>
  <si>
    <t>09h00 - 17h00</t>
  </si>
  <si>
    <t>BLOC OPERATOIRE</t>
  </si>
  <si>
    <t>J</t>
  </si>
  <si>
    <t>NUIT</t>
  </si>
  <si>
    <t>INT</t>
  </si>
  <si>
    <t>INTE</t>
  </si>
  <si>
    <t>C4</t>
  </si>
  <si>
    <t>USIN</t>
  </si>
  <si>
    <t>20h00 - 08h00</t>
  </si>
  <si>
    <t>USC3</t>
  </si>
  <si>
    <t>USC 3</t>
  </si>
  <si>
    <t>SRR3</t>
  </si>
  <si>
    <t>09h00 - 16h30</t>
  </si>
  <si>
    <t>ASS00001</t>
  </si>
  <si>
    <t>ASS00004</t>
  </si>
  <si>
    <t>HJM</t>
  </si>
  <si>
    <t>07h30 - 15h00</t>
  </si>
  <si>
    <t>AMBULATOIRE COURT SEJOUR</t>
  </si>
  <si>
    <t>USC1</t>
  </si>
  <si>
    <t>USC 1</t>
  </si>
  <si>
    <t>REA</t>
  </si>
  <si>
    <t>REANIMATION</t>
  </si>
  <si>
    <t>USN3</t>
  </si>
  <si>
    <t>USN1</t>
  </si>
  <si>
    <t>CH2N</t>
  </si>
  <si>
    <t>HEM2</t>
  </si>
  <si>
    <t>09h00 - 20h00</t>
  </si>
  <si>
    <t>HEMODYNAMIQUE</t>
  </si>
  <si>
    <t>08h00 - 15h30</t>
  </si>
  <si>
    <t>09h00 - 13h00 / 14h00 - 17h00</t>
  </si>
  <si>
    <t>C2N</t>
  </si>
  <si>
    <t>MEDECINE CARDIO 2</t>
  </si>
  <si>
    <t>CI-E</t>
  </si>
  <si>
    <t>16h30 - 22h00</t>
  </si>
  <si>
    <t>POSTE A POURVOIR ASH CARDIO INT3 (PAP000172)</t>
  </si>
  <si>
    <t>REAN</t>
  </si>
  <si>
    <t>CSRI</t>
  </si>
  <si>
    <t>09h00 - 18h30</t>
  </si>
  <si>
    <t>R4E4</t>
  </si>
  <si>
    <t>09h15 - 17h00</t>
  </si>
  <si>
    <t>1U</t>
  </si>
  <si>
    <t>08h00 - 14h10 / 14h50 - 19h40</t>
  </si>
  <si>
    <t>USIC
USIC</t>
  </si>
  <si>
    <t>SSPI CARDIO INTERVENTIONNELLE</t>
  </si>
  <si>
    <t>Pas de niveau 2</t>
  </si>
  <si>
    <t>HJS</t>
  </si>
  <si>
    <t>13h00 - 20h00</t>
  </si>
  <si>
    <t>BR1I</t>
  </si>
  <si>
    <t>Hor. à la carte  08:30 à 16:30</t>
  </si>
  <si>
    <t>RYTHMOLOGIE</t>
  </si>
  <si>
    <t>INT01302</t>
  </si>
  <si>
    <t>COMPL-USC3-12</t>
  </si>
  <si>
    <t>PAP000278</t>
  </si>
  <si>
    <t>RADS</t>
  </si>
  <si>
    <t>13h30 - 20h30</t>
  </si>
  <si>
    <t>BRANCARDIER</t>
  </si>
  <si>
    <t>4MB</t>
  </si>
  <si>
    <t>MEDECINE CARDIO 4
MEDECINE CARDIO 4</t>
  </si>
  <si>
    <t>COMPL-C2-03</t>
  </si>
  <si>
    <t>COMPL-C2-04</t>
  </si>
  <si>
    <t>COMPL-C3-01</t>
  </si>
  <si>
    <t>COMPL-C3-02</t>
  </si>
  <si>
    <t>C3N</t>
  </si>
  <si>
    <t>COMPL-C4-03</t>
  </si>
  <si>
    <t>COMPL-C4-04</t>
  </si>
  <si>
    <t>COMPL-CH2-01</t>
  </si>
  <si>
    <t>COMPL-CH2-02</t>
  </si>
  <si>
    <t>COMPL-CH2-04</t>
  </si>
  <si>
    <t>COMPL-REA-06</t>
  </si>
  <si>
    <t>COMPL-USC-03</t>
  </si>
  <si>
    <t>COMPL-USC-07</t>
  </si>
  <si>
    <t>COMPL-USC3-1</t>
  </si>
  <si>
    <t>COMPL-USIC-03</t>
  </si>
  <si>
    <t>SCI3</t>
  </si>
  <si>
    <t>TEMP1-DARTHI</t>
  </si>
  <si>
    <t>INTC</t>
  </si>
  <si>
    <t>R4E5</t>
  </si>
  <si>
    <t>08h00 - 19h15</t>
  </si>
  <si>
    <t>CSRA</t>
  </si>
  <si>
    <t>10h00 - 19h30</t>
  </si>
  <si>
    <t>CONSULTATIONS SANS RDV</t>
  </si>
  <si>
    <t>INT0001744</t>
  </si>
  <si>
    <t>US3A</t>
  </si>
  <si>
    <t>07h20 - 14h00 / 14h40 - 19h00</t>
  </si>
  <si>
    <t>USC 3
USC 3</t>
  </si>
  <si>
    <t>ECHS</t>
  </si>
  <si>
    <t>13h00 - 19h00</t>
  </si>
  <si>
    <t>TEMP1-NANDIA</t>
  </si>
  <si>
    <t>2MB</t>
  </si>
  <si>
    <t>CI-C</t>
  </si>
  <si>
    <t>09h30 - 17h30</t>
  </si>
  <si>
    <t>PERSONNEL ECONOMAT
PERSONNEL ECONOMAT</t>
  </si>
  <si>
    <t>SS1</t>
  </si>
  <si>
    <t>INT0001910</t>
  </si>
  <si>
    <t>TEMP1-ELHYAM</t>
  </si>
  <si>
    <t>C2</t>
  </si>
  <si>
    <t>SCI2</t>
  </si>
  <si>
    <t>09h30 - 20h30</t>
  </si>
  <si>
    <t>12h30 - 20h00</t>
  </si>
  <si>
    <t>INT0002121</t>
  </si>
  <si>
    <t>TEMP1-GARBLA</t>
  </si>
  <si>
    <t>HEM1</t>
  </si>
  <si>
    <t>08h00 - 19h00</t>
  </si>
  <si>
    <t>3MB</t>
  </si>
  <si>
    <t>C3</t>
  </si>
  <si>
    <t>DOPP</t>
  </si>
  <si>
    <t>08h30 - 18h30</t>
  </si>
  <si>
    <t>LE TRECOLE Benjamin (10202)</t>
  </si>
  <si>
    <t>R4E1</t>
  </si>
  <si>
    <t>07h45 - 19h00</t>
  </si>
  <si>
    <t>BRY1</t>
  </si>
  <si>
    <t>CI-D</t>
  </si>
  <si>
    <t>14h00 - 22h00</t>
  </si>
  <si>
    <t>ECGB</t>
  </si>
  <si>
    <t>08h00 - 12h00 / 13h30 - 16h30</t>
  </si>
  <si>
    <t>HCD</t>
  </si>
  <si>
    <t>SCI1</t>
  </si>
  <si>
    <t>ECHM</t>
  </si>
  <si>
    <t>09h00 - 15h45</t>
  </si>
  <si>
    <t>3MR</t>
  </si>
  <si>
    <t>2MR</t>
  </si>
  <si>
    <t>MEDECINE CARDIO 4
MEDECINE CARDIO 2</t>
  </si>
  <si>
    <t>US3B</t>
  </si>
  <si>
    <t>TEMP1-KOFNAO</t>
  </si>
  <si>
    <t>INT0001111</t>
  </si>
  <si>
    <t>3CR</t>
  </si>
  <si>
    <t>CHIRURGIE 2
CHIRURGIE 2</t>
  </si>
  <si>
    <t>SRR2</t>
  </si>
  <si>
    <t>TEMP1-LUNALI</t>
  </si>
  <si>
    <t>BLO1</t>
  </si>
  <si>
    <t>SSPI RADIO</t>
  </si>
  <si>
    <t>TEMP1-MASDIA</t>
  </si>
  <si>
    <t>TEMP3-MASDIEN</t>
  </si>
  <si>
    <t>C4R</t>
  </si>
  <si>
    <t>08h00 - 16h00</t>
  </si>
  <si>
    <t>3CB</t>
  </si>
  <si>
    <t>BRY2</t>
  </si>
  <si>
    <t>09h00 - 20h15</t>
  </si>
  <si>
    <t>REANIMATION
REANIMATION</t>
  </si>
  <si>
    <t>TEMP1-NDJMIC</t>
  </si>
  <si>
    <t>MULM</t>
  </si>
  <si>
    <t>Hor. à la carte  09:00 à 16:00</t>
  </si>
  <si>
    <t>BRANCARDIER BLOC INTER</t>
  </si>
  <si>
    <t>INT0001988</t>
  </si>
  <si>
    <t>AMBM</t>
  </si>
  <si>
    <t>07h30 - 18h15</t>
  </si>
  <si>
    <t>ENDO</t>
  </si>
  <si>
    <t>08h00 - 18h15</t>
  </si>
  <si>
    <t>HJ06</t>
  </si>
  <si>
    <t>RADM</t>
  </si>
  <si>
    <t>07h30 - 14h00</t>
  </si>
  <si>
    <t>4M/J</t>
  </si>
  <si>
    <t>SECRETARIAT
SECRETARIAT</t>
  </si>
  <si>
    <t>PMS1</t>
  </si>
  <si>
    <t>POSTE A POURVOIR ARCHIVES (PAP01247)</t>
  </si>
  <si>
    <t>PAP00057</t>
  </si>
  <si>
    <t>PAP00069</t>
  </si>
  <si>
    <t>PAP00073</t>
  </si>
  <si>
    <t>PAP000186</t>
  </si>
  <si>
    <t>PAP00038</t>
  </si>
  <si>
    <t>PAP00077</t>
  </si>
  <si>
    <t>C4N</t>
  </si>
  <si>
    <t>PAP000132</t>
  </si>
  <si>
    <t>PAP000180</t>
  </si>
  <si>
    <t>PAP000350</t>
  </si>
  <si>
    <t>PAP002214</t>
  </si>
  <si>
    <t>PAP000153</t>
  </si>
  <si>
    <t>PAP000172</t>
  </si>
  <si>
    <t>PAP0001020</t>
  </si>
  <si>
    <t>CSR</t>
  </si>
  <si>
    <t>07h00 - 14h30</t>
  </si>
  <si>
    <t>PAP001226</t>
  </si>
  <si>
    <t>PAP001230</t>
  </si>
  <si>
    <t>PAP000106</t>
  </si>
  <si>
    <t>PAP00039</t>
  </si>
  <si>
    <t>PAP01246</t>
  </si>
  <si>
    <t>PAP001512</t>
  </si>
  <si>
    <t>PAP000151</t>
  </si>
  <si>
    <t>PAP000100</t>
  </si>
  <si>
    <t>PAP00087</t>
  </si>
  <si>
    <t>PAP00032</t>
  </si>
  <si>
    <t>PAP00031</t>
  </si>
  <si>
    <t>PAP00059</t>
  </si>
  <si>
    <t>PAP000123</t>
  </si>
  <si>
    <t>PAP00030</t>
  </si>
  <si>
    <t>PAP00099</t>
  </si>
  <si>
    <t>PAP000160</t>
  </si>
  <si>
    <t>PAP00051</t>
  </si>
  <si>
    <t>PAP000102</t>
  </si>
  <si>
    <t>PAP00068</t>
  </si>
  <si>
    <t>SS2</t>
  </si>
  <si>
    <t>PAP000143</t>
  </si>
  <si>
    <t>PAP000131</t>
  </si>
  <si>
    <t>PAP00060</t>
  </si>
  <si>
    <t>PAP00061</t>
  </si>
  <si>
    <t>PAP000175</t>
  </si>
  <si>
    <t>CI-B</t>
  </si>
  <si>
    <t>08h30 - 16h30</t>
  </si>
  <si>
    <t>INT0001411</t>
  </si>
  <si>
    <t>F</t>
  </si>
  <si>
    <t>INT003230</t>
  </si>
  <si>
    <t>R4I3</t>
  </si>
  <si>
    <t>GRALL Hervé (10047)</t>
  </si>
  <si>
    <t>MEDECINE CARDIO 2
MEDECINE CARDIO 2</t>
  </si>
  <si>
    <t>AMBS</t>
  </si>
  <si>
    <t>08h45 - 20h00</t>
  </si>
  <si>
    <t>SRR1</t>
  </si>
  <si>
    <t>08h30 - 19h30</t>
  </si>
  <si>
    <t>R4I2</t>
  </si>
  <si>
    <t>US1B</t>
  </si>
  <si>
    <t>C3R</t>
  </si>
  <si>
    <t>INT0001616</t>
  </si>
  <si>
    <t>COMPL-CH2-06</t>
  </si>
  <si>
    <t>COMPL-USIC-08</t>
  </si>
  <si>
    <t>AS</t>
  </si>
  <si>
    <t>Concatener</t>
  </si>
  <si>
    <t>Correspondance des codes horaires / service</t>
  </si>
  <si>
    <t>Codes horaires initiaux</t>
  </si>
  <si>
    <t>Codes horaires modifiés</t>
  </si>
  <si>
    <t>Jour/Nuit</t>
  </si>
  <si>
    <t>Jour(s)</t>
  </si>
  <si>
    <t>RYTHMO</t>
  </si>
  <si>
    <t>C234</t>
  </si>
  <si>
    <t>SCM</t>
  </si>
  <si>
    <t>Nuit(s)</t>
  </si>
  <si>
    <t>C2S3</t>
  </si>
  <si>
    <t>C3+H</t>
  </si>
  <si>
    <t>C4C2</t>
  </si>
  <si>
    <t>C4S1</t>
  </si>
  <si>
    <t>CA03</t>
  </si>
  <si>
    <t>CA04</t>
  </si>
  <si>
    <t>CH2R</t>
  </si>
  <si>
    <t>CSR2</t>
  </si>
  <si>
    <t>END1</t>
  </si>
  <si>
    <t>END2</t>
  </si>
  <si>
    <t>END3</t>
  </si>
  <si>
    <t>END4</t>
  </si>
  <si>
    <t>HEMO</t>
  </si>
  <si>
    <t>IHCD</t>
  </si>
  <si>
    <t>INC2</t>
  </si>
  <si>
    <t>INC3</t>
  </si>
  <si>
    <t>INC4</t>
  </si>
  <si>
    <t>INCV</t>
  </si>
  <si>
    <t>USC</t>
  </si>
  <si>
    <t>INTR</t>
  </si>
  <si>
    <t>INTU</t>
  </si>
  <si>
    <t>PHLE</t>
  </si>
  <si>
    <t>RCHN</t>
  </si>
  <si>
    <t>SSPIRADIO</t>
  </si>
  <si>
    <t>SSPIBLOC</t>
  </si>
  <si>
    <t>SSP1</t>
  </si>
  <si>
    <t>SSPI</t>
  </si>
  <si>
    <t>US1I</t>
  </si>
  <si>
    <t>USCD</t>
  </si>
  <si>
    <t>USCH</t>
  </si>
  <si>
    <t>UUC2</t>
  </si>
  <si>
    <t>UURG</t>
  </si>
  <si>
    <t>Planning</t>
  </si>
  <si>
    <t>Edition pointage journalier</t>
  </si>
  <si>
    <t>Pour la multi-sélection : Présents journaliers</t>
  </si>
  <si>
    <t>CH2  07h50-20h10 (-00h40)</t>
  </si>
  <si>
    <t>USIC 07h50-20h10 (-00h40)</t>
  </si>
  <si>
    <t>CI-A 07h00-12h00  
CI-A 13h00-15h00</t>
  </si>
  <si>
    <t>CP   Congés payés</t>
  </si>
  <si>
    <t>CSAB Congé sabbatique</t>
  </si>
  <si>
    <t>USIN 20h00-08h00 (00h40)</t>
  </si>
  <si>
    <t>USC3 07h50-20h10 (-00h40)</t>
  </si>
  <si>
    <t>MAL  Maladie</t>
  </si>
  <si>
    <t>HJM  07h30-15h00 (-00h30)</t>
  </si>
  <si>
    <t>USC1 07h50-20h10 (-00h40)</t>
  </si>
  <si>
    <t>AAQ  Absence à qualifier</t>
  </si>
  <si>
    <t>REA  07h50-20h10 (-00h40)</t>
  </si>
  <si>
    <t>CH2N 20h00-08h00 (00h40)</t>
  </si>
  <si>
    <t>CPAR Congés parental d’éducation</t>
  </si>
  <si>
    <t>USN3 20h00-08h00 (00h40)</t>
  </si>
  <si>
    <t>C2N  20h00-08h00 (00h40)</t>
  </si>
  <si>
    <t>-1   Moins 1</t>
  </si>
  <si>
    <t>REAN 20h00-08h00 (00h40)</t>
  </si>
  <si>
    <t>USN1 20h00-08h00 (00h40)</t>
  </si>
  <si>
    <t>1U   08h00-14h10 (-00h30)     
1U   14h50-19h40 (-00h30)</t>
  </si>
  <si>
    <t>BR1I 08h30-16h30 (-01h00)</t>
  </si>
  <si>
    <t>RADS 13h30-20h30</t>
  </si>
  <si>
    <t>4MB  08h00-14h10 (-00h30)     
4MB  14h50-19h40 (-00h30)</t>
  </si>
  <si>
    <t>PAP  Poste à pourvoir</t>
  </si>
  <si>
    <t>SCI3 09h00-17h00 (-01h00)</t>
  </si>
  <si>
    <t>CSRA 10h00-19h30 (-00h45)</t>
  </si>
  <si>
    <t>MAT  Maternité</t>
  </si>
  <si>
    <t>ECHS 13h00-19h00 (00h20)</t>
  </si>
  <si>
    <t>CI-C 09h30-12h00  
CI-C 13h00-17h30</t>
  </si>
  <si>
    <t>CSS  Congés sans solde</t>
  </si>
  <si>
    <t>SCI2 09h30-20h30 (-00h30)</t>
  </si>
  <si>
    <t>HEM1 08h00-19h00 (-00h30)</t>
  </si>
  <si>
    <t>DOPP 08h30-18h30 (-01h00)</t>
  </si>
  <si>
    <t>C2   07h50-20h10 (-00h40)</t>
  </si>
  <si>
    <t>CI-D 14h00-22h00 (-01h00)</t>
  </si>
  <si>
    <t>ECHM 09h00-15h45 (00h30)</t>
  </si>
  <si>
    <t>2MR  07h20-14h00 (-00h30)     
2MR  14h40-19h00 (-00h30)</t>
  </si>
  <si>
    <t>3CR  07h20-14h00 (-00h30)     
3CR  14h40-19h00 (-00h30)</t>
  </si>
  <si>
    <t>INV  Invalidité</t>
  </si>
  <si>
    <t>BLO1 08h00-15h30 (-00h30)</t>
  </si>
  <si>
    <t>US3B 08h00-14h10 (-00h30)     
US3B 14h50-19h40 (-00h30)</t>
  </si>
  <si>
    <t>3CB  08h00-14h10 (-00h30)     
3CB  14h50-19h40 (-00h30)</t>
  </si>
  <si>
    <t>AMBM 07h30-18h15 (-00h45)</t>
  </si>
  <si>
    <t>HJ06 12h30-20h00 (-00h30)</t>
  </si>
  <si>
    <t>RADM 07h30-14h00</t>
  </si>
  <si>
    <t>PMS1 09h00-13h00  
PMS1 14h00-17h00</t>
  </si>
  <si>
    <t>R4E5 08h00-19h15 (-00h45)</t>
  </si>
  <si>
    <t>J    09h00-17h00 (-01h00)</t>
  </si>
  <si>
    <t>2MB  08h00-14h10 (-00h30)     
2MB  14h50-19h40 (-00h30)</t>
  </si>
  <si>
    <t>R4I2 08h00-19h15 (-00h45)</t>
  </si>
  <si>
    <t>ATRR Accident de travail</t>
  </si>
  <si>
    <t>R4I3 09h00-20h15 (-00h45)</t>
  </si>
  <si>
    <t>SRR3 09h00-16h30 (-00h30)</t>
  </si>
  <si>
    <t>Service concerné ?</t>
  </si>
  <si>
    <t>Intégration</t>
  </si>
  <si>
    <t>SSPI BLOC</t>
  </si>
  <si>
    <t>IDE BLOC</t>
  </si>
  <si>
    <t>Externe</t>
  </si>
  <si>
    <t>Interne</t>
  </si>
  <si>
    <t>SSPICARDIO</t>
  </si>
  <si>
    <t>ENDA</t>
  </si>
  <si>
    <t>07h00 - 19h15</t>
  </si>
  <si>
    <t>B</t>
  </si>
  <si>
    <t>B    09h00-17h00 (-01h00)</t>
  </si>
  <si>
    <t>INT000867</t>
  </si>
  <si>
    <t>BL16</t>
  </si>
  <si>
    <t>06h45 - 14h15</t>
  </si>
  <si>
    <t>BL16 06h45-14h15 (-00h30)</t>
  </si>
  <si>
    <t>BL21</t>
  </si>
  <si>
    <t>07h45 - 15h15</t>
  </si>
  <si>
    <t>BL21 07h45-15h15 (-00h30)</t>
  </si>
  <si>
    <t>V</t>
  </si>
  <si>
    <t>CAR1</t>
  </si>
  <si>
    <t>07h00 - 19h00</t>
  </si>
  <si>
    <t>CAR1 07h00-19h00 (-00h20)</t>
  </si>
  <si>
    <t>F°B</t>
  </si>
  <si>
    <t>08h00 - 20h00</t>
  </si>
  <si>
    <t>V    08h00-20h00 (-00h20)</t>
  </si>
  <si>
    <t>BL22</t>
  </si>
  <si>
    <t>13h00 - 20h30</t>
  </si>
  <si>
    <t>BL22 13h00-20h30 (-00h30)</t>
  </si>
  <si>
    <t>08h30 - 19h45</t>
  </si>
  <si>
    <t>N</t>
  </si>
  <si>
    <t>17h00 - 01h00</t>
  </si>
  <si>
    <t>BLOC OPERATOIRE
BLOC OPERATOIRE</t>
  </si>
  <si>
    <t>N    17h00-20h00 (-00h20)     
N    20h40-01h00</t>
  </si>
  <si>
    <t>Cbis</t>
  </si>
  <si>
    <t>11h00 - 19h00</t>
  </si>
  <si>
    <t>BORGES TAVARES Maria (11911)</t>
  </si>
  <si>
    <t>CI-E 16h30-22h00</t>
  </si>
  <si>
    <t>PAP IDE C3</t>
  </si>
  <si>
    <t>PAP000500</t>
  </si>
  <si>
    <t>PAP001222</t>
  </si>
  <si>
    <t>PAP001101</t>
  </si>
  <si>
    <t>10h30 - 21h30</t>
  </si>
  <si>
    <t>BL18</t>
  </si>
  <si>
    <t>14h00 - 21h30</t>
  </si>
  <si>
    <t>TEMP1-SILBRI</t>
  </si>
  <si>
    <t>CI-B 08h30-12h00  
CI-B 13h00-16h30</t>
  </si>
  <si>
    <t>R4E1 07h45-19h00 (-00h45)</t>
  </si>
  <si>
    <t>HEM2 09h00-20h00 (-00h30)</t>
  </si>
  <si>
    <t>INT-BLOC06</t>
  </si>
  <si>
    <t>ENDOSCOPIE</t>
  </si>
  <si>
    <t>USICN</t>
  </si>
  <si>
    <t>USC1N</t>
  </si>
  <si>
    <t>USC3N</t>
  </si>
  <si>
    <t>BRANC. CARDIO INTER.</t>
  </si>
  <si>
    <t>BRANC. BLOC</t>
  </si>
  <si>
    <t>Matricule</t>
  </si>
  <si>
    <t>Nom Prénom</t>
  </si>
  <si>
    <t>Code ou abrégé de l'horaire</t>
  </si>
  <si>
    <t>Poste</t>
  </si>
  <si>
    <t>Contrat</t>
  </si>
  <si>
    <t>Date</t>
  </si>
  <si>
    <t>Libellé de l'horaire</t>
  </si>
  <si>
    <t>Societe</t>
  </si>
  <si>
    <t>Service</t>
  </si>
  <si>
    <t>CHIR VASC</t>
  </si>
  <si>
    <t>SSPI CARDIO</t>
  </si>
  <si>
    <t>BLOC</t>
  </si>
  <si>
    <t>CSRDV</t>
  </si>
  <si>
    <t>CONSULT. SANS RDV</t>
  </si>
  <si>
    <t>INT001329</t>
  </si>
  <si>
    <t>INT00922</t>
  </si>
  <si>
    <t>INT0001538</t>
  </si>
  <si>
    <t>STE2</t>
  </si>
  <si>
    <t>Hor. à la carte  09:30 à 20:00</t>
  </si>
  <si>
    <t>STERILISATION</t>
  </si>
  <si>
    <t>STE2 09h30-20h00 (-00h30)</t>
  </si>
  <si>
    <t>INT01265</t>
  </si>
  <si>
    <t>STE1</t>
  </si>
  <si>
    <t>POSTE A POURVOIR IDE SSPI RYTHMO (PAP00051)</t>
  </si>
  <si>
    <t>SRR2 09h30-20h30 (-00h30)</t>
  </si>
  <si>
    <t>INT01145</t>
  </si>
  <si>
    <t>BLO2</t>
  </si>
  <si>
    <t>BLO2 12h30-20h00 (-00h30)</t>
  </si>
  <si>
    <t>STE3</t>
  </si>
  <si>
    <t>14h30 - 22h00</t>
  </si>
  <si>
    <t>INT00920</t>
  </si>
  <si>
    <t>SS1  09h00-20h00 (-00h30)</t>
  </si>
  <si>
    <t>INT01056</t>
  </si>
  <si>
    <t>INT01079</t>
  </si>
  <si>
    <t>INT00919</t>
  </si>
  <si>
    <t>STE4</t>
  </si>
  <si>
    <t>AGENT DE STERILISATION</t>
  </si>
  <si>
    <t>INT000355</t>
  </si>
  <si>
    <t>INT01090</t>
  </si>
  <si>
    <t>RCF  Récup. Jours Fériés</t>
  </si>
  <si>
    <t>MULM 09h00-16h00</t>
  </si>
  <si>
    <t>BAH Ibrahima (10057)</t>
  </si>
  <si>
    <t>INT000706</t>
  </si>
  <si>
    <t>TEMP1-OUASIW</t>
  </si>
  <si>
    <t>INT001254</t>
  </si>
  <si>
    <t>INT0001530</t>
  </si>
  <si>
    <t>INT00923</t>
  </si>
  <si>
    <t>AMBU</t>
  </si>
  <si>
    <t>AMBULATOIRE</t>
  </si>
  <si>
    <t>Column2</t>
  </si>
  <si>
    <t>Column3</t>
  </si>
  <si>
    <t>Column4</t>
  </si>
  <si>
    <t>BRANC. GENERAUX</t>
  </si>
  <si>
    <t>ECG3</t>
  </si>
  <si>
    <t>ECG</t>
  </si>
  <si>
    <t>ECG3 08h00-15h30 (-00h30)</t>
  </si>
  <si>
    <t>POSTE A POURVOIR IDE AMBU (PAP001230)</t>
  </si>
  <si>
    <t>POSTE A POURVOIR IDE NUIT REA 12 (PAP00032)</t>
  </si>
  <si>
    <t>BRY2 09h00-20h15 (-00h45)</t>
  </si>
  <si>
    <t>BCI1</t>
  </si>
  <si>
    <t>SECRETAIRE MEDICALE</t>
  </si>
  <si>
    <t>09h30 - 17h00</t>
  </si>
  <si>
    <t>BCI1 09h30-17h00 (-00h30)</t>
  </si>
  <si>
    <t>INTC 07h50-20h10 (-00h40)</t>
  </si>
  <si>
    <t>ECG1</t>
  </si>
  <si>
    <t>SCM!</t>
  </si>
  <si>
    <t>ECHOGRAPHIE</t>
  </si>
  <si>
    <t>SCM+</t>
  </si>
  <si>
    <t>09h00 - 12h00</t>
  </si>
  <si>
    <t>TAYA Cynda (11650)</t>
  </si>
  <si>
    <t>HJS  13h00-20h00</t>
  </si>
  <si>
    <t>SCI1 08h00-19h00 (-00h30)</t>
  </si>
  <si>
    <t>Sm20</t>
  </si>
  <si>
    <t>SECRETARIAT</t>
  </si>
  <si>
    <t>Sm20 09h00-16h30 (-00h30)</t>
  </si>
  <si>
    <t>VUCKOVIC Jasmina (10375)</t>
  </si>
  <si>
    <t>INT000874</t>
  </si>
  <si>
    <t>Cbis 11h00-19h00 (-01h00)</t>
  </si>
  <si>
    <t>LAFORTUNE-RILHAC Florence (10265)</t>
  </si>
  <si>
    <t>AMBS 08h45-20h00 (-00h45)</t>
  </si>
  <si>
    <t>ENDA 07h00-19h15 (-00h45)</t>
  </si>
  <si>
    <t>SCM6</t>
  </si>
  <si>
    <t>DROUILLY Corentine (10275)</t>
  </si>
  <si>
    <t>SCM7</t>
  </si>
  <si>
    <t>08h00 - 18h30</t>
  </si>
  <si>
    <t>DEHOUM Sadek (11026)</t>
  </si>
  <si>
    <t>BL02</t>
  </si>
  <si>
    <t>09h30 - 12h00 / 12h30 - 17h00</t>
  </si>
  <si>
    <t>BL02 09h30-12h00  
BL02 12h30-17h00</t>
  </si>
  <si>
    <t>HERMANN Hugues (10108)</t>
  </si>
  <si>
    <t>MTH  Mi-temps thérapeutique</t>
  </si>
  <si>
    <t>MRAIHI Shaïma (11007)</t>
  </si>
  <si>
    <t>POSTE A POURVOIR IDE NUIT USC 3 (PAP000123)</t>
  </si>
  <si>
    <t>COMP-ECG-03</t>
  </si>
  <si>
    <t>Horaire</t>
  </si>
  <si>
    <t>09:00 à 16:00</t>
  </si>
  <si>
    <t>08:30 à 16:30</t>
  </si>
  <si>
    <t>12/08/2022 Ven</t>
  </si>
  <si>
    <t>ZRIBI Amel (10164)</t>
  </si>
  <si>
    <t>DIALLO Symbala (10287)</t>
  </si>
  <si>
    <t>POSTE A POURVOIR IDE AMBULATOIRE (PAP000106)</t>
  </si>
  <si>
    <t>SAIDANI Mohammed (10327)</t>
  </si>
  <si>
    <t>FOURNOU Anaïs (10632)</t>
  </si>
  <si>
    <t>CHEMLEKH Cilia (11652)</t>
  </si>
  <si>
    <t>EL AMRI Bahyja (10242)</t>
  </si>
  <si>
    <t>Eco6</t>
  </si>
  <si>
    <t>Eco6 09h00-13h00  
Eco6 14h00-17h00</t>
  </si>
  <si>
    <t>TP   Temps Partiel</t>
  </si>
  <si>
    <t>SCM7 08h00-18h30 (-00h30)</t>
  </si>
  <si>
    <t>PANDION Frédérique (11763)</t>
  </si>
  <si>
    <t>SIMEON Kathia (11057)</t>
  </si>
  <si>
    <t>NSONA MAFUTA Natalia (11061)</t>
  </si>
  <si>
    <t>MAGNE Jeanne (11042)</t>
  </si>
  <si>
    <t>POSTE A POURVOIR IDE NUIT C2 (PAP000151)</t>
  </si>
  <si>
    <t>AMMON Cindy (10225)</t>
  </si>
  <si>
    <t>SEYCHELLES Nosicaa (10111)</t>
  </si>
  <si>
    <t>LOZIRON Nathalie (10771)</t>
  </si>
  <si>
    <t>JULIARD Elise (10120)</t>
  </si>
  <si>
    <t>GADKO Nicolas (10157)</t>
  </si>
  <si>
    <t>08h15 - 19h30</t>
  </si>
  <si>
    <t>DASILVA Ngatika (10096)</t>
  </si>
  <si>
    <t>GUERRERO Mélanie (11340)</t>
  </si>
  <si>
    <t>BOULAIN Florence (10817)</t>
  </si>
  <si>
    <t>BRY1 08h30-19h45 (-00h45)</t>
  </si>
  <si>
    <t>3RB</t>
  </si>
  <si>
    <t>3RB  08h00-14h10 (-00h30)     
3RB  14h50-19h40 (-00h30)</t>
  </si>
  <si>
    <t>SCM5</t>
  </si>
  <si>
    <t>BL18 14h00-21h30 (-00h30)</t>
  </si>
  <si>
    <t>DJAHNINE Djamila (10389)</t>
  </si>
  <si>
    <t>POKOU Faria (10172)</t>
  </si>
  <si>
    <t>USC 1
USC 1</t>
  </si>
  <si>
    <t>US1B 07h20-14h00 (-00h30)     
US1B 14h40-19h00 (-00h30)</t>
  </si>
  <si>
    <t>POSTE A POURVOIR 2 IDE NUIT USC 3 (PAP00057)</t>
  </si>
  <si>
    <t>ECHO</t>
  </si>
  <si>
    <t>SCM°</t>
  </si>
  <si>
    <t>SCM2</t>
  </si>
  <si>
    <t>SCM3</t>
  </si>
  <si>
    <t>SCM0</t>
  </si>
  <si>
    <t>ECG2</t>
  </si>
  <si>
    <t>JC2</t>
  </si>
  <si>
    <t>Pointage du personnel de jour du :</t>
  </si>
  <si>
    <t>Coordonnées</t>
  </si>
  <si>
    <t>DOPP : XXXX</t>
  </si>
  <si>
    <t>ECHO : XXXX</t>
  </si>
  <si>
    <t>MULTI : XXXX</t>
  </si>
  <si>
    <t>RADIO : XXXX</t>
  </si>
  <si>
    <t>Type de contrat</t>
  </si>
  <si>
    <t>Vacation</t>
  </si>
  <si>
    <t>CDD</t>
  </si>
  <si>
    <t>12/08/2022</t>
  </si>
  <si>
    <t>Anomalie type de contrat</t>
  </si>
  <si>
    <t>Anomalie population</t>
  </si>
  <si>
    <t>Type d'erreur</t>
  </si>
  <si>
    <t>Ok</t>
  </si>
  <si>
    <t>Anomalie population/contrat</t>
  </si>
  <si>
    <t>Contrôler population</t>
  </si>
  <si>
    <t>Anomalie paramétrage octime</t>
  </si>
  <si>
    <t>Salarié 1</t>
  </si>
  <si>
    <t>Salarié 2</t>
  </si>
  <si>
    <t>Salarié 3</t>
  </si>
  <si>
    <t>Salarié 4</t>
  </si>
  <si>
    <t>Salarié 5</t>
  </si>
  <si>
    <t>Salarié 6</t>
  </si>
  <si>
    <t>Salarié 7</t>
  </si>
  <si>
    <t>Salarié 8</t>
  </si>
  <si>
    <t>Salarié 9</t>
  </si>
  <si>
    <t>Salarié 10</t>
  </si>
  <si>
    <t>Salarié 11</t>
  </si>
  <si>
    <t>Salarié 12</t>
  </si>
  <si>
    <t>Salarié 13</t>
  </si>
  <si>
    <t>Salarié 14</t>
  </si>
  <si>
    <t>Salarié 15</t>
  </si>
  <si>
    <t>Salarié 16</t>
  </si>
  <si>
    <t>Salarié 17</t>
  </si>
  <si>
    <t>Salarié 18</t>
  </si>
  <si>
    <t>Salarié 19</t>
  </si>
  <si>
    <t>Salarié 20</t>
  </si>
  <si>
    <t>Salarié 21</t>
  </si>
  <si>
    <t>Salarié 22</t>
  </si>
  <si>
    <t>Salarié 23</t>
  </si>
  <si>
    <t>Salarié 24</t>
  </si>
  <si>
    <t>Salarié 25</t>
  </si>
  <si>
    <t>Salarié 26</t>
  </si>
  <si>
    <t>Salarié 27</t>
  </si>
  <si>
    <t>Salarié 28</t>
  </si>
  <si>
    <t>Salarié 29</t>
  </si>
  <si>
    <t>Salarié 30</t>
  </si>
  <si>
    <t>Salarié 31</t>
  </si>
  <si>
    <t>Salarié 32</t>
  </si>
  <si>
    <t>Salarié 33</t>
  </si>
  <si>
    <t>Salarié 34</t>
  </si>
  <si>
    <t>Salarié 35</t>
  </si>
  <si>
    <t>Salarié 36</t>
  </si>
  <si>
    <t>Salarié 37</t>
  </si>
  <si>
    <t>Salarié 38</t>
  </si>
  <si>
    <t>Salarié 39</t>
  </si>
  <si>
    <t>Salarié 40</t>
  </si>
  <si>
    <t>Salarié 41</t>
  </si>
  <si>
    <t>Salarié 42</t>
  </si>
  <si>
    <t>Salarié 43</t>
  </si>
  <si>
    <t>Salarié 44</t>
  </si>
  <si>
    <t>Salarié 45</t>
  </si>
  <si>
    <t>Salarié 46</t>
  </si>
  <si>
    <t>Salarié 47</t>
  </si>
  <si>
    <t>Salarié 48</t>
  </si>
  <si>
    <t>Salarié 49</t>
  </si>
  <si>
    <t>Salarié 50</t>
  </si>
  <si>
    <t>Salarié 51</t>
  </si>
  <si>
    <t>Salarié 52</t>
  </si>
  <si>
    <t>Salarié 53</t>
  </si>
  <si>
    <t>Salarié 54</t>
  </si>
  <si>
    <t>Salarié 55</t>
  </si>
  <si>
    <t>Salarié 56</t>
  </si>
  <si>
    <t>Salarié 57</t>
  </si>
  <si>
    <t>Salarié 58</t>
  </si>
  <si>
    <t>Salarié 59</t>
  </si>
  <si>
    <t>Salarié 60</t>
  </si>
  <si>
    <t>Salarié 61</t>
  </si>
  <si>
    <t>Salarié 62</t>
  </si>
  <si>
    <t>Salarié 63</t>
  </si>
  <si>
    <t>Salarié 64</t>
  </si>
  <si>
    <t>Salarié 65</t>
  </si>
  <si>
    <t>Salarié 66</t>
  </si>
  <si>
    <t>Salarié 67</t>
  </si>
  <si>
    <t>Salarié 68</t>
  </si>
  <si>
    <t>Salarié 69</t>
  </si>
  <si>
    <t>Salarié 70</t>
  </si>
  <si>
    <t>Salarié 71</t>
  </si>
  <si>
    <t>Salarié 72</t>
  </si>
  <si>
    <t>Salarié 73</t>
  </si>
  <si>
    <t>Salarié 74</t>
  </si>
  <si>
    <t>Salarié 75</t>
  </si>
  <si>
    <t>Salarié 76</t>
  </si>
  <si>
    <t>Salarié 77</t>
  </si>
  <si>
    <t>Salarié 78</t>
  </si>
  <si>
    <t>Salarié 79</t>
  </si>
  <si>
    <t>Salarié 80</t>
  </si>
  <si>
    <t>Salarié 81</t>
  </si>
  <si>
    <t>Salarié 82</t>
  </si>
  <si>
    <t>Salarié 83</t>
  </si>
  <si>
    <t>Salarié 84</t>
  </si>
  <si>
    <t>Salarié 85</t>
  </si>
  <si>
    <t>Salarié 86</t>
  </si>
  <si>
    <t>Salarié 87</t>
  </si>
  <si>
    <t>Salarié 88</t>
  </si>
  <si>
    <t>Salarié 89</t>
  </si>
  <si>
    <t>Salarié 90</t>
  </si>
  <si>
    <t>Salarié 91</t>
  </si>
  <si>
    <t>Salarié 92</t>
  </si>
  <si>
    <t>Salarié 93</t>
  </si>
  <si>
    <t>Salarié 94</t>
  </si>
  <si>
    <t>Salarié 95</t>
  </si>
  <si>
    <t>Salarié 96</t>
  </si>
  <si>
    <t>Salarié 97</t>
  </si>
  <si>
    <t>Salarié 98</t>
  </si>
  <si>
    <t>Salarié 99</t>
  </si>
  <si>
    <t>Salarié 100</t>
  </si>
  <si>
    <t>Salarié 101</t>
  </si>
  <si>
    <t>Salarié 102</t>
  </si>
  <si>
    <t>Salarié 103</t>
  </si>
  <si>
    <t>Salarié 104</t>
  </si>
  <si>
    <t>Salarié 105</t>
  </si>
  <si>
    <t>Salarié 106</t>
  </si>
  <si>
    <t>Salarié 107</t>
  </si>
  <si>
    <t>Salarié 108</t>
  </si>
  <si>
    <t>Salarié 109</t>
  </si>
  <si>
    <t>Salarié 110</t>
  </si>
  <si>
    <t>Salarié 111</t>
  </si>
  <si>
    <t>Salarié 112</t>
  </si>
  <si>
    <t>Salarié 113</t>
  </si>
  <si>
    <t>Salarié 114</t>
  </si>
  <si>
    <t>Salarié 115</t>
  </si>
  <si>
    <t>Salarié 116</t>
  </si>
  <si>
    <t>Salarié 117</t>
  </si>
  <si>
    <t>Salarié 118</t>
  </si>
  <si>
    <t>Salarié 119</t>
  </si>
  <si>
    <t>Salarié 120</t>
  </si>
  <si>
    <t>Salarié 121</t>
  </si>
  <si>
    <t>Salarié 122</t>
  </si>
  <si>
    <t>Salarié 123</t>
  </si>
  <si>
    <t>Salarié 124</t>
  </si>
  <si>
    <t>Salarié 125</t>
  </si>
  <si>
    <t>Salarié 126</t>
  </si>
  <si>
    <t>Salarié 127</t>
  </si>
  <si>
    <t>Salarié 128</t>
  </si>
  <si>
    <t>Salarié 129</t>
  </si>
  <si>
    <t>Salarié 130</t>
  </si>
  <si>
    <t>Salarié 131</t>
  </si>
  <si>
    <t>Salarié 132</t>
  </si>
  <si>
    <t>Salarié 133</t>
  </si>
  <si>
    <t>Salarié 134</t>
  </si>
  <si>
    <t>Salarié 135</t>
  </si>
  <si>
    <t>Salarié 136</t>
  </si>
  <si>
    <t>Salarié 137</t>
  </si>
  <si>
    <t>Salarié 138</t>
  </si>
  <si>
    <t>Salarié 139</t>
  </si>
  <si>
    <t>Salarié 140</t>
  </si>
  <si>
    <t>Salarié 141</t>
  </si>
  <si>
    <t>Salarié 142</t>
  </si>
  <si>
    <t>Salarié 143</t>
  </si>
  <si>
    <t>Salarié 144</t>
  </si>
  <si>
    <t>Salarié 145</t>
  </si>
  <si>
    <t>Salarié 146</t>
  </si>
  <si>
    <t>Salarié 147</t>
  </si>
  <si>
    <t>Salarié 148</t>
  </si>
  <si>
    <t>Salarié 149</t>
  </si>
  <si>
    <t>Salarié 150</t>
  </si>
  <si>
    <t>Salarié 151</t>
  </si>
  <si>
    <t>Salarié 152</t>
  </si>
  <si>
    <t>Salarié 153</t>
  </si>
  <si>
    <t>Salarié 154</t>
  </si>
  <si>
    <t>Salarié 155</t>
  </si>
  <si>
    <t>Salarié 156</t>
  </si>
  <si>
    <t>Salarié 157</t>
  </si>
  <si>
    <t>Salarié 158</t>
  </si>
  <si>
    <t>Salarié 159</t>
  </si>
  <si>
    <t>Salarié 160</t>
  </si>
  <si>
    <t>Salarié 161</t>
  </si>
  <si>
    <t>Salarié 162</t>
  </si>
  <si>
    <t>Salarié 163</t>
  </si>
  <si>
    <t>Salarié 164</t>
  </si>
  <si>
    <t>Salarié 165</t>
  </si>
  <si>
    <t>Salarié 166</t>
  </si>
  <si>
    <t>Salarié 167</t>
  </si>
  <si>
    <t>Salarié 168</t>
  </si>
  <si>
    <t>Salarié 169</t>
  </si>
  <si>
    <t>Salarié 170</t>
  </si>
  <si>
    <t>Salarié 171</t>
  </si>
  <si>
    <t>Salarié 172</t>
  </si>
  <si>
    <t>Salarié 173</t>
  </si>
  <si>
    <t>Salarié 174</t>
  </si>
  <si>
    <t>Salarié 175</t>
  </si>
  <si>
    <t>Salarié 176</t>
  </si>
  <si>
    <t>Salarié 177</t>
  </si>
  <si>
    <t>Salarié 178</t>
  </si>
  <si>
    <t>Salarié 179</t>
  </si>
  <si>
    <t>Salarié 180</t>
  </si>
  <si>
    <t>Salarié 181</t>
  </si>
  <si>
    <t>Salarié 182</t>
  </si>
  <si>
    <t>Salarié 183</t>
  </si>
  <si>
    <t>Salarié 184</t>
  </si>
  <si>
    <t>Salarié 185</t>
  </si>
  <si>
    <t>Salarié 186</t>
  </si>
  <si>
    <t>Salarié 187</t>
  </si>
  <si>
    <t>Salarié 188</t>
  </si>
  <si>
    <t>Salarié 189</t>
  </si>
  <si>
    <t>Salarié 190</t>
  </si>
  <si>
    <t>Salarié 191</t>
  </si>
  <si>
    <t>Salarié 192</t>
  </si>
  <si>
    <t>Salarié 193</t>
  </si>
  <si>
    <t>Salarié 194</t>
  </si>
  <si>
    <t>Salarié 195</t>
  </si>
  <si>
    <t>Salarié 196</t>
  </si>
  <si>
    <t>Salarié 197</t>
  </si>
  <si>
    <t>Salarié 198</t>
  </si>
  <si>
    <t>Salarié 199</t>
  </si>
  <si>
    <t>Salarié 200</t>
  </si>
  <si>
    <t>Salarié 201</t>
  </si>
  <si>
    <t>Salarié 202</t>
  </si>
  <si>
    <t>Salarié 203</t>
  </si>
  <si>
    <t>Salarié 204</t>
  </si>
  <si>
    <t>Salarié 205</t>
  </si>
  <si>
    <t>Salarié 206</t>
  </si>
  <si>
    <t>Salarié 207</t>
  </si>
  <si>
    <t>Salarié 208</t>
  </si>
  <si>
    <t>Salarié 209</t>
  </si>
  <si>
    <t>Salarié 210</t>
  </si>
  <si>
    <t>Salarié 211</t>
  </si>
  <si>
    <t>Salarié 212</t>
  </si>
  <si>
    <t>Salarié 213</t>
  </si>
  <si>
    <t>Salarié 214</t>
  </si>
  <si>
    <t>Salarié 215</t>
  </si>
  <si>
    <t>Salarié 216</t>
  </si>
  <si>
    <t>Salarié 217</t>
  </si>
  <si>
    <t>Salarié 218</t>
  </si>
  <si>
    <t>Salarié 219</t>
  </si>
  <si>
    <t>Salarié 220</t>
  </si>
  <si>
    <t>Salarié 221</t>
  </si>
  <si>
    <t>Salarié 222</t>
  </si>
  <si>
    <t>Salarié 223</t>
  </si>
  <si>
    <t>Salarié 224</t>
  </si>
  <si>
    <t>Salarié 225</t>
  </si>
  <si>
    <t>Salarié 226</t>
  </si>
  <si>
    <t>Salarié 227</t>
  </si>
  <si>
    <t>Salarié 228</t>
  </si>
  <si>
    <t>Salarié 229</t>
  </si>
  <si>
    <t>Salarié 230</t>
  </si>
  <si>
    <t>Salarié 231</t>
  </si>
  <si>
    <t>Salarié 232</t>
  </si>
  <si>
    <t>Salarié 233</t>
  </si>
  <si>
    <t>Salarié 234</t>
  </si>
  <si>
    <t>Salarié 235</t>
  </si>
  <si>
    <t>Salarié 236</t>
  </si>
  <si>
    <t>Salarié 237</t>
  </si>
  <si>
    <t>Salarié 238</t>
  </si>
  <si>
    <t>Salarié 239</t>
  </si>
  <si>
    <t>Salarié 240</t>
  </si>
  <si>
    <t>Salarié 241</t>
  </si>
  <si>
    <t>Salarié 242</t>
  </si>
  <si>
    <t>Salarié 243</t>
  </si>
  <si>
    <t>Salarié 244</t>
  </si>
  <si>
    <t>Salarié 245</t>
  </si>
  <si>
    <t>Salarié 246</t>
  </si>
  <si>
    <t>Salarié 247</t>
  </si>
  <si>
    <t>Salarié 248</t>
  </si>
  <si>
    <t>Salarié 249</t>
  </si>
  <si>
    <t>Salarié 250</t>
  </si>
  <si>
    <t>Salarié 251</t>
  </si>
  <si>
    <t>Salarié 252</t>
  </si>
  <si>
    <t>Salarié 253</t>
  </si>
  <si>
    <t>Salarié 254</t>
  </si>
  <si>
    <t>Salarié 255</t>
  </si>
  <si>
    <t>Salarié 256</t>
  </si>
  <si>
    <t>Salarié 257</t>
  </si>
  <si>
    <t>Salarié 258</t>
  </si>
  <si>
    <t>Salarié 259</t>
  </si>
  <si>
    <t>Salarié 260</t>
  </si>
  <si>
    <t>Salarié 261</t>
  </si>
  <si>
    <t>Salarié 262</t>
  </si>
  <si>
    <t>Salarié 263</t>
  </si>
  <si>
    <t>Salarié 264</t>
  </si>
  <si>
    <t>Salarié 265</t>
  </si>
  <si>
    <t>Salarié 266</t>
  </si>
  <si>
    <t>Salarié 267</t>
  </si>
  <si>
    <t>Salarié 268</t>
  </si>
  <si>
    <t>Salarié 269</t>
  </si>
  <si>
    <t>Salarié 270</t>
  </si>
  <si>
    <t>Salarié 271</t>
  </si>
  <si>
    <t>Salarié 272</t>
  </si>
  <si>
    <t>Salarié 273</t>
  </si>
  <si>
    <t>Salarié 274</t>
  </si>
  <si>
    <t>Salarié 275</t>
  </si>
  <si>
    <t>Salarié 276</t>
  </si>
  <si>
    <t>Salarié 277</t>
  </si>
  <si>
    <t>Salarié 278</t>
  </si>
  <si>
    <t>Salarié 279</t>
  </si>
  <si>
    <t>Salarié 280</t>
  </si>
  <si>
    <t>Salarié 281</t>
  </si>
  <si>
    <t>Salarié 282</t>
  </si>
  <si>
    <t>Salarié 283</t>
  </si>
  <si>
    <t>Salarié 284</t>
  </si>
  <si>
    <t>Salarié 285</t>
  </si>
  <si>
    <t>Salarié 286</t>
  </si>
  <si>
    <t>Salarié 287</t>
  </si>
  <si>
    <t>Salarié 288</t>
  </si>
  <si>
    <t>Salarié 289</t>
  </si>
  <si>
    <t>Salarié 290</t>
  </si>
  <si>
    <t>Salarié 291</t>
  </si>
  <si>
    <t>Salarié 292</t>
  </si>
  <si>
    <t>Salarié 293</t>
  </si>
  <si>
    <t>Salarié 294</t>
  </si>
  <si>
    <t>Salarié 295</t>
  </si>
  <si>
    <t>Salarié 296</t>
  </si>
  <si>
    <t>Salarié 297</t>
  </si>
  <si>
    <t>Salarié 298</t>
  </si>
  <si>
    <t>Salarié 299</t>
  </si>
  <si>
    <t>Salarié 300</t>
  </si>
  <si>
    <t>Salarié 301</t>
  </si>
  <si>
    <t>Salarié 302</t>
  </si>
  <si>
    <t>Salarié 303</t>
  </si>
  <si>
    <t>Salarié 304</t>
  </si>
  <si>
    <t>Salarié 305</t>
  </si>
  <si>
    <t>Salarié 306</t>
  </si>
  <si>
    <t>Salarié 307</t>
  </si>
  <si>
    <t>Salarié 308</t>
  </si>
  <si>
    <t>Salarié 309</t>
  </si>
  <si>
    <t>Salarié 310</t>
  </si>
  <si>
    <t>Salarié 311</t>
  </si>
  <si>
    <t>Salarié 312</t>
  </si>
  <si>
    <t>Salarié 313</t>
  </si>
  <si>
    <t>Salarié 314</t>
  </si>
  <si>
    <t>Salarié 315</t>
  </si>
  <si>
    <t>Salarié 316</t>
  </si>
  <si>
    <t>Salarié 317</t>
  </si>
  <si>
    <t>Salarié 318</t>
  </si>
  <si>
    <t>Salarié 319</t>
  </si>
  <si>
    <t>Salarié 320</t>
  </si>
  <si>
    <t>Salarié 321</t>
  </si>
  <si>
    <t>Salarié 322</t>
  </si>
  <si>
    <t>Salarié 323</t>
  </si>
  <si>
    <t>Salarié 324</t>
  </si>
  <si>
    <t>Salarié 325</t>
  </si>
  <si>
    <t>Salarié 326</t>
  </si>
  <si>
    <t>Salarié 327</t>
  </si>
  <si>
    <t>Salarié 328</t>
  </si>
  <si>
    <t>Salarié 329</t>
  </si>
  <si>
    <t>Salarié 330</t>
  </si>
  <si>
    <t>Salarié 331</t>
  </si>
  <si>
    <t>Salarié 332</t>
  </si>
  <si>
    <t>Salarié 333</t>
  </si>
  <si>
    <t>Salarié 334</t>
  </si>
  <si>
    <t>Salarié 335</t>
  </si>
  <si>
    <t>Salarié 336</t>
  </si>
  <si>
    <t>Salarié 337</t>
  </si>
  <si>
    <t>Salarié 338</t>
  </si>
  <si>
    <t>Salarié 339</t>
  </si>
  <si>
    <t>Salarié 340</t>
  </si>
  <si>
    <t>Salarié 341</t>
  </si>
  <si>
    <t>Salarié 342</t>
  </si>
  <si>
    <t>Salarié 343</t>
  </si>
  <si>
    <t>Salarié 344</t>
  </si>
  <si>
    <t>Salarié 345</t>
  </si>
  <si>
    <t>Salarié 346</t>
  </si>
  <si>
    <t>Salarié 347</t>
  </si>
  <si>
    <t>Salarié 348</t>
  </si>
  <si>
    <t>Salarié 349</t>
  </si>
  <si>
    <t>Salarié 350</t>
  </si>
  <si>
    <t>Salarié 351</t>
  </si>
  <si>
    <t>Salarié 352</t>
  </si>
  <si>
    <t>Salarié 353</t>
  </si>
  <si>
    <t>Salarié 354</t>
  </si>
  <si>
    <t>Salarié 355</t>
  </si>
  <si>
    <t>Salarié 356</t>
  </si>
  <si>
    <t>Salarié 357</t>
  </si>
  <si>
    <t>Salarié 358</t>
  </si>
  <si>
    <t>Salarié 359</t>
  </si>
  <si>
    <t>Salarié 360</t>
  </si>
  <si>
    <t>Salarié 361</t>
  </si>
  <si>
    <t>Salarié 362</t>
  </si>
  <si>
    <t>Salarié 363</t>
  </si>
  <si>
    <t>Salarié 364</t>
  </si>
  <si>
    <t>Salarié 365</t>
  </si>
  <si>
    <t>Salarié 366</t>
  </si>
  <si>
    <t>Salarié 367</t>
  </si>
  <si>
    <t>Salarié 368</t>
  </si>
  <si>
    <t>Salarié 369</t>
  </si>
  <si>
    <t>Salarié 370</t>
  </si>
  <si>
    <t>Salarié 371</t>
  </si>
  <si>
    <t>Salarié 372</t>
  </si>
  <si>
    <t>Salarié 373</t>
  </si>
  <si>
    <t>Salarié 374</t>
  </si>
  <si>
    <t>Salarié 375</t>
  </si>
  <si>
    <t>Salarié 376</t>
  </si>
  <si>
    <t>Salarié 377</t>
  </si>
  <si>
    <t>Salarié 378</t>
  </si>
  <si>
    <t>Salarié 379</t>
  </si>
  <si>
    <t>Salarié 380</t>
  </si>
  <si>
    <t>Salarié 381</t>
  </si>
  <si>
    <t>Salarié 382</t>
  </si>
  <si>
    <t>Salarié 383</t>
  </si>
  <si>
    <t>Salarié 384</t>
  </si>
  <si>
    <t>Salarié 385</t>
  </si>
  <si>
    <t>Salarié 386</t>
  </si>
  <si>
    <t>Salarié 387</t>
  </si>
  <si>
    <t>Salarié 388</t>
  </si>
  <si>
    <t>Salarié 389</t>
  </si>
  <si>
    <t>Salarié 390</t>
  </si>
  <si>
    <t>Salarié 391</t>
  </si>
  <si>
    <t>Salarié 392</t>
  </si>
  <si>
    <t>Salarié 393</t>
  </si>
  <si>
    <t>Salarié 394</t>
  </si>
  <si>
    <t>Salarié 395</t>
  </si>
  <si>
    <t>Salarié 396</t>
  </si>
  <si>
    <t>Salarié 397</t>
  </si>
  <si>
    <t>Salarié 398</t>
  </si>
  <si>
    <t>Salarié 399</t>
  </si>
  <si>
    <t>Salarié 400</t>
  </si>
  <si>
    <t>Salarié 401</t>
  </si>
  <si>
    <t>Salarié 402</t>
  </si>
  <si>
    <t>Salarié 403</t>
  </si>
  <si>
    <t>Salarié 404</t>
  </si>
  <si>
    <t>Salarié 405</t>
  </si>
  <si>
    <t>Salarié 406</t>
  </si>
  <si>
    <t>Salarié 407</t>
  </si>
  <si>
    <t>Salarié 408</t>
  </si>
  <si>
    <t>Salarié 409</t>
  </si>
  <si>
    <t>Salarié 410</t>
  </si>
  <si>
    <t>Salarié 411</t>
  </si>
  <si>
    <t>Salarié 412</t>
  </si>
  <si>
    <t>Salarié 413</t>
  </si>
  <si>
    <t>Salarié 414</t>
  </si>
  <si>
    <t>Salarié 415</t>
  </si>
  <si>
    <t>Salarié 416</t>
  </si>
  <si>
    <t>Salarié 417</t>
  </si>
  <si>
    <t>Salarié 418</t>
  </si>
  <si>
    <t>Salarié 419</t>
  </si>
  <si>
    <t>Salarié 420</t>
  </si>
  <si>
    <t>Salarié 421</t>
  </si>
  <si>
    <t>Salarié 422</t>
  </si>
  <si>
    <t>Salarié 423</t>
  </si>
  <si>
    <t>Salarié 424</t>
  </si>
  <si>
    <t>Salarié 425</t>
  </si>
  <si>
    <t>Salarié 426</t>
  </si>
  <si>
    <t>Salarié 427</t>
  </si>
  <si>
    <t>Salarié 428</t>
  </si>
  <si>
    <t>Salarié 429</t>
  </si>
  <si>
    <t>Salarié 430</t>
  </si>
  <si>
    <t>Salarié 431</t>
  </si>
  <si>
    <t>Salarié 432</t>
  </si>
  <si>
    <t>Salarié 433</t>
  </si>
  <si>
    <t>Salarié 434</t>
  </si>
  <si>
    <t>Salarié 435</t>
  </si>
  <si>
    <t>Salarié 436</t>
  </si>
  <si>
    <t>Salarié 437</t>
  </si>
  <si>
    <t>Salarié 438</t>
  </si>
  <si>
    <t>Salarié 439</t>
  </si>
  <si>
    <t>Salarié 440</t>
  </si>
  <si>
    <t>Salarié 441</t>
  </si>
  <si>
    <t>Salarié 442</t>
  </si>
  <si>
    <t>Salarié 443</t>
  </si>
  <si>
    <t>Salarié 444</t>
  </si>
  <si>
    <t>Salarié 445</t>
  </si>
  <si>
    <t>Salarié 446</t>
  </si>
  <si>
    <t>Salarié 447</t>
  </si>
  <si>
    <t>Salarié 448</t>
  </si>
  <si>
    <t>Salarié 449</t>
  </si>
  <si>
    <t>Salarié 450</t>
  </si>
  <si>
    <t>Salarié 451</t>
  </si>
  <si>
    <t>Salarié 452</t>
  </si>
  <si>
    <t>Salarié 453</t>
  </si>
  <si>
    <t>Salarié 454</t>
  </si>
  <si>
    <t>Salarié 455</t>
  </si>
  <si>
    <t>Salarié 456</t>
  </si>
  <si>
    <t>Salarié 457</t>
  </si>
  <si>
    <t>Salarié 458</t>
  </si>
  <si>
    <t>Salarié 459</t>
  </si>
  <si>
    <t>Salarié 460</t>
  </si>
  <si>
    <t>Salarié 461</t>
  </si>
  <si>
    <t>Salarié 462</t>
  </si>
  <si>
    <t>Salarié 463</t>
  </si>
  <si>
    <t>Salarié 464</t>
  </si>
  <si>
    <t>Salarié 465</t>
  </si>
  <si>
    <t>Salarié 466</t>
  </si>
  <si>
    <t>Salarié 467</t>
  </si>
  <si>
    <t>Salarié 468</t>
  </si>
  <si>
    <t>Salarié 469</t>
  </si>
  <si>
    <t>Salarié 470</t>
  </si>
  <si>
    <t>Salarié 471</t>
  </si>
  <si>
    <t>Salarié 472</t>
  </si>
  <si>
    <t>Salarié 473</t>
  </si>
  <si>
    <t>Salarié 474</t>
  </si>
  <si>
    <t>Salarié 475</t>
  </si>
  <si>
    <t>Salarié 476</t>
  </si>
  <si>
    <t>Salarié 477</t>
  </si>
  <si>
    <t>Salarié 478</t>
  </si>
  <si>
    <t>Salarié 479</t>
  </si>
  <si>
    <t>Salarié 480</t>
  </si>
  <si>
    <t>Salarié 481</t>
  </si>
  <si>
    <t>Salarié 482</t>
  </si>
  <si>
    <t>Salarié 483</t>
  </si>
  <si>
    <t>Salarié 484</t>
  </si>
  <si>
    <t>Salarié 485</t>
  </si>
  <si>
    <t>Salarié 486</t>
  </si>
  <si>
    <t>Salarié 487</t>
  </si>
  <si>
    <t>Salarié 488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</si>
</sst>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800]dddd\,\ mmmm\ dd\,\ yyyy"/>
    <numFmt numFmtId="165" formatCode="[$-40C]d\ mmmm\ yyyy;@"/>
  </numFmts>
  <fonts count="30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color rgb="FFFF0000"/>
      <name val="Arial"/>
      <family val="2"/>
    </font>
    <font>
      <sz val="10"/>
      <color theme="1"/>
      <name val="Arial"/>
      <family val="2"/>
    </font>
    <font>
      <b/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4"/>
      <color rgb="FF000000"/>
      <name val="Arial"/>
      <family val="2"/>
    </font>
    <font>
      <sz val="10"/>
      <color rgb="FF000000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color theme="1"/>
      <name val="Calibri"/>
      <family val="2"/>
      <scheme val="minor"/>
    </font>
    <font>
      <b/>
      <sz val="9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color rgb="FFFF0000"/>
      <name val="Arial"/>
      <family val="2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  <font>
      <b/>
      <i/>
      <sz val="11"/>
      <name val="Arial"/>
      <family val="2"/>
    </font>
    <font>
      <b/>
      <sz val="10"/>
      <name val="Arial"/>
      <family val="2"/>
    </font>
    <font>
      <sz val="9"/>
      <color theme="0"/>
      <name val="Arial"/>
      <family val="2"/>
    </font>
    <font>
      <b/>
      <sz val="12"/>
      <color rgb="FFFF0000"/>
      <name val="Arial"/>
      <family val="2"/>
    </font>
    <font>
      <b/>
      <sz val="9"/>
      <color theme="8" tint="0.79998168889431442"/>
      <name val="Arial"/>
      <family val="2"/>
    </font>
    <font>
      <b/>
      <sz val="11"/>
      <color rgb="FFFF66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3F3F3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4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 style="medium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0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2" fontId="2" fillId="0" borderId="0" xfId="0" applyNumberFormat="1" applyFont="1" applyAlignment="1">
      <alignment horizontal="right"/>
    </xf>
    <xf numFmtId="0" fontId="3" fillId="0" borderId="0" xfId="1"/>
    <xf numFmtId="0" fontId="4" fillId="0" borderId="0" xfId="2"/>
    <xf numFmtId="0" fontId="4" fillId="0" borderId="0" xfId="2" applyBorder="1"/>
    <xf numFmtId="0" fontId="2" fillId="0" borderId="0" xfId="0" applyFont="1" applyAlignment="1"/>
    <xf numFmtId="0" fontId="0" fillId="0" borderId="0" xfId="0" applyAlignment="1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4" xfId="0" applyFont="1" applyBorder="1" applyAlignment="1">
      <alignment horizontal="left"/>
    </xf>
    <xf numFmtId="0" fontId="6" fillId="0" borderId="0" xfId="0" applyFont="1" applyAlignment="1">
      <alignment vertical="center"/>
    </xf>
    <xf numFmtId="0" fontId="7" fillId="0" borderId="0" xfId="0" applyFont="1"/>
    <xf numFmtId="0" fontId="8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10" fillId="2" borderId="12" xfId="0" applyFont="1" applyFill="1" applyBorder="1" applyAlignment="1">
      <alignment horizontal="left"/>
    </xf>
    <xf numFmtId="0" fontId="10" fillId="2" borderId="13" xfId="0" applyFont="1" applyFill="1" applyBorder="1" applyAlignment="1">
      <alignment horizontal="left"/>
    </xf>
    <xf numFmtId="2" fontId="10" fillId="2" borderId="13" xfId="0" applyNumberFormat="1" applyFont="1" applyFill="1" applyBorder="1" applyAlignment="1">
      <alignment horizontal="right"/>
    </xf>
    <xf numFmtId="0" fontId="10" fillId="2" borderId="14" xfId="0" applyFont="1" applyFill="1" applyBorder="1" applyAlignment="1">
      <alignment horizontal="left"/>
    </xf>
    <xf numFmtId="0" fontId="11" fillId="0" borderId="0" xfId="0" applyFont="1"/>
    <xf numFmtId="0" fontId="13" fillId="2" borderId="17" xfId="0" applyFont="1" applyFill="1" applyBorder="1" applyAlignment="1">
      <alignment horizontal="left"/>
    </xf>
    <xf numFmtId="0" fontId="13" fillId="2" borderId="18" xfId="0" applyFont="1" applyFill="1" applyBorder="1" applyAlignment="1">
      <alignment horizontal="left"/>
    </xf>
    <xf numFmtId="2" fontId="13" fillId="2" borderId="18" xfId="0" applyNumberFormat="1" applyFont="1" applyFill="1" applyBorder="1" applyAlignment="1">
      <alignment horizontal="right"/>
    </xf>
    <xf numFmtId="0" fontId="13" fillId="2" borderId="19" xfId="0" applyFont="1" applyFill="1" applyBorder="1" applyAlignment="1">
      <alignment horizontal="right"/>
    </xf>
    <xf numFmtId="0" fontId="7" fillId="0" borderId="0" xfId="0" applyFont="1" applyAlignment="1">
      <alignment horizontal="left"/>
    </xf>
    <xf numFmtId="2" fontId="7" fillId="0" borderId="0" xfId="0" applyNumberFormat="1" applyFont="1" applyAlignment="1">
      <alignment horizontal="left"/>
    </xf>
    <xf numFmtId="1" fontId="2" fillId="0" borderId="4" xfId="0" applyNumberFormat="1" applyFont="1" applyBorder="1" applyAlignment="1">
      <alignment horizontal="left"/>
    </xf>
    <xf numFmtId="14" fontId="2" fillId="0" borderId="4" xfId="0" applyNumberFormat="1" applyFont="1" applyBorder="1" applyAlignment="1">
      <alignment horizontal="left"/>
    </xf>
    <xf numFmtId="2" fontId="2" fillId="0" borderId="4" xfId="0" applyNumberFormat="1" applyFont="1" applyBorder="1" applyAlignment="1">
      <alignment horizontal="right"/>
    </xf>
    <xf numFmtId="0" fontId="5" fillId="0" borderId="0" xfId="1" applyFont="1" applyFill="1" applyBorder="1" applyAlignment="1" applyProtection="1">
      <alignment vertical="center"/>
    </xf>
    <xf numFmtId="1" fontId="2" fillId="0" borderId="3" xfId="0" applyNumberFormat="1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1" xfId="0" applyFont="1" applyBorder="1" applyAlignment="1"/>
    <xf numFmtId="0" fontId="1" fillId="2" borderId="2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2" fontId="1" fillId="2" borderId="7" xfId="0" applyNumberFormat="1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26" xfId="0" applyFont="1" applyFill="1" applyBorder="1" applyAlignment="1">
      <alignment horizontal="center" vertical="center" wrapText="1"/>
    </xf>
    <xf numFmtId="1" fontId="2" fillId="0" borderId="27" xfId="0" applyNumberFormat="1" applyFont="1" applyBorder="1" applyAlignment="1">
      <alignment horizontal="left"/>
    </xf>
    <xf numFmtId="0" fontId="2" fillId="0" borderId="5" xfId="0" applyFont="1" applyBorder="1" applyAlignment="1">
      <alignment horizontal="left"/>
    </xf>
    <xf numFmtId="14" fontId="2" fillId="0" borderId="5" xfId="0" applyNumberFormat="1" applyFont="1" applyBorder="1" applyAlignment="1">
      <alignment horizontal="left"/>
    </xf>
    <xf numFmtId="2" fontId="2" fillId="0" borderId="5" xfId="0" applyNumberFormat="1" applyFont="1" applyBorder="1" applyAlignment="1">
      <alignment horizontal="right"/>
    </xf>
    <xf numFmtId="0" fontId="2" fillId="0" borderId="20" xfId="0" applyFont="1" applyBorder="1" applyAlignment="1"/>
    <xf numFmtId="0" fontId="5" fillId="0" borderId="0" xfId="0" applyFont="1" applyBorder="1" applyAlignment="1" applyProtection="1">
      <alignment vertical="center" textRotation="90" wrapText="1"/>
    </xf>
    <xf numFmtId="0" fontId="5" fillId="0" borderId="0" xfId="0" applyFont="1" applyFill="1" applyBorder="1" applyAlignment="1" applyProtection="1">
      <alignment vertical="center" textRotation="90" wrapText="1"/>
    </xf>
    <xf numFmtId="0" fontId="5" fillId="0" borderId="0" xfId="2" applyFont="1" applyFill="1" applyBorder="1"/>
    <xf numFmtId="0" fontId="5" fillId="0" borderId="0" xfId="2" applyFont="1" applyFill="1"/>
    <xf numFmtId="0" fontId="5" fillId="0" borderId="0" xfId="2" applyFont="1"/>
    <xf numFmtId="0" fontId="5" fillId="0" borderId="0" xfId="1" applyFont="1"/>
    <xf numFmtId="0" fontId="16" fillId="0" borderId="0" xfId="0" applyFont="1" applyFill="1" applyBorder="1" applyAlignment="1"/>
    <xf numFmtId="0" fontId="5" fillId="0" borderId="0" xfId="1" applyFont="1" applyFill="1"/>
    <xf numFmtId="0" fontId="5" fillId="0" borderId="0" xfId="2" applyFont="1" applyFill="1" applyAlignment="1">
      <alignment vertical="center"/>
    </xf>
    <xf numFmtId="0" fontId="5" fillId="0" borderId="0" xfId="2" applyFont="1" applyAlignment="1">
      <alignment vertical="center"/>
    </xf>
    <xf numFmtId="0" fontId="5" fillId="0" borderId="0" xfId="1" applyFont="1" applyFill="1" applyAlignment="1">
      <alignment vertical="center"/>
    </xf>
    <xf numFmtId="0" fontId="14" fillId="0" borderId="0" xfId="1" applyFont="1" applyFill="1" applyBorder="1" applyAlignment="1" applyProtection="1">
      <alignment horizontal="center" vertical="center"/>
    </xf>
    <xf numFmtId="0" fontId="15" fillId="0" borderId="0" xfId="1" applyFont="1" applyFill="1" applyBorder="1" applyAlignment="1" applyProtection="1">
      <alignment horizontal="center" vertical="center"/>
    </xf>
    <xf numFmtId="0" fontId="2" fillId="0" borderId="1" xfId="0" applyNumberFormat="1" applyFont="1" applyBorder="1" applyAlignment="1"/>
    <xf numFmtId="0" fontId="2" fillId="0" borderId="20" xfId="0" applyNumberFormat="1" applyFont="1" applyBorder="1" applyAlignment="1"/>
    <xf numFmtId="0" fontId="2" fillId="0" borderId="1" xfId="0" applyFont="1" applyBorder="1" applyAlignment="1">
      <alignment horizontal="left"/>
    </xf>
    <xf numFmtId="0" fontId="2" fillId="0" borderId="20" xfId="0" applyFont="1" applyBorder="1" applyAlignment="1">
      <alignment horizontal="left"/>
    </xf>
    <xf numFmtId="0" fontId="2" fillId="0" borderId="1" xfId="0" applyNumberFormat="1" applyFont="1" applyBorder="1" applyAlignment="1">
      <alignment horizontal="left"/>
    </xf>
    <xf numFmtId="0" fontId="3" fillId="0" borderId="0" xfId="1" applyFont="1"/>
    <xf numFmtId="164" fontId="18" fillId="4" borderId="2" xfId="2" applyNumberFormat="1" applyFont="1" applyFill="1" applyBorder="1" applyAlignment="1" applyProtection="1">
      <alignment vertical="center"/>
      <protection locked="0"/>
    </xf>
    <xf numFmtId="164" fontId="18" fillId="4" borderId="3" xfId="2" applyNumberFormat="1" applyFont="1" applyFill="1" applyBorder="1" applyAlignment="1" applyProtection="1">
      <alignment vertical="center"/>
      <protection locked="0"/>
    </xf>
    <xf numFmtId="0" fontId="19" fillId="0" borderId="0" xfId="1" applyFont="1" applyProtection="1"/>
    <xf numFmtId="0" fontId="20" fillId="0" borderId="0" xfId="1" applyFont="1" applyAlignment="1" applyProtection="1">
      <alignment vertical="center"/>
    </xf>
    <xf numFmtId="0" fontId="17" fillId="0" borderId="9" xfId="1" applyFont="1" applyFill="1" applyBorder="1" applyAlignment="1" applyProtection="1">
      <alignment horizontal="center" vertical="center"/>
    </xf>
    <xf numFmtId="0" fontId="17" fillId="0" borderId="30" xfId="1" applyFont="1" applyFill="1" applyBorder="1" applyAlignment="1" applyProtection="1">
      <alignment horizontal="center" vertical="center"/>
    </xf>
    <xf numFmtId="0" fontId="17" fillId="0" borderId="31" xfId="1" applyFont="1" applyFill="1" applyBorder="1" applyAlignment="1" applyProtection="1">
      <alignment horizontal="center" vertical="center"/>
    </xf>
    <xf numFmtId="0" fontId="17" fillId="0" borderId="32" xfId="1" applyFont="1" applyFill="1" applyBorder="1" applyAlignment="1" applyProtection="1">
      <alignment horizontal="center" vertical="center"/>
    </xf>
    <xf numFmtId="0" fontId="17" fillId="0" borderId="10" xfId="1" applyFont="1" applyFill="1" applyBorder="1" applyAlignment="1" applyProtection="1">
      <alignment horizontal="center" vertical="center"/>
    </xf>
    <xf numFmtId="0" fontId="17" fillId="3" borderId="4" xfId="1" applyFont="1" applyFill="1" applyBorder="1" applyAlignment="1" applyProtection="1">
      <alignment vertical="center" wrapText="1"/>
    </xf>
    <xf numFmtId="0" fontId="19" fillId="0" borderId="0" xfId="1" applyFont="1" applyFill="1" applyBorder="1" applyAlignment="1" applyProtection="1">
      <alignment vertical="center"/>
    </xf>
    <xf numFmtId="0" fontId="19" fillId="0" borderId="0" xfId="1" applyFont="1"/>
    <xf numFmtId="0" fontId="21" fillId="0" borderId="0" xfId="0" applyNumberFormat="1" applyFont="1"/>
    <xf numFmtId="0" fontId="19" fillId="0" borderId="0" xfId="2" applyFont="1"/>
    <xf numFmtId="0" fontId="19" fillId="0" borderId="4" xfId="2" applyFont="1" applyBorder="1" applyAlignment="1">
      <alignment wrapText="1"/>
    </xf>
    <xf numFmtId="0" fontId="19" fillId="0" borderId="0" xfId="0" applyFont="1" applyBorder="1" applyAlignment="1" applyProtection="1">
      <alignment vertical="center" wrapText="1"/>
    </xf>
    <xf numFmtId="0" fontId="19" fillId="0" borderId="4" xfId="2" applyFont="1" applyBorder="1"/>
    <xf numFmtId="0" fontId="22" fillId="0" borderId="0" xfId="0" applyNumberFormat="1" applyFont="1" applyFill="1" applyBorder="1" applyAlignment="1">
      <alignment vertical="center"/>
    </xf>
    <xf numFmtId="0" fontId="19" fillId="0" borderId="0" xfId="2" applyFont="1" applyFill="1" applyBorder="1"/>
    <xf numFmtId="0" fontId="22" fillId="0" borderId="0" xfId="0" applyNumberFormat="1" applyFont="1" applyFill="1" applyBorder="1" applyAlignment="1">
      <alignment vertical="center" wrapText="1"/>
    </xf>
    <xf numFmtId="0" fontId="19" fillId="0" borderId="0" xfId="2" applyFont="1" applyBorder="1"/>
    <xf numFmtId="0" fontId="19" fillId="0" borderId="0" xfId="1" applyFont="1" applyFill="1" applyBorder="1" applyAlignment="1">
      <alignment vertical="center"/>
    </xf>
    <xf numFmtId="0" fontId="19" fillId="0" borderId="0" xfId="2" applyFont="1" applyBorder="1" applyAlignment="1">
      <alignment wrapText="1"/>
    </xf>
    <xf numFmtId="0" fontId="19" fillId="0" borderId="0" xfId="2" applyNumberFormat="1" applyFont="1" applyFill="1" applyBorder="1" applyAlignment="1">
      <alignment vertical="center"/>
    </xf>
    <xf numFmtId="0" fontId="22" fillId="0" borderId="0" xfId="0" applyFont="1"/>
    <xf numFmtId="0" fontId="19" fillId="0" borderId="0" xfId="2" applyFont="1" applyAlignment="1">
      <alignment vertical="center"/>
    </xf>
    <xf numFmtId="0" fontId="19" fillId="0" borderId="0" xfId="1" applyFont="1" applyAlignment="1">
      <alignment vertical="center"/>
    </xf>
    <xf numFmtId="0" fontId="19" fillId="0" borderId="0" xfId="2" applyFont="1" applyBorder="1" applyAlignment="1">
      <alignment vertical="center"/>
    </xf>
    <xf numFmtId="0" fontId="22" fillId="0" borderId="0" xfId="0" applyFont="1" applyFill="1" applyBorder="1" applyAlignment="1">
      <alignment vertical="center"/>
    </xf>
    <xf numFmtId="0" fontId="19" fillId="0" borderId="0" xfId="1" applyFont="1" applyBorder="1" applyAlignment="1">
      <alignment vertical="center"/>
    </xf>
    <xf numFmtId="0" fontId="19" fillId="0" borderId="0" xfId="0" applyFont="1" applyFill="1" applyBorder="1" applyAlignment="1" applyProtection="1">
      <alignment horizontal="center" vertical="center" wrapText="1"/>
    </xf>
    <xf numFmtId="0" fontId="22" fillId="0" borderId="0" xfId="0" applyFont="1" applyAlignment="1">
      <alignment vertical="center"/>
    </xf>
    <xf numFmtId="0" fontId="19" fillId="0" borderId="0" xfId="1" applyFont="1" applyBorder="1"/>
    <xf numFmtId="0" fontId="17" fillId="3" borderId="25" xfId="1" applyFont="1" applyFill="1" applyBorder="1" applyAlignment="1" applyProtection="1">
      <alignment vertical="center" wrapText="1"/>
    </xf>
    <xf numFmtId="0" fontId="5" fillId="5" borderId="0" xfId="1" applyFont="1" applyFill="1" applyBorder="1" applyAlignment="1" applyProtection="1">
      <alignment horizontal="center" vertical="center" wrapText="1"/>
    </xf>
    <xf numFmtId="0" fontId="15" fillId="0" borderId="0" xfId="1" applyFont="1" applyBorder="1" applyAlignment="1" applyProtection="1">
      <alignment horizontal="center" vertical="center"/>
    </xf>
    <xf numFmtId="0" fontId="3" fillId="0" borderId="0" xfId="2" applyFont="1" applyFill="1"/>
    <xf numFmtId="0" fontId="23" fillId="0" borderId="0" xfId="0" applyNumberFormat="1" applyFont="1" applyFill="1" applyBorder="1" applyAlignment="1">
      <alignment vertical="center"/>
    </xf>
    <xf numFmtId="0" fontId="19" fillId="0" borderId="4" xfId="1" applyFont="1" applyBorder="1" applyAlignment="1" applyProtection="1">
      <alignment vertical="center" wrapText="1"/>
    </xf>
    <xf numFmtId="0" fontId="9" fillId="0" borderId="7" xfId="0" applyFont="1" applyFill="1" applyBorder="1" applyAlignment="1">
      <alignment horizontal="center" vertical="center"/>
    </xf>
    <xf numFmtId="164" fontId="24" fillId="4" borderId="2" xfId="2" applyNumberFormat="1" applyFont="1" applyFill="1" applyBorder="1" applyAlignment="1" applyProtection="1">
      <alignment vertical="center"/>
      <protection locked="0"/>
    </xf>
    <xf numFmtId="0" fontId="19" fillId="0" borderId="4" xfId="1" applyNumberFormat="1" applyFont="1" applyFill="1" applyBorder="1" applyAlignment="1" applyProtection="1">
      <alignment horizontal="center" vertical="center" wrapText="1"/>
    </xf>
    <xf numFmtId="0" fontId="19" fillId="0" borderId="2" xfId="1" applyNumberFormat="1" applyFont="1" applyFill="1" applyBorder="1" applyAlignment="1" applyProtection="1">
      <alignment horizontal="center" vertical="center" wrapText="1"/>
    </xf>
    <xf numFmtId="0" fontId="19" fillId="0" borderId="25" xfId="1" applyNumberFormat="1" applyFont="1" applyFill="1" applyBorder="1" applyAlignment="1" applyProtection="1">
      <alignment horizontal="center" vertical="center" wrapText="1"/>
    </xf>
    <xf numFmtId="0" fontId="19" fillId="0" borderId="7" xfId="1" applyNumberFormat="1" applyFont="1" applyFill="1" applyBorder="1" applyAlignment="1" applyProtection="1">
      <alignment horizontal="center" vertical="center" wrapText="1"/>
    </xf>
    <xf numFmtId="0" fontId="19" fillId="0" borderId="8" xfId="1" applyNumberFormat="1" applyFont="1" applyFill="1" applyBorder="1" applyAlignment="1" applyProtection="1">
      <alignment horizontal="center" vertical="center" wrapText="1"/>
    </xf>
    <xf numFmtId="0" fontId="19" fillId="0" borderId="4" xfId="1" applyFont="1" applyBorder="1" applyAlignment="1" applyProtection="1">
      <alignment horizontal="center" vertical="center" wrapText="1"/>
    </xf>
    <xf numFmtId="0" fontId="19" fillId="3" borderId="35" xfId="1" applyFont="1" applyFill="1" applyBorder="1" applyAlignment="1" applyProtection="1">
      <alignment horizontal="center" vertical="center" wrapText="1"/>
    </xf>
    <xf numFmtId="0" fontId="19" fillId="0" borderId="4" xfId="0" applyNumberFormat="1" applyFont="1" applyFill="1" applyBorder="1" applyAlignment="1" applyProtection="1">
      <alignment horizontal="center" vertical="center" wrapText="1"/>
    </xf>
    <xf numFmtId="0" fontId="19" fillId="3" borderId="0" xfId="1" applyFont="1" applyFill="1" applyBorder="1" applyAlignment="1" applyProtection="1">
      <alignment horizontal="center" vertical="center" wrapText="1"/>
    </xf>
    <xf numFmtId="0" fontId="19" fillId="3" borderId="33" xfId="1" applyFont="1" applyFill="1" applyBorder="1" applyAlignment="1" applyProtection="1">
      <alignment horizontal="center" vertical="center" wrapText="1"/>
    </xf>
    <xf numFmtId="0" fontId="19" fillId="0" borderId="3" xfId="1" applyNumberFormat="1" applyFont="1" applyFill="1" applyBorder="1" applyAlignment="1" applyProtection="1">
      <alignment horizontal="center" vertical="center" wrapText="1"/>
    </xf>
    <xf numFmtId="0" fontId="19" fillId="3" borderId="20" xfId="1" applyFont="1" applyFill="1" applyBorder="1" applyAlignment="1" applyProtection="1">
      <alignment horizontal="center" vertical="center" wrapText="1"/>
    </xf>
    <xf numFmtId="0" fontId="19" fillId="0" borderId="7" xfId="1" applyFont="1" applyBorder="1" applyAlignment="1" applyProtection="1">
      <alignment horizontal="center" vertical="center" wrapText="1"/>
    </xf>
    <xf numFmtId="0" fontId="19" fillId="3" borderId="22" xfId="1" applyFont="1" applyFill="1" applyBorder="1" applyAlignment="1" applyProtection="1">
      <alignment horizontal="center" vertical="center" wrapText="1"/>
    </xf>
    <xf numFmtId="0" fontId="19" fillId="3" borderId="36" xfId="1" applyFont="1" applyFill="1" applyBorder="1" applyAlignment="1" applyProtection="1">
      <alignment horizontal="center" vertical="center" wrapText="1"/>
    </xf>
    <xf numFmtId="0" fontId="19" fillId="5" borderId="29" xfId="1" applyFont="1" applyFill="1" applyBorder="1" applyAlignment="1" applyProtection="1">
      <alignment horizontal="center" vertical="center" wrapText="1"/>
    </xf>
    <xf numFmtId="0" fontId="19" fillId="5" borderId="11" xfId="1" applyFont="1" applyFill="1" applyBorder="1" applyAlignment="1" applyProtection="1">
      <alignment horizontal="center" vertical="center" wrapText="1"/>
    </xf>
    <xf numFmtId="0" fontId="19" fillId="5" borderId="24" xfId="1" applyFont="1" applyFill="1" applyBorder="1" applyAlignment="1" applyProtection="1">
      <alignment horizontal="center" vertical="center" wrapText="1"/>
    </xf>
    <xf numFmtId="0" fontId="19" fillId="5" borderId="37" xfId="1" applyFont="1" applyFill="1" applyBorder="1" applyAlignment="1" applyProtection="1">
      <alignment horizontal="center" vertical="center" wrapText="1"/>
    </xf>
    <xf numFmtId="0" fontId="18" fillId="0" borderId="28" xfId="1" applyFont="1" applyBorder="1" applyAlignment="1" applyProtection="1">
      <alignment horizontal="center" vertical="center"/>
    </xf>
    <xf numFmtId="0" fontId="19" fillId="0" borderId="34" xfId="1" applyNumberFormat="1" applyFont="1" applyFill="1" applyBorder="1" applyAlignment="1" applyProtection="1">
      <alignment horizontal="center" vertical="center" wrapText="1"/>
    </xf>
    <xf numFmtId="0" fontId="19" fillId="0" borderId="3" xfId="0" applyNumberFormat="1" applyFont="1" applyFill="1" applyBorder="1" applyAlignment="1" applyProtection="1">
      <alignment horizontal="center" vertical="center" wrapText="1"/>
    </xf>
    <xf numFmtId="0" fontId="19" fillId="3" borderId="21" xfId="1" applyFont="1" applyFill="1" applyBorder="1" applyAlignment="1" applyProtection="1">
      <alignment horizontal="center" vertical="center" wrapText="1"/>
    </xf>
    <xf numFmtId="0" fontId="19" fillId="3" borderId="23" xfId="1" applyFont="1" applyFill="1" applyBorder="1" applyAlignment="1" applyProtection="1">
      <alignment horizontal="center" vertical="center" wrapText="1"/>
    </xf>
    <xf numFmtId="0" fontId="23" fillId="0" borderId="4" xfId="0" applyNumberFormat="1" applyFont="1" applyFill="1" applyBorder="1" applyAlignment="1">
      <alignment vertical="center" wrapText="1"/>
    </xf>
    <xf numFmtId="0" fontId="23" fillId="0" borderId="4" xfId="0" applyFont="1" applyBorder="1" applyAlignment="1">
      <alignment wrapText="1"/>
    </xf>
    <xf numFmtId="0" fontId="19" fillId="0" borderId="4" xfId="1" applyFont="1" applyBorder="1" applyAlignment="1">
      <alignment wrapText="1"/>
    </xf>
    <xf numFmtId="0" fontId="17" fillId="0" borderId="0" xfId="0" applyFont="1" applyFill="1" applyBorder="1" applyAlignment="1" applyProtection="1">
      <alignment vertical="center" wrapText="1"/>
    </xf>
    <xf numFmtId="0" fontId="19" fillId="0" borderId="0" xfId="0" applyFont="1" applyFill="1" applyBorder="1" applyAlignment="1" applyProtection="1">
      <alignment vertical="center" textRotation="90" wrapText="1"/>
    </xf>
    <xf numFmtId="0" fontId="26" fillId="0" borderId="4" xfId="0" applyNumberFormat="1" applyFont="1" applyBorder="1" applyAlignment="1">
      <alignment wrapText="1"/>
    </xf>
    <xf numFmtId="0" fontId="23" fillId="0" borderId="4" xfId="0" applyNumberFormat="1" applyFont="1" applyFill="1" applyBorder="1" applyAlignment="1">
      <alignment vertical="center"/>
    </xf>
    <xf numFmtId="0" fontId="23" fillId="0" borderId="0" xfId="0" applyFont="1" applyFill="1" applyBorder="1" applyAlignment="1"/>
    <xf numFmtId="0" fontId="17" fillId="0" borderId="0" xfId="1" applyFont="1" applyFill="1" applyBorder="1" applyAlignment="1" applyProtection="1">
      <alignment vertical="center" wrapText="1"/>
    </xf>
    <xf numFmtId="0" fontId="23" fillId="0" borderId="3" xfId="0" applyNumberFormat="1" applyFont="1" applyFill="1" applyBorder="1" applyAlignment="1">
      <alignment vertical="center" wrapText="1"/>
    </xf>
    <xf numFmtId="0" fontId="23" fillId="0" borderId="1" xfId="0" applyNumberFormat="1" applyFont="1" applyFill="1" applyBorder="1" applyAlignment="1">
      <alignment vertical="center" wrapText="1"/>
    </xf>
    <xf numFmtId="0" fontId="19" fillId="0" borderId="4" xfId="1" applyFont="1" applyFill="1" applyBorder="1" applyAlignment="1" applyProtection="1">
      <alignment horizontal="center" vertical="center" wrapText="1"/>
    </xf>
    <xf numFmtId="0" fontId="19" fillId="0" borderId="44" xfId="1" applyNumberFormat="1" applyFont="1" applyFill="1" applyBorder="1" applyAlignment="1" applyProtection="1">
      <alignment horizontal="center" vertical="center" wrapText="1"/>
    </xf>
    <xf numFmtId="0" fontId="15" fillId="3" borderId="4" xfId="1" applyFont="1" applyFill="1" applyBorder="1" applyAlignment="1" applyProtection="1">
      <alignment horizontal="center" vertical="center" wrapText="1"/>
    </xf>
    <xf numFmtId="0" fontId="5" fillId="0" borderId="4" xfId="2" applyFont="1" applyBorder="1"/>
    <xf numFmtId="0" fontId="5" fillId="0" borderId="4" xfId="1" applyFont="1" applyBorder="1" applyAlignment="1">
      <alignment horizontal="center" vertical="center"/>
    </xf>
    <xf numFmtId="0" fontId="27" fillId="0" borderId="0" xfId="1" applyFont="1" applyAlignment="1">
      <alignment vertical="center"/>
    </xf>
    <xf numFmtId="0" fontId="28" fillId="3" borderId="4" xfId="1" applyFont="1" applyFill="1" applyBorder="1" applyAlignment="1" applyProtection="1">
      <alignment vertical="center" wrapText="1"/>
    </xf>
    <xf numFmtId="164" fontId="24" fillId="7" borderId="2" xfId="2" applyNumberFormat="1" applyFont="1" applyFill="1" applyBorder="1" applyAlignment="1" applyProtection="1">
      <alignment vertical="center"/>
      <protection locked="0"/>
    </xf>
    <xf numFmtId="164" fontId="18" fillId="7" borderId="2" xfId="2" applyNumberFormat="1" applyFont="1" applyFill="1" applyBorder="1" applyAlignment="1" applyProtection="1">
      <alignment horizontal="left" vertical="center"/>
      <protection locked="0"/>
    </xf>
    <xf numFmtId="164" fontId="18" fillId="7" borderId="3" xfId="2" applyNumberFormat="1" applyFont="1" applyFill="1" applyBorder="1" applyAlignment="1" applyProtection="1">
      <alignment vertical="center"/>
      <protection locked="0"/>
    </xf>
    <xf numFmtId="0" fontId="19" fillId="7" borderId="0" xfId="1" applyFont="1" applyFill="1" applyBorder="1" applyAlignment="1" applyProtection="1">
      <alignment horizontal="center" vertical="center" wrapText="1"/>
    </xf>
    <xf numFmtId="0" fontId="19" fillId="7" borderId="33" xfId="1" applyFont="1" applyFill="1" applyBorder="1" applyAlignment="1" applyProtection="1">
      <alignment horizontal="center" vertical="center" wrapText="1"/>
    </xf>
    <xf numFmtId="0" fontId="19" fillId="7" borderId="35" xfId="1" applyFont="1" applyFill="1" applyBorder="1" applyAlignment="1" applyProtection="1">
      <alignment horizontal="center" vertical="center" wrapText="1"/>
    </xf>
    <xf numFmtId="0" fontId="19" fillId="7" borderId="42" xfId="1" applyFont="1" applyFill="1" applyBorder="1" applyAlignment="1" applyProtection="1">
      <alignment horizontal="center" vertical="center" wrapText="1"/>
    </xf>
    <xf numFmtId="0" fontId="19" fillId="7" borderId="43" xfId="1" applyFont="1" applyFill="1" applyBorder="1" applyAlignment="1" applyProtection="1">
      <alignment horizontal="center" vertical="center" wrapText="1"/>
    </xf>
    <xf numFmtId="0" fontId="19" fillId="7" borderId="21" xfId="1" applyFont="1" applyFill="1" applyBorder="1" applyAlignment="1" applyProtection="1">
      <alignment horizontal="center" vertical="center" wrapText="1"/>
    </xf>
    <xf numFmtId="0" fontId="19" fillId="7" borderId="27" xfId="1" applyFont="1" applyFill="1" applyBorder="1" applyAlignment="1" applyProtection="1">
      <alignment horizontal="center" vertical="center" wrapText="1"/>
    </xf>
    <xf numFmtId="0" fontId="19" fillId="7" borderId="23" xfId="1" applyFont="1" applyFill="1" applyBorder="1" applyAlignment="1" applyProtection="1">
      <alignment horizontal="center" vertical="center" wrapText="1"/>
    </xf>
    <xf numFmtId="0" fontId="0" fillId="0" borderId="0" xfId="0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11" fillId="8" borderId="25" xfId="0" applyNumberFormat="1" applyFont="1" applyFill="1" applyBorder="1" applyAlignment="1">
      <alignment horizontal="center" vertical="center" wrapText="1"/>
    </xf>
    <xf numFmtId="0" fontId="11" fillId="8" borderId="7" xfId="0" applyNumberFormat="1" applyFont="1" applyFill="1" applyBorder="1" applyAlignment="1">
      <alignment horizontal="center" vertical="center" wrapText="1"/>
    </xf>
    <xf numFmtId="0" fontId="11" fillId="8" borderId="26" xfId="0" applyNumberFormat="1" applyFont="1" applyFill="1" applyBorder="1" applyAlignment="1">
      <alignment horizontal="center" vertical="center" wrapText="1"/>
    </xf>
    <xf numFmtId="0" fontId="23" fillId="0" borderId="3" xfId="0" applyNumberFormat="1" applyFont="1" applyFill="1" applyBorder="1" applyAlignment="1">
      <alignment vertical="center"/>
    </xf>
    <xf numFmtId="0" fontId="23" fillId="0" borderId="1" xfId="0" applyNumberFormat="1" applyFont="1" applyFill="1" applyBorder="1" applyAlignment="1">
      <alignment vertical="center"/>
    </xf>
    <xf numFmtId="0" fontId="23" fillId="0" borderId="7" xfId="0" applyNumberFormat="1" applyFont="1" applyFill="1" applyBorder="1" applyAlignment="1">
      <alignment vertical="center"/>
    </xf>
    <xf numFmtId="14" fontId="11" fillId="8" borderId="7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vertical="center" wrapText="1"/>
    </xf>
    <xf numFmtId="14" fontId="0" fillId="0" borderId="0" xfId="0" applyNumberFormat="1"/>
    <xf numFmtId="0" fontId="12" fillId="2" borderId="15" xfId="0" applyFont="1" applyFill="1" applyBorder="1" applyAlignment="1">
      <alignment horizontal="center"/>
    </xf>
    <xf numFmtId="0" fontId="12" fillId="2" borderId="0" xfId="0" applyFont="1" applyFill="1" applyAlignment="1">
      <alignment horizontal="center"/>
    </xf>
    <xf numFmtId="2" fontId="12" fillId="2" borderId="0" xfId="0" applyNumberFormat="1" applyFont="1" applyFill="1" applyAlignment="1">
      <alignment horizontal="center"/>
    </xf>
    <xf numFmtId="0" fontId="12" fillId="2" borderId="16" xfId="0" applyFont="1" applyFill="1" applyBorder="1" applyAlignment="1">
      <alignment horizontal="center"/>
    </xf>
    <xf numFmtId="0" fontId="17" fillId="4" borderId="5" xfId="1" applyFont="1" applyFill="1" applyBorder="1" applyAlignment="1" applyProtection="1">
      <alignment horizontal="center" vertical="center" wrapText="1"/>
    </xf>
    <xf numFmtId="0" fontId="17" fillId="4" borderId="7" xfId="1" applyFont="1" applyFill="1" applyBorder="1" applyAlignment="1" applyProtection="1">
      <alignment horizontal="center" vertical="center" wrapText="1"/>
    </xf>
    <xf numFmtId="0" fontId="17" fillId="6" borderId="5" xfId="1" applyFont="1" applyFill="1" applyBorder="1" applyAlignment="1" applyProtection="1">
      <alignment horizontal="center" vertical="center" wrapText="1"/>
    </xf>
    <xf numFmtId="0" fontId="17" fillId="6" borderId="7" xfId="1" applyFont="1" applyFill="1" applyBorder="1" applyAlignment="1" applyProtection="1">
      <alignment horizontal="center" vertical="center" wrapText="1"/>
    </xf>
    <xf numFmtId="0" fontId="25" fillId="0" borderId="38" xfId="1" applyFont="1" applyBorder="1" applyAlignment="1" applyProtection="1">
      <alignment horizontal="center" vertical="center"/>
    </xf>
    <xf numFmtId="0" fontId="25" fillId="0" borderId="39" xfId="1" applyFont="1" applyBorder="1" applyAlignment="1" applyProtection="1">
      <alignment horizontal="center" vertical="center"/>
    </xf>
    <xf numFmtId="0" fontId="25" fillId="0" borderId="40" xfId="1" applyFont="1" applyBorder="1" applyAlignment="1" applyProtection="1">
      <alignment horizontal="center" vertical="center"/>
    </xf>
    <xf numFmtId="0" fontId="17" fillId="0" borderId="38" xfId="1" applyFont="1" applyBorder="1" applyAlignment="1" applyProtection="1">
      <alignment horizontal="center" vertical="center"/>
    </xf>
    <xf numFmtId="0" fontId="17" fillId="0" borderId="39" xfId="1" applyFont="1" applyBorder="1" applyAlignment="1" applyProtection="1">
      <alignment horizontal="center" vertical="center"/>
    </xf>
    <xf numFmtId="0" fontId="17" fillId="0" borderId="40" xfId="1" applyFont="1" applyBorder="1" applyAlignment="1" applyProtection="1">
      <alignment horizontal="center" vertical="center"/>
    </xf>
    <xf numFmtId="165" fontId="24" fillId="4" borderId="2" xfId="2" applyNumberFormat="1" applyFont="1" applyFill="1" applyBorder="1" applyAlignment="1" applyProtection="1">
      <alignment horizontal="left" vertical="center"/>
      <protection locked="0"/>
    </xf>
    <xf numFmtId="0" fontId="25" fillId="4" borderId="1" xfId="1" applyFont="1" applyFill="1" applyBorder="1" applyAlignment="1" applyProtection="1">
      <alignment horizontal="center" vertical="center"/>
    </xf>
    <xf numFmtId="0" fontId="25" fillId="4" borderId="2" xfId="1" applyFont="1" applyFill="1" applyBorder="1" applyAlignment="1" applyProtection="1">
      <alignment horizontal="center" vertical="center"/>
    </xf>
    <xf numFmtId="0" fontId="25" fillId="7" borderId="1" xfId="1" applyFont="1" applyFill="1" applyBorder="1" applyAlignment="1" applyProtection="1">
      <alignment horizontal="center" vertical="center"/>
    </xf>
    <xf numFmtId="0" fontId="25" fillId="7" borderId="2" xfId="1" applyFont="1" applyFill="1" applyBorder="1" applyAlignment="1" applyProtection="1">
      <alignment horizontal="center" vertical="center"/>
    </xf>
    <xf numFmtId="164" fontId="24" fillId="7" borderId="2" xfId="2" applyNumberFormat="1" applyFont="1" applyFill="1" applyBorder="1" applyAlignment="1" applyProtection="1">
      <alignment horizontal="left" vertical="center"/>
      <protection locked="0"/>
    </xf>
    <xf numFmtId="0" fontId="17" fillId="0" borderId="41" xfId="1" applyFont="1" applyBorder="1" applyAlignment="1" applyProtection="1">
      <alignment horizontal="center" vertical="center"/>
    </xf>
    <xf numFmtId="0" fontId="1" fillId="9" borderId="7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2 2" xfId="2"/>
  </cellStyles>
  <dxfs count="266"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auto="1"/>
        </right>
        <top/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auto="1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auto="1"/>
        </right>
        <top/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9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9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9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9"/>
      </font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9"/>
      </font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9"/>
      </font>
      <border diagonalUp="0" diagonalDown="0">
        <left/>
        <right/>
        <top/>
        <bottom/>
        <vertical/>
        <horizontal/>
      </border>
    </dxf>
    <dxf>
      <border outline="0">
        <left style="thin">
          <color auto="1"/>
        </left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</dxf>
    <dxf>
      <font>
        <strike val="0"/>
        <outline val="0"/>
        <shadow val="0"/>
        <u val="none"/>
        <vertAlign val="baseline"/>
        <sz val="9"/>
      </font>
    </dxf>
    <dxf>
      <border outline="0">
        <left style="thin">
          <color rgb="FF000000"/>
        </left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</dxf>
    <dxf>
      <font>
        <strike val="0"/>
        <outline val="0"/>
        <shadow val="0"/>
        <u val="none"/>
        <vertAlign val="baseline"/>
        <sz val="9"/>
      </font>
    </dxf>
    <dxf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9"/>
      </font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9"/>
      </font>
      <border diagonalUp="0" diagonalDown="0">
        <left/>
        <right/>
        <top/>
        <bottom/>
        <vertical/>
        <horizontal/>
      </border>
    </dxf>
    <dxf>
      <border outline="0">
        <left style="thin">
          <color rgb="FF000000"/>
        </left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9"/>
      </font>
      <border diagonalUp="0" diagonalDown="0">
        <left/>
        <right/>
        <top/>
        <bottom/>
        <vertical/>
        <horizontal/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center" textRotation="0" wrapText="1" indent="0" justifyLastLine="0" shrinkToFit="0" readingOrder="0"/>
      <protection locked="1" hidden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center" textRotation="0" wrapText="1" indent="0" justifyLastLine="0" shrinkToFit="0" readingOrder="0"/>
      <protection locked="1" hidden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center" textRotation="0" wrapText="1" indent="0" justifyLastLine="0" shrinkToFit="0" readingOrder="0"/>
      <protection locked="1" hidden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border outline="0"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border outline="0"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center" textRotation="0" wrapText="1" indent="0" justifyLastLine="0" shrinkToFit="0" readingOrder="0"/>
      <protection locked="1" hidden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  <protection locked="1" hidden="0"/>
    </dxf>
    <dxf>
      <border outline="0">
        <top style="medium">
          <color auto="1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center" textRotation="0" wrapText="1" indent="0" justifyLastLine="0" shrinkToFit="0" readingOrder="0"/>
      <protection locked="1" hidden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  <protection locked="1" hidden="0"/>
    </dxf>
    <dxf>
      <border outline="0">
        <top style="medium">
          <color auto="1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center" textRotation="0" wrapText="1" indent="0" justifyLastLine="0" shrinkToFit="0" readingOrder="0"/>
      <protection locked="1" hidden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9"/>
      </font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 outline="0">
        <left style="thin">
          <color indexed="64"/>
        </left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outline="0">
        <left style="thin">
          <color indexed="64"/>
        </left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rial"/>
        <scheme val="none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alignment horizontal="general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rial"/>
        <scheme val="none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outline="0">
        <left style="thin">
          <color indexed="64"/>
        </left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outline="0">
        <left style="thin">
          <color indexed="64"/>
        </left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rial"/>
        <scheme val="none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outline="0">
        <left style="thin">
          <color indexed="64"/>
        </left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rial"/>
        <scheme val="none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alignment horizontal="general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rial"/>
        <scheme val="none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outline="0">
        <left style="thin">
          <color indexed="64"/>
        </left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alignment horizontal="general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rial"/>
        <scheme val="none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general" textRotation="0" wrapText="1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border diagonalUp="0" diagonalDown="0" outline="0">
        <left/>
        <right/>
        <top/>
        <bottom/>
      </border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alignment horizontal="general" textRotation="0" wrapText="1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outline="0">
        <left style="thin">
          <color auto="1"/>
        </left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</dxf>
    <dxf>
      <font>
        <strike val="0"/>
        <outline val="0"/>
        <shadow val="0"/>
        <u val="none"/>
        <vertAlign val="baseline"/>
        <sz val="9"/>
      </font>
    </dxf>
    <dxf>
      <border outline="0">
        <left style="thin">
          <color indexed="64"/>
        </left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</dxf>
    <dxf>
      <font>
        <strike val="0"/>
        <outline val="0"/>
        <shadow val="0"/>
        <u val="none"/>
        <vertAlign val="baseline"/>
        <sz val="9"/>
      </font>
    </dxf>
    <dxf>
      <border outline="0"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</font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border diagonalUp="0" diagonalDown="0" outline="0">
        <left/>
        <right/>
        <top/>
        <bottom/>
      </border>
    </dxf>
    <dxf>
      <border outline="0">
        <left style="thin">
          <color indexed="64"/>
        </left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border diagonalUp="0" diagonalDown="0" outline="0">
        <left/>
        <right/>
        <top/>
        <bottom/>
      </border>
    </dxf>
    <dxf>
      <border outline="0">
        <left style="thin">
          <color indexed="64"/>
        </left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alignment horizontal="general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center" textRotation="0" wrapText="1" indent="0" justifyLastLine="0" shrinkToFit="0" readingOrder="0"/>
      <protection locked="1" hidden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center" textRotation="0" wrapText="1" indent="0" justifyLastLine="0" shrinkToFit="0" readingOrder="0"/>
      <protection locked="1" hidden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center" textRotation="0" wrapText="1" indent="0" justifyLastLine="0" shrinkToFit="0" readingOrder="0"/>
      <protection locked="1" hidden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center" textRotation="0" wrapText="1" indent="0" justifyLastLine="0" shrinkToFit="0" readingOrder="0"/>
      <protection locked="1" hidden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center" textRotation="0" wrapText="1" indent="0" justifyLastLine="0" shrinkToFit="0" readingOrder="0"/>
      <protection locked="1" hidden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border outline="0">
        <left style="thin">
          <color indexed="64"/>
        </left>
        <right style="medium">
          <color auto="1"/>
        </right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border outline="0">
        <top style="medium">
          <color auto="1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center" textRotation="0" wrapText="1" indent="0" justifyLastLine="0" shrinkToFit="0" readingOrder="0"/>
      <protection locked="1" hidden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border outline="0">
        <top style="medium">
          <color auto="1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center" textRotation="0" wrapText="1" indent="0" justifyLastLine="0" shrinkToFit="0" readingOrder="0"/>
      <protection locked="1" hidden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0" formatCode="General"/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2" formatCode="0.0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2" formatCode="0.0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9" formatCode="dd/mm/yyyy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" formatCode="0"/>
      <alignment horizontal="left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left" vertical="bottom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scheme val="none"/>
      </font>
      <fill>
        <patternFill patternType="solid">
          <fgColor indexed="64"/>
          <bgColor theme="8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904875</xdr:colOff>
          <xdr:row>1</xdr:row>
          <xdr:rowOff>85725</xdr:rowOff>
        </xdr:from>
        <xdr:to>
          <xdr:col>10</xdr:col>
          <xdr:colOff>209550</xdr:colOff>
          <xdr:row>3</xdr:row>
          <xdr:rowOff>95250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6600"/>
                  </a:solidFill>
                  <a:latin typeface="Arial"/>
                  <a:cs typeface="Arial"/>
                </a:rPr>
                <a:t>Actualiser pointage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742950</xdr:colOff>
          <xdr:row>1</xdr:row>
          <xdr:rowOff>133350</xdr:rowOff>
        </xdr:from>
        <xdr:to>
          <xdr:col>8</xdr:col>
          <xdr:colOff>314325</xdr:colOff>
          <xdr:row>3</xdr:row>
          <xdr:rowOff>38100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6600"/>
                  </a:solidFill>
                  <a:latin typeface="Arial"/>
                  <a:cs typeface="Arial"/>
                </a:rPr>
                <a:t>Actualiser pointage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19050</xdr:colOff>
          <xdr:row>0</xdr:row>
          <xdr:rowOff>133350</xdr:rowOff>
        </xdr:from>
        <xdr:to>
          <xdr:col>14</xdr:col>
          <xdr:colOff>9525</xdr:colOff>
          <xdr:row>1</xdr:row>
          <xdr:rowOff>85725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6600"/>
                  </a:solidFill>
                  <a:latin typeface="Arial"/>
                  <a:cs typeface="Arial"/>
                </a:rPr>
                <a:t>Actualiser liste des contrats de vacation à éditer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RH\PERSONNEL\FORMULAIRES%20ORIGINAUX\MAQUETTE%20POINTAGE%20JOUR-MAJ0701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MS"/>
      <sheetName val="TRAME"/>
      <sheetName val="S1 D"/>
      <sheetName val="S1 L"/>
      <sheetName val="S1 M"/>
      <sheetName val="S1 Me"/>
      <sheetName val="S1 J"/>
      <sheetName val="S1 V"/>
      <sheetName val="S1 S"/>
      <sheetName val="S2 D"/>
      <sheetName val="S2 L"/>
      <sheetName val="S2 M"/>
      <sheetName val="S2 Me"/>
      <sheetName val="S2 J"/>
      <sheetName val="S2 V"/>
      <sheetName val="S2 S"/>
      <sheetName val="S3 D"/>
      <sheetName val="S3 L"/>
      <sheetName val="S3 M"/>
      <sheetName val="S3 Me"/>
      <sheetName val="S3 J"/>
      <sheetName val="S3 V"/>
      <sheetName val="S3 S"/>
      <sheetName val="S4 D"/>
      <sheetName val="S4 L"/>
      <sheetName val="S4 M"/>
      <sheetName val="S4 Me"/>
      <sheetName val="S4 J"/>
      <sheetName val="S4 V"/>
      <sheetName val="S4 S"/>
      <sheetName val="Feuil2"/>
    </sheetNames>
    <sheetDataSet>
      <sheetData sheetId="0">
        <row r="2">
          <cell r="B2" t="str">
            <v>KANOUN Nissa</v>
          </cell>
          <cell r="C2" t="str">
            <v>POKOU Faria</v>
          </cell>
          <cell r="D2" t="str">
            <v>SEYCHELLES Nosicaa</v>
          </cell>
          <cell r="E2" t="str">
            <v>DIABIRA Mariam</v>
          </cell>
        </row>
        <row r="3">
          <cell r="B3" t="str">
            <v>JEAN BAPTISTE GABRIEL Jonathan</v>
          </cell>
        </row>
        <row r="4">
          <cell r="H4" t="str">
            <v>ANTAO Ana</v>
          </cell>
        </row>
        <row r="6">
          <cell r="B6" t="str">
            <v>VIOLLEAU Anais</v>
          </cell>
          <cell r="D6" t="str">
            <v>SERNIH Zaki</v>
          </cell>
          <cell r="H6" t="str">
            <v>BOUTONNET Maryline</v>
          </cell>
        </row>
        <row r="7">
          <cell r="D7" t="str">
            <v>NKOUMOU Véronique</v>
          </cell>
          <cell r="E7" t="str">
            <v>MALANDAIN Laura</v>
          </cell>
        </row>
        <row r="8">
          <cell r="E8" t="str">
            <v>ALCIATI Julie</v>
          </cell>
        </row>
        <row r="9">
          <cell r="B9" t="str">
            <v>QUIRIN Aline</v>
          </cell>
        </row>
        <row r="10">
          <cell r="B10" t="str">
            <v>DAHAN Estelle</v>
          </cell>
        </row>
        <row r="11">
          <cell r="D11" t="str">
            <v>ABDELMALAK Marina</v>
          </cell>
          <cell r="E11" t="str">
            <v>BUSTORI Laura</v>
          </cell>
        </row>
        <row r="16">
          <cell r="F16" t="str">
            <v>HASSAINI Hassina</v>
          </cell>
          <cell r="G16" t="str">
            <v>MOUCHINSKAYA Valentina</v>
          </cell>
        </row>
        <row r="17">
          <cell r="D17" t="str">
            <v>ZRIBI Amal</v>
          </cell>
          <cell r="F17" t="str">
            <v>AOUIZERAT Sandrine</v>
          </cell>
          <cell r="G17" t="str">
            <v>TRIESTE Audrey</v>
          </cell>
        </row>
        <row r="18">
          <cell r="C18" t="str">
            <v>BALTYDE Clotaire</v>
          </cell>
          <cell r="D18" t="str">
            <v>GADKO Nicolas</v>
          </cell>
          <cell r="F18" t="str">
            <v>ZOZABAKA Adrienne</v>
          </cell>
          <cell r="H18" t="str">
            <v>MANTARI Emilie</v>
          </cell>
        </row>
        <row r="19">
          <cell r="B19" t="str">
            <v>ADESANYA Adebowale</v>
          </cell>
          <cell r="D19" t="str">
            <v>SICRE Marie Helene</v>
          </cell>
          <cell r="H19" t="str">
            <v>LUYINDULA Adele</v>
          </cell>
        </row>
        <row r="20">
          <cell r="C20" t="str">
            <v>LORIMIER Chrystel</v>
          </cell>
          <cell r="D20" t="str">
            <v>ELOI HILAIRE Marie Odile</v>
          </cell>
        </row>
        <row r="21">
          <cell r="D21" t="str">
            <v>LOUIS Caroline</v>
          </cell>
        </row>
        <row r="23">
          <cell r="D23" t="str">
            <v>MAHIOUT Fazia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queryTables/queryTable1.xml><?xml version="1.0" encoding="utf-8"?>
<queryTable xmlns="http://schemas.openxmlformats.org/spreadsheetml/2006/main" name="DonnéesExternes_4" growShrinkType="overwriteClear" adjustColumnWidth="0" connectionId="8" autoFormatId="16" applyNumberFormats="0" applyBorderFormats="0" applyFontFormats="1" applyPatternFormats="1" applyAlignmentFormats="0" applyWidthHeightFormats="0">
  <queryTableRefresh preserveSortFilterLayout="0" nextId="2">
    <queryTableFields count="1">
      <queryTableField id="1" name="USC3" tableColumnId="3"/>
    </queryTableFields>
  </queryTableRefresh>
</queryTable>
</file>

<file path=xl/queryTables/queryTable2.xml><?xml version="1.0" encoding="utf-8"?>
<queryTable xmlns="http://schemas.openxmlformats.org/spreadsheetml/2006/main" name="DonnéesExternes_7" growShrinkType="overwriteClear" adjustColumnWidth="0" connectionId="6" autoFormatId="16" applyNumberFormats="0" applyBorderFormats="0" applyFontFormats="1" applyPatternFormats="1" applyAlignmentFormats="0" applyWidthHeightFormats="0">
  <queryTableRefresh preserveSortFilterLayout="0" nextId="2">
    <queryTableFields count="1">
      <queryTableField id="1" name="REA" tableColumnId="3"/>
    </queryTableFields>
  </queryTableRefresh>
</queryTable>
</file>

<file path=xl/queryTables/queryTable3.xml><?xml version="1.0" encoding="utf-8"?>
<queryTable xmlns="http://schemas.openxmlformats.org/spreadsheetml/2006/main" name="DonnéesExternes_8" growShrinkType="overwriteClear" adjustColumnWidth="0" connectionId="4" autoFormatId="16" applyNumberFormats="0" applyBorderFormats="0" applyFontFormats="1" applyPatternFormats="1" applyAlignmentFormats="0" applyWidthHeightFormats="0">
  <queryTableRefresh preserveSortFilterLayout="0" nextId="2">
    <queryTableFields count="1">
      <queryTableField id="1" name="CHIR VASC" tableColumnId="3"/>
    </queryTableFields>
  </queryTableRefresh>
</queryTable>
</file>

<file path=xl/queryTables/queryTable4.xml><?xml version="1.0" encoding="utf-8"?>
<queryTable xmlns="http://schemas.openxmlformats.org/spreadsheetml/2006/main" name="DonnéesExternes_9" growShrinkType="overwriteClear" adjustColumnWidth="0" connectionId="5" autoFormatId="16" applyNumberFormats="0" applyBorderFormats="0" applyFontFormats="1" applyPatternFormats="1" applyAlignmentFormats="0" applyWidthHeightFormats="0">
  <queryTableRefresh preserveSortFilterLayout="0" nextId="2">
    <queryTableFields count="1">
      <queryTableField id="1" name="HCD" tableColumnId="3"/>
    </queryTableFields>
  </queryTableRefresh>
</queryTable>
</file>

<file path=xl/queryTables/queryTable5.xml><?xml version="1.0" encoding="utf-8"?>
<queryTable xmlns="http://schemas.openxmlformats.org/spreadsheetml/2006/main" name="DonnéesExternes_10" growShrinkType="overwriteClear" adjustColumnWidth="0" connectionId="25" autoFormatId="16" applyNumberFormats="0" applyBorderFormats="0" applyFontFormats="1" applyPatternFormats="1" applyAlignmentFormats="0" applyWidthHeightFormats="0">
  <queryTableRefresh preserveSortFilterLayout="0" nextId="2">
    <queryTableFields count="1">
      <queryTableField id="1" name="REA" tableColumnId="3"/>
    </queryTableFields>
  </queryTableRefresh>
</queryTable>
</file>

<file path=xl/queryTables/queryTable6.xml><?xml version="1.0" encoding="utf-8"?>
<queryTable xmlns="http://schemas.openxmlformats.org/spreadsheetml/2006/main" name="DonnéesExternes_11" growShrinkType="overwriteClear" adjustColumnWidth="0" connectionId="22" autoFormatId="16" applyNumberFormats="0" applyBorderFormats="0" applyFontFormats="1" applyPatternFormats="1" applyAlignmentFormats="0" applyWidthHeightFormats="0">
  <queryTableRefresh preserveSortFilterLayout="0" nextId="2">
    <queryTableFields count="1">
      <queryTableField id="1" name="CHIR VASC" tableColumnId="3"/>
    </queryTableFields>
  </queryTableRefresh>
</queryTable>
</file>

<file path=xl/queryTables/queryTable7.xml><?xml version="1.0" encoding="utf-8"?>
<queryTable xmlns="http://schemas.openxmlformats.org/spreadsheetml/2006/main" name="DonnéesExternes_13" growShrinkType="overwriteClear" adjustColumnWidth="0" connectionId="30" autoFormatId="16" applyNumberFormats="0" applyBorderFormats="0" applyFontFormats="1" applyPatternFormats="1" applyAlignmentFormats="0" applyWidthHeightFormats="0">
  <queryTableRefresh preserveSortFilterLayout="0" nextId="2">
    <queryTableFields count="1">
      <queryTableField id="1" name="USC3" tableColumnId="3"/>
    </queryTableFields>
  </queryTableRefresh>
</queryTable>
</file>

<file path=xl/queryTables/queryTable8.xml><?xml version="1.0" encoding="utf-8"?>
<queryTable xmlns="http://schemas.openxmlformats.org/spreadsheetml/2006/main" name="DonnéesExternes_15" growShrinkType="overwriteClear" adjustColumnWidth="0" connectionId="20" autoFormatId="16" applyNumberFormats="0" applyBorderFormats="0" applyFontFormats="1" applyPatternFormats="1" applyAlignmentFormats="0" applyWidthHeightFormats="0">
  <queryTableRefresh preserveSortFilterLayout="0" nextId="2">
    <queryTableFields count="1">
      <queryTableField id="1" name="C3" tableColumnId="3"/>
    </queryTableFields>
  </queryTableRefresh>
</queryTable>
</file>

<file path=xl/queryTables/queryTable9.xml><?xml version="1.0" encoding="utf-8"?>
<queryTable xmlns="http://schemas.openxmlformats.org/spreadsheetml/2006/main" name="DonnéesExternes_16" growShrinkType="overwriteClear" adjustColumnWidth="0" connectionId="21" autoFormatId="16" applyNumberFormats="0" applyBorderFormats="0" applyFontFormats="1" applyPatternFormats="1" applyAlignmentFormats="0" applyWidthHeightFormats="0">
  <queryTableRefresh preserveSortFilterLayout="0" nextId="2">
    <queryTableFields count="1">
      <queryTableField id="1" name="C4" tableColumnId="3"/>
    </queryTableFields>
  </queryTableRefresh>
</queryTable>
</file>

<file path=xl/queryTables/queryTable10.xml><?xml version="1.0" encoding="utf-8"?>
<queryTable xmlns="http://schemas.openxmlformats.org/spreadsheetml/2006/main" name="DonnéesExternes_17" growShrinkType="overwriteClear" adjustColumnWidth="0" connectionId="23" autoFormatId="16" applyNumberFormats="0" applyBorderFormats="0" applyFontFormats="1" applyPatternFormats="1" applyAlignmentFormats="0" applyWidthHeightFormats="0">
  <queryTableRefresh preserveSortFilterLayout="0" nextId="2">
    <queryTableFields count="1">
      <queryTableField id="1" name="HCD" tableColumnId="3"/>
    </queryTableFields>
  </queryTableRefresh>
</queryTable>
</file>

<file path=xl/queryTables/queryTable11.xml><?xml version="1.0" encoding="utf-8"?>
<queryTable xmlns="http://schemas.openxmlformats.org/spreadsheetml/2006/main" name="DonnéesExternes_26" growShrinkType="overwriteClear" removeDataOnSave="1" adjustColumnWidth="0" connectionId="11" autoFormatId="16" applyNumberFormats="0" applyBorderFormats="0" applyFontFormats="1" applyPatternFormats="1" applyAlignmentFormats="0" applyWidthHeightFormats="0">
  <queryTableRefresh preserveSortFilterLayout="0" nextId="4">
    <queryTableFields count="3">
      <queryTableField id="1" name="Nom Prénom" tableColumnId="7"/>
      <queryTableField id="2" name="Code ou abrégé de l'horaire" tableColumnId="8"/>
      <queryTableField id="3" name="Horaire" tableColumnId="9"/>
    </queryTableFields>
  </queryTableRefresh>
</queryTable>
</file>

<file path=xl/queryTables/queryTable12.xml><?xml version="1.0" encoding="utf-8"?>
<queryTable xmlns="http://schemas.openxmlformats.org/spreadsheetml/2006/main" name="DonnéesExternes_29" growShrinkType="overwriteClear" adjustColumnWidth="0" connectionId="7" autoFormatId="16" applyNumberFormats="0" applyBorderFormats="0" applyFontFormats="1" applyPatternFormats="1" applyAlignmentFormats="0" applyWidthHeightFormats="0">
  <queryTableRefresh preserveSortFilterLayout="0" nextId="2">
    <queryTableFields count="1">
      <queryTableField id="1" name="USC1" tableColumnId="3"/>
    </queryTableFields>
  </queryTableRefresh>
</queryTable>
</file>

<file path=xl/queryTables/queryTable13.xml><?xml version="1.0" encoding="utf-8"?>
<queryTable xmlns="http://schemas.openxmlformats.org/spreadsheetml/2006/main" name="DonnéesExternes_30" growShrinkType="overwriteClear" adjustColumnWidth="0" connectionId="3" autoFormatId="16" applyNumberFormats="0" applyBorderFormats="0" applyFontFormats="1" applyPatternFormats="1" applyAlignmentFormats="0" applyWidthHeightFormats="0">
  <queryTableRefresh preserveSortFilterLayout="0" nextId="2">
    <queryTableFields count="1">
      <queryTableField id="1" name="C4" tableColumnId="3"/>
    </queryTableFields>
  </queryTableRefresh>
</queryTable>
</file>

<file path=xl/queryTables/queryTable14.xml><?xml version="1.0" encoding="utf-8"?>
<queryTable xmlns="http://schemas.openxmlformats.org/spreadsheetml/2006/main" name="DonnéesExternes_31" growShrinkType="overwriteClear" adjustColumnWidth="0" connectionId="31" autoFormatId="16" applyNumberFormats="0" applyBorderFormats="0" applyFontFormats="1" applyPatternFormats="1" applyAlignmentFormats="0" applyWidthHeightFormats="0">
  <queryTableRefresh preserveSortFilterLayout="0" nextId="2">
    <queryTableFields count="1">
      <queryTableField id="1" name="USIC" tableColumnId="3"/>
    </queryTableFields>
  </queryTableRefresh>
</queryTable>
</file>

<file path=xl/queryTables/queryTable15.xml><?xml version="1.0" encoding="utf-8"?>
<queryTable xmlns="http://schemas.openxmlformats.org/spreadsheetml/2006/main" name="DonnéesExternes_32" growShrinkType="overwriteClear" adjustColumnWidth="0" connectionId="29" autoFormatId="16" applyNumberFormats="0" applyBorderFormats="0" applyFontFormats="1" applyPatternFormats="1" applyAlignmentFormats="0" applyWidthHeightFormats="0">
  <queryTableRefresh preserveSortFilterLayout="0" nextId="2">
    <queryTableFields count="1">
      <queryTableField id="1" name="USC1" tableColumnId="3"/>
    </queryTableFields>
  </queryTableRefresh>
</queryTable>
</file>

<file path=xl/queryTables/queryTable16.xml><?xml version="1.0" encoding="utf-8"?>
<queryTable xmlns="http://schemas.openxmlformats.org/spreadsheetml/2006/main" name="DonnéesExternes_33" growShrinkType="overwriteClear" adjustColumnWidth="0" connectionId="19" autoFormatId="16" applyNumberFormats="0" applyBorderFormats="0" applyFontFormats="1" applyPatternFormats="1" applyAlignmentFormats="0" applyWidthHeightFormats="0">
  <queryTableRefresh preserveSortFilterLayout="0" nextId="2">
    <queryTableFields count="1">
      <queryTableField id="1" name="C2" tableColumnId="3"/>
    </queryTableFields>
  </queryTableRefresh>
</queryTable>
</file>

<file path=xl/queryTables/queryTable17.xml><?xml version="1.0" encoding="utf-8"?>
<queryTable xmlns="http://schemas.openxmlformats.org/spreadsheetml/2006/main" name="DonnéesExternes_34" growShrinkType="overwriteClear" adjustColumnWidth="0" connectionId="24" autoFormatId="16" applyNumberFormats="0" applyBorderFormats="0" applyFontFormats="1" applyPatternFormats="1" applyAlignmentFormats="0" applyWidthHeightFormats="0">
  <queryTableRefresh preserveSortFilterLayout="0" nextId="3">
    <queryTableFields count="2">
      <queryTableField id="1" name="HEMO" tableColumnId="5"/>
      <queryTableField id="2" name="Horaire" tableColumnId="6"/>
    </queryTableFields>
  </queryTableRefresh>
</queryTable>
</file>

<file path=xl/queryTables/queryTable18.xml><?xml version="1.0" encoding="utf-8"?>
<queryTable xmlns="http://schemas.openxmlformats.org/spreadsheetml/2006/main" name="DonnéesExternes_1" growShrinkType="overwriteClear" adjustColumnWidth="0" connectionId="9" autoFormatId="16" applyNumberFormats="0" applyBorderFormats="0" applyFontFormats="1" applyPatternFormats="1" applyAlignmentFormats="0" applyWidthHeightFormats="0">
  <queryTableRefresh preserveSortFilterLayout="0" nextId="2">
    <queryTableFields count="1">
      <queryTableField id="1" name="USIC" tableColumnId="4"/>
    </queryTableFields>
  </queryTableRefresh>
</queryTable>
</file>

<file path=xl/queryTables/queryTable19.xml><?xml version="1.0" encoding="utf-8"?>
<queryTable xmlns="http://schemas.openxmlformats.org/spreadsheetml/2006/main" name="DonnéesExternes_35" growShrinkType="overwriteClear" adjustColumnWidth="0" connectionId="2" autoFormatId="16" applyNumberFormats="0" applyBorderFormats="0" applyFontFormats="1" applyPatternFormats="1" applyAlignmentFormats="0" applyWidthHeightFormats="0">
  <queryTableRefresh preserveSortFilterLayout="0" nextId="2">
    <queryTableFields count="1">
      <queryTableField id="1" name="C3" tableColumnId="4"/>
    </queryTableFields>
  </queryTableRefresh>
</queryTable>
</file>

<file path=xl/queryTables/queryTable20.xml><?xml version="1.0" encoding="utf-8"?>
<queryTable xmlns="http://schemas.openxmlformats.org/spreadsheetml/2006/main" name="DonnéesExternes_36" growShrinkType="overwriteClear" adjustColumnWidth="0" connectionId="1" autoFormatId="16" applyNumberFormats="0" applyBorderFormats="0" applyFontFormats="1" applyPatternFormats="1" applyAlignmentFormats="0" applyWidthHeightFormats="0">
  <queryTableRefresh preserveSortFilterLayout="0" nextId="2">
    <queryTableFields count="1">
      <queryTableField id="1" name="C2" tableColumnId="4"/>
    </queryTableFields>
  </queryTableRefresh>
</queryTable>
</file>

<file path=xl/queryTables/queryTable21.xml><?xml version="1.0" encoding="utf-8"?>
<queryTable xmlns="http://schemas.openxmlformats.org/spreadsheetml/2006/main" name="DonnéesExternes_40" growShrinkType="overwriteClear" adjustColumnWidth="0" connectionId="26" autoFormatId="16" applyNumberFormats="0" applyBorderFormats="0" applyFontFormats="1" applyPatternFormats="1" applyAlignmentFormats="0" applyWidthHeightFormats="0">
  <queryTableRefresh preserveSortFilterLayout="0" nextId="3">
    <queryTableFields count="2">
      <queryTableField id="1" name="RYTHMO" tableColumnId="7"/>
      <queryTableField id="2" name="Horaire" tableColumnId="8"/>
    </queryTableFields>
  </queryTableRefresh>
</queryTable>
</file>

<file path=xl/queryTables/queryTable22.xml><?xml version="1.0" encoding="utf-8"?>
<queryTable xmlns="http://schemas.openxmlformats.org/spreadsheetml/2006/main" name="DonnéesExternes_41" growShrinkType="overwriteClear" adjustColumnWidth="0" connectionId="18" autoFormatId="16" applyNumberFormats="0" applyBorderFormats="0" applyFontFormats="1" applyPatternFormats="1" applyAlignmentFormats="0" applyWidthHeightFormats="0">
  <queryTableRefresh preserveSortFilterLayout="0" nextId="4">
    <queryTableFields count="3">
      <queryTableField id="1" name="SSPI RADIO" tableColumnId="10"/>
      <queryTableField id="2" name="Horaire" tableColumnId="11"/>
      <queryTableField id="3" name="Nom Prénom" tableColumnId="12"/>
    </queryTableFields>
  </queryTableRefresh>
</queryTable>
</file>

<file path=xl/queryTables/queryTable23.xml><?xml version="1.0" encoding="utf-8"?>
<queryTable xmlns="http://schemas.openxmlformats.org/spreadsheetml/2006/main" name="DonnéesExternes_42" growShrinkType="overwriteClear" adjustColumnWidth="0" connectionId="28" autoFormatId="16" applyNumberFormats="0" applyBorderFormats="0" applyFontFormats="1" applyPatternFormats="1" applyAlignmentFormats="0" applyWidthHeightFormats="0">
  <queryTableRefresh preserveSortFilterLayout="0" nextId="3">
    <queryTableFields count="2">
      <queryTableField id="1" name="SSPI CARDIO" tableColumnId="7"/>
      <queryTableField id="2" name="Horaire" tableColumnId="8"/>
    </queryTableFields>
  </queryTableRefresh>
</queryTable>
</file>

<file path=xl/queryTables/queryTable24.xml><?xml version="1.0" encoding="utf-8"?>
<queryTable xmlns="http://schemas.openxmlformats.org/spreadsheetml/2006/main" name="DonnéesExternes_43" growShrinkType="overwriteClear" adjustColumnWidth="0" connectionId="27" autoFormatId="16" applyNumberFormats="0" applyBorderFormats="0" applyFontFormats="1" applyPatternFormats="1" applyAlignmentFormats="0" applyWidthHeightFormats="0">
  <queryTableRefresh preserveSortFilterLayout="0" nextId="3">
    <queryTableFields count="2">
      <queryTableField id="1" name="SSPI BLOC" tableColumnId="7"/>
      <queryTableField id="2" name="Horaire" tableColumnId="8"/>
    </queryTableFields>
  </queryTableRefresh>
</queryTable>
</file>

<file path=xl/queryTables/queryTable25.xml><?xml version="1.0" encoding="utf-8"?>
<queryTable xmlns="http://schemas.openxmlformats.org/spreadsheetml/2006/main" name="DonnéesExternes_44" growShrinkType="overwriteClear" adjustColumnWidth="0" connectionId="16" autoFormatId="16" applyNumberFormats="0" applyBorderFormats="0" applyFontFormats="1" applyPatternFormats="1" applyAlignmentFormats="0" applyWidthHeightFormats="0">
  <queryTableRefresh preserveSortFilterLayout="0" nextId="4">
    <queryTableFields count="3">
      <queryTableField id="1" name="CONSULT. SANS RDV" tableColumnId="10"/>
      <queryTableField id="2" name="Horaire" tableColumnId="11"/>
      <queryTableField id="3" name="Nom Prénom" tableColumnId="12"/>
    </queryTableFields>
  </queryTableRefresh>
</queryTable>
</file>

<file path=xl/queryTables/queryTable26.xml><?xml version="1.0" encoding="utf-8"?>
<queryTable xmlns="http://schemas.openxmlformats.org/spreadsheetml/2006/main" name="DonnéesExternes_45" growShrinkType="overwriteClear" adjustColumnWidth="0" connectionId="17" autoFormatId="16" applyNumberFormats="0" applyBorderFormats="0" applyFontFormats="1" applyPatternFormats="1" applyAlignmentFormats="0" applyWidthHeightFormats="0">
  <queryTableRefresh preserveSortFilterLayout="0" nextId="4">
    <queryTableFields count="3">
      <queryTableField id="1" name="ENDOSCOPIE" tableColumnId="10"/>
      <queryTableField id="2" name="Horaire" tableColumnId="11"/>
      <queryTableField id="3" name="Nom Prénom" tableColumnId="12"/>
    </queryTableFields>
  </queryTableRefresh>
</queryTable>
</file>

<file path=xl/queryTables/queryTable27.xml><?xml version="1.0" encoding="utf-8"?>
<queryTable xmlns="http://schemas.openxmlformats.org/spreadsheetml/2006/main" name="DonnéesExternes_46" growShrinkType="overwriteClear" adjustColumnWidth="0" connectionId="49" autoFormatId="16" applyNumberFormats="0" applyBorderFormats="0" applyFontFormats="1" applyPatternFormats="1" applyAlignmentFormats="0" applyWidthHeightFormats="0">
  <queryTableRefresh preserveSortFilterLayout="0" nextId="2">
    <queryTableFields count="1">
      <queryTableField id="1" name="STERILISATION" tableColumnId="4"/>
    </queryTableFields>
  </queryTableRefresh>
</queryTable>
</file>

<file path=xl/queryTables/queryTable28.xml><?xml version="1.0" encoding="utf-8"?>
<queryTable xmlns="http://schemas.openxmlformats.org/spreadsheetml/2006/main" name="DonnéesExternes_47" growShrinkType="overwriteClear" adjustColumnWidth="0" connectionId="15" autoFormatId="16" applyNumberFormats="0" applyBorderFormats="0" applyFontFormats="1" applyPatternFormats="1" applyAlignmentFormats="0" applyWidthHeightFormats="0">
  <queryTableRefresh preserveSortFilterLayout="0" nextId="4">
    <queryTableFields count="3">
      <queryTableField id="1" name="AMBULATOIRE" tableColumnId="10"/>
      <queryTableField id="2" name="Horaire" tableColumnId="11"/>
      <queryTableField id="3" name="Nom Prénom" tableColumnId="12"/>
    </queryTableFields>
  </queryTableRefresh>
</queryTable>
</file>

<file path=xl/queryTables/queryTable29.xml><?xml version="1.0" encoding="utf-8"?>
<queryTable xmlns="http://schemas.openxmlformats.org/spreadsheetml/2006/main" name="DonnéesExternes_48" growShrinkType="overwriteClear" removeDataOnSave="1" adjustColumnWidth="0" connectionId="10" autoFormatId="16" applyNumberFormats="0" applyBorderFormats="0" applyFontFormats="1" applyPatternFormats="1" applyAlignmentFormats="0" applyWidthHeightFormats="0">
  <queryTableRefresh preserveSortFilterLayout="0" nextId="5">
    <queryTableFields count="4">
      <queryTableField id="1" name="BRANC. BLOC" tableColumnId="13"/>
      <queryTableField id="2" name="Column2" tableColumnId="14"/>
      <queryTableField id="3" name="Column3" tableColumnId="15"/>
      <queryTableField id="4" name="Column4" tableColumnId="16"/>
    </queryTableFields>
  </queryTableRefresh>
</queryTable>
</file>

<file path=xl/queryTables/queryTable30.xml><?xml version="1.0" encoding="utf-8"?>
<queryTable xmlns="http://schemas.openxmlformats.org/spreadsheetml/2006/main" name="DonnéesExternes_49" growShrinkType="overwriteClear" adjustColumnWidth="0" connectionId="12" autoFormatId="16" applyNumberFormats="0" applyBorderFormats="0" applyFontFormats="1" applyPatternFormats="1" applyAlignmentFormats="0" applyWidthHeightFormats="0">
  <queryTableRefresh preserveSortFilterLayout="0" nextId="4">
    <queryTableFields count="3">
      <queryTableField id="1" name="BRANC. GENERAUX" tableColumnId="10"/>
      <queryTableField id="2" name="Code ou abrégé de l'horaire" tableColumnId="11"/>
      <queryTableField id="3" name="Horaire" tableColumnId="12"/>
    </queryTableFields>
  </queryTableRefresh>
</queryTable>
</file>

<file path=xl/queryTables/queryTable31.xml><?xml version="1.0" encoding="utf-8"?>
<queryTable xmlns="http://schemas.openxmlformats.org/spreadsheetml/2006/main" name="DonnéesExternes_50" growShrinkType="overwriteClear" adjustColumnWidth="0" connectionId="13" autoFormatId="16" applyNumberFormats="0" applyBorderFormats="0" applyFontFormats="1" applyPatternFormats="1" applyAlignmentFormats="0" applyWidthHeightFormats="0">
  <queryTableRefresh preserveSortFilterLayout="0" nextId="2">
    <queryTableFields count="1">
      <queryTableField id="1" name="ECG" tableColumnId="4"/>
    </queryTableFields>
  </queryTableRefresh>
</queryTable>
</file>

<file path=xl/queryTables/queryTable32.xml><?xml version="1.0" encoding="utf-8"?>
<queryTable xmlns="http://schemas.openxmlformats.org/spreadsheetml/2006/main" name="DonnéesExternes_51" growShrinkType="overwriteClear" adjustColumnWidth="0" connectionId="14" autoFormatId="16" applyNumberFormats="0" applyBorderFormats="0" applyFontFormats="1" applyPatternFormats="1" applyAlignmentFormats="0" applyWidthHeightFormats="0">
  <queryTableRefresh preserveSortFilterLayout="0" nextId="2">
    <queryTableFields count="1">
      <queryTableField id="1" name="ECHO" tableColumnId="4"/>
    </queryTableFields>
  </queryTableRefresh>
</queryTable>
</file>

<file path=xl/queryTables/queryTable33.xml><?xml version="1.0" encoding="utf-8"?>
<queryTable xmlns="http://schemas.openxmlformats.org/spreadsheetml/2006/main" name="DonnéesExternes_4" growShrinkType="overwriteClear" adjustColumnWidth="0" connectionId="39" autoFormatId="16" applyNumberFormats="0" applyBorderFormats="0" applyFontFormats="1" applyPatternFormats="1" applyAlignmentFormats="0" applyWidthHeightFormats="0">
  <queryTableRefresh preserveSortFilterLayout="0" nextId="2">
    <queryTableFields count="1">
      <queryTableField id="1" name="USC3" tableColumnId="3"/>
    </queryTableFields>
  </queryTableRefresh>
</queryTable>
</file>

<file path=xl/queryTables/queryTable34.xml><?xml version="1.0" encoding="utf-8"?>
<queryTable xmlns="http://schemas.openxmlformats.org/spreadsheetml/2006/main" name="DonnéesExternes_7" growShrinkType="overwriteClear" adjustColumnWidth="0" connectionId="37" autoFormatId="16" applyNumberFormats="0" applyBorderFormats="0" applyFontFormats="1" applyPatternFormats="1" applyAlignmentFormats="0" applyWidthHeightFormats="0">
  <queryTableRefresh preserveSortFilterLayout="0" nextId="2">
    <queryTableFields count="1">
      <queryTableField id="1" name="REA" tableColumnId="3"/>
    </queryTableFields>
  </queryTableRefresh>
</queryTable>
</file>

<file path=xl/queryTables/queryTable35.xml><?xml version="1.0" encoding="utf-8"?>
<queryTable xmlns="http://schemas.openxmlformats.org/spreadsheetml/2006/main" name="DonnéesExternes_8" growShrinkType="overwriteClear" adjustColumnWidth="0" connectionId="36" autoFormatId="16" applyNumberFormats="0" applyBorderFormats="0" applyFontFormats="1" applyPatternFormats="1" applyAlignmentFormats="0" applyWidthHeightFormats="0">
  <queryTableRefresh preserveSortFilterLayout="0" nextId="2">
    <queryTableFields count="1">
      <queryTableField id="1" name="CHIR VASC" tableColumnId="3"/>
    </queryTableFields>
  </queryTableRefresh>
</queryTable>
</file>

<file path=xl/queryTables/queryTable36.xml><?xml version="1.0" encoding="utf-8"?>
<queryTable xmlns="http://schemas.openxmlformats.org/spreadsheetml/2006/main" name="DonnéesExternes_10" growShrinkType="overwriteClear" adjustColumnWidth="0" connectionId="45" autoFormatId="16" applyNumberFormats="0" applyBorderFormats="0" applyFontFormats="1" applyPatternFormats="1" applyAlignmentFormats="0" applyWidthHeightFormats="0">
  <queryTableRefresh preserveSortFilterLayout="0" nextId="2">
    <queryTableFields count="1">
      <queryTableField id="1" name="REA" tableColumnId="3"/>
    </queryTableFields>
  </queryTableRefresh>
</queryTable>
</file>

<file path=xl/queryTables/queryTable37.xml><?xml version="1.0" encoding="utf-8"?>
<queryTable xmlns="http://schemas.openxmlformats.org/spreadsheetml/2006/main" name="DonnéesExternes_11" growShrinkType="overwriteClear" adjustColumnWidth="0" connectionId="44" autoFormatId="16" applyNumberFormats="0" applyBorderFormats="0" applyFontFormats="1" applyPatternFormats="1" applyAlignmentFormats="0" applyWidthHeightFormats="0">
  <queryTableRefresh preserveSortFilterLayout="0" nextId="2">
    <queryTableFields count="1">
      <queryTableField id="1" name="CHIR VASC" tableColumnId="3"/>
    </queryTableFields>
  </queryTableRefresh>
</queryTable>
</file>

<file path=xl/queryTables/queryTable38.xml><?xml version="1.0" encoding="utf-8"?>
<queryTable xmlns="http://schemas.openxmlformats.org/spreadsheetml/2006/main" name="DonnéesExternes_13" growShrinkType="overwriteClear" adjustColumnWidth="0" connectionId="47" autoFormatId="16" applyNumberFormats="0" applyBorderFormats="0" applyFontFormats="1" applyPatternFormats="1" applyAlignmentFormats="0" applyWidthHeightFormats="0">
  <queryTableRefresh preserveSortFilterLayout="0" nextId="2">
    <queryTableFields count="1">
      <queryTableField id="1" name="USC3" tableColumnId="3"/>
    </queryTableFields>
  </queryTableRefresh>
</queryTable>
</file>

<file path=xl/queryTables/queryTable39.xml><?xml version="1.0" encoding="utf-8"?>
<queryTable xmlns="http://schemas.openxmlformats.org/spreadsheetml/2006/main" name="DonnéesExternes_15" growShrinkType="overwriteClear" adjustColumnWidth="0" connectionId="42" autoFormatId="16" applyNumberFormats="0" applyBorderFormats="0" applyFontFormats="1" applyPatternFormats="1" applyAlignmentFormats="0" applyWidthHeightFormats="0">
  <queryTableRefresh preserveSortFilterLayout="0" nextId="2">
    <queryTableFields count="1">
      <queryTableField id="1" name="C3" tableColumnId="3"/>
    </queryTableFields>
  </queryTableRefresh>
</queryTable>
</file>

<file path=xl/queryTables/queryTable40.xml><?xml version="1.0" encoding="utf-8"?>
<queryTable xmlns="http://schemas.openxmlformats.org/spreadsheetml/2006/main" name="DonnéesExternes_16" growShrinkType="overwriteClear" adjustColumnWidth="0" connectionId="43" autoFormatId="16" applyNumberFormats="0" applyBorderFormats="0" applyFontFormats="1" applyPatternFormats="1" applyAlignmentFormats="0" applyWidthHeightFormats="0">
  <queryTableRefresh preserveSortFilterLayout="0" nextId="2">
    <queryTableFields count="1">
      <queryTableField id="1" name="C4" tableColumnId="3"/>
    </queryTableFields>
  </queryTableRefresh>
</queryTable>
</file>

<file path=xl/queryTables/queryTable41.xml><?xml version="1.0" encoding="utf-8"?>
<queryTable xmlns="http://schemas.openxmlformats.org/spreadsheetml/2006/main" name="DonnéesExternes_29" growShrinkType="overwriteClear" adjustColumnWidth="0" connectionId="38" autoFormatId="16" applyNumberFormats="0" applyBorderFormats="0" applyFontFormats="1" applyPatternFormats="1" applyAlignmentFormats="0" applyWidthHeightFormats="0">
  <queryTableRefresh preserveSortFilterLayout="0" nextId="2">
    <queryTableFields count="1">
      <queryTableField id="1" name="USC1" tableColumnId="3"/>
    </queryTableFields>
  </queryTableRefresh>
</queryTable>
</file>

<file path=xl/queryTables/queryTable42.xml><?xml version="1.0" encoding="utf-8"?>
<queryTable xmlns="http://schemas.openxmlformats.org/spreadsheetml/2006/main" name="DonnéesExternes_30" growShrinkType="overwriteClear" adjustColumnWidth="0" connectionId="35" autoFormatId="16" applyNumberFormats="0" applyBorderFormats="0" applyFontFormats="1" applyPatternFormats="1" applyAlignmentFormats="0" applyWidthHeightFormats="0">
  <queryTableRefresh preserveSortFilterLayout="0" nextId="2">
    <queryTableFields count="1">
      <queryTableField id="1" name="C4" tableColumnId="3"/>
    </queryTableFields>
  </queryTableRefresh>
</queryTable>
</file>

<file path=xl/queryTables/queryTable43.xml><?xml version="1.0" encoding="utf-8"?>
<queryTable xmlns="http://schemas.openxmlformats.org/spreadsheetml/2006/main" name="DonnéesExternes_31" growShrinkType="overwriteClear" adjustColumnWidth="0" connectionId="48" autoFormatId="16" applyNumberFormats="0" applyBorderFormats="0" applyFontFormats="1" applyPatternFormats="1" applyAlignmentFormats="0" applyWidthHeightFormats="0">
  <queryTableRefresh preserveSortFilterLayout="0" nextId="2">
    <queryTableFields count="1">
      <queryTableField id="1" name="USIC" tableColumnId="3"/>
    </queryTableFields>
  </queryTableRefresh>
</queryTable>
</file>

<file path=xl/queryTables/queryTable44.xml><?xml version="1.0" encoding="utf-8"?>
<queryTable xmlns="http://schemas.openxmlformats.org/spreadsheetml/2006/main" name="DonnéesExternes_32" growShrinkType="overwriteClear" adjustColumnWidth="0" connectionId="46" autoFormatId="16" applyNumberFormats="0" applyBorderFormats="0" applyFontFormats="1" applyPatternFormats="1" applyAlignmentFormats="0" applyWidthHeightFormats="0">
  <queryTableRefresh preserveSortFilterLayout="0" nextId="2">
    <queryTableFields count="1">
      <queryTableField id="1" name="USC1" tableColumnId="3"/>
    </queryTableFields>
  </queryTableRefresh>
</queryTable>
</file>

<file path=xl/queryTables/queryTable45.xml><?xml version="1.0" encoding="utf-8"?>
<queryTable xmlns="http://schemas.openxmlformats.org/spreadsheetml/2006/main" name="DonnéesExternes_33" growShrinkType="overwriteClear" adjustColumnWidth="0" connectionId="41" autoFormatId="16" applyNumberFormats="0" applyBorderFormats="0" applyFontFormats="1" applyPatternFormats="1" applyAlignmentFormats="0" applyWidthHeightFormats="0">
  <queryTableRefresh preserveSortFilterLayout="0" nextId="2">
    <queryTableFields count="1">
      <queryTableField id="1" name="C2" tableColumnId="3"/>
    </queryTableFields>
  </queryTableRefresh>
</queryTable>
</file>

<file path=xl/queryTables/queryTable46.xml><?xml version="1.0" encoding="utf-8"?>
<queryTable xmlns="http://schemas.openxmlformats.org/spreadsheetml/2006/main" name="DonnéesExternes_1" growShrinkType="overwriteClear" adjustColumnWidth="0" connectionId="40" autoFormatId="16" applyNumberFormats="0" applyBorderFormats="0" applyFontFormats="1" applyPatternFormats="1" applyAlignmentFormats="0" applyWidthHeightFormats="0">
  <queryTableRefresh preserveSortFilterLayout="0" nextId="2">
    <queryTableFields count="1">
      <queryTableField id="1" name="USIC" tableColumnId="3"/>
    </queryTableFields>
  </queryTableRefresh>
</queryTable>
</file>

<file path=xl/queryTables/queryTable47.xml><?xml version="1.0" encoding="utf-8"?>
<queryTable xmlns="http://schemas.openxmlformats.org/spreadsheetml/2006/main" name="DonnéesExternes_35" growShrinkType="overwriteClear" adjustColumnWidth="0" connectionId="34" autoFormatId="16" applyNumberFormats="0" applyBorderFormats="0" applyFontFormats="1" applyPatternFormats="1" applyAlignmentFormats="0" applyWidthHeightFormats="0">
  <queryTableRefresh preserveSortFilterLayout="0" nextId="2">
    <queryTableFields count="1">
      <queryTableField id="1" name="C3" tableColumnId="3"/>
    </queryTableFields>
  </queryTableRefresh>
</queryTable>
</file>

<file path=xl/queryTables/queryTable48.xml><?xml version="1.0" encoding="utf-8"?>
<queryTable xmlns="http://schemas.openxmlformats.org/spreadsheetml/2006/main" name="DonnéesExternes_36" growShrinkType="overwriteClear" adjustColumnWidth="0" connectionId="33" autoFormatId="16" applyNumberFormats="0" applyBorderFormats="0" applyFontFormats="1" applyPatternFormats="1" applyAlignmentFormats="0" applyWidthHeightFormats="0">
  <queryTableRefresh preserveSortFilterLayout="0" nextId="2">
    <queryTableFields count="1">
      <queryTableField id="1" name="C2" tableColumnId="3"/>
    </queryTableFields>
  </queryTableRefresh>
</queryTable>
</file>

<file path=xl/queryTables/queryTable49.xml><?xml version="1.0" encoding="utf-8"?>
<queryTable xmlns="http://schemas.openxmlformats.org/spreadsheetml/2006/main" name="DonnéesExternes_1" adjustColumnWidth="0" connectionId="32" autoFormatId="16" applyNumberFormats="0" applyBorderFormats="0" applyFontFormats="1" applyPatternFormats="1" applyAlignmentFormats="0" applyWidthHeightFormats="0">
  <queryTableRefresh preserveSortFilterLayout="0" nextId="11">
    <queryTableFields count="10">
      <queryTableField id="1" name="Matricule" tableColumnId="21"/>
      <queryTableField id="2" name="Nom Prénom" tableColumnId="22"/>
      <queryTableField id="3" name="Code ou abrégé de l'horaire" tableColumnId="23"/>
      <queryTableField id="4" name="Poste" tableColumnId="24"/>
      <queryTableField id="5" name="Date" tableColumnId="25"/>
      <queryTableField id="6" name="Libellé de l'horaire" tableColumnId="26"/>
      <queryTableField id="7" name="Heures de vacation" tableColumnId="27"/>
      <queryTableField id="8" name="Service" tableColumnId="28"/>
      <queryTableField id="9" name="Remplacé" tableColumnId="29"/>
      <queryTableField id="10" name="Type de contrat" tableColumnId="3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_rels/table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tables/_rels/table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tables/_rels/table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tables/_rels/table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tables/_rels/table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tables/_rels/table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tables/_rels/table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tables/_rels/table1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tables/_rels/table1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6.xml"/></Relationships>
</file>

<file path=xl/tables/_rels/table1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7.xml"/></Relationships>
</file>

<file path=xl/tables/_rels/table1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8.xml"/></Relationships>
</file>

<file path=xl/tables/_rels/table2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9.xml"/></Relationships>
</file>

<file path=xl/tables/_rels/table2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0.xml"/></Relationships>
</file>

<file path=xl/tables/_rels/table2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1.xml"/></Relationships>
</file>

<file path=xl/tables/_rels/table2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2.xml"/></Relationships>
</file>

<file path=xl/tables/_rels/table2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3.xml"/></Relationships>
</file>

<file path=xl/tables/_rels/table2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4.xml"/></Relationships>
</file>

<file path=xl/tables/_rels/table2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5.xml"/></Relationships>
</file>

<file path=xl/tables/_rels/table2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6.xml"/></Relationships>
</file>

<file path=xl/tables/_rels/table2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7.xml"/></Relationships>
</file>

<file path=xl/tables/_rels/table2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8.xml"/></Relationships>
</file>

<file path=xl/tables/_rels/table3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9.xml"/></Relationships>
</file>

<file path=xl/tables/_rels/table3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0.xml"/></Relationships>
</file>

<file path=xl/tables/_rels/table3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1.xml"/></Relationships>
</file>

<file path=xl/tables/_rels/table3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2.xml"/></Relationships>
</file>

<file path=xl/tables/_rels/table3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3.xml"/></Relationships>
</file>

<file path=xl/tables/_rels/table3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4.xml"/></Relationships>
</file>

<file path=xl/tables/_rels/table3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5.xml"/></Relationships>
</file>

<file path=xl/tables/_rels/table3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6.xml"/></Relationships>
</file>

<file path=xl/tables/_rels/table3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7.xml"/></Relationships>
</file>

<file path=xl/tables/_rels/table3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8.xml"/></Relationships>
</file>

<file path=xl/tables/_rels/table4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9.xml"/></Relationships>
</file>

<file path=xl/tables/_rels/table4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0.xml"/></Relationships>
</file>

<file path=xl/tables/_rels/table4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1.xml"/></Relationships>
</file>

<file path=xl/tables/_rels/table4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2.xml"/></Relationships>
</file>

<file path=xl/tables/_rels/table4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3.xml"/></Relationships>
</file>

<file path=xl/tables/_rels/table4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4.xml"/></Relationships>
</file>

<file path=xl/tables/_rels/table4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5.xml"/></Relationships>
</file>

<file path=xl/tables/_rels/table4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6.xml"/></Relationships>
</file>

<file path=xl/tables/_rels/table4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7.xml"/></Relationships>
</file>

<file path=xl/tables/_rels/table4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8.xml"/></Relationships>
</file>

<file path=xl/tables/_rels/table5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9.xml"/></Relationships>
</file>

<file path=xl/tables/table1.xml><?xml version="1.0" encoding="utf-8"?>
<table xmlns="http://schemas.openxmlformats.org/spreadsheetml/2006/main" id="1" name="octime" displayName="octime" ref="A7:R495" totalsRowShown="0" headerRowDxfId="265" dataDxfId="263" headerRowBorderDxfId="264" tableBorderDxfId="262" totalsRowBorderDxfId="261">
  <autoFilter ref="A7:R495"/>
  <tableColumns count="18">
    <tableColumn id="1" name="Matricule" dataDxfId="260"/>
    <tableColumn id="2" name="Nom Prénom" dataDxfId="259"/>
    <tableColumn id="3" name="Code ou abrégé de l'horaire" dataDxfId="258"/>
    <tableColumn id="4" name="Poste" dataDxfId="257"/>
    <tableColumn id="5" name="Population générique" dataDxfId="256"/>
    <tableColumn id="6" name="Contrat" dataDxfId="255"/>
    <tableColumn id="7" name="Date" dataDxfId="254"/>
    <tableColumn id="8" name="Libellé de l'horaire" dataDxfId="253"/>
    <tableColumn id="9" name="Heures de vacation" dataDxfId="252"/>
    <tableColumn id="10" name="Temps du final" dataDxfId="251"/>
    <tableColumn id="11" name="Societe" dataDxfId="250"/>
    <tableColumn id="12" name="Service" dataDxfId="249"/>
    <tableColumn id="13" name="Remplacé" dataDxfId="248"/>
    <tableColumn id="14" name="Planning" dataDxfId="247"/>
    <tableColumn id="16" name="Service concerné ?" dataDxfId="246">
      <calculatedColumnFormula>IF(EXACT((IFERROR(LEFT(N8,FIND(" ",N8)-1),N8)),C8)=FALSE,"non concerné",(IFERROR(LEFT(N8,FIND(" ",N8)-1),N8)))</calculatedColumnFormula>
    </tableColumn>
    <tableColumn id="15" name="Horaire" dataDxfId="245">
      <calculatedColumnFormula>IF(octime[[#This Row],[Service concerné ?]]="non concerné","",SUBSTITUTE(octime[[#This Row],[Libellé de l''horaire]],"Hor. à la carte  ",""))</calculatedColumnFormula>
    </tableColumn>
    <tableColumn id="17" name="Concatener" dataDxfId="244">
      <calculatedColumnFormula>IFERROR(IF(O8&lt;&gt;"non concerné",CONCATENATE(D8," ",VLOOKUP(O8,Parametres!$A:$B,2,FALSE)),""),"")</calculatedColumnFormula>
    </tableColumn>
    <tableColumn id="18" name="Anomalie paramétrage octime" dataDxfId="77">
      <calculatedColumnFormula>VLOOKUP(CONCATENATE(octime[[#This Row],[Population générique]],octime[[#This Row],[Contrat]]),Parametres!G:H,2,FALSE)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7" name="AS_USC3" displayName="AS_USC3" ref="G16:G20" tableType="queryTable" totalsRowShown="0" headerRowDxfId="243" dataDxfId="241" headerRowBorderDxfId="242">
  <autoFilter ref="G16:G20"/>
  <tableColumns count="1">
    <tableColumn id="3" uniqueName="3" name="USC3" queryTableFieldId="1" dataDxfId="26" dataCellStyle="Normal 2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12" name="AS_REA" displayName="AS_REA" ref="D16:D19" tableType="queryTable" totalsRowShown="0" headerRowDxfId="240" dataDxfId="238" headerRowBorderDxfId="239" tableBorderDxfId="237" headerRowCellStyle="Normal 2" dataCellStyle="Normal 2">
  <autoFilter ref="D16:D19"/>
  <tableColumns count="1">
    <tableColumn id="3" uniqueName="3" name="REA" queryTableFieldId="1" dataDxfId="27" dataCellStyle="Normal 2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id="13" name="AS_CHIRVASC" displayName="AS_CHIRVASC" ref="E16:E21" tableType="queryTable" totalsRowShown="0" headerRowDxfId="236" dataDxfId="234" headerRowBorderDxfId="235" tableBorderDxfId="233" headerRowCellStyle="Normal 2" dataCellStyle="Normal 2">
  <autoFilter ref="E16:E21"/>
  <tableColumns count="1">
    <tableColumn id="3" uniqueName="3" name="CHIR VASC" queryTableFieldId="1" dataDxfId="28" dataCellStyle="Normal 2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id="15" name="AS_HCD" displayName="AS_HCD" ref="K16:K17" tableType="queryTable" insertRow="1" totalsRowShown="0" headerRowDxfId="232" dataDxfId="230" headerRowBorderDxfId="231" tableBorderDxfId="229" headerRowCellStyle="Normal 2" dataCellStyle="Normal 2">
  <autoFilter ref="K16:K17"/>
  <tableColumns count="1">
    <tableColumn id="3" uniqueName="3" name="HCD" queryTableFieldId="1" dataDxfId="29" dataCellStyle="Normal 2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id="17" name="IDE_REA" displayName="IDE_REA" ref="D6:D10" tableType="queryTable" totalsRowShown="0" headerRowDxfId="228" dataDxfId="226" headerRowBorderDxfId="227" tableBorderDxfId="225" headerRowCellStyle="Normal 2" dataCellStyle="Normal 2">
  <autoFilter ref="D6:D10"/>
  <tableColumns count="1">
    <tableColumn id="3" uniqueName="3" name="REA" queryTableFieldId="1" dataDxfId="30" dataCellStyle="Normal 2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id="18" name="IDE_CHIRVASC" displayName="IDE_CHIRVASC" ref="E6:E8" tableType="queryTable" totalsRowShown="0" headerRowDxfId="224" dataDxfId="222" headerRowBorderDxfId="223" tableBorderDxfId="221" headerRowCellStyle="Normal 2">
  <autoFilter ref="E6:E8"/>
  <tableColumns count="1">
    <tableColumn id="3" uniqueName="3" name="CHIR VASC" queryTableFieldId="1" dataDxfId="31" dataCellStyle="Normal 2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id="20" name="IDE_USC3" displayName="IDE_USC3" ref="G6:G10" tableType="queryTable" totalsRowShown="0" headerRowDxfId="220" dataDxfId="218" headerRowBorderDxfId="219" headerRowCellStyle="Normal 2" dataCellStyle="Normal 2">
  <autoFilter ref="G6:G10"/>
  <tableColumns count="1">
    <tableColumn id="3" uniqueName="3" name="USC3" queryTableFieldId="1" dataDxfId="32" dataCellStyle="Normal 2"/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id="22" name="IDE_C3" displayName="IDE_C3" ref="I6:I7" tableType="queryTable" insertRow="1" totalsRowShown="0" headerRowDxfId="217" dataDxfId="215" headerRowBorderDxfId="216" headerRowCellStyle="Normal 2" dataCellStyle="Normal 2">
  <autoFilter ref="I6:I7"/>
  <tableColumns count="1">
    <tableColumn id="3" uniqueName="3" name="C3" queryTableFieldId="1" dataDxfId="33" dataCellStyle="Normal 2"/>
  </tableColumns>
  <tableStyleInfo showFirstColumn="0" showLastColumn="0" showRowStripes="1" showColumnStripes="0"/>
</table>
</file>

<file path=xl/tables/table10.xml><?xml version="1.0" encoding="utf-8"?>
<table xmlns="http://schemas.openxmlformats.org/spreadsheetml/2006/main" id="23" name="IDE_C4" displayName="IDE_C4" ref="J6:J7" tableType="queryTable" insertRow="1" totalsRowShown="0" headerRowDxfId="214" dataDxfId="212" headerRowBorderDxfId="213" tableBorderDxfId="211" headerRowCellStyle="Normal 2" dataCellStyle="Normal 2">
  <autoFilter ref="J6:J7"/>
  <tableColumns count="1">
    <tableColumn id="3" uniqueName="3" name="C4" queryTableFieldId="1" dataDxfId="34" dataCellStyle="Normal 2"/>
  </tableColumns>
  <tableStyleInfo showFirstColumn="0" showLastColumn="0" showRowStripes="1" showColumnStripes="0"/>
</table>
</file>

<file path=xl/tables/table11.xml><?xml version="1.0" encoding="utf-8"?>
<table xmlns="http://schemas.openxmlformats.org/spreadsheetml/2006/main" id="24" name="IDE_HCD" displayName="IDE_HCD" ref="K6:K7" tableType="queryTable" insertRow="1" totalsRowShown="0" headerRowDxfId="210" dataDxfId="208" headerRowBorderDxfId="209" tableBorderDxfId="207" headerRowCellStyle="Normal 2" dataCellStyle="Normal 2">
  <autoFilter ref="K6:K7"/>
  <tableColumns count="1">
    <tableColumn id="3" uniqueName="3" name="HCD" queryTableFieldId="1" dataDxfId="35" dataCellStyle="Normal 2"/>
  </tableColumns>
  <tableStyleInfo showFirstColumn="0" showLastColumn="0" showRowStripes="1" showColumnStripes="0"/>
</table>
</file>

<file path=xl/tables/table12.xml><?xml version="1.0" encoding="utf-8"?>
<table xmlns="http://schemas.openxmlformats.org/spreadsheetml/2006/main" id="29" name="BRANC_CI" displayName="BRANC_CI" ref="O13:Q17" tableType="queryTable" totalsRowShown="0" headerRowDxfId="206" dataDxfId="204" headerRowBorderDxfId="205" tableBorderDxfId="203" headerRowCellStyle="Normal 2">
  <autoFilter ref="O13:Q17"/>
  <tableColumns count="3">
    <tableColumn id="7" uniqueName="7" name="Nom Prénom" queryTableFieldId="1" dataDxfId="38"/>
    <tableColumn id="8" uniqueName="8" name="Code ou abrégé de l'horaire" queryTableFieldId="2" dataDxfId="37"/>
    <tableColumn id="9" uniqueName="9" name="Horaire" queryTableFieldId="3" dataDxfId="36"/>
  </tableColumns>
  <tableStyleInfo showFirstColumn="0" showLastColumn="0" showRowStripes="1" showColumnStripes="0"/>
</table>
</file>

<file path=xl/tables/table13.xml><?xml version="1.0" encoding="utf-8"?>
<table xmlns="http://schemas.openxmlformats.org/spreadsheetml/2006/main" id="3" name="AS_USC1" displayName="AS_USC1" ref="F16:F18" tableType="queryTable" totalsRowShown="0" headerRowDxfId="202" dataDxfId="200" headerRowBorderDxfId="201" tableBorderDxfId="199">
  <autoFilter ref="F16:F18"/>
  <tableColumns count="1">
    <tableColumn id="3" uniqueName="3" name="USC1" queryTableFieldId="1" dataDxfId="39" dataCellStyle="Normal 2"/>
  </tableColumns>
  <tableStyleInfo showFirstColumn="0" showLastColumn="0" showRowStripes="1" showColumnStripes="0"/>
</table>
</file>

<file path=xl/tables/table14.xml><?xml version="1.0" encoding="utf-8"?>
<table xmlns="http://schemas.openxmlformats.org/spreadsheetml/2006/main" id="4" name="AS_C4" displayName="AS_C4" ref="J16:J17" tableType="queryTable" insertRow="1" totalsRowShown="0" headerRowDxfId="198" dataDxfId="196" headerRowBorderDxfId="197">
  <autoFilter ref="J16:J17"/>
  <tableColumns count="1">
    <tableColumn id="3" uniqueName="3" name="C4" queryTableFieldId="1" dataDxfId="40" dataCellStyle="Normal 2"/>
  </tableColumns>
  <tableStyleInfo showFirstColumn="0" showLastColumn="0" showRowStripes="1" showColumnStripes="0"/>
</table>
</file>

<file path=xl/tables/table15.xml><?xml version="1.0" encoding="utf-8"?>
<table xmlns="http://schemas.openxmlformats.org/spreadsheetml/2006/main" id="6" name="IDE_USIC" displayName="IDE_USIC" ref="C6:C9" tableType="queryTable" totalsRowShown="0" headerRowDxfId="195" dataDxfId="193" headerRowBorderDxfId="194" tableBorderDxfId="192">
  <autoFilter ref="C6:C9"/>
  <tableColumns count="1">
    <tableColumn id="3" uniqueName="3" name="USIC" queryTableFieldId="1" dataDxfId="41" dataCellStyle="Normal 2"/>
  </tableColumns>
  <tableStyleInfo showFirstColumn="0" showLastColumn="0" showRowStripes="1" showColumnStripes="0"/>
</table>
</file>

<file path=xl/tables/table16.xml><?xml version="1.0" encoding="utf-8"?>
<table xmlns="http://schemas.openxmlformats.org/spreadsheetml/2006/main" id="8" name="IDE_USC1" displayName="IDE_USC1" ref="F6:F9" tableType="queryTable" totalsRowShown="0" headerRowDxfId="191" dataDxfId="190" tableBorderDxfId="189">
  <autoFilter ref="F6:F9"/>
  <tableColumns count="1">
    <tableColumn id="3" uniqueName="3" name="USC1" queryTableFieldId="1" dataDxfId="42" dataCellStyle="Normal 2"/>
  </tableColumns>
  <tableStyleInfo showFirstColumn="0" showLastColumn="0" showRowStripes="1" showColumnStripes="0"/>
</table>
</file>

<file path=xl/tables/table17.xml><?xml version="1.0" encoding="utf-8"?>
<table xmlns="http://schemas.openxmlformats.org/spreadsheetml/2006/main" id="11" name="IDE_C2" displayName="IDE_C2" ref="H6:H9" tableType="queryTable" totalsRowShown="0" headerRowDxfId="188" dataDxfId="187" tableBorderDxfId="186">
  <autoFilter ref="H6:H9"/>
  <tableColumns count="1">
    <tableColumn id="3" uniqueName="3" name="C2" queryTableFieldId="1" dataDxfId="43" dataCellStyle="Normal 2"/>
  </tableColumns>
  <tableStyleInfo showFirstColumn="0" showLastColumn="0" showRowStripes="1" showColumnStripes="0"/>
</table>
</file>

<file path=xl/tables/table18.xml><?xml version="1.0" encoding="utf-8"?>
<table xmlns="http://schemas.openxmlformats.org/spreadsheetml/2006/main" id="16" name="IDE_HEMO" displayName="IDE_HEMO" ref="S14:T17" tableType="queryTable" totalsRowShown="0" headerRowDxfId="185" dataDxfId="183" headerRowBorderDxfId="184" tableBorderDxfId="182">
  <autoFilter ref="S14:T17"/>
  <tableColumns count="2">
    <tableColumn id="5" uniqueName="5" name="HEMO" queryTableFieldId="1" dataDxfId="45"/>
    <tableColumn id="6" uniqueName="6" name="Horaire" queryTableFieldId="2" dataDxfId="44"/>
  </tableColumns>
  <tableStyleInfo showFirstColumn="0" showLastColumn="0" showRowStripes="1" showColumnStripes="0"/>
</table>
</file>

<file path=xl/tables/table19.xml><?xml version="1.0" encoding="utf-8"?>
<table xmlns="http://schemas.openxmlformats.org/spreadsheetml/2006/main" id="19" name="AS_USIC" displayName="AS_USIC" ref="C16:C18" tableType="queryTable" totalsRowShown="0" headerRowDxfId="181" dataDxfId="179" headerRowBorderDxfId="180">
  <autoFilter ref="C16:C18"/>
  <tableColumns count="1">
    <tableColumn id="4" uniqueName="4" name="USIC" queryTableFieldId="1" dataDxfId="46" dataCellStyle="Normal 2"/>
  </tableColumns>
  <tableStyleInfo showFirstColumn="0" showLastColumn="0" showRowStripes="1" showColumnStripes="0"/>
</table>
</file>

<file path=xl/tables/table20.xml><?xml version="1.0" encoding="utf-8"?>
<table xmlns="http://schemas.openxmlformats.org/spreadsheetml/2006/main" id="25" name="AS_C3" displayName="AS_C3" ref="I16:I17" tableType="queryTable" insertRow="1" totalsRowShown="0" headerRowDxfId="178" dataDxfId="176" headerRowBorderDxfId="177">
  <autoFilter ref="I16:I17"/>
  <tableColumns count="1">
    <tableColumn id="4" uniqueName="4" name="C3" queryTableFieldId="1" dataDxfId="47" dataCellStyle="Normal 2"/>
  </tableColumns>
  <tableStyleInfo showFirstColumn="0" showLastColumn="0" showRowStripes="1" showColumnStripes="0"/>
</table>
</file>

<file path=xl/tables/table21.xml><?xml version="1.0" encoding="utf-8"?>
<table xmlns="http://schemas.openxmlformats.org/spreadsheetml/2006/main" id="21" name="AS_C2" displayName="AS_C2" ref="H16:H19" tableType="queryTable" totalsRowShown="0" headerRowDxfId="175" dataDxfId="173" headerRowBorderDxfId="174">
  <autoFilter ref="H16:H19"/>
  <tableColumns count="1">
    <tableColumn id="4" uniqueName="4" name="C2" queryTableFieldId="1" dataDxfId="48" dataCellStyle="Normal 2"/>
  </tableColumns>
  <tableStyleInfo showFirstColumn="0" showLastColumn="0" showRowStripes="1" showColumnStripes="0"/>
</table>
</file>

<file path=xl/tables/table22.xml><?xml version="1.0" encoding="utf-8"?>
<table xmlns="http://schemas.openxmlformats.org/spreadsheetml/2006/main" id="33" name="IDE_RYTHMO" displayName="IDE_RYTHMO" ref="S8:T11" tableType="queryTable" totalsRowShown="0" headerRowDxfId="172" dataDxfId="170" headerRowBorderDxfId="171" tableBorderDxfId="169">
  <autoFilter ref="S8:T11"/>
  <tableColumns count="2">
    <tableColumn id="7" uniqueName="7" name="RYTHMO" queryTableFieldId="1" dataDxfId="50"/>
    <tableColumn id="8" uniqueName="8" name="Horaire" queryTableFieldId="2" dataDxfId="49"/>
  </tableColumns>
  <tableStyleInfo showFirstColumn="0" showLastColumn="0" showRowStripes="1" showColumnStripes="0"/>
</table>
</file>

<file path=xl/tables/table23.xml><?xml version="1.0" encoding="utf-8"?>
<table xmlns="http://schemas.openxmlformats.org/spreadsheetml/2006/main" id="34" name="IDE_AS_SSPIRADIO" displayName="IDE_AS_SSPIRADIO" ref="V4:X6" tableType="queryTable" totalsRowShown="0" headerRowDxfId="168" dataDxfId="167" tableBorderDxfId="166">
  <autoFilter ref="V4:X6"/>
  <tableColumns count="3">
    <tableColumn id="10" uniqueName="10" name="SSPI RADIO" queryTableFieldId="1" dataDxfId="53"/>
    <tableColumn id="11" uniqueName="11" name="Horaire" queryTableFieldId="2" dataDxfId="52"/>
    <tableColumn id="12" uniqueName="12" name="Nom Prénom" queryTableFieldId="3" dataDxfId="51"/>
  </tableColumns>
  <tableStyleInfo showFirstColumn="0" showLastColumn="0" showRowStripes="1" showColumnStripes="0"/>
</table>
</file>

<file path=xl/tables/table24.xml><?xml version="1.0" encoding="utf-8"?>
<table xmlns="http://schemas.openxmlformats.org/spreadsheetml/2006/main" id="35" name="IDE_SSPICARDIO" displayName="IDE_SSPICARDIO" ref="S21:T24" tableType="queryTable" totalsRowShown="0" headerRowDxfId="165" dataDxfId="164">
  <autoFilter ref="S21:T24"/>
  <tableColumns count="2">
    <tableColumn id="7" uniqueName="7" name="SSPI CARDIO" queryTableFieldId="1" dataDxfId="55"/>
    <tableColumn id="8" uniqueName="8" name="Horaire" queryTableFieldId="2" dataDxfId="54"/>
  </tableColumns>
  <tableStyleInfo showFirstColumn="0" showLastColumn="0" showRowStripes="1" showColumnStripes="0"/>
</table>
</file>

<file path=xl/tables/table25.xml><?xml version="1.0" encoding="utf-8"?>
<table xmlns="http://schemas.openxmlformats.org/spreadsheetml/2006/main" id="36" name="IDE_SSPIBLOC" displayName="IDE_SSPIBLOC" ref="S4:T5" tableType="queryTable" totalsRowShown="0" headerRowDxfId="163" dataDxfId="162">
  <autoFilter ref="S4:T5"/>
  <tableColumns count="2">
    <tableColumn id="7" uniqueName="7" name="SSPI BLOC" queryTableFieldId="1" dataDxfId="57"/>
    <tableColumn id="8" uniqueName="8" name="Horaire" queryTableFieldId="2" dataDxfId="56"/>
  </tableColumns>
  <tableStyleInfo showFirstColumn="0" showLastColumn="0" showRowStripes="1" showColumnStripes="0"/>
</table>
</file>

<file path=xl/tables/table26.xml><?xml version="1.0" encoding="utf-8"?>
<table xmlns="http://schemas.openxmlformats.org/spreadsheetml/2006/main" id="38" name="IDE_AS_CSRDV" displayName="IDE_AS_CSRDV" ref="V9:X10" tableType="queryTable" totalsRowShown="0" headerRowDxfId="161" dataDxfId="160" tableBorderDxfId="159">
  <autoFilter ref="V9:X10"/>
  <tableColumns count="3">
    <tableColumn id="10" uniqueName="10" name="CONSULT. SANS RDV" queryTableFieldId="1" dataDxfId="60"/>
    <tableColumn id="11" uniqueName="11" name="Horaire" queryTableFieldId="2" dataDxfId="59"/>
    <tableColumn id="12" uniqueName="12" name="Nom Prénom" queryTableFieldId="3" dataDxfId="58"/>
  </tableColumns>
  <tableStyleInfo showFirstColumn="0" showLastColumn="0" showRowStripes="1" showColumnStripes="0"/>
</table>
</file>

<file path=xl/tables/table27.xml><?xml version="1.0" encoding="utf-8"?>
<table xmlns="http://schemas.openxmlformats.org/spreadsheetml/2006/main" id="39" name="IDE_AS_ENDO" displayName="IDE_AS_ENDO" ref="V21:X22" tableType="queryTable" totalsRowShown="0" headerRowDxfId="158" dataDxfId="157" tableBorderDxfId="156">
  <autoFilter ref="V21:X22"/>
  <tableColumns count="3">
    <tableColumn id="10" uniqueName="10" name="ENDOSCOPIE" queryTableFieldId="1" dataDxfId="63"/>
    <tableColumn id="11" uniqueName="11" name="Horaire" queryTableFieldId="2" dataDxfId="62"/>
    <tableColumn id="12" uniqueName="12" name="Nom Prénom" queryTableFieldId="3" dataDxfId="61"/>
  </tableColumns>
  <tableStyleInfo showFirstColumn="0" showLastColumn="0" showRowStripes="1" showColumnStripes="0"/>
</table>
</file>

<file path=xl/tables/table28.xml><?xml version="1.0" encoding="utf-8"?>
<table xmlns="http://schemas.openxmlformats.org/spreadsheetml/2006/main" id="40" name="STERILISATION" displayName="STERILISATION" ref="Z4:Z6" tableType="queryTable" totalsRowShown="0" headerRowDxfId="155" dataDxfId="154" tableBorderDxfId="153">
  <autoFilter ref="Z4:Z6"/>
  <tableColumns count="1">
    <tableColumn id="4" uniqueName="4" name="STERILISATION" queryTableFieldId="1" dataDxfId="64"/>
  </tableColumns>
  <tableStyleInfo showFirstColumn="0" showLastColumn="0" showRowStripes="1" showColumnStripes="0"/>
</table>
</file>

<file path=xl/tables/table29.xml><?xml version="1.0" encoding="utf-8"?>
<table xmlns="http://schemas.openxmlformats.org/spreadsheetml/2006/main" id="46" name="IDE_AS_AMBU" displayName="IDE_AS_AMBU" ref="V13:X17" tableType="queryTable" totalsRowShown="0" headerRowDxfId="152" dataDxfId="151">
  <autoFilter ref="V13:X17"/>
  <tableColumns count="3">
    <tableColumn id="10" uniqueName="10" name="AMBULATOIRE" queryTableFieldId="1" dataDxfId="67"/>
    <tableColumn id="11" uniqueName="11" name="Horaire" queryTableFieldId="2" dataDxfId="66"/>
    <tableColumn id="12" uniqueName="12" name="Nom Prénom" queryTableFieldId="3" dataDxfId="65"/>
  </tableColumns>
  <tableStyleInfo showFirstColumn="0" showLastColumn="0" showRowStripes="1" showColumnStripes="0"/>
</table>
</file>

<file path=xl/tables/table30.xml><?xml version="1.0" encoding="utf-8"?>
<table xmlns="http://schemas.openxmlformats.org/spreadsheetml/2006/main" id="47" name="BRANC_BLOC" displayName="BRANC_BLOC" ref="N20:Q22" tableType="queryTable" totalsRowShown="0" headerRowDxfId="150" dataDxfId="148" headerRowBorderDxfId="149" tableBorderDxfId="147" totalsRowBorderDxfId="146">
  <autoFilter ref="N20:Q22"/>
  <tableColumns count="4">
    <tableColumn id="13" uniqueName="13" name="BRANC. BLOC" queryTableFieldId="1" dataDxfId="71"/>
    <tableColumn id="14" uniqueName="14" name="Column2" queryTableFieldId="2" dataDxfId="70"/>
    <tableColumn id="15" uniqueName="15" name="Column3" queryTableFieldId="3" dataDxfId="69"/>
    <tableColumn id="16" uniqueName="16" name="Column4" queryTableFieldId="4" dataDxfId="68"/>
  </tableColumns>
  <tableStyleInfo showFirstColumn="0" showLastColumn="0" showRowStripes="1" showColumnStripes="0"/>
</table>
</file>

<file path=xl/tables/table31.xml><?xml version="1.0" encoding="utf-8"?>
<table xmlns="http://schemas.openxmlformats.org/spreadsheetml/2006/main" id="48" name="BRANC_GENE" displayName="BRANC_GENE" ref="O4:Q10" tableType="queryTable" totalsRowShown="0" headerRowDxfId="145" dataDxfId="144">
  <autoFilter ref="O4:Q10"/>
  <tableColumns count="3">
    <tableColumn id="10" uniqueName="10" name="BRANC. GENERAUX" queryTableFieldId="1" dataDxfId="74"/>
    <tableColumn id="11" uniqueName="11" name="Code ou abrégé de l'horaire" queryTableFieldId="2" dataDxfId="73"/>
    <tableColumn id="12" uniqueName="12" name="Horaire" queryTableFieldId="3" dataDxfId="72"/>
  </tableColumns>
  <tableStyleInfo showFirstColumn="0" showLastColumn="0" showRowStripes="1" showColumnStripes="0"/>
</table>
</file>

<file path=xl/tables/table32.xml><?xml version="1.0" encoding="utf-8"?>
<table xmlns="http://schemas.openxmlformats.org/spreadsheetml/2006/main" id="2" name="ECG" displayName="ECG" ref="Z13:Z14" tableType="queryTable" totalsRowShown="0" headerRowDxfId="143" dataDxfId="142" tableBorderDxfId="141">
  <autoFilter ref="Z13:Z14"/>
  <tableColumns count="1">
    <tableColumn id="4" uniqueName="4" name="ECG" queryTableFieldId="1" dataDxfId="75"/>
  </tableColumns>
  <tableStyleInfo showFirstColumn="0" showLastColumn="0" showRowStripes="1" showColumnStripes="0"/>
</table>
</file>

<file path=xl/tables/table33.xml><?xml version="1.0" encoding="utf-8"?>
<table xmlns="http://schemas.openxmlformats.org/spreadsheetml/2006/main" id="5" name="ECHO" displayName="ECHO" ref="Z19:Z20" tableType="queryTable" totalsRowShown="0" headerRowDxfId="140" dataDxfId="139" tableBorderDxfId="138">
  <autoFilter ref="Z19:Z20"/>
  <tableColumns count="1">
    <tableColumn id="4" uniqueName="4" name="ECHO" queryTableFieldId="1" dataDxfId="76"/>
  </tableColumns>
  <tableStyleInfo showFirstColumn="0" showLastColumn="0" showRowStripes="1" showColumnStripes="0"/>
</table>
</file>

<file path=xl/tables/table34.xml><?xml version="1.0" encoding="utf-8"?>
<table xmlns="http://schemas.openxmlformats.org/spreadsheetml/2006/main" id="9" name="NUIT_AS_USC3" displayName="NUIT_AS_USC3" ref="F14:F16" tableType="queryTable" totalsRowShown="0" headerRowDxfId="137" dataDxfId="135" headerRowBorderDxfId="136">
  <autoFilter ref="F14:F16"/>
  <tableColumns count="1">
    <tableColumn id="3" uniqueName="3" name="USC3" queryTableFieldId="1" dataDxfId="10" dataCellStyle="Normal 2"/>
  </tableColumns>
  <tableStyleInfo showFirstColumn="0" showLastColumn="0" showRowStripes="1" showColumnStripes="0"/>
</table>
</file>

<file path=xl/tables/table35.xml><?xml version="1.0" encoding="utf-8"?>
<table xmlns="http://schemas.openxmlformats.org/spreadsheetml/2006/main" id="10" name="NUIT_AS_REA" displayName="NUIT_AS_REA" ref="C14:C16" tableType="queryTable" totalsRowShown="0" headerRowDxfId="134" dataDxfId="132" headerRowBorderDxfId="133" tableBorderDxfId="131" headerRowCellStyle="Normal 2" dataCellStyle="Normal 2">
  <autoFilter ref="C14:C16"/>
  <tableColumns count="1">
    <tableColumn id="3" uniqueName="3" name="REA" queryTableFieldId="1" dataDxfId="11" dataCellStyle="Normal 2"/>
  </tableColumns>
  <tableStyleInfo showFirstColumn="0" showLastColumn="0" showRowStripes="1" showColumnStripes="0"/>
</table>
</file>

<file path=xl/tables/table36.xml><?xml version="1.0" encoding="utf-8"?>
<table xmlns="http://schemas.openxmlformats.org/spreadsheetml/2006/main" id="14" name="NUIT_AS_CHIRVASC" displayName="NUIT_AS_CHIRVASC" ref="D14:D16" tableType="queryTable" totalsRowShown="0" headerRowDxfId="130" dataDxfId="128" headerRowBorderDxfId="129" tableBorderDxfId="127" headerRowCellStyle="Normal 2" dataCellStyle="Normal 2">
  <autoFilter ref="D14:D16"/>
  <tableColumns count="1">
    <tableColumn id="3" uniqueName="3" name="CHIR VASC" queryTableFieldId="1" dataDxfId="12" dataCellStyle="Normal 2"/>
  </tableColumns>
  <tableStyleInfo showFirstColumn="0" showLastColumn="0" showRowStripes="1" showColumnStripes="0"/>
</table>
</file>

<file path=xl/tables/table37.xml><?xml version="1.0" encoding="utf-8"?>
<table xmlns="http://schemas.openxmlformats.org/spreadsheetml/2006/main" id="27" name="NUIT_IDE_REA" displayName="NUIT_IDE_REA" ref="C5:C9" tableType="queryTable" totalsRowShown="0" headerRowDxfId="126" dataDxfId="124" headerRowBorderDxfId="125" tableBorderDxfId="123" headerRowCellStyle="Normal 2" dataCellStyle="Normal 2">
  <autoFilter ref="C5:C9"/>
  <tableColumns count="1">
    <tableColumn id="3" uniqueName="3" name="REA" queryTableFieldId="1" dataDxfId="13" dataCellStyle="Normal 2"/>
  </tableColumns>
  <tableStyleInfo showFirstColumn="0" showLastColumn="0" showRowStripes="1" showColumnStripes="0"/>
</table>
</file>

<file path=xl/tables/table38.xml><?xml version="1.0" encoding="utf-8"?>
<table xmlns="http://schemas.openxmlformats.org/spreadsheetml/2006/main" id="28" name="NUIT_IDE_CHIRVASC" displayName="NUIT_IDE_CHIRVASC" ref="D5:D7" tableType="queryTable" totalsRowShown="0" headerRowDxfId="122" dataDxfId="120" headerRowBorderDxfId="121" tableBorderDxfId="119" headerRowCellStyle="Normal 2">
  <autoFilter ref="D5:D7"/>
  <tableColumns count="1">
    <tableColumn id="3" uniqueName="3" name="CHIR VASC" queryTableFieldId="1" dataDxfId="14" dataCellStyle="Normal 2"/>
  </tableColumns>
  <tableStyleInfo showFirstColumn="0" showLastColumn="0" showRowStripes="1" showColumnStripes="0"/>
</table>
</file>

<file path=xl/tables/table39.xml><?xml version="1.0" encoding="utf-8"?>
<table xmlns="http://schemas.openxmlformats.org/spreadsheetml/2006/main" id="30" name="NUIT_IDE_USC3" displayName="NUIT_IDE_USC3" ref="F5:F9" tableType="queryTable" totalsRowShown="0" headerRowDxfId="118" dataDxfId="116" headerRowBorderDxfId="117" headerRowCellStyle="Normal 2" dataCellStyle="Normal 2">
  <autoFilter ref="F5:F9"/>
  <tableColumns count="1">
    <tableColumn id="3" uniqueName="3" name="USC3" queryTableFieldId="1" dataDxfId="15" dataCellStyle="Normal 2"/>
  </tableColumns>
  <tableStyleInfo showFirstColumn="0" showLastColumn="0" showRowStripes="1" showColumnStripes="0"/>
</table>
</file>

<file path=xl/tables/table40.xml><?xml version="1.0" encoding="utf-8"?>
<table xmlns="http://schemas.openxmlformats.org/spreadsheetml/2006/main" id="31" name="NUIT_IDE_C3" displayName="NUIT_IDE_C3" ref="H5:H6" tableType="queryTable" insertRow="1" totalsRowShown="0" headerRowDxfId="115" dataDxfId="113" headerRowBorderDxfId="114" headerRowCellStyle="Normal 2" dataCellStyle="Normal 2">
  <autoFilter ref="H5:H6"/>
  <tableColumns count="1">
    <tableColumn id="3" uniqueName="3" name="C3" queryTableFieldId="1" dataDxfId="16" dataCellStyle="Normal 2"/>
  </tableColumns>
  <tableStyleInfo showFirstColumn="0" showLastColumn="0" showRowStripes="1" showColumnStripes="0"/>
</table>
</file>

<file path=xl/tables/table41.xml><?xml version="1.0" encoding="utf-8"?>
<table xmlns="http://schemas.openxmlformats.org/spreadsheetml/2006/main" id="32" name="NUIT_IDE_C4" displayName="NUIT_IDE_C4" ref="I5:I6" tableType="queryTable" insertRow="1" totalsRowShown="0" headerRowDxfId="112" dataDxfId="110" headerRowBorderDxfId="111" tableBorderDxfId="109" headerRowCellStyle="Normal 2" dataCellStyle="Normal 2">
  <autoFilter ref="I5:I6"/>
  <tableColumns count="1">
    <tableColumn id="3" uniqueName="3" name="C4" queryTableFieldId="1" dataDxfId="17" dataCellStyle="Normal 2"/>
  </tableColumns>
  <tableStyleInfo showFirstColumn="0" showLastColumn="0" showRowStripes="1" showColumnStripes="0"/>
</table>
</file>

<file path=xl/tables/table42.xml><?xml version="1.0" encoding="utf-8"?>
<table xmlns="http://schemas.openxmlformats.org/spreadsheetml/2006/main" id="42" name="NUIT_AS_USC1" displayName="NUIT_AS_USC1" ref="E14:E16" tableType="queryTable" totalsRowShown="0" headerRowDxfId="108" dataDxfId="106" headerRowBorderDxfId="107" tableBorderDxfId="105">
  <autoFilter ref="E14:E16"/>
  <tableColumns count="1">
    <tableColumn id="3" uniqueName="3" name="USC1" queryTableFieldId="1" dataDxfId="18" dataCellStyle="Normal 2"/>
  </tableColumns>
  <tableStyleInfo showFirstColumn="0" showLastColumn="0" showRowStripes="1" showColumnStripes="0"/>
</table>
</file>

<file path=xl/tables/table43.xml><?xml version="1.0" encoding="utf-8"?>
<table xmlns="http://schemas.openxmlformats.org/spreadsheetml/2006/main" id="43" name="NUIT_AS_C4" displayName="NUIT_AS_C4" ref="I14:I15" tableType="queryTable" insertRow="1" totalsRowShown="0" headerRowDxfId="104" dataDxfId="102" headerRowBorderDxfId="103">
  <autoFilter ref="I14:I15"/>
  <tableColumns count="1">
    <tableColumn id="3" uniqueName="3" name="C4" queryTableFieldId="1" dataDxfId="19" dataCellStyle="Normal 2"/>
  </tableColumns>
  <tableStyleInfo showFirstColumn="0" showLastColumn="0" showRowStripes="1" showColumnStripes="0"/>
</table>
</file>

<file path=xl/tables/table44.xml><?xml version="1.0" encoding="utf-8"?>
<table xmlns="http://schemas.openxmlformats.org/spreadsheetml/2006/main" id="44" name="NUIT_IDE_USIC" displayName="NUIT_IDE_USIC" ref="B5:B8" tableType="queryTable" totalsRowShown="0" headerRowDxfId="101" dataDxfId="99" headerRowBorderDxfId="100" tableBorderDxfId="98">
  <autoFilter ref="B5:B8"/>
  <tableColumns count="1">
    <tableColumn id="3" uniqueName="3" name="USIC" queryTableFieldId="1" dataDxfId="20" dataCellStyle="Normal 2"/>
  </tableColumns>
  <tableStyleInfo showFirstColumn="0" showLastColumn="0" showRowStripes="1" showColumnStripes="0"/>
</table>
</file>

<file path=xl/tables/table45.xml><?xml version="1.0" encoding="utf-8"?>
<table xmlns="http://schemas.openxmlformats.org/spreadsheetml/2006/main" id="45" name="NUIT_IDE_USC1" displayName="NUIT_IDE_USC1" ref="E5:E7" tableType="queryTable" totalsRowShown="0" headerRowDxfId="97" dataDxfId="96" tableBorderDxfId="95">
  <autoFilter ref="E5:E7"/>
  <tableColumns count="1">
    <tableColumn id="3" uniqueName="3" name="USC1" queryTableFieldId="1" dataDxfId="21" dataCellStyle="Normal 2"/>
  </tableColumns>
  <tableStyleInfo showFirstColumn="0" showLastColumn="0" showRowStripes="1" showColumnStripes="0"/>
</table>
</file>

<file path=xl/tables/table46.xml><?xml version="1.0" encoding="utf-8"?>
<table xmlns="http://schemas.openxmlformats.org/spreadsheetml/2006/main" id="49" name="NUIT_IDE_C2" displayName="NUIT_IDE_C2" ref="G5:G6" tableType="queryTable" totalsRowShown="0" headerRowDxfId="94" dataDxfId="93" tableBorderDxfId="92">
  <autoFilter ref="G5:G6"/>
  <tableColumns count="1">
    <tableColumn id="3" uniqueName="3" name="C2" queryTableFieldId="1" dataDxfId="22" dataCellStyle="Normal 2"/>
  </tableColumns>
  <tableStyleInfo showFirstColumn="0" showLastColumn="0" showRowStripes="1" showColumnStripes="0"/>
</table>
</file>

<file path=xl/tables/table47.xml><?xml version="1.0" encoding="utf-8"?>
<table xmlns="http://schemas.openxmlformats.org/spreadsheetml/2006/main" id="51" name="NUIT_AS_USIC" displayName="NUIT_AS_USIC" ref="B14:B15" tableType="queryTable" totalsRowShown="0" headerRowDxfId="91" dataDxfId="89" headerRowBorderDxfId="90">
  <autoFilter ref="B14:B15"/>
  <tableColumns count="1">
    <tableColumn id="3" uniqueName="3" name="USIC" queryTableFieldId="1" dataDxfId="23" dataCellStyle="Normal 2"/>
  </tableColumns>
  <tableStyleInfo showFirstColumn="0" showLastColumn="0" showRowStripes="1" showColumnStripes="0"/>
</table>
</file>

<file path=xl/tables/table48.xml><?xml version="1.0" encoding="utf-8"?>
<table xmlns="http://schemas.openxmlformats.org/spreadsheetml/2006/main" id="52" name="NUIT_AS_C3" displayName="NUIT_AS_C3" ref="H14:H15" tableType="queryTable" insertRow="1" totalsRowShown="0" headerRowDxfId="88" dataDxfId="86" headerRowBorderDxfId="87">
  <autoFilter ref="H14:H15"/>
  <tableColumns count="1">
    <tableColumn id="3" uniqueName="3" name="C3" queryTableFieldId="1" dataDxfId="24" dataCellStyle="Normal 2"/>
  </tableColumns>
  <tableStyleInfo showFirstColumn="0" showLastColumn="0" showRowStripes="1" showColumnStripes="0"/>
</table>
</file>

<file path=xl/tables/table49.xml><?xml version="1.0" encoding="utf-8"?>
<table xmlns="http://schemas.openxmlformats.org/spreadsheetml/2006/main" id="53" name="NUIT_AS_C2" displayName="NUIT_AS_C2" ref="G14:G15" tableType="queryTable" totalsRowShown="0" headerRowDxfId="85" dataDxfId="83" headerRowBorderDxfId="84">
  <autoFilter ref="G14:G15"/>
  <tableColumns count="1">
    <tableColumn id="3" uniqueName="3" name="C2" queryTableFieldId="1" dataDxfId="25" dataCellStyle="Normal 2"/>
  </tableColumns>
  <tableStyleInfo showFirstColumn="0" showLastColumn="0" showRowStripes="1" showColumnStripes="0"/>
</table>
</file>

<file path=xl/tables/table50.xml><?xml version="1.0" encoding="utf-8"?>
<table xmlns="http://schemas.openxmlformats.org/spreadsheetml/2006/main" id="26" name="Liste_contrat" displayName="Liste_contrat" ref="A1:J13" tableType="queryTable" totalsRowShown="0" headerRowDxfId="82" dataDxfId="80" headerRowBorderDxfId="81" tableBorderDxfId="79" totalsRowBorderDxfId="78">
  <autoFilter ref="A1:J13"/>
  <tableColumns count="10">
    <tableColumn id="21" uniqueName="21" name="Matricule" queryTableFieldId="1" dataDxfId="9"/>
    <tableColumn id="22" uniqueName="22" name="Nom Prénom" queryTableFieldId="2" dataDxfId="8"/>
    <tableColumn id="23" uniqueName="23" name="Code ou abrégé de l'horaire" queryTableFieldId="3" dataDxfId="7"/>
    <tableColumn id="24" uniqueName="24" name="Poste" queryTableFieldId="4" dataDxfId="6"/>
    <tableColumn id="25" uniqueName="25" name="Date" queryTableFieldId="5" dataDxfId="5"/>
    <tableColumn id="26" uniqueName="26" name="Libellé de l'horaire" queryTableFieldId="6" dataDxfId="4"/>
    <tableColumn id="27" uniqueName="27" name="Heures de vacation" queryTableFieldId="7" dataDxfId="3"/>
    <tableColumn id="28" uniqueName="28" name="Service" queryTableFieldId="8" dataDxfId="2"/>
    <tableColumn id="29" uniqueName="29" name="Remplacé" queryTableFieldId="9" dataDxfId="1"/>
    <tableColumn id="30" uniqueName="30" name="Type de contrat" queryTableFieldId="10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5.xml"/><Relationship Id="rId13" Type="http://schemas.openxmlformats.org/officeDocument/2006/relationships/table" Target="../tables/table10.xml"/><Relationship Id="rId18" Type="http://schemas.openxmlformats.org/officeDocument/2006/relationships/table" Target="../tables/table15.xml"/><Relationship Id="rId26" Type="http://schemas.openxmlformats.org/officeDocument/2006/relationships/table" Target="../tables/table23.xml"/><Relationship Id="rId3" Type="http://schemas.openxmlformats.org/officeDocument/2006/relationships/vmlDrawing" Target="../drawings/vmlDrawing1.vml"/><Relationship Id="rId21" Type="http://schemas.openxmlformats.org/officeDocument/2006/relationships/table" Target="../tables/table18.xml"/><Relationship Id="rId34" Type="http://schemas.openxmlformats.org/officeDocument/2006/relationships/table" Target="../tables/table31.xml"/><Relationship Id="rId7" Type="http://schemas.openxmlformats.org/officeDocument/2006/relationships/table" Target="../tables/table4.xml"/><Relationship Id="rId12" Type="http://schemas.openxmlformats.org/officeDocument/2006/relationships/table" Target="../tables/table9.xml"/><Relationship Id="rId17" Type="http://schemas.openxmlformats.org/officeDocument/2006/relationships/table" Target="../tables/table14.xml"/><Relationship Id="rId25" Type="http://schemas.openxmlformats.org/officeDocument/2006/relationships/table" Target="../tables/table22.xml"/><Relationship Id="rId33" Type="http://schemas.openxmlformats.org/officeDocument/2006/relationships/table" Target="../tables/table30.xml"/><Relationship Id="rId2" Type="http://schemas.openxmlformats.org/officeDocument/2006/relationships/drawing" Target="../drawings/drawing1.xml"/><Relationship Id="rId16" Type="http://schemas.openxmlformats.org/officeDocument/2006/relationships/table" Target="../tables/table13.xml"/><Relationship Id="rId20" Type="http://schemas.openxmlformats.org/officeDocument/2006/relationships/table" Target="../tables/table17.xml"/><Relationship Id="rId29" Type="http://schemas.openxmlformats.org/officeDocument/2006/relationships/table" Target="../tables/table26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3.xml"/><Relationship Id="rId11" Type="http://schemas.openxmlformats.org/officeDocument/2006/relationships/table" Target="../tables/table8.xml"/><Relationship Id="rId24" Type="http://schemas.openxmlformats.org/officeDocument/2006/relationships/table" Target="../tables/table21.xml"/><Relationship Id="rId32" Type="http://schemas.openxmlformats.org/officeDocument/2006/relationships/table" Target="../tables/table29.xml"/><Relationship Id="rId5" Type="http://schemas.openxmlformats.org/officeDocument/2006/relationships/table" Target="../tables/table2.xml"/><Relationship Id="rId15" Type="http://schemas.openxmlformats.org/officeDocument/2006/relationships/table" Target="../tables/table12.xml"/><Relationship Id="rId23" Type="http://schemas.openxmlformats.org/officeDocument/2006/relationships/table" Target="../tables/table20.xml"/><Relationship Id="rId28" Type="http://schemas.openxmlformats.org/officeDocument/2006/relationships/table" Target="../tables/table25.xml"/><Relationship Id="rId36" Type="http://schemas.openxmlformats.org/officeDocument/2006/relationships/table" Target="../tables/table33.xml"/><Relationship Id="rId10" Type="http://schemas.openxmlformats.org/officeDocument/2006/relationships/table" Target="../tables/table7.xml"/><Relationship Id="rId19" Type="http://schemas.openxmlformats.org/officeDocument/2006/relationships/table" Target="../tables/table16.xml"/><Relationship Id="rId31" Type="http://schemas.openxmlformats.org/officeDocument/2006/relationships/table" Target="../tables/table28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6.xml"/><Relationship Id="rId14" Type="http://schemas.openxmlformats.org/officeDocument/2006/relationships/table" Target="../tables/table11.xml"/><Relationship Id="rId22" Type="http://schemas.openxmlformats.org/officeDocument/2006/relationships/table" Target="../tables/table19.xml"/><Relationship Id="rId27" Type="http://schemas.openxmlformats.org/officeDocument/2006/relationships/table" Target="../tables/table24.xml"/><Relationship Id="rId30" Type="http://schemas.openxmlformats.org/officeDocument/2006/relationships/table" Target="../tables/table27.xml"/><Relationship Id="rId35" Type="http://schemas.openxmlformats.org/officeDocument/2006/relationships/table" Target="../tables/table3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7.xml"/><Relationship Id="rId13" Type="http://schemas.openxmlformats.org/officeDocument/2006/relationships/table" Target="../tables/table42.xml"/><Relationship Id="rId18" Type="http://schemas.openxmlformats.org/officeDocument/2006/relationships/table" Target="../tables/table47.xml"/><Relationship Id="rId3" Type="http://schemas.openxmlformats.org/officeDocument/2006/relationships/vmlDrawing" Target="../drawings/vmlDrawing2.vml"/><Relationship Id="rId7" Type="http://schemas.openxmlformats.org/officeDocument/2006/relationships/table" Target="../tables/table36.xml"/><Relationship Id="rId12" Type="http://schemas.openxmlformats.org/officeDocument/2006/relationships/table" Target="../tables/table41.xml"/><Relationship Id="rId17" Type="http://schemas.openxmlformats.org/officeDocument/2006/relationships/table" Target="../tables/table46.xml"/><Relationship Id="rId2" Type="http://schemas.openxmlformats.org/officeDocument/2006/relationships/drawing" Target="../drawings/drawing2.xml"/><Relationship Id="rId16" Type="http://schemas.openxmlformats.org/officeDocument/2006/relationships/table" Target="../tables/table45.xml"/><Relationship Id="rId20" Type="http://schemas.openxmlformats.org/officeDocument/2006/relationships/table" Target="../tables/table49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35.xml"/><Relationship Id="rId11" Type="http://schemas.openxmlformats.org/officeDocument/2006/relationships/table" Target="../tables/table40.xml"/><Relationship Id="rId5" Type="http://schemas.openxmlformats.org/officeDocument/2006/relationships/table" Target="../tables/table34.xml"/><Relationship Id="rId15" Type="http://schemas.openxmlformats.org/officeDocument/2006/relationships/table" Target="../tables/table44.xml"/><Relationship Id="rId10" Type="http://schemas.openxmlformats.org/officeDocument/2006/relationships/table" Target="../tables/table39.xml"/><Relationship Id="rId19" Type="http://schemas.openxmlformats.org/officeDocument/2006/relationships/table" Target="../tables/table48.xml"/><Relationship Id="rId4" Type="http://schemas.openxmlformats.org/officeDocument/2006/relationships/ctrlProp" Target="../ctrlProps/ctrlProp2.xml"/><Relationship Id="rId9" Type="http://schemas.openxmlformats.org/officeDocument/2006/relationships/table" Target="../tables/table38.xml"/><Relationship Id="rId14" Type="http://schemas.openxmlformats.org/officeDocument/2006/relationships/table" Target="../tables/table4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table" Target="../tables/table5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354"/>
  <sheetViews>
    <sheetView zoomScaleNormal="100" workbookViewId="0">
      <selection activeCell="H17" sqref="E13:H17"/>
    </sheetView>
  </sheetViews>
  <sheetFormatPr baseColWidth="10" defaultRowHeight="15" x14ac:dyDescent="0.25"/>
  <sheetData>
    <row r="1" spans="1:8" x14ac:dyDescent="0.25">
      <c r="A1" s="12" t="s">
        <v>242</v>
      </c>
      <c r="B1" s="13"/>
    </row>
    <row r="2" spans="1:8" ht="24" x14ac:dyDescent="0.25">
      <c r="A2" s="14" t="s">
        <v>243</v>
      </c>
      <c r="B2" s="14" t="s">
        <v>244</v>
      </c>
      <c r="C2" s="14" t="s">
        <v>245</v>
      </c>
      <c r="E2" s="205" t="s">
        <v>0</v>
      </c>
      <c r="F2" s="205" t="s">
        <v>398</v>
      </c>
      <c r="G2" s="205" t="s">
        <v>241</v>
      </c>
      <c r="H2" s="205" t="s">
        <v>546</v>
      </c>
    </row>
    <row r="3" spans="1:8" x14ac:dyDescent="0.25">
      <c r="A3" s="15" t="s">
        <v>170</v>
      </c>
      <c r="B3" s="15" t="s">
        <v>441</v>
      </c>
      <c r="C3" s="16" t="s">
        <v>246</v>
      </c>
      <c r="E3" s="11" t="s">
        <v>6</v>
      </c>
      <c r="F3" s="11">
        <v>0</v>
      </c>
      <c r="G3" s="11" t="str">
        <f>CONCATENATE(E3,F3)</f>
        <v>00000</v>
      </c>
      <c r="H3" s="198" t="s">
        <v>544</v>
      </c>
    </row>
    <row r="4" spans="1:8" x14ac:dyDescent="0.25">
      <c r="A4" s="15" t="s">
        <v>230</v>
      </c>
      <c r="B4" s="15" t="s">
        <v>441</v>
      </c>
      <c r="C4" s="16" t="s">
        <v>246</v>
      </c>
      <c r="E4" s="11" t="s">
        <v>11</v>
      </c>
      <c r="F4" s="11">
        <v>0</v>
      </c>
      <c r="G4" s="11" t="str">
        <f>CONCATENATE(E4,F4)</f>
        <v>0</v>
      </c>
      <c r="H4" s="198" t="s">
        <v>549</v>
      </c>
    </row>
    <row r="5" spans="1:8" x14ac:dyDescent="0.25">
      <c r="A5" s="15" t="s">
        <v>136</v>
      </c>
      <c r="B5" s="15" t="s">
        <v>247</v>
      </c>
      <c r="C5" s="16" t="s">
        <v>246</v>
      </c>
      <c r="E5" s="11" t="s">
        <v>30</v>
      </c>
      <c r="F5" s="11">
        <v>0</v>
      </c>
      <c r="G5" s="11" t="str">
        <f>CONCATENATE(E5,F5)</f>
        <v>INT0</v>
      </c>
      <c r="H5" s="198" t="s">
        <v>548</v>
      </c>
    </row>
    <row r="6" spans="1:8" x14ac:dyDescent="0.25">
      <c r="A6" s="15" t="s">
        <v>162</v>
      </c>
      <c r="B6" s="15" t="s">
        <v>247</v>
      </c>
      <c r="C6" s="16" t="s">
        <v>246</v>
      </c>
      <c r="E6" s="11" t="s">
        <v>29</v>
      </c>
      <c r="F6" s="11">
        <v>0</v>
      </c>
      <c r="G6" s="11" t="str">
        <f>CONCATENATE(E6,F6)</f>
        <v>NUIT0</v>
      </c>
      <c r="H6" s="198" t="s">
        <v>548</v>
      </c>
    </row>
    <row r="7" spans="1:8" x14ac:dyDescent="0.25">
      <c r="A7" s="15" t="s">
        <v>121</v>
      </c>
      <c r="B7" s="15" t="s">
        <v>121</v>
      </c>
      <c r="C7" s="16" t="s">
        <v>246</v>
      </c>
      <c r="E7" s="11" t="s">
        <v>12</v>
      </c>
      <c r="F7" s="11">
        <v>0</v>
      </c>
      <c r="G7" s="11" t="str">
        <f>CONCATENATE(E7,F7)</f>
        <v>VAC0</v>
      </c>
      <c r="H7" s="198" t="s">
        <v>544</v>
      </c>
    </row>
    <row r="8" spans="1:8" x14ac:dyDescent="0.25">
      <c r="A8" s="17" t="s">
        <v>248</v>
      </c>
      <c r="B8" s="15" t="s">
        <v>448</v>
      </c>
      <c r="C8" s="18" t="s">
        <v>246</v>
      </c>
      <c r="E8" s="11" t="s">
        <v>6</v>
      </c>
      <c r="F8" s="11" t="s">
        <v>7</v>
      </c>
      <c r="G8" s="11" t="str">
        <f>CONCATENATE(E8,F8)</f>
        <v>0000CDI</v>
      </c>
      <c r="H8" s="198" t="s">
        <v>547</v>
      </c>
    </row>
    <row r="9" spans="1:8" x14ac:dyDescent="0.25">
      <c r="A9" s="15" t="s">
        <v>56</v>
      </c>
      <c r="B9" s="15" t="s">
        <v>56</v>
      </c>
      <c r="C9" s="16" t="s">
        <v>250</v>
      </c>
      <c r="E9" s="11" t="s">
        <v>11</v>
      </c>
      <c r="F9" s="11" t="s">
        <v>7</v>
      </c>
      <c r="G9" s="11" t="str">
        <f>CONCATENATE(E9,F9)</f>
        <v>CDI</v>
      </c>
      <c r="H9" s="198" t="s">
        <v>549</v>
      </c>
    </row>
    <row r="10" spans="1:8" x14ac:dyDescent="0.25">
      <c r="A10" s="15" t="s">
        <v>251</v>
      </c>
      <c r="B10" s="15" t="s">
        <v>121</v>
      </c>
      <c r="C10" s="16" t="s">
        <v>246</v>
      </c>
      <c r="E10" s="11" t="s">
        <v>30</v>
      </c>
      <c r="F10" s="11" t="s">
        <v>7</v>
      </c>
      <c r="G10" s="11" t="str">
        <f>CONCATENATE(E10,F10)</f>
        <v>INTCDI</v>
      </c>
      <c r="H10" s="198" t="s">
        <v>548</v>
      </c>
    </row>
    <row r="11" spans="1:8" x14ac:dyDescent="0.25">
      <c r="A11" s="15" t="s">
        <v>130</v>
      </c>
      <c r="B11" s="15" t="s">
        <v>130</v>
      </c>
      <c r="C11" s="16" t="s">
        <v>246</v>
      </c>
      <c r="E11" s="11" t="s">
        <v>29</v>
      </c>
      <c r="F11" s="11" t="s">
        <v>7</v>
      </c>
      <c r="G11" s="11" t="str">
        <f>CONCATENATE(E11,F11)</f>
        <v>NUITCDI</v>
      </c>
      <c r="H11" s="198" t="s">
        <v>547</v>
      </c>
    </row>
    <row r="12" spans="1:8" x14ac:dyDescent="0.25">
      <c r="A12" s="17" t="s">
        <v>252</v>
      </c>
      <c r="B12" s="15" t="s">
        <v>448</v>
      </c>
      <c r="C12" s="18" t="s">
        <v>246</v>
      </c>
      <c r="E12" s="11" t="s">
        <v>12</v>
      </c>
      <c r="F12" s="11" t="s">
        <v>7</v>
      </c>
      <c r="G12" s="11" t="str">
        <f>CONCATENATE(E12,F12)</f>
        <v>VACCDI</v>
      </c>
      <c r="H12" s="198" t="s">
        <v>545</v>
      </c>
    </row>
    <row r="13" spans="1:8" x14ac:dyDescent="0.25">
      <c r="A13" s="15" t="s">
        <v>88</v>
      </c>
      <c r="B13" s="15" t="s">
        <v>88</v>
      </c>
      <c r="C13" s="16" t="s">
        <v>250</v>
      </c>
      <c r="E13" s="11" t="s">
        <v>6</v>
      </c>
      <c r="F13" s="11" t="s">
        <v>13</v>
      </c>
      <c r="G13" s="11" t="str">
        <f>CONCATENATE(E13,F13)</f>
        <v>0000CQUA</v>
      </c>
      <c r="H13" s="198" t="s">
        <v>547</v>
      </c>
    </row>
    <row r="14" spans="1:8" x14ac:dyDescent="0.25">
      <c r="A14" s="15" t="s">
        <v>236</v>
      </c>
      <c r="B14" s="15" t="s">
        <v>130</v>
      </c>
      <c r="C14" s="16" t="s">
        <v>246</v>
      </c>
      <c r="E14" s="11" t="s">
        <v>11</v>
      </c>
      <c r="F14" s="11" t="s">
        <v>13</v>
      </c>
      <c r="G14" s="11" t="str">
        <f>CONCATENATE(E14,F14)</f>
        <v>CQUA</v>
      </c>
      <c r="H14" s="198" t="s">
        <v>549</v>
      </c>
    </row>
    <row r="15" spans="1:8" x14ac:dyDescent="0.25">
      <c r="A15" s="15" t="s">
        <v>32</v>
      </c>
      <c r="B15" s="15" t="s">
        <v>32</v>
      </c>
      <c r="C15" s="16" t="s">
        <v>246</v>
      </c>
      <c r="E15" s="11" t="s">
        <v>30</v>
      </c>
      <c r="F15" s="11" t="s">
        <v>13</v>
      </c>
      <c r="G15" s="11" t="str">
        <f>CONCATENATE(E15,F15)</f>
        <v>INTCQUA</v>
      </c>
      <c r="H15" s="198" t="s">
        <v>544</v>
      </c>
    </row>
    <row r="16" spans="1:8" x14ac:dyDescent="0.25">
      <c r="A16" s="17" t="s">
        <v>253</v>
      </c>
      <c r="B16" s="15" t="s">
        <v>448</v>
      </c>
      <c r="C16" s="18" t="s">
        <v>246</v>
      </c>
      <c r="E16" s="11" t="s">
        <v>29</v>
      </c>
      <c r="F16" s="11" t="s">
        <v>13</v>
      </c>
      <c r="G16" s="11" t="str">
        <f>CONCATENATE(E16,F16)</f>
        <v>NUITCQUA</v>
      </c>
      <c r="H16" s="198" t="s">
        <v>547</v>
      </c>
    </row>
    <row r="17" spans="1:8" x14ac:dyDescent="0.25">
      <c r="A17" s="15" t="s">
        <v>187</v>
      </c>
      <c r="B17" s="15" t="s">
        <v>187</v>
      </c>
      <c r="C17" s="16" t="s">
        <v>250</v>
      </c>
      <c r="E17" s="11" t="s">
        <v>12</v>
      </c>
      <c r="F17" s="11" t="s">
        <v>13</v>
      </c>
      <c r="G17" s="11" t="str">
        <f>CONCATENATE(E17,F17)</f>
        <v>VACCQUA</v>
      </c>
      <c r="H17" s="198" t="s">
        <v>547</v>
      </c>
    </row>
    <row r="18" spans="1:8" x14ac:dyDescent="0.25">
      <c r="A18" s="17" t="s">
        <v>159</v>
      </c>
      <c r="B18" s="17" t="s">
        <v>32</v>
      </c>
      <c r="C18" s="16" t="s">
        <v>246</v>
      </c>
      <c r="E18" s="11" t="s">
        <v>6</v>
      </c>
      <c r="F18" s="11" t="s">
        <v>31</v>
      </c>
      <c r="G18" s="11" t="str">
        <f>CONCATENATE(E18,F18)</f>
        <v>0000INTE</v>
      </c>
      <c r="H18" s="198" t="s">
        <v>548</v>
      </c>
    </row>
    <row r="19" spans="1:8" x14ac:dyDescent="0.25">
      <c r="A19" s="15" t="s">
        <v>254</v>
      </c>
      <c r="B19" s="15" t="s">
        <v>32</v>
      </c>
      <c r="C19" s="16" t="s">
        <v>246</v>
      </c>
      <c r="E19" s="11" t="s">
        <v>11</v>
      </c>
      <c r="F19" s="11" t="s">
        <v>31</v>
      </c>
      <c r="G19" s="11" t="str">
        <f>CONCATENATE(E19,F19)</f>
        <v>INTE</v>
      </c>
      <c r="H19" s="198" t="s">
        <v>549</v>
      </c>
    </row>
    <row r="20" spans="1:8" x14ac:dyDescent="0.25">
      <c r="A20" s="15" t="s">
        <v>255</v>
      </c>
      <c r="B20" s="15" t="s">
        <v>130</v>
      </c>
      <c r="C20" s="16" t="s">
        <v>246</v>
      </c>
      <c r="E20" s="11" t="s">
        <v>30</v>
      </c>
      <c r="F20" s="11" t="s">
        <v>31</v>
      </c>
      <c r="G20" s="11" t="str">
        <f>CONCATENATE(E20,F20)</f>
        <v>INTINTE</v>
      </c>
      <c r="H20" s="198" t="s">
        <v>547</v>
      </c>
    </row>
    <row r="21" spans="1:8" x14ac:dyDescent="0.25">
      <c r="A21" s="17" t="s">
        <v>256</v>
      </c>
      <c r="B21" s="17" t="s">
        <v>15</v>
      </c>
      <c r="C21" s="18" t="s">
        <v>246</v>
      </c>
      <c r="E21" s="11" t="s">
        <v>29</v>
      </c>
      <c r="F21" s="11" t="s">
        <v>31</v>
      </c>
      <c r="G21" s="11" t="str">
        <f>CONCATENATE(E21,F21)</f>
        <v>NUITINTE</v>
      </c>
      <c r="H21" s="198" t="s">
        <v>548</v>
      </c>
    </row>
    <row r="22" spans="1:8" x14ac:dyDescent="0.25">
      <c r="A22" s="15" t="s">
        <v>4</v>
      </c>
      <c r="B22" s="15" t="s">
        <v>4</v>
      </c>
      <c r="C22" s="16" t="s">
        <v>246</v>
      </c>
      <c r="E22" s="11" t="s">
        <v>12</v>
      </c>
      <c r="F22" s="11" t="s">
        <v>31</v>
      </c>
      <c r="G22" s="11" t="str">
        <f>CONCATENATE(E22,F22)</f>
        <v>VACINTE</v>
      </c>
      <c r="H22" s="198" t="s">
        <v>548</v>
      </c>
    </row>
    <row r="23" spans="1:8" x14ac:dyDescent="0.25">
      <c r="A23" s="15" t="s">
        <v>50</v>
      </c>
      <c r="B23" s="15" t="s">
        <v>50</v>
      </c>
      <c r="C23" s="16" t="s">
        <v>250</v>
      </c>
      <c r="E23" s="11" t="s">
        <v>6</v>
      </c>
      <c r="F23" s="11" t="s">
        <v>12</v>
      </c>
      <c r="G23" s="11" t="str">
        <f>CONCATENATE(E23,F23)</f>
        <v>0000VAC</v>
      </c>
      <c r="H23" s="198" t="s">
        <v>548</v>
      </c>
    </row>
    <row r="24" spans="1:8" x14ac:dyDescent="0.25">
      <c r="A24" s="15" t="s">
        <v>257</v>
      </c>
      <c r="B24" s="15" t="s">
        <v>4</v>
      </c>
      <c r="C24" s="16" t="s">
        <v>246</v>
      </c>
      <c r="E24" s="11" t="s">
        <v>11</v>
      </c>
      <c r="F24" s="11" t="s">
        <v>12</v>
      </c>
      <c r="G24" s="11" t="str">
        <f>CONCATENATE(E24,F24)</f>
        <v>VAC</v>
      </c>
      <c r="H24" s="198" t="s">
        <v>549</v>
      </c>
    </row>
    <row r="25" spans="1:8" x14ac:dyDescent="0.25">
      <c r="A25" s="15" t="s">
        <v>258</v>
      </c>
      <c r="B25" s="15" t="s">
        <v>406</v>
      </c>
      <c r="C25" s="16" t="s">
        <v>246</v>
      </c>
      <c r="E25" s="11" t="s">
        <v>30</v>
      </c>
      <c r="F25" s="11" t="s">
        <v>12</v>
      </c>
      <c r="G25" s="11" t="str">
        <f>CONCATENATE(E25,F25)</f>
        <v>INTVAC</v>
      </c>
      <c r="H25" s="198" t="s">
        <v>548</v>
      </c>
    </row>
    <row r="26" spans="1:8" x14ac:dyDescent="0.25">
      <c r="A26" s="17" t="s">
        <v>104</v>
      </c>
      <c r="B26" s="15" t="s">
        <v>406</v>
      </c>
      <c r="C26" s="16" t="s">
        <v>246</v>
      </c>
      <c r="E26" s="11" t="s">
        <v>29</v>
      </c>
      <c r="F26" s="11" t="s">
        <v>12</v>
      </c>
      <c r="G26" s="11" t="str">
        <f>CONCATENATE(E26,F26)</f>
        <v>NUITVAC</v>
      </c>
      <c r="H26" s="198" t="s">
        <v>548</v>
      </c>
    </row>
    <row r="27" spans="1:8" x14ac:dyDescent="0.25">
      <c r="A27" s="15" t="s">
        <v>62</v>
      </c>
      <c r="B27" s="15" t="s">
        <v>406</v>
      </c>
      <c r="C27" s="16" t="s">
        <v>246</v>
      </c>
      <c r="E27" s="11" t="s">
        <v>12</v>
      </c>
      <c r="F27" s="11" t="s">
        <v>12</v>
      </c>
      <c r="G27" s="11" t="str">
        <f>CONCATENATE(E27,F27)</f>
        <v>VACVAC</v>
      </c>
      <c r="H27" s="198" t="s">
        <v>544</v>
      </c>
    </row>
    <row r="28" spans="1:8" x14ac:dyDescent="0.25">
      <c r="A28" s="15" t="s">
        <v>259</v>
      </c>
      <c r="B28" s="15" t="s">
        <v>441</v>
      </c>
      <c r="C28" s="16" t="s">
        <v>246</v>
      </c>
    </row>
    <row r="29" spans="1:8" x14ac:dyDescent="0.25">
      <c r="A29" s="15" t="s">
        <v>260</v>
      </c>
      <c r="B29" s="15" t="s">
        <v>441</v>
      </c>
      <c r="C29" s="16" t="s">
        <v>246</v>
      </c>
    </row>
    <row r="30" spans="1:8" x14ac:dyDescent="0.25">
      <c r="A30" s="15" t="s">
        <v>261</v>
      </c>
      <c r="B30" s="15" t="s">
        <v>441</v>
      </c>
      <c r="C30" s="16" t="s">
        <v>246</v>
      </c>
    </row>
    <row r="31" spans="1:8" x14ac:dyDescent="0.25">
      <c r="A31" s="15" t="s">
        <v>262</v>
      </c>
      <c r="B31" s="15" t="s">
        <v>441</v>
      </c>
      <c r="C31" s="16" t="s">
        <v>246</v>
      </c>
    </row>
    <row r="32" spans="1:8" x14ac:dyDescent="0.25">
      <c r="A32" s="15" t="s">
        <v>23</v>
      </c>
      <c r="B32" s="15" t="s">
        <v>172</v>
      </c>
      <c r="C32" s="16" t="s">
        <v>246</v>
      </c>
    </row>
    <row r="33" spans="1:3" x14ac:dyDescent="0.25">
      <c r="A33" s="15" t="s">
        <v>172</v>
      </c>
      <c r="B33" s="15" t="s">
        <v>441</v>
      </c>
      <c r="C33" s="16" t="s">
        <v>246</v>
      </c>
    </row>
    <row r="34" spans="1:3" x14ac:dyDescent="0.25">
      <c r="A34" s="15" t="s">
        <v>141</v>
      </c>
      <c r="B34" s="15" t="s">
        <v>121</v>
      </c>
      <c r="C34" s="16" t="s">
        <v>246</v>
      </c>
    </row>
    <row r="35" spans="1:3" x14ac:dyDescent="0.25">
      <c r="A35" s="15" t="s">
        <v>127</v>
      </c>
      <c r="B35" s="15" t="s">
        <v>263</v>
      </c>
      <c r="C35" s="16" t="s">
        <v>246</v>
      </c>
    </row>
    <row r="36" spans="1:3" x14ac:dyDescent="0.25">
      <c r="A36" s="15" t="s">
        <v>51</v>
      </c>
      <c r="B36" s="15" t="s">
        <v>263</v>
      </c>
      <c r="C36" s="16" t="s">
        <v>246</v>
      </c>
    </row>
    <row r="37" spans="1:3" x14ac:dyDescent="0.25">
      <c r="A37" s="17" t="s">
        <v>263</v>
      </c>
      <c r="B37" s="17" t="s">
        <v>263</v>
      </c>
      <c r="C37" s="18" t="s">
        <v>246</v>
      </c>
    </row>
    <row r="38" spans="1:3" x14ac:dyDescent="0.25">
      <c r="A38" s="15" t="s">
        <v>71</v>
      </c>
      <c r="B38" s="15" t="s">
        <v>441</v>
      </c>
      <c r="C38" s="16" t="s">
        <v>246</v>
      </c>
    </row>
    <row r="39" spans="1:3" x14ac:dyDescent="0.25">
      <c r="A39" s="15" t="s">
        <v>264</v>
      </c>
      <c r="B39" s="15" t="s">
        <v>121</v>
      </c>
      <c r="C39" s="16" t="s">
        <v>246</v>
      </c>
    </row>
    <row r="40" spans="1:3" x14ac:dyDescent="0.25">
      <c r="A40" s="15" t="s">
        <v>265</v>
      </c>
      <c r="B40" s="15" t="s">
        <v>121</v>
      </c>
      <c r="C40" s="16" t="s">
        <v>246</v>
      </c>
    </row>
    <row r="41" spans="1:3" x14ac:dyDescent="0.25">
      <c r="A41" s="15" t="s">
        <v>266</v>
      </c>
      <c r="B41" s="15" t="s">
        <v>130</v>
      </c>
      <c r="C41" s="16" t="s">
        <v>246</v>
      </c>
    </row>
    <row r="42" spans="1:3" x14ac:dyDescent="0.25">
      <c r="A42" s="15" t="s">
        <v>267</v>
      </c>
      <c r="B42" s="15" t="s">
        <v>32</v>
      </c>
      <c r="C42" s="16" t="s">
        <v>246</v>
      </c>
    </row>
    <row r="43" spans="1:3" x14ac:dyDescent="0.25">
      <c r="A43" s="15" t="s">
        <v>268</v>
      </c>
      <c r="B43" s="15" t="s">
        <v>4</v>
      </c>
      <c r="C43" s="16" t="s">
        <v>246</v>
      </c>
    </row>
    <row r="44" spans="1:3" x14ac:dyDescent="0.25">
      <c r="A44" s="15" t="s">
        <v>101</v>
      </c>
      <c r="B44" s="15" t="s">
        <v>269</v>
      </c>
      <c r="C44" s="16" t="s">
        <v>246</v>
      </c>
    </row>
    <row r="45" spans="1:3" x14ac:dyDescent="0.25">
      <c r="A45" s="15" t="s">
        <v>270</v>
      </c>
      <c r="B45" s="15" t="s">
        <v>46</v>
      </c>
      <c r="C45" s="16" t="s">
        <v>246</v>
      </c>
    </row>
    <row r="46" spans="1:3" x14ac:dyDescent="0.25">
      <c r="A46" s="15" t="s">
        <v>271</v>
      </c>
      <c r="B46" s="15" t="s">
        <v>15</v>
      </c>
      <c r="C46" s="16" t="s">
        <v>246</v>
      </c>
    </row>
    <row r="47" spans="1:3" x14ac:dyDescent="0.25">
      <c r="A47" s="15" t="s">
        <v>272</v>
      </c>
      <c r="B47" s="15" t="s">
        <v>441</v>
      </c>
      <c r="C47" s="16" t="s">
        <v>246</v>
      </c>
    </row>
    <row r="48" spans="1:3" x14ac:dyDescent="0.25">
      <c r="A48" s="15" t="s">
        <v>273</v>
      </c>
      <c r="B48" s="15" t="s">
        <v>61</v>
      </c>
      <c r="C48" s="16" t="s">
        <v>250</v>
      </c>
    </row>
    <row r="49" spans="1:3" x14ac:dyDescent="0.25">
      <c r="A49" s="15" t="s">
        <v>46</v>
      </c>
      <c r="B49" s="15" t="s">
        <v>46</v>
      </c>
      <c r="C49" s="16" t="s">
        <v>246</v>
      </c>
    </row>
    <row r="50" spans="1:3" x14ac:dyDescent="0.25">
      <c r="A50" s="15" t="s">
        <v>61</v>
      </c>
      <c r="B50" s="15" t="s">
        <v>61</v>
      </c>
      <c r="C50" s="16" t="s">
        <v>250</v>
      </c>
    </row>
    <row r="51" spans="1:3" x14ac:dyDescent="0.25">
      <c r="A51" s="15" t="s">
        <v>142</v>
      </c>
      <c r="B51" s="15" t="s">
        <v>345</v>
      </c>
      <c r="C51" s="16" t="s">
        <v>246</v>
      </c>
    </row>
    <row r="52" spans="1:3" x14ac:dyDescent="0.25">
      <c r="A52" s="15" t="s">
        <v>122</v>
      </c>
      <c r="B52" s="15" t="s">
        <v>345</v>
      </c>
      <c r="C52" s="16" t="s">
        <v>246</v>
      </c>
    </row>
    <row r="53" spans="1:3" x14ac:dyDescent="0.25">
      <c r="A53" s="15" t="s">
        <v>99</v>
      </c>
      <c r="B53" s="15" t="s">
        <v>345</v>
      </c>
      <c r="C53" s="16" t="s">
        <v>246</v>
      </c>
    </row>
    <row r="54" spans="1:3" x14ac:dyDescent="0.25">
      <c r="A54" s="17" t="s">
        <v>249</v>
      </c>
      <c r="B54" s="15" t="s">
        <v>527</v>
      </c>
      <c r="C54" s="18" t="s">
        <v>246</v>
      </c>
    </row>
    <row r="55" spans="1:3" x14ac:dyDescent="0.25">
      <c r="A55" s="15" t="s">
        <v>232</v>
      </c>
      <c r="B55" s="15" t="s">
        <v>274</v>
      </c>
      <c r="C55" s="16" t="s">
        <v>246</v>
      </c>
    </row>
    <row r="56" spans="1:3" x14ac:dyDescent="0.25">
      <c r="A56" s="15" t="s">
        <v>153</v>
      </c>
      <c r="B56" s="15" t="s">
        <v>274</v>
      </c>
      <c r="C56" s="16" t="s">
        <v>246</v>
      </c>
    </row>
    <row r="57" spans="1:3" x14ac:dyDescent="0.25">
      <c r="A57" s="15" t="s">
        <v>37</v>
      </c>
      <c r="B57" s="15" t="s">
        <v>274</v>
      </c>
      <c r="C57" s="16" t="s">
        <v>246</v>
      </c>
    </row>
    <row r="58" spans="1:3" x14ac:dyDescent="0.25">
      <c r="A58" s="15" t="s">
        <v>118</v>
      </c>
      <c r="B58" s="15" t="s">
        <v>275</v>
      </c>
      <c r="C58" s="16" t="s">
        <v>246</v>
      </c>
    </row>
    <row r="59" spans="1:3" x14ac:dyDescent="0.25">
      <c r="A59" s="15" t="s">
        <v>216</v>
      </c>
      <c r="B59" s="15" t="s">
        <v>275</v>
      </c>
      <c r="C59" s="19" t="s">
        <v>246</v>
      </c>
    </row>
    <row r="60" spans="1:3" x14ac:dyDescent="0.25">
      <c r="A60" s="15" t="s">
        <v>276</v>
      </c>
      <c r="B60" s="15" t="s">
        <v>441</v>
      </c>
      <c r="C60" s="19" t="s">
        <v>246</v>
      </c>
    </row>
    <row r="61" spans="1:3" x14ac:dyDescent="0.25">
      <c r="A61" s="15" t="s">
        <v>277</v>
      </c>
      <c r="B61" s="15" t="s">
        <v>345</v>
      </c>
      <c r="C61" s="16" t="s">
        <v>246</v>
      </c>
    </row>
    <row r="62" spans="1:3" x14ac:dyDescent="0.25">
      <c r="A62" s="15" t="s">
        <v>278</v>
      </c>
      <c r="B62" s="15" t="s">
        <v>269</v>
      </c>
      <c r="C62" s="16" t="s">
        <v>246</v>
      </c>
    </row>
    <row r="63" spans="1:3" x14ac:dyDescent="0.25">
      <c r="A63" s="15" t="s">
        <v>44</v>
      </c>
      <c r="B63" s="15" t="s">
        <v>44</v>
      </c>
      <c r="C63" s="16" t="s">
        <v>246</v>
      </c>
    </row>
    <row r="64" spans="1:3" x14ac:dyDescent="0.25">
      <c r="A64" s="15" t="s">
        <v>35</v>
      </c>
      <c r="B64" s="15" t="s">
        <v>35</v>
      </c>
      <c r="C64" s="16" t="s">
        <v>246</v>
      </c>
    </row>
    <row r="65" spans="1:3" x14ac:dyDescent="0.25">
      <c r="A65" s="17" t="s">
        <v>279</v>
      </c>
      <c r="B65" s="15" t="s">
        <v>448</v>
      </c>
      <c r="C65" s="18" t="s">
        <v>246</v>
      </c>
    </row>
    <row r="66" spans="1:3" x14ac:dyDescent="0.25">
      <c r="A66" s="17" t="s">
        <v>280</v>
      </c>
      <c r="B66" s="15" t="s">
        <v>448</v>
      </c>
      <c r="C66" s="18" t="s">
        <v>246</v>
      </c>
    </row>
    <row r="67" spans="1:3" x14ac:dyDescent="0.25">
      <c r="A67" s="15" t="s">
        <v>15</v>
      </c>
      <c r="B67" s="15" t="s">
        <v>15</v>
      </c>
      <c r="C67" s="16" t="s">
        <v>246</v>
      </c>
    </row>
    <row r="68" spans="1:3" x14ac:dyDescent="0.25">
      <c r="A68" s="15" t="s">
        <v>33</v>
      </c>
      <c r="B68" s="15" t="s">
        <v>389</v>
      </c>
      <c r="C68" s="16" t="s">
        <v>250</v>
      </c>
    </row>
    <row r="69" spans="1:3" x14ac:dyDescent="0.25">
      <c r="A69" s="20" t="s">
        <v>49</v>
      </c>
      <c r="B69" s="20" t="s">
        <v>390</v>
      </c>
      <c r="C69" s="16" t="s">
        <v>250</v>
      </c>
    </row>
    <row r="70" spans="1:3" x14ac:dyDescent="0.25">
      <c r="A70" s="15" t="s">
        <v>48</v>
      </c>
      <c r="B70" s="15" t="s">
        <v>391</v>
      </c>
      <c r="C70" s="16" t="s">
        <v>250</v>
      </c>
    </row>
    <row r="71" spans="1:3" x14ac:dyDescent="0.25">
      <c r="A71" s="17" t="s">
        <v>281</v>
      </c>
      <c r="B71" s="15" t="s">
        <v>448</v>
      </c>
      <c r="C71" s="18" t="s">
        <v>246</v>
      </c>
    </row>
    <row r="72" spans="1:3" x14ac:dyDescent="0.25">
      <c r="A72" s="17" t="s">
        <v>282</v>
      </c>
      <c r="B72" s="15" t="s">
        <v>448</v>
      </c>
      <c r="C72" s="18" t="s">
        <v>246</v>
      </c>
    </row>
    <row r="73" spans="1:3" x14ac:dyDescent="0.25">
      <c r="A73" s="110" t="s">
        <v>41</v>
      </c>
      <c r="B73" s="15" t="s">
        <v>441</v>
      </c>
      <c r="C73" s="16" t="s">
        <v>246</v>
      </c>
    </row>
    <row r="74" spans="1:3" x14ac:dyDescent="0.25">
      <c r="A74" s="17" t="s">
        <v>357</v>
      </c>
      <c r="B74" s="15" t="s">
        <v>405</v>
      </c>
      <c r="C74" s="16" t="s">
        <v>246</v>
      </c>
    </row>
    <row r="75" spans="1:3" x14ac:dyDescent="0.25">
      <c r="A75" s="17" t="s">
        <v>358</v>
      </c>
      <c r="B75" s="15" t="s">
        <v>405</v>
      </c>
      <c r="C75" s="16" t="s">
        <v>246</v>
      </c>
    </row>
    <row r="76" spans="1:3" x14ac:dyDescent="0.25">
      <c r="A76" s="17" t="s">
        <v>73</v>
      </c>
      <c r="B76" s="15" t="s">
        <v>247</v>
      </c>
      <c r="C76" s="16" t="s">
        <v>246</v>
      </c>
    </row>
    <row r="77" spans="1:3" x14ac:dyDescent="0.25">
      <c r="A77" s="17" t="s">
        <v>346</v>
      </c>
      <c r="B77" s="15" t="s">
        <v>172</v>
      </c>
      <c r="C77" s="16" t="s">
        <v>246</v>
      </c>
    </row>
    <row r="78" spans="1:3" x14ac:dyDescent="0.25">
      <c r="A78" s="17" t="s">
        <v>447</v>
      </c>
      <c r="B78" s="15" t="s">
        <v>448</v>
      </c>
      <c r="C78" s="18" t="s">
        <v>246</v>
      </c>
    </row>
    <row r="79" spans="1:3" x14ac:dyDescent="0.25">
      <c r="A79" s="110" t="s">
        <v>477</v>
      </c>
      <c r="B79" s="15" t="s">
        <v>527</v>
      </c>
      <c r="C79" s="18" t="s">
        <v>246</v>
      </c>
    </row>
    <row r="80" spans="1:3" x14ac:dyDescent="0.25">
      <c r="A80" s="17" t="s">
        <v>528</v>
      </c>
      <c r="B80" s="15" t="s">
        <v>527</v>
      </c>
      <c r="C80" s="18" t="s">
        <v>246</v>
      </c>
    </row>
    <row r="81" spans="1:3" x14ac:dyDescent="0.25">
      <c r="A81" s="17" t="s">
        <v>459</v>
      </c>
      <c r="B81" s="15" t="s">
        <v>527</v>
      </c>
      <c r="C81" s="18" t="s">
        <v>246</v>
      </c>
    </row>
    <row r="82" spans="1:3" x14ac:dyDescent="0.25">
      <c r="A82" s="17" t="s">
        <v>475</v>
      </c>
      <c r="B82" s="15" t="s">
        <v>527</v>
      </c>
      <c r="C82" s="18" t="s">
        <v>246</v>
      </c>
    </row>
    <row r="83" spans="1:3" x14ac:dyDescent="0.25">
      <c r="A83" s="17" t="s">
        <v>477</v>
      </c>
      <c r="B83" s="15" t="s">
        <v>527</v>
      </c>
      <c r="C83" s="18" t="s">
        <v>246</v>
      </c>
    </row>
    <row r="84" spans="1:3" x14ac:dyDescent="0.25">
      <c r="A84" s="17" t="s">
        <v>529</v>
      </c>
      <c r="B84" s="15" t="s">
        <v>527</v>
      </c>
      <c r="C84" s="18" t="s">
        <v>246</v>
      </c>
    </row>
    <row r="85" spans="1:3" x14ac:dyDescent="0.25">
      <c r="A85" s="17" t="s">
        <v>530</v>
      </c>
      <c r="B85" s="15" t="s">
        <v>527</v>
      </c>
      <c r="C85" s="18" t="s">
        <v>246</v>
      </c>
    </row>
    <row r="86" spans="1:3" x14ac:dyDescent="0.25">
      <c r="A86" s="17" t="s">
        <v>531</v>
      </c>
      <c r="B86" s="15" t="s">
        <v>527</v>
      </c>
      <c r="C86" s="18" t="s">
        <v>246</v>
      </c>
    </row>
    <row r="87" spans="1:3" x14ac:dyDescent="0.25">
      <c r="A87" s="17" t="s">
        <v>461</v>
      </c>
      <c r="B87" s="15" t="s">
        <v>527</v>
      </c>
      <c r="C87" s="18" t="s">
        <v>246</v>
      </c>
    </row>
    <row r="88" spans="1:3" x14ac:dyDescent="0.25">
      <c r="A88" s="17" t="s">
        <v>458</v>
      </c>
      <c r="B88" s="15" t="s">
        <v>448</v>
      </c>
      <c r="C88" s="18" t="s">
        <v>246</v>
      </c>
    </row>
    <row r="89" spans="1:3" x14ac:dyDescent="0.25">
      <c r="A89" s="17" t="s">
        <v>532</v>
      </c>
      <c r="B89" s="15" t="s">
        <v>448</v>
      </c>
      <c r="C89" s="18" t="s">
        <v>246</v>
      </c>
    </row>
    <row r="90" spans="1:3" x14ac:dyDescent="0.25">
      <c r="A90" s="17" t="s">
        <v>533</v>
      </c>
      <c r="B90" s="17" t="s">
        <v>141</v>
      </c>
      <c r="C90" s="18" t="s">
        <v>246</v>
      </c>
    </row>
    <row r="180" spans="1:3" x14ac:dyDescent="0.25">
      <c r="A180" s="21"/>
      <c r="B180" s="21"/>
      <c r="C180" s="22"/>
    </row>
    <row r="181" spans="1:3" x14ac:dyDescent="0.25">
      <c r="A181" s="21"/>
      <c r="B181" s="21"/>
      <c r="C181" s="22"/>
    </row>
    <row r="182" spans="1:3" x14ac:dyDescent="0.25">
      <c r="A182" s="21"/>
      <c r="B182" s="21"/>
      <c r="C182" s="22"/>
    </row>
    <row r="183" spans="1:3" x14ac:dyDescent="0.25">
      <c r="A183" s="21"/>
      <c r="B183" s="21"/>
      <c r="C183" s="22"/>
    </row>
    <row r="184" spans="1:3" x14ac:dyDescent="0.25">
      <c r="A184" s="21"/>
      <c r="B184" s="21"/>
      <c r="C184" s="22"/>
    </row>
    <row r="185" spans="1:3" x14ac:dyDescent="0.25">
      <c r="A185" s="21"/>
      <c r="B185" s="21"/>
      <c r="C185" s="22"/>
    </row>
    <row r="186" spans="1:3" x14ac:dyDescent="0.25">
      <c r="A186" s="21"/>
      <c r="B186" s="21"/>
      <c r="C186" s="22"/>
    </row>
    <row r="187" spans="1:3" x14ac:dyDescent="0.25">
      <c r="A187" s="21"/>
      <c r="B187" s="21"/>
      <c r="C187" s="22"/>
    </row>
    <row r="188" spans="1:3" x14ac:dyDescent="0.25">
      <c r="A188" s="21"/>
      <c r="B188" s="21"/>
      <c r="C188" s="22"/>
    </row>
    <row r="189" spans="1:3" x14ac:dyDescent="0.25">
      <c r="A189" s="21"/>
      <c r="B189" s="21"/>
      <c r="C189" s="22"/>
    </row>
    <row r="190" spans="1:3" x14ac:dyDescent="0.25">
      <c r="A190" s="21"/>
      <c r="B190" s="21"/>
      <c r="C190" s="22"/>
    </row>
    <row r="191" spans="1:3" x14ac:dyDescent="0.25">
      <c r="A191" s="21"/>
      <c r="B191" s="21"/>
      <c r="C191" s="22"/>
    </row>
    <row r="192" spans="1:3" x14ac:dyDescent="0.25">
      <c r="A192" s="21"/>
      <c r="B192" s="21"/>
      <c r="C192" s="22"/>
    </row>
    <row r="193" spans="1:3" x14ac:dyDescent="0.25">
      <c r="A193" s="21"/>
      <c r="B193" s="21"/>
      <c r="C193" s="22"/>
    </row>
    <row r="194" spans="1:3" x14ac:dyDescent="0.25">
      <c r="A194" s="21"/>
      <c r="B194" s="21"/>
      <c r="C194" s="22"/>
    </row>
    <row r="195" spans="1:3" x14ac:dyDescent="0.25">
      <c r="A195" s="21"/>
      <c r="B195" s="21"/>
      <c r="C195" s="22"/>
    </row>
    <row r="196" spans="1:3" x14ac:dyDescent="0.25">
      <c r="A196" s="21"/>
      <c r="B196" s="21"/>
      <c r="C196" s="22"/>
    </row>
    <row r="197" spans="1:3" x14ac:dyDescent="0.25">
      <c r="A197" s="21"/>
      <c r="B197" s="21"/>
      <c r="C197" s="22"/>
    </row>
    <row r="198" spans="1:3" x14ac:dyDescent="0.25">
      <c r="A198" s="21"/>
      <c r="B198" s="21"/>
      <c r="C198" s="22"/>
    </row>
    <row r="199" spans="1:3" x14ac:dyDescent="0.25">
      <c r="A199" s="21"/>
      <c r="B199" s="21"/>
      <c r="C199" s="22"/>
    </row>
    <row r="200" spans="1:3" x14ac:dyDescent="0.25">
      <c r="A200" s="21"/>
      <c r="B200" s="21"/>
      <c r="C200" s="22"/>
    </row>
    <row r="201" spans="1:3" x14ac:dyDescent="0.25">
      <c r="A201" s="21"/>
      <c r="B201" s="21"/>
      <c r="C201" s="22"/>
    </row>
    <row r="202" spans="1:3" x14ac:dyDescent="0.25">
      <c r="A202" s="21"/>
      <c r="B202" s="21"/>
      <c r="C202" s="22"/>
    </row>
    <row r="203" spans="1:3" x14ac:dyDescent="0.25">
      <c r="A203" s="21"/>
      <c r="B203" s="21"/>
      <c r="C203" s="22"/>
    </row>
    <row r="204" spans="1:3" x14ac:dyDescent="0.25">
      <c r="A204" s="21"/>
      <c r="B204" s="21"/>
      <c r="C204" s="22"/>
    </row>
    <row r="205" spans="1:3" x14ac:dyDescent="0.25">
      <c r="A205" s="21"/>
      <c r="B205" s="21"/>
      <c r="C205" s="22"/>
    </row>
    <row r="206" spans="1:3" x14ac:dyDescent="0.25">
      <c r="A206" s="21"/>
      <c r="B206" s="21"/>
      <c r="C206" s="22"/>
    </row>
    <row r="207" spans="1:3" x14ac:dyDescent="0.25">
      <c r="A207" s="21"/>
      <c r="B207" s="21"/>
      <c r="C207" s="22"/>
    </row>
    <row r="208" spans="1:3" x14ac:dyDescent="0.25">
      <c r="A208" s="21"/>
      <c r="B208" s="21"/>
      <c r="C208" s="22"/>
    </row>
    <row r="209" spans="1:3" x14ac:dyDescent="0.25">
      <c r="A209" s="21"/>
      <c r="B209" s="21"/>
      <c r="C209" s="22"/>
    </row>
    <row r="210" spans="1:3" x14ac:dyDescent="0.25">
      <c r="A210" s="21"/>
      <c r="B210" s="21"/>
      <c r="C210" s="22"/>
    </row>
    <row r="211" spans="1:3" x14ac:dyDescent="0.25">
      <c r="A211" s="21"/>
      <c r="B211" s="21"/>
      <c r="C211" s="22"/>
    </row>
    <row r="212" spans="1:3" x14ac:dyDescent="0.25">
      <c r="A212" s="21"/>
      <c r="B212" s="21"/>
      <c r="C212" s="22"/>
    </row>
    <row r="213" spans="1:3" x14ac:dyDescent="0.25">
      <c r="A213" s="21"/>
      <c r="B213" s="21"/>
      <c r="C213" s="22"/>
    </row>
    <row r="214" spans="1:3" x14ac:dyDescent="0.25">
      <c r="A214" s="21"/>
      <c r="B214" s="21"/>
      <c r="C214" s="22"/>
    </row>
    <row r="215" spans="1:3" x14ac:dyDescent="0.25">
      <c r="A215" s="21"/>
      <c r="B215" s="21"/>
      <c r="C215" s="22"/>
    </row>
    <row r="216" spans="1:3" x14ac:dyDescent="0.25">
      <c r="A216" s="21"/>
      <c r="B216" s="21"/>
      <c r="C216" s="22"/>
    </row>
    <row r="217" spans="1:3" x14ac:dyDescent="0.25">
      <c r="A217" s="21"/>
      <c r="B217" s="21"/>
      <c r="C217" s="22"/>
    </row>
    <row r="218" spans="1:3" x14ac:dyDescent="0.25">
      <c r="A218" s="21"/>
      <c r="B218" s="21"/>
      <c r="C218" s="22"/>
    </row>
    <row r="219" spans="1:3" x14ac:dyDescent="0.25">
      <c r="A219" s="21"/>
      <c r="B219" s="21"/>
      <c r="C219" s="22"/>
    </row>
    <row r="220" spans="1:3" x14ac:dyDescent="0.25">
      <c r="A220" s="21"/>
      <c r="B220" s="21"/>
      <c r="C220" s="22"/>
    </row>
    <row r="221" spans="1:3" x14ac:dyDescent="0.25">
      <c r="A221" s="21"/>
      <c r="B221" s="21"/>
      <c r="C221" s="22"/>
    </row>
    <row r="222" spans="1:3" x14ac:dyDescent="0.25">
      <c r="A222" s="21"/>
      <c r="B222" s="21"/>
      <c r="C222" s="22"/>
    </row>
    <row r="223" spans="1:3" x14ac:dyDescent="0.25">
      <c r="A223" s="21"/>
      <c r="B223" s="21"/>
      <c r="C223" s="22"/>
    </row>
    <row r="224" spans="1:3" x14ac:dyDescent="0.25">
      <c r="A224" s="21"/>
      <c r="B224" s="21"/>
      <c r="C224" s="22"/>
    </row>
    <row r="225" spans="1:3" x14ac:dyDescent="0.25">
      <c r="A225" s="21"/>
      <c r="B225" s="21"/>
      <c r="C225" s="22"/>
    </row>
    <row r="226" spans="1:3" x14ac:dyDescent="0.25">
      <c r="A226" s="21"/>
      <c r="B226" s="21"/>
      <c r="C226" s="22"/>
    </row>
    <row r="227" spans="1:3" x14ac:dyDescent="0.25">
      <c r="A227" s="21"/>
      <c r="B227" s="21"/>
      <c r="C227" s="22"/>
    </row>
    <row r="228" spans="1:3" x14ac:dyDescent="0.25">
      <c r="A228" s="21"/>
      <c r="B228" s="21"/>
      <c r="C228" s="22"/>
    </row>
    <row r="229" spans="1:3" x14ac:dyDescent="0.25">
      <c r="A229" s="21"/>
      <c r="B229" s="21"/>
      <c r="C229" s="22"/>
    </row>
    <row r="230" spans="1:3" x14ac:dyDescent="0.25">
      <c r="A230" s="21"/>
      <c r="B230" s="21"/>
      <c r="C230" s="22"/>
    </row>
    <row r="231" spans="1:3" x14ac:dyDescent="0.25">
      <c r="A231" s="21"/>
      <c r="B231" s="21"/>
      <c r="C231" s="22"/>
    </row>
    <row r="232" spans="1:3" x14ac:dyDescent="0.25">
      <c r="A232" s="21"/>
      <c r="B232" s="21"/>
      <c r="C232" s="22"/>
    </row>
    <row r="233" spans="1:3" x14ac:dyDescent="0.25">
      <c r="A233" s="21"/>
      <c r="B233" s="21"/>
      <c r="C233" s="22"/>
    </row>
    <row r="234" spans="1:3" x14ac:dyDescent="0.25">
      <c r="A234" s="21"/>
      <c r="B234" s="21"/>
      <c r="C234" s="22"/>
    </row>
    <row r="235" spans="1:3" x14ac:dyDescent="0.25">
      <c r="A235" s="21"/>
      <c r="B235" s="21"/>
      <c r="C235" s="22"/>
    </row>
    <row r="236" spans="1:3" x14ac:dyDescent="0.25">
      <c r="A236" s="21"/>
      <c r="B236" s="21"/>
      <c r="C236" s="22"/>
    </row>
    <row r="237" spans="1:3" x14ac:dyDescent="0.25">
      <c r="A237" s="21"/>
      <c r="B237" s="21"/>
      <c r="C237" s="22"/>
    </row>
    <row r="238" spans="1:3" x14ac:dyDescent="0.25">
      <c r="A238" s="21"/>
      <c r="B238" s="21"/>
      <c r="C238" s="22"/>
    </row>
    <row r="239" spans="1:3" x14ac:dyDescent="0.25">
      <c r="A239" s="21"/>
      <c r="B239" s="21"/>
      <c r="C239" s="22"/>
    </row>
    <row r="240" spans="1:3" x14ac:dyDescent="0.25">
      <c r="A240" s="21"/>
      <c r="B240" s="21"/>
      <c r="C240" s="22"/>
    </row>
    <row r="241" spans="1:3" x14ac:dyDescent="0.25">
      <c r="A241" s="21"/>
      <c r="B241" s="21"/>
      <c r="C241" s="22"/>
    </row>
    <row r="242" spans="1:3" x14ac:dyDescent="0.25">
      <c r="A242" s="21"/>
      <c r="B242" s="21"/>
      <c r="C242" s="22"/>
    </row>
    <row r="243" spans="1:3" x14ac:dyDescent="0.25">
      <c r="A243" s="21"/>
      <c r="B243" s="21"/>
      <c r="C243" s="22"/>
    </row>
    <row r="244" spans="1:3" x14ac:dyDescent="0.25">
      <c r="A244" s="21"/>
      <c r="B244" s="21"/>
      <c r="C244" s="22"/>
    </row>
    <row r="245" spans="1:3" x14ac:dyDescent="0.25">
      <c r="A245" s="21"/>
      <c r="B245" s="21"/>
      <c r="C245" s="22"/>
    </row>
    <row r="246" spans="1:3" x14ac:dyDescent="0.25">
      <c r="A246" s="21"/>
      <c r="B246" s="21"/>
      <c r="C246" s="22"/>
    </row>
    <row r="247" spans="1:3" x14ac:dyDescent="0.25">
      <c r="A247" s="21"/>
      <c r="B247" s="21"/>
      <c r="C247" s="22"/>
    </row>
    <row r="248" spans="1:3" x14ac:dyDescent="0.25">
      <c r="A248" s="21"/>
      <c r="B248" s="21"/>
      <c r="C248" s="22"/>
    </row>
    <row r="249" spans="1:3" x14ac:dyDescent="0.25">
      <c r="A249" s="21"/>
      <c r="B249" s="21"/>
      <c r="C249" s="22"/>
    </row>
    <row r="250" spans="1:3" x14ac:dyDescent="0.25">
      <c r="A250" s="21"/>
      <c r="B250" s="21"/>
      <c r="C250" s="22"/>
    </row>
    <row r="251" spans="1:3" x14ac:dyDescent="0.25">
      <c r="A251" s="21"/>
      <c r="B251" s="21"/>
      <c r="C251" s="22"/>
    </row>
    <row r="252" spans="1:3" x14ac:dyDescent="0.25">
      <c r="A252" s="21"/>
      <c r="B252" s="21"/>
      <c r="C252" s="22"/>
    </row>
    <row r="253" spans="1:3" x14ac:dyDescent="0.25">
      <c r="A253" s="23"/>
      <c r="B253" s="23"/>
      <c r="C253" s="23"/>
    </row>
    <row r="254" spans="1:3" x14ac:dyDescent="0.25">
      <c r="A254" s="23"/>
      <c r="B254" s="23"/>
      <c r="C254" s="23"/>
    </row>
    <row r="255" spans="1:3" x14ac:dyDescent="0.25">
      <c r="A255" s="23"/>
      <c r="B255" s="23"/>
      <c r="C255" s="23"/>
    </row>
    <row r="256" spans="1:3" x14ac:dyDescent="0.25">
      <c r="A256" s="23"/>
      <c r="B256" s="23"/>
      <c r="C256" s="23"/>
    </row>
    <row r="257" spans="1:3" x14ac:dyDescent="0.25">
      <c r="A257" s="23"/>
      <c r="B257" s="23"/>
      <c r="C257" s="23"/>
    </row>
    <row r="258" spans="1:3" x14ac:dyDescent="0.25">
      <c r="A258" s="23"/>
      <c r="B258" s="23"/>
      <c r="C258" s="23"/>
    </row>
    <row r="259" spans="1:3" x14ac:dyDescent="0.25">
      <c r="A259" s="23"/>
      <c r="B259" s="23"/>
      <c r="C259" s="23"/>
    </row>
    <row r="260" spans="1:3" x14ac:dyDescent="0.25">
      <c r="A260" s="23"/>
      <c r="B260" s="23"/>
      <c r="C260" s="23"/>
    </row>
    <row r="261" spans="1:3" x14ac:dyDescent="0.25">
      <c r="A261" s="23"/>
      <c r="B261" s="23"/>
      <c r="C261" s="23"/>
    </row>
    <row r="262" spans="1:3" x14ac:dyDescent="0.25">
      <c r="A262" s="23"/>
      <c r="B262" s="23"/>
      <c r="C262" s="23"/>
    </row>
    <row r="263" spans="1:3" x14ac:dyDescent="0.25">
      <c r="A263" s="23"/>
      <c r="B263" s="23"/>
      <c r="C263" s="23"/>
    </row>
    <row r="264" spans="1:3" x14ac:dyDescent="0.25">
      <c r="A264" s="23"/>
      <c r="B264" s="23"/>
      <c r="C264" s="23"/>
    </row>
    <row r="265" spans="1:3" x14ac:dyDescent="0.25">
      <c r="A265" s="23"/>
      <c r="B265" s="23"/>
      <c r="C265" s="23"/>
    </row>
    <row r="266" spans="1:3" x14ac:dyDescent="0.25">
      <c r="A266" s="23"/>
      <c r="B266" s="23"/>
      <c r="C266" s="23"/>
    </row>
    <row r="267" spans="1:3" x14ac:dyDescent="0.25">
      <c r="A267" s="23"/>
      <c r="B267" s="23"/>
      <c r="C267" s="23"/>
    </row>
    <row r="268" spans="1:3" x14ac:dyDescent="0.25">
      <c r="A268" s="23"/>
      <c r="B268" s="23"/>
      <c r="C268" s="23"/>
    </row>
    <row r="269" spans="1:3" x14ac:dyDescent="0.25">
      <c r="A269" s="23"/>
      <c r="B269" s="23"/>
      <c r="C269" s="23"/>
    </row>
    <row r="270" spans="1:3" x14ac:dyDescent="0.25">
      <c r="A270" s="23"/>
      <c r="B270" s="23"/>
      <c r="C270" s="23"/>
    </row>
    <row r="271" spans="1:3" x14ac:dyDescent="0.25">
      <c r="A271" s="23"/>
      <c r="B271" s="23"/>
      <c r="C271" s="23"/>
    </row>
    <row r="272" spans="1:3" x14ac:dyDescent="0.25">
      <c r="A272" s="23"/>
      <c r="B272" s="23"/>
      <c r="C272" s="23"/>
    </row>
    <row r="273" spans="1:3" x14ac:dyDescent="0.25">
      <c r="A273" s="23"/>
      <c r="B273" s="23"/>
      <c r="C273" s="23"/>
    </row>
    <row r="274" spans="1:3" x14ac:dyDescent="0.25">
      <c r="A274" s="23"/>
      <c r="B274" s="23"/>
      <c r="C274" s="23"/>
    </row>
    <row r="275" spans="1:3" x14ac:dyDescent="0.25">
      <c r="A275" s="23"/>
      <c r="B275" s="23"/>
      <c r="C275" s="23"/>
    </row>
    <row r="276" spans="1:3" x14ac:dyDescent="0.25">
      <c r="A276" s="23"/>
      <c r="B276" s="23"/>
      <c r="C276" s="23"/>
    </row>
    <row r="277" spans="1:3" x14ac:dyDescent="0.25">
      <c r="A277" s="23"/>
      <c r="B277" s="23"/>
      <c r="C277" s="23"/>
    </row>
    <row r="278" spans="1:3" x14ac:dyDescent="0.25">
      <c r="A278" s="23"/>
      <c r="B278" s="23"/>
      <c r="C278" s="23"/>
    </row>
    <row r="279" spans="1:3" x14ac:dyDescent="0.25">
      <c r="A279" s="23"/>
      <c r="B279" s="23"/>
      <c r="C279" s="23"/>
    </row>
    <row r="280" spans="1:3" x14ac:dyDescent="0.25">
      <c r="A280" s="23"/>
      <c r="B280" s="23"/>
      <c r="C280" s="23"/>
    </row>
    <row r="281" spans="1:3" x14ac:dyDescent="0.25">
      <c r="A281" s="23"/>
      <c r="B281" s="23"/>
      <c r="C281" s="23"/>
    </row>
    <row r="282" spans="1:3" x14ac:dyDescent="0.25">
      <c r="A282" s="23"/>
      <c r="B282" s="23"/>
      <c r="C282" s="23"/>
    </row>
    <row r="283" spans="1:3" x14ac:dyDescent="0.25">
      <c r="A283" s="23"/>
      <c r="B283" s="23"/>
      <c r="C283" s="23"/>
    </row>
    <row r="284" spans="1:3" x14ac:dyDescent="0.25">
      <c r="A284" s="23"/>
      <c r="B284" s="23"/>
      <c r="C284" s="23"/>
    </row>
    <row r="285" spans="1:3" x14ac:dyDescent="0.25">
      <c r="A285" s="23"/>
      <c r="B285" s="23"/>
      <c r="C285" s="23"/>
    </row>
    <row r="286" spans="1:3" x14ac:dyDescent="0.25">
      <c r="A286" s="23"/>
      <c r="B286" s="23"/>
      <c r="C286" s="23"/>
    </row>
    <row r="287" spans="1:3" x14ac:dyDescent="0.25">
      <c r="A287" s="23"/>
      <c r="B287" s="23"/>
      <c r="C287" s="23"/>
    </row>
    <row r="288" spans="1:3" x14ac:dyDescent="0.25">
      <c r="A288" s="23"/>
      <c r="B288" s="23"/>
      <c r="C288" s="23"/>
    </row>
    <row r="289" spans="1:3" x14ac:dyDescent="0.25">
      <c r="A289" s="23"/>
      <c r="B289" s="23"/>
      <c r="C289" s="23"/>
    </row>
    <row r="290" spans="1:3" x14ac:dyDescent="0.25">
      <c r="A290" s="23"/>
      <c r="B290" s="23"/>
      <c r="C290" s="23"/>
    </row>
    <row r="291" spans="1:3" x14ac:dyDescent="0.25">
      <c r="A291" s="23"/>
      <c r="B291" s="23"/>
      <c r="C291" s="23"/>
    </row>
    <row r="292" spans="1:3" x14ac:dyDescent="0.25">
      <c r="A292" s="23"/>
      <c r="B292" s="23"/>
      <c r="C292" s="23"/>
    </row>
    <row r="293" spans="1:3" x14ac:dyDescent="0.25">
      <c r="A293" s="23"/>
      <c r="B293" s="23"/>
      <c r="C293" s="23"/>
    </row>
    <row r="294" spans="1:3" x14ac:dyDescent="0.25">
      <c r="A294" s="23"/>
      <c r="B294" s="23"/>
      <c r="C294" s="23"/>
    </row>
    <row r="295" spans="1:3" x14ac:dyDescent="0.25">
      <c r="A295" s="23"/>
      <c r="B295" s="23"/>
      <c r="C295" s="23"/>
    </row>
    <row r="296" spans="1:3" x14ac:dyDescent="0.25">
      <c r="A296" s="23"/>
      <c r="B296" s="23"/>
      <c r="C296" s="23"/>
    </row>
    <row r="297" spans="1:3" x14ac:dyDescent="0.25">
      <c r="A297" s="23"/>
      <c r="B297" s="23"/>
      <c r="C297" s="23"/>
    </row>
    <row r="298" spans="1:3" x14ac:dyDescent="0.25">
      <c r="A298" s="23"/>
      <c r="B298" s="23"/>
      <c r="C298" s="23"/>
    </row>
    <row r="299" spans="1:3" x14ac:dyDescent="0.25">
      <c r="A299" s="23"/>
      <c r="B299" s="23"/>
      <c r="C299" s="23"/>
    </row>
    <row r="300" spans="1:3" x14ac:dyDescent="0.25">
      <c r="A300" s="23"/>
      <c r="B300" s="23"/>
      <c r="C300" s="23"/>
    </row>
    <row r="301" spans="1:3" x14ac:dyDescent="0.25">
      <c r="A301" s="23"/>
      <c r="B301" s="23"/>
      <c r="C301" s="23"/>
    </row>
    <row r="302" spans="1:3" x14ac:dyDescent="0.25">
      <c r="A302" s="23"/>
      <c r="B302" s="23"/>
      <c r="C302" s="23"/>
    </row>
    <row r="303" spans="1:3" x14ac:dyDescent="0.25">
      <c r="A303" s="23"/>
      <c r="B303" s="23"/>
      <c r="C303" s="23"/>
    </row>
    <row r="304" spans="1:3" x14ac:dyDescent="0.25">
      <c r="A304" s="23"/>
      <c r="B304" s="23"/>
      <c r="C304" s="23"/>
    </row>
    <row r="305" spans="1:3" x14ac:dyDescent="0.25">
      <c r="A305" s="23"/>
      <c r="B305" s="23"/>
      <c r="C305" s="23"/>
    </row>
    <row r="306" spans="1:3" x14ac:dyDescent="0.25">
      <c r="A306" s="23"/>
      <c r="B306" s="23"/>
      <c r="C306" s="23"/>
    </row>
    <row r="307" spans="1:3" x14ac:dyDescent="0.25">
      <c r="A307" s="23"/>
      <c r="B307" s="23"/>
      <c r="C307" s="23"/>
    </row>
    <row r="308" spans="1:3" x14ac:dyDescent="0.25">
      <c r="A308" s="23"/>
      <c r="B308" s="23"/>
      <c r="C308" s="23"/>
    </row>
    <row r="309" spans="1:3" x14ac:dyDescent="0.25">
      <c r="A309" s="23"/>
      <c r="B309" s="23"/>
      <c r="C309" s="23"/>
    </row>
    <row r="310" spans="1:3" x14ac:dyDescent="0.25">
      <c r="A310" s="23"/>
      <c r="B310" s="23"/>
      <c r="C310" s="23"/>
    </row>
    <row r="311" spans="1:3" x14ac:dyDescent="0.25">
      <c r="A311" s="23"/>
      <c r="B311" s="23"/>
      <c r="C311" s="23"/>
    </row>
    <row r="312" spans="1:3" x14ac:dyDescent="0.25">
      <c r="A312" s="23"/>
      <c r="B312" s="23"/>
      <c r="C312" s="23"/>
    </row>
    <row r="313" spans="1:3" x14ac:dyDescent="0.25">
      <c r="A313" s="23"/>
      <c r="B313" s="23"/>
      <c r="C313" s="23"/>
    </row>
    <row r="314" spans="1:3" x14ac:dyDescent="0.25">
      <c r="A314" s="23"/>
      <c r="B314" s="23"/>
      <c r="C314" s="23"/>
    </row>
    <row r="315" spans="1:3" x14ac:dyDescent="0.25">
      <c r="A315" s="23"/>
      <c r="B315" s="23"/>
      <c r="C315" s="23"/>
    </row>
    <row r="316" spans="1:3" x14ac:dyDescent="0.25">
      <c r="A316" s="23"/>
      <c r="B316" s="23"/>
      <c r="C316" s="23"/>
    </row>
    <row r="317" spans="1:3" x14ac:dyDescent="0.25">
      <c r="A317" s="23"/>
      <c r="B317" s="23"/>
      <c r="C317" s="23"/>
    </row>
    <row r="318" spans="1:3" x14ac:dyDescent="0.25">
      <c r="A318" s="23"/>
      <c r="B318" s="23"/>
      <c r="C318" s="23"/>
    </row>
    <row r="319" spans="1:3" x14ac:dyDescent="0.25">
      <c r="A319" s="23"/>
      <c r="B319" s="23"/>
      <c r="C319" s="23"/>
    </row>
    <row r="320" spans="1:3" x14ac:dyDescent="0.25">
      <c r="A320" s="23"/>
      <c r="B320" s="23"/>
      <c r="C320" s="23"/>
    </row>
    <row r="321" spans="1:3" x14ac:dyDescent="0.25">
      <c r="A321" s="23"/>
      <c r="B321" s="23"/>
      <c r="C321" s="23"/>
    </row>
    <row r="322" spans="1:3" x14ac:dyDescent="0.25">
      <c r="A322" s="23"/>
      <c r="B322" s="23"/>
      <c r="C322" s="23"/>
    </row>
    <row r="323" spans="1:3" x14ac:dyDescent="0.25">
      <c r="A323" s="23"/>
      <c r="B323" s="23"/>
      <c r="C323" s="23"/>
    </row>
    <row r="324" spans="1:3" x14ac:dyDescent="0.25">
      <c r="A324" s="23"/>
      <c r="B324" s="23"/>
      <c r="C324" s="23"/>
    </row>
    <row r="325" spans="1:3" x14ac:dyDescent="0.25">
      <c r="A325" s="23"/>
      <c r="B325" s="23"/>
      <c r="C325" s="23"/>
    </row>
    <row r="326" spans="1:3" x14ac:dyDescent="0.25">
      <c r="A326" s="23"/>
      <c r="B326" s="23"/>
      <c r="C326" s="23"/>
    </row>
    <row r="327" spans="1:3" x14ac:dyDescent="0.25">
      <c r="A327" s="23"/>
      <c r="B327" s="23"/>
      <c r="C327" s="23"/>
    </row>
    <row r="328" spans="1:3" x14ac:dyDescent="0.25">
      <c r="A328" s="23"/>
      <c r="B328" s="23"/>
      <c r="C328" s="23"/>
    </row>
    <row r="329" spans="1:3" x14ac:dyDescent="0.25">
      <c r="A329" s="23"/>
      <c r="B329" s="23"/>
      <c r="C329" s="23"/>
    </row>
    <row r="330" spans="1:3" x14ac:dyDescent="0.25">
      <c r="A330" s="23"/>
      <c r="B330" s="23"/>
      <c r="C330" s="23"/>
    </row>
    <row r="331" spans="1:3" x14ac:dyDescent="0.25">
      <c r="A331" s="23"/>
      <c r="B331" s="23"/>
      <c r="C331" s="23"/>
    </row>
    <row r="332" spans="1:3" x14ac:dyDescent="0.25">
      <c r="A332" s="23"/>
      <c r="B332" s="23"/>
      <c r="C332" s="23"/>
    </row>
    <row r="333" spans="1:3" x14ac:dyDescent="0.25">
      <c r="A333" s="23"/>
      <c r="B333" s="23"/>
      <c r="C333" s="23"/>
    </row>
    <row r="334" spans="1:3" x14ac:dyDescent="0.25">
      <c r="A334" s="23"/>
      <c r="B334" s="23"/>
      <c r="C334" s="23"/>
    </row>
    <row r="335" spans="1:3" x14ac:dyDescent="0.25">
      <c r="A335" s="23"/>
      <c r="B335" s="23"/>
      <c r="C335" s="23"/>
    </row>
    <row r="336" spans="1:3" x14ac:dyDescent="0.25">
      <c r="A336" s="23"/>
      <c r="B336" s="23"/>
      <c r="C336" s="23"/>
    </row>
    <row r="337" spans="1:3" x14ac:dyDescent="0.25">
      <c r="A337" s="23"/>
      <c r="B337" s="23"/>
      <c r="C337" s="23"/>
    </row>
    <row r="338" spans="1:3" x14ac:dyDescent="0.25">
      <c r="A338" s="23"/>
      <c r="B338" s="23"/>
      <c r="C338" s="23"/>
    </row>
    <row r="339" spans="1:3" x14ac:dyDescent="0.25">
      <c r="A339" s="23"/>
      <c r="B339" s="23"/>
      <c r="C339" s="23"/>
    </row>
    <row r="340" spans="1:3" x14ac:dyDescent="0.25">
      <c r="A340" s="23"/>
      <c r="B340" s="23"/>
      <c r="C340" s="23"/>
    </row>
    <row r="341" spans="1:3" x14ac:dyDescent="0.25">
      <c r="A341" s="23"/>
      <c r="B341" s="23"/>
      <c r="C341" s="23"/>
    </row>
    <row r="342" spans="1:3" x14ac:dyDescent="0.25">
      <c r="A342" s="23"/>
      <c r="B342" s="23"/>
      <c r="C342" s="23"/>
    </row>
    <row r="343" spans="1:3" x14ac:dyDescent="0.25">
      <c r="A343" s="23"/>
      <c r="B343" s="23"/>
      <c r="C343" s="23"/>
    </row>
    <row r="344" spans="1:3" x14ac:dyDescent="0.25">
      <c r="A344" s="23"/>
      <c r="B344" s="23"/>
      <c r="C344" s="23"/>
    </row>
    <row r="345" spans="1:3" x14ac:dyDescent="0.25">
      <c r="A345" s="23"/>
      <c r="B345" s="23"/>
      <c r="C345" s="23"/>
    </row>
    <row r="346" spans="1:3" x14ac:dyDescent="0.25">
      <c r="A346" s="23"/>
      <c r="B346" s="23"/>
      <c r="C346" s="23"/>
    </row>
    <row r="347" spans="1:3" x14ac:dyDescent="0.25">
      <c r="A347" s="23"/>
      <c r="B347" s="23"/>
      <c r="C347" s="23"/>
    </row>
    <row r="348" spans="1:3" x14ac:dyDescent="0.25">
      <c r="A348" s="23"/>
      <c r="B348" s="23"/>
      <c r="C348" s="23"/>
    </row>
    <row r="349" spans="1:3" x14ac:dyDescent="0.25">
      <c r="A349" s="23"/>
      <c r="B349" s="23"/>
      <c r="C349" s="23"/>
    </row>
    <row r="350" spans="1:3" x14ac:dyDescent="0.25">
      <c r="A350" s="23"/>
      <c r="B350" s="23"/>
      <c r="C350" s="23"/>
    </row>
    <row r="351" spans="1:3" x14ac:dyDescent="0.25">
      <c r="A351" s="23"/>
      <c r="B351" s="23"/>
      <c r="C351" s="23"/>
    </row>
    <row r="352" spans="1:3" x14ac:dyDescent="0.25">
      <c r="A352" s="23"/>
      <c r="B352" s="23"/>
      <c r="C352" s="23"/>
    </row>
    <row r="353" spans="1:3" x14ac:dyDescent="0.25">
      <c r="A353" s="23"/>
      <c r="B353" s="23"/>
      <c r="C353" s="23"/>
    </row>
    <row r="354" spans="1:3" x14ac:dyDescent="0.25">
      <c r="A354" s="23"/>
      <c r="B354" s="23"/>
      <c r="C354" s="23"/>
    </row>
  </sheetData>
  <autoFilter ref="E2:H15"/>
  <sortState ref="E3:H27">
    <sortCondition ref="F3:F27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 tint="0.59999389629810485"/>
  </sheetPr>
  <dimension ref="A1:T697"/>
  <sheetViews>
    <sheetView workbookViewId="0">
      <selection activeCell="Q3" sqref="Q3"/>
    </sheetView>
  </sheetViews>
  <sheetFormatPr baseColWidth="10" defaultRowHeight="15" x14ac:dyDescent="0.25"/>
  <cols>
    <col min="1" max="1" width="9.42578125" style="2" customWidth="1"/>
    <col min="2" max="2" width="16.85546875" style="2" customWidth="1"/>
    <col min="3" max="3" width="7.5703125" style="2" customWidth="1"/>
    <col min="4" max="4" width="12.140625" style="2" customWidth="1"/>
    <col min="5" max="5" width="7" style="2" customWidth="1"/>
    <col min="6" max="6" width="7.7109375" style="2" customWidth="1"/>
    <col min="7" max="7" width="12.140625" style="2" customWidth="1"/>
    <col min="8" max="8" width="12.42578125" style="2" customWidth="1"/>
    <col min="9" max="9" width="10.85546875" style="2" customWidth="1"/>
    <col min="10" max="10" width="9" style="2" customWidth="1"/>
    <col min="11" max="11" width="8.85546875" style="2" customWidth="1"/>
    <col min="12" max="12" width="9.42578125" style="2" customWidth="1"/>
    <col min="13" max="14" width="12.140625" style="2" customWidth="1"/>
    <col min="15" max="16" width="11" style="2" customWidth="1"/>
    <col min="17" max="17" width="16.28515625" style="2" customWidth="1"/>
    <col min="18" max="18" width="12.140625" style="200" customWidth="1"/>
    <col min="19" max="20" width="12.140625" style="2" customWidth="1"/>
  </cols>
  <sheetData>
    <row r="1" spans="1:20" s="28" customFormat="1" ht="12.75" x14ac:dyDescent="0.2">
      <c r="A1" s="24"/>
      <c r="B1" s="25"/>
      <c r="C1" s="25"/>
      <c r="D1" s="25"/>
      <c r="E1" s="25"/>
      <c r="F1" s="25"/>
      <c r="G1" s="25"/>
      <c r="H1" s="25"/>
      <c r="I1" s="26"/>
      <c r="J1" s="26"/>
      <c r="K1" s="25"/>
      <c r="L1" s="25"/>
      <c r="M1" s="25"/>
      <c r="N1" s="27"/>
      <c r="R1" s="199"/>
    </row>
    <row r="2" spans="1:20" ht="20.100000000000001" customHeight="1" x14ac:dyDescent="0.25">
      <c r="A2" s="176" t="s">
        <v>284</v>
      </c>
      <c r="B2" s="177" t="s">
        <v>284</v>
      </c>
      <c r="C2" s="177" t="s">
        <v>284</v>
      </c>
      <c r="D2" s="177" t="s">
        <v>284</v>
      </c>
      <c r="E2" s="177" t="s">
        <v>284</v>
      </c>
      <c r="F2" s="177" t="s">
        <v>284</v>
      </c>
      <c r="G2" s="177" t="s">
        <v>284</v>
      </c>
      <c r="H2" s="177" t="s">
        <v>284</v>
      </c>
      <c r="I2" s="178" t="s">
        <v>284</v>
      </c>
      <c r="J2" s="178" t="s">
        <v>284</v>
      </c>
      <c r="K2" s="177" t="s">
        <v>284</v>
      </c>
      <c r="L2" s="177" t="s">
        <v>284</v>
      </c>
      <c r="M2" s="177" t="s">
        <v>284</v>
      </c>
      <c r="N2" s="179" t="s">
        <v>284</v>
      </c>
      <c r="O2" s="1"/>
      <c r="P2" s="1"/>
      <c r="Q2" s="1"/>
      <c r="S2"/>
      <c r="T2"/>
    </row>
    <row r="3" spans="1:20" s="13" customFormat="1" ht="13.5" thickBot="1" x14ac:dyDescent="0.25">
      <c r="A3" s="29"/>
      <c r="B3" s="30"/>
      <c r="C3" s="30"/>
      <c r="D3" s="30"/>
      <c r="E3" s="30"/>
      <c r="F3" s="30"/>
      <c r="G3" s="30"/>
      <c r="H3" s="30"/>
      <c r="I3" s="31"/>
      <c r="J3" s="31"/>
      <c r="K3" s="30"/>
      <c r="L3" s="30"/>
      <c r="M3" s="30"/>
      <c r="N3" s="32"/>
      <c r="R3" s="201"/>
    </row>
    <row r="4" spans="1:20" s="33" customFormat="1" ht="12.75" x14ac:dyDescent="0.2">
      <c r="I4" s="34"/>
      <c r="J4" s="34"/>
      <c r="R4" s="201"/>
    </row>
    <row r="5" spans="1:20" s="33" customFormat="1" ht="12.75" x14ac:dyDescent="0.2">
      <c r="A5" s="33" t="s">
        <v>285</v>
      </c>
      <c r="I5" s="34"/>
      <c r="J5" s="34"/>
      <c r="R5" s="201"/>
    </row>
    <row r="6" spans="1:20" x14ac:dyDescent="0.25">
      <c r="I6" s="3"/>
      <c r="J6" s="3"/>
      <c r="O6" s="1"/>
      <c r="P6" s="1"/>
      <c r="Q6" s="1"/>
      <c r="S6"/>
      <c r="T6"/>
    </row>
    <row r="7" spans="1:20" s="10" customFormat="1" ht="53.25" customHeight="1" x14ac:dyDescent="0.25">
      <c r="A7" s="42" t="s">
        <v>394</v>
      </c>
      <c r="B7" s="43" t="s">
        <v>395</v>
      </c>
      <c r="C7" s="43" t="s">
        <v>396</v>
      </c>
      <c r="D7" s="43" t="s">
        <v>397</v>
      </c>
      <c r="E7" s="43" t="s">
        <v>0</v>
      </c>
      <c r="F7" s="43" t="s">
        <v>398</v>
      </c>
      <c r="G7" s="43" t="s">
        <v>399</v>
      </c>
      <c r="H7" s="43" t="s">
        <v>400</v>
      </c>
      <c r="I7" s="44" t="s">
        <v>1</v>
      </c>
      <c r="J7" s="44" t="s">
        <v>2</v>
      </c>
      <c r="K7" s="43" t="s">
        <v>401</v>
      </c>
      <c r="L7" s="43" t="s">
        <v>402</v>
      </c>
      <c r="M7" s="43" t="s">
        <v>3</v>
      </c>
      <c r="N7" s="43" t="s">
        <v>283</v>
      </c>
      <c r="O7" s="45" t="s">
        <v>339</v>
      </c>
      <c r="P7" s="46" t="s">
        <v>488</v>
      </c>
      <c r="Q7" s="46" t="s">
        <v>241</v>
      </c>
      <c r="R7" s="197" t="s">
        <v>550</v>
      </c>
      <c r="S7" s="9"/>
      <c r="T7" s="9"/>
    </row>
    <row r="8" spans="1:20" s="8" customFormat="1" x14ac:dyDescent="0.25">
      <c r="A8" s="39">
        <v>10428</v>
      </c>
      <c r="B8" s="11" t="s">
        <v>551</v>
      </c>
      <c r="C8" s="11" t="s">
        <v>4</v>
      </c>
      <c r="D8" s="11" t="s">
        <v>5</v>
      </c>
      <c r="E8" s="11" t="s">
        <v>6</v>
      </c>
      <c r="F8" s="11" t="s">
        <v>7</v>
      </c>
      <c r="G8" s="36" t="s">
        <v>491</v>
      </c>
      <c r="H8" s="11" t="s">
        <v>8</v>
      </c>
      <c r="I8" s="37" t="s">
        <v>11</v>
      </c>
      <c r="J8" s="37">
        <v>11.67</v>
      </c>
      <c r="K8" s="11" t="s">
        <v>11</v>
      </c>
      <c r="L8" s="11" t="s">
        <v>11</v>
      </c>
      <c r="M8" s="11" t="s">
        <v>11</v>
      </c>
      <c r="N8" s="11" t="s">
        <v>289</v>
      </c>
      <c r="O8" s="11" t="str">
        <f>IF(EXACT((IFERROR(LEFT(N8,FIND(" ",N8)-1),N8)),C8)=FALSE,"non concerné",(IFERROR(LEFT(N8,FIND(" ",N8)-1),N8)))</f>
        <v>non concerné</v>
      </c>
      <c r="P8" s="67" t="str">
        <f>IF(octime[[#This Row],[Service concerné ?]]="non concerné","",SUBSTITUTE(octime[[#This Row],[Libellé de l''horaire]],"Hor. à la carte  ",""))</f>
        <v/>
      </c>
      <c r="Q8" s="41" t="str">
        <f>IFERROR(IF(O8&lt;&gt;"non concerné",CONCATENATE(D8," ",VLOOKUP(O8,Parametres!$A:$B,2,FALSE)),""),"")</f>
        <v/>
      </c>
      <c r="R8" s="202" t="str">
        <f>VLOOKUP(CONCATENATE(octime[[#This Row],[Population générique]],octime[[#This Row],[Contrat]]),Parametres!G:H,2,FALSE)</f>
        <v>Ok</v>
      </c>
      <c r="S8" s="7"/>
      <c r="T8" s="7"/>
    </row>
    <row r="9" spans="1:20" s="8" customFormat="1" x14ac:dyDescent="0.25">
      <c r="A9" s="39">
        <v>11617</v>
      </c>
      <c r="B9" s="11" t="s">
        <v>552</v>
      </c>
      <c r="C9" s="11" t="s">
        <v>11</v>
      </c>
      <c r="D9" s="11" t="s">
        <v>5</v>
      </c>
      <c r="E9" s="11" t="s">
        <v>12</v>
      </c>
      <c r="F9" s="11" t="s">
        <v>13</v>
      </c>
      <c r="G9" s="36" t="s">
        <v>491</v>
      </c>
      <c r="H9" s="11" t="s">
        <v>14</v>
      </c>
      <c r="I9" s="37" t="s">
        <v>11</v>
      </c>
      <c r="J9" s="37" t="s">
        <v>11</v>
      </c>
      <c r="K9" s="11" t="s">
        <v>11</v>
      </c>
      <c r="L9" s="11" t="s">
        <v>11</v>
      </c>
      <c r="M9" s="11" t="s">
        <v>11</v>
      </c>
      <c r="N9" s="11" t="s">
        <v>14</v>
      </c>
      <c r="O9" s="11" t="str">
        <f t="shared" ref="O9:O72" si="0">IF(EXACT((IFERROR(LEFT(N9,FIND(" ",N9)-1),N9)),C9)=FALSE,"non concerné",(IFERROR(LEFT(N9,FIND(" ",N9)-1),N9)))</f>
        <v>non concerné</v>
      </c>
      <c r="P9" s="67" t="str">
        <f>IF(octime[[#This Row],[Service concerné ?]]="non concerné","",SUBSTITUTE(octime[[#This Row],[Libellé de l''horaire]],"Hor. à la carte  ",""))</f>
        <v/>
      </c>
      <c r="Q9" s="41" t="str">
        <f>IFERROR(IF(O9&lt;&gt;"non concerné",CONCATENATE(D9," ",VLOOKUP(O9,Parametres!$A:$B,2,FALSE)),""),"")</f>
        <v/>
      </c>
      <c r="R9" s="203" t="str">
        <f>VLOOKUP(CONCATENATE(octime[[#This Row],[Population générique]],octime[[#This Row],[Contrat]]),Parametres!G:H,2,FALSE)</f>
        <v>Ok</v>
      </c>
      <c r="S9" s="7"/>
      <c r="T9" s="7"/>
    </row>
    <row r="10" spans="1:20" s="8" customFormat="1" x14ac:dyDescent="0.25">
      <c r="A10" s="39">
        <v>10914</v>
      </c>
      <c r="B10" s="11" t="s">
        <v>553</v>
      </c>
      <c r="C10" s="11" t="s">
        <v>11</v>
      </c>
      <c r="D10" s="11" t="s">
        <v>5</v>
      </c>
      <c r="E10" s="11" t="s">
        <v>6</v>
      </c>
      <c r="F10" s="11" t="s">
        <v>7</v>
      </c>
      <c r="G10" s="36" t="s">
        <v>491</v>
      </c>
      <c r="H10" s="11" t="s">
        <v>14</v>
      </c>
      <c r="I10" s="37" t="s">
        <v>11</v>
      </c>
      <c r="J10" s="37" t="s">
        <v>11</v>
      </c>
      <c r="K10" s="11" t="s">
        <v>11</v>
      </c>
      <c r="L10" s="11" t="s">
        <v>11</v>
      </c>
      <c r="M10" s="11" t="s">
        <v>11</v>
      </c>
      <c r="N10" s="11" t="s">
        <v>14</v>
      </c>
      <c r="O10" s="11" t="str">
        <f t="shared" si="0"/>
        <v>non concerné</v>
      </c>
      <c r="P10" s="67" t="str">
        <f>IF(octime[[#This Row],[Service concerné ?]]="non concerné","",SUBSTITUTE(octime[[#This Row],[Libellé de l''horaire]],"Hor. à la carte  ",""))</f>
        <v/>
      </c>
      <c r="Q10" s="41" t="str">
        <f>IFERROR(IF(O10&lt;&gt;"non concerné",CONCATENATE(D10," ",VLOOKUP(O10,Parametres!$A:$B,2,FALSE)),""),"")</f>
        <v/>
      </c>
      <c r="R10" s="203" t="str">
        <f>VLOOKUP(CONCATENATE(octime[[#This Row],[Population générique]],octime[[#This Row],[Contrat]]),Parametres!G:H,2,FALSE)</f>
        <v>Ok</v>
      </c>
      <c r="S10" s="7"/>
      <c r="T10" s="7"/>
    </row>
    <row r="11" spans="1:20" s="8" customFormat="1" x14ac:dyDescent="0.25">
      <c r="A11" s="39">
        <v>10296</v>
      </c>
      <c r="B11" s="11" t="s">
        <v>554</v>
      </c>
      <c r="C11" s="11" t="s">
        <v>15</v>
      </c>
      <c r="D11" s="11" t="s">
        <v>16</v>
      </c>
      <c r="E11" s="11" t="s">
        <v>6</v>
      </c>
      <c r="F11" s="11" t="s">
        <v>7</v>
      </c>
      <c r="G11" s="36" t="s">
        <v>491</v>
      </c>
      <c r="H11" s="11" t="s">
        <v>8</v>
      </c>
      <c r="I11" s="37" t="s">
        <v>11</v>
      </c>
      <c r="J11" s="37">
        <v>11.67</v>
      </c>
      <c r="K11" s="11" t="s">
        <v>9</v>
      </c>
      <c r="L11" s="11" t="s">
        <v>15</v>
      </c>
      <c r="M11" s="11" t="s">
        <v>11</v>
      </c>
      <c r="N11" s="11" t="s">
        <v>287</v>
      </c>
      <c r="O11" s="11" t="str">
        <f t="shared" si="0"/>
        <v>USIC</v>
      </c>
      <c r="P11" s="67" t="str">
        <f>IF(octime[[#This Row],[Service concerné ?]]="non concerné","",SUBSTITUTE(octime[[#This Row],[Libellé de l''horaire]],"Hor. à la carte  ",""))</f>
        <v>07h50 - 20h10</v>
      </c>
      <c r="Q11" s="41" t="str">
        <f>IFERROR(IF(O11&lt;&gt;"non concerné",CONCATENATE(D11," ",VLOOKUP(O11,Parametres!$A:$B,2,FALSE)),""),"")</f>
        <v>AIDE SOIGNANT USIC</v>
      </c>
      <c r="R11" s="203" t="str">
        <f>VLOOKUP(CONCATENATE(octime[[#This Row],[Population générique]],octime[[#This Row],[Contrat]]),Parametres!G:H,2,FALSE)</f>
        <v>Ok</v>
      </c>
      <c r="S11" s="7"/>
      <c r="T11" s="7"/>
    </row>
    <row r="12" spans="1:20" s="8" customFormat="1" x14ac:dyDescent="0.25">
      <c r="A12" s="39">
        <v>12029</v>
      </c>
      <c r="B12" s="11" t="s">
        <v>555</v>
      </c>
      <c r="C12" s="11" t="s">
        <v>17</v>
      </c>
      <c r="D12" s="11" t="s">
        <v>18</v>
      </c>
      <c r="E12" s="11" t="s">
        <v>6</v>
      </c>
      <c r="F12" s="11" t="s">
        <v>13</v>
      </c>
      <c r="G12" s="36" t="s">
        <v>491</v>
      </c>
      <c r="H12" s="11" t="s">
        <v>19</v>
      </c>
      <c r="I12" s="37" t="s">
        <v>11</v>
      </c>
      <c r="J12" s="37">
        <v>7</v>
      </c>
      <c r="K12" s="11" t="s">
        <v>20</v>
      </c>
      <c r="L12" s="11" t="s">
        <v>21</v>
      </c>
      <c r="M12" s="11" t="s">
        <v>22</v>
      </c>
      <c r="N12" s="11" t="s">
        <v>288</v>
      </c>
      <c r="O12" s="11" t="str">
        <f t="shared" si="0"/>
        <v>CI-A</v>
      </c>
      <c r="P12" s="67" t="str">
        <f>IF(octime[[#This Row],[Service concerné ?]]="non concerné","",SUBSTITUTE(octime[[#This Row],[Libellé de l''horaire]],"Hor. à la carte  ",""))</f>
        <v>07h00 - 15h00</v>
      </c>
      <c r="Q12" s="41" t="str">
        <f>IFERROR(IF(O12&lt;&gt;"non concerné",CONCATENATE(D12," ",VLOOKUP(O12,Parametres!$A:$B,2,FALSE)),""),"")</f>
        <v/>
      </c>
      <c r="R12" s="203" t="str">
        <f>VLOOKUP(CONCATENATE(octime[[#This Row],[Population générique]],octime[[#This Row],[Contrat]]),Parametres!G:H,2,FALSE)</f>
        <v>Ok</v>
      </c>
      <c r="S12" s="7"/>
      <c r="T12" s="7"/>
    </row>
    <row r="13" spans="1:20" s="8" customFormat="1" x14ac:dyDescent="0.25">
      <c r="A13" s="39">
        <v>10199</v>
      </c>
      <c r="B13" s="11" t="s">
        <v>556</v>
      </c>
      <c r="C13" s="11" t="s">
        <v>11</v>
      </c>
      <c r="D13" s="11" t="s">
        <v>18</v>
      </c>
      <c r="E13" s="11" t="s">
        <v>6</v>
      </c>
      <c r="F13" s="11" t="s">
        <v>7</v>
      </c>
      <c r="G13" s="36" t="s">
        <v>491</v>
      </c>
      <c r="H13" s="11" t="s">
        <v>14</v>
      </c>
      <c r="I13" s="37" t="s">
        <v>11</v>
      </c>
      <c r="J13" s="37" t="s">
        <v>11</v>
      </c>
      <c r="K13" s="11" t="s">
        <v>11</v>
      </c>
      <c r="L13" s="11" t="s">
        <v>11</v>
      </c>
      <c r="M13" s="11" t="s">
        <v>11</v>
      </c>
      <c r="N13" s="11" t="s">
        <v>289</v>
      </c>
      <c r="O13" s="11" t="str">
        <f t="shared" si="0"/>
        <v>non concerné</v>
      </c>
      <c r="P13" s="67" t="str">
        <f>IF(octime[[#This Row],[Service concerné ?]]="non concerné","",SUBSTITUTE(octime[[#This Row],[Libellé de l''horaire]],"Hor. à la carte  ",""))</f>
        <v/>
      </c>
      <c r="Q13" s="41" t="str">
        <f>IFERROR(IF(O13&lt;&gt;"non concerné",CONCATENATE(D13," ",VLOOKUP(O13,Parametres!$A:$B,2,FALSE)),""),"")</f>
        <v/>
      </c>
      <c r="R13" s="203" t="str">
        <f>VLOOKUP(CONCATENATE(octime[[#This Row],[Population générique]],octime[[#This Row],[Contrat]]),Parametres!G:H,2,FALSE)</f>
        <v>Ok</v>
      </c>
      <c r="S13" s="7"/>
      <c r="T13" s="7"/>
    </row>
    <row r="14" spans="1:20" s="8" customFormat="1" x14ac:dyDescent="0.25">
      <c r="A14" s="39">
        <v>11021</v>
      </c>
      <c r="B14" s="11" t="s">
        <v>557</v>
      </c>
      <c r="C14" s="11" t="s">
        <v>348</v>
      </c>
      <c r="D14" s="11" t="s">
        <v>18</v>
      </c>
      <c r="E14" s="11" t="s">
        <v>6</v>
      </c>
      <c r="F14" s="11" t="s">
        <v>7</v>
      </c>
      <c r="G14" s="36" t="s">
        <v>491</v>
      </c>
      <c r="H14" s="11" t="s">
        <v>26</v>
      </c>
      <c r="I14" s="37" t="s">
        <v>11</v>
      </c>
      <c r="J14" s="37">
        <v>7</v>
      </c>
      <c r="K14" s="11" t="s">
        <v>9</v>
      </c>
      <c r="L14" s="11" t="s">
        <v>27</v>
      </c>
      <c r="M14" s="11" t="s">
        <v>11</v>
      </c>
      <c r="N14" s="11" t="s">
        <v>349</v>
      </c>
      <c r="O14" s="11" t="str">
        <f t="shared" si="0"/>
        <v>B</v>
      </c>
      <c r="P14" s="67" t="str">
        <f>IF(octime[[#This Row],[Service concerné ?]]="non concerné","",SUBSTITUTE(octime[[#This Row],[Libellé de l''horaire]],"Hor. à la carte  ",""))</f>
        <v>09h00 - 17h00</v>
      </c>
      <c r="Q14" s="41" t="str">
        <f>IFERROR(IF(O14&lt;&gt;"non concerné",CONCATENATE(D14," ",VLOOKUP(O14,Parametres!$A:$B,2,FALSE)),""),"")</f>
        <v/>
      </c>
      <c r="R14" s="203" t="str">
        <f>VLOOKUP(CONCATENATE(octime[[#This Row],[Population générique]],octime[[#This Row],[Contrat]]),Parametres!G:H,2,FALSE)</f>
        <v>Ok</v>
      </c>
      <c r="S14" s="7"/>
      <c r="T14" s="7"/>
    </row>
    <row r="15" spans="1:20" s="8" customFormat="1" x14ac:dyDescent="0.25">
      <c r="A15" s="39">
        <v>10175</v>
      </c>
      <c r="B15" s="11" t="s">
        <v>558</v>
      </c>
      <c r="C15" s="11" t="s">
        <v>11</v>
      </c>
      <c r="D15" s="11" t="s">
        <v>5</v>
      </c>
      <c r="E15" s="11" t="s">
        <v>6</v>
      </c>
      <c r="F15" s="11" t="s">
        <v>7</v>
      </c>
      <c r="G15" s="36" t="s">
        <v>491</v>
      </c>
      <c r="H15" s="11" t="s">
        <v>14</v>
      </c>
      <c r="I15" s="37" t="s">
        <v>11</v>
      </c>
      <c r="J15" s="37" t="s">
        <v>11</v>
      </c>
      <c r="K15" s="11" t="s">
        <v>11</v>
      </c>
      <c r="L15" s="11" t="s">
        <v>11</v>
      </c>
      <c r="M15" s="11" t="s">
        <v>11</v>
      </c>
      <c r="N15" s="11" t="s">
        <v>14</v>
      </c>
      <c r="O15" s="11" t="str">
        <f t="shared" si="0"/>
        <v>non concerné</v>
      </c>
      <c r="P15" s="67" t="str">
        <f>IF(octime[[#This Row],[Service concerné ?]]="non concerné","",SUBSTITUTE(octime[[#This Row],[Libellé de l''horaire]],"Hor. à la carte  ",""))</f>
        <v/>
      </c>
      <c r="Q15" s="41" t="str">
        <f>IFERROR(IF(O15&lt;&gt;"non concerné",CONCATENATE(D15," ",VLOOKUP(O15,Parametres!$A:$B,2,FALSE)),""),"")</f>
        <v/>
      </c>
      <c r="R15" s="203" t="str">
        <f>VLOOKUP(CONCATENATE(octime[[#This Row],[Population générique]],octime[[#This Row],[Contrat]]),Parametres!G:H,2,FALSE)</f>
        <v>Ok</v>
      </c>
      <c r="S15" s="7"/>
      <c r="T15" s="7"/>
    </row>
    <row r="16" spans="1:20" s="8" customFormat="1" x14ac:dyDescent="0.25">
      <c r="A16" s="39">
        <v>10318</v>
      </c>
      <c r="B16" s="11" t="s">
        <v>559</v>
      </c>
      <c r="C16" s="11" t="s">
        <v>11</v>
      </c>
      <c r="D16" s="11" t="s">
        <v>16</v>
      </c>
      <c r="E16" s="11" t="s">
        <v>29</v>
      </c>
      <c r="F16" s="11" t="s">
        <v>7</v>
      </c>
      <c r="G16" s="36" t="s">
        <v>491</v>
      </c>
      <c r="H16" s="11" t="s">
        <v>14</v>
      </c>
      <c r="I16" s="37" t="s">
        <v>11</v>
      </c>
      <c r="J16" s="37" t="s">
        <v>11</v>
      </c>
      <c r="K16" s="11" t="s">
        <v>11</v>
      </c>
      <c r="L16" s="11" t="s">
        <v>11</v>
      </c>
      <c r="M16" s="11" t="s">
        <v>11</v>
      </c>
      <c r="N16" s="11" t="s">
        <v>290</v>
      </c>
      <c r="O16" s="11" t="str">
        <f t="shared" si="0"/>
        <v>non concerné</v>
      </c>
      <c r="P16" s="67" t="str">
        <f>IF(octime[[#This Row],[Service concerné ?]]="non concerné","",SUBSTITUTE(octime[[#This Row],[Libellé de l''horaire]],"Hor. à la carte  ",""))</f>
        <v/>
      </c>
      <c r="Q16" s="41" t="str">
        <f>IFERROR(IF(O16&lt;&gt;"non concerné",CONCATENATE(D16," ",VLOOKUP(O16,Parametres!$A:$B,2,FALSE)),""),"")</f>
        <v/>
      </c>
      <c r="R16" s="203" t="str">
        <f>VLOOKUP(CONCATENATE(octime[[#This Row],[Population générique]],octime[[#This Row],[Contrat]]),Parametres!G:H,2,FALSE)</f>
        <v>Ok</v>
      </c>
      <c r="S16" s="7"/>
      <c r="T16" s="7"/>
    </row>
    <row r="17" spans="1:20" s="8" customFormat="1" x14ac:dyDescent="0.25">
      <c r="A17" s="39" t="s">
        <v>408</v>
      </c>
      <c r="B17" s="11" t="s">
        <v>560</v>
      </c>
      <c r="C17" s="11" t="s">
        <v>11</v>
      </c>
      <c r="D17" s="11" t="s">
        <v>5</v>
      </c>
      <c r="E17" s="11" t="s">
        <v>30</v>
      </c>
      <c r="F17" s="11" t="s">
        <v>31</v>
      </c>
      <c r="G17" s="36" t="s">
        <v>491</v>
      </c>
      <c r="H17" s="11" t="s">
        <v>14</v>
      </c>
      <c r="I17" s="37" t="s">
        <v>11</v>
      </c>
      <c r="J17" s="37" t="s">
        <v>11</v>
      </c>
      <c r="K17" s="11" t="s">
        <v>11</v>
      </c>
      <c r="L17" s="11" t="s">
        <v>11</v>
      </c>
      <c r="M17" s="11" t="s">
        <v>11</v>
      </c>
      <c r="N17" s="11" t="s">
        <v>14</v>
      </c>
      <c r="O17" s="11" t="str">
        <f t="shared" si="0"/>
        <v>non concerné</v>
      </c>
      <c r="P17" s="67" t="str">
        <f>IF(octime[[#This Row],[Service concerné ?]]="non concerné","",SUBSTITUTE(octime[[#This Row],[Libellé de l''horaire]],"Hor. à la carte  ",""))</f>
        <v/>
      </c>
      <c r="Q17" s="41" t="str">
        <f>IFERROR(IF(O17&lt;&gt;"non concerné",CONCATENATE(D17," ",VLOOKUP(O17,Parametres!$A:$B,2,FALSE)),""),"")</f>
        <v/>
      </c>
      <c r="R17" s="203" t="str">
        <f>VLOOKUP(CONCATENATE(octime[[#This Row],[Population générique]],octime[[#This Row],[Contrat]]),Parametres!G:H,2,FALSE)</f>
        <v>Ok</v>
      </c>
      <c r="S17" s="7"/>
      <c r="T17" s="7"/>
    </row>
    <row r="18" spans="1:20" s="8" customFormat="1" x14ac:dyDescent="0.25">
      <c r="A18" s="39">
        <v>11102</v>
      </c>
      <c r="B18" s="11" t="s">
        <v>561</v>
      </c>
      <c r="C18" s="11" t="s">
        <v>32</v>
      </c>
      <c r="D18" s="11" t="s">
        <v>16</v>
      </c>
      <c r="E18" s="11" t="s">
        <v>6</v>
      </c>
      <c r="F18" s="11" t="s">
        <v>7</v>
      </c>
      <c r="G18" s="36" t="s">
        <v>491</v>
      </c>
      <c r="H18" s="11" t="s">
        <v>8</v>
      </c>
      <c r="I18" s="37" t="s">
        <v>11</v>
      </c>
      <c r="J18" s="37">
        <v>11.67</v>
      </c>
      <c r="K18" s="11" t="s">
        <v>11</v>
      </c>
      <c r="L18" s="11" t="s">
        <v>11</v>
      </c>
      <c r="M18" s="11" t="s">
        <v>11</v>
      </c>
      <c r="N18" s="11" t="s">
        <v>289</v>
      </c>
      <c r="O18" s="11" t="str">
        <f t="shared" si="0"/>
        <v>non concerné</v>
      </c>
      <c r="P18" s="67" t="str">
        <f>IF(octime[[#This Row],[Service concerné ?]]="non concerné","",SUBSTITUTE(octime[[#This Row],[Libellé de l''horaire]],"Hor. à la carte  ",""))</f>
        <v/>
      </c>
      <c r="Q18" s="41" t="str">
        <f>IFERROR(IF(O18&lt;&gt;"non concerné",CONCATENATE(D18," ",VLOOKUP(O18,Parametres!$A:$B,2,FALSE)),""),"")</f>
        <v/>
      </c>
      <c r="R18" s="203" t="str">
        <f>VLOOKUP(CONCATENATE(octime[[#This Row],[Population générique]],octime[[#This Row],[Contrat]]),Parametres!G:H,2,FALSE)</f>
        <v>Ok</v>
      </c>
      <c r="S18" s="7"/>
      <c r="T18" s="7"/>
    </row>
    <row r="19" spans="1:20" s="8" customFormat="1" x14ac:dyDescent="0.25">
      <c r="A19" s="39" t="s">
        <v>350</v>
      </c>
      <c r="B19" s="11" t="s">
        <v>562</v>
      </c>
      <c r="C19" s="11" t="s">
        <v>357</v>
      </c>
      <c r="D19" s="11" t="s">
        <v>5</v>
      </c>
      <c r="E19" s="11" t="s">
        <v>30</v>
      </c>
      <c r="F19" s="11" t="s">
        <v>31</v>
      </c>
      <c r="G19" s="36" t="s">
        <v>491</v>
      </c>
      <c r="H19" s="11" t="s">
        <v>362</v>
      </c>
      <c r="I19" s="37" t="s">
        <v>11</v>
      </c>
      <c r="J19" s="37">
        <v>11.67</v>
      </c>
      <c r="K19" s="11" t="s">
        <v>9</v>
      </c>
      <c r="L19" s="11" t="s">
        <v>27</v>
      </c>
      <c r="M19" s="11" t="s">
        <v>11</v>
      </c>
      <c r="N19" s="11" t="s">
        <v>363</v>
      </c>
      <c r="O19" s="11" t="str">
        <f t="shared" si="0"/>
        <v>V</v>
      </c>
      <c r="P19" s="67" t="str">
        <f>IF(octime[[#This Row],[Service concerné ?]]="non concerné","",SUBSTITUTE(octime[[#This Row],[Libellé de l''horaire]],"Hor. à la carte  ",""))</f>
        <v>08h00 - 20h00</v>
      </c>
      <c r="Q19" s="41" t="str">
        <f>IFERROR(IF(O19&lt;&gt;"non concerné",CONCATENATE(D19," ",VLOOKUP(O19,Parametres!$A:$B,2,FALSE)),""),"")</f>
        <v>IDE BLOC</v>
      </c>
      <c r="R19" s="203" t="str">
        <f>VLOOKUP(CONCATENATE(octime[[#This Row],[Population générique]],octime[[#This Row],[Contrat]]),Parametres!G:H,2,FALSE)</f>
        <v>Ok</v>
      </c>
      <c r="S19" s="7"/>
      <c r="T19" s="7"/>
    </row>
    <row r="20" spans="1:20" s="8" customFormat="1" x14ac:dyDescent="0.25">
      <c r="A20" s="39">
        <v>10028</v>
      </c>
      <c r="B20" s="11" t="s">
        <v>563</v>
      </c>
      <c r="C20" s="11" t="s">
        <v>11</v>
      </c>
      <c r="D20" s="11" t="s">
        <v>5</v>
      </c>
      <c r="E20" s="11" t="s">
        <v>6</v>
      </c>
      <c r="F20" s="11" t="s">
        <v>7</v>
      </c>
      <c r="G20" s="36" t="s">
        <v>491</v>
      </c>
      <c r="H20" s="11" t="s">
        <v>14</v>
      </c>
      <c r="I20" s="37" t="s">
        <v>11</v>
      </c>
      <c r="J20" s="37" t="s">
        <v>11</v>
      </c>
      <c r="K20" s="11" t="s">
        <v>11</v>
      </c>
      <c r="L20" s="11" t="s">
        <v>11</v>
      </c>
      <c r="M20" s="11" t="s">
        <v>11</v>
      </c>
      <c r="N20" s="11" t="s">
        <v>14</v>
      </c>
      <c r="O20" s="11" t="str">
        <f t="shared" si="0"/>
        <v>non concerné</v>
      </c>
      <c r="P20" s="67" t="str">
        <f>IF(octime[[#This Row],[Service concerné ?]]="non concerné","",SUBSTITUTE(octime[[#This Row],[Libellé de l''horaire]],"Hor. à la carte  ",""))</f>
        <v/>
      </c>
      <c r="Q20" s="41" t="str">
        <f>IFERROR(IF(O20&lt;&gt;"non concerné",CONCATENATE(D20," ",VLOOKUP(O20,Parametres!$A:$B,2,FALSE)),""),"")</f>
        <v/>
      </c>
      <c r="R20" s="203" t="str">
        <f>VLOOKUP(CONCATENATE(octime[[#This Row],[Population générique]],octime[[#This Row],[Contrat]]),Parametres!G:H,2,FALSE)</f>
        <v>Ok</v>
      </c>
      <c r="S20" s="7"/>
      <c r="T20" s="7"/>
    </row>
    <row r="21" spans="1:20" s="8" customFormat="1" x14ac:dyDescent="0.25">
      <c r="A21" s="40">
        <v>10225</v>
      </c>
      <c r="B21" s="11" t="s">
        <v>564</v>
      </c>
      <c r="C21" s="11" t="s">
        <v>4</v>
      </c>
      <c r="D21" s="11" t="s">
        <v>5</v>
      </c>
      <c r="E21" s="11" t="s">
        <v>6</v>
      </c>
      <c r="F21" s="11" t="s">
        <v>7</v>
      </c>
      <c r="G21" s="36" t="s">
        <v>491</v>
      </c>
      <c r="H21" s="11" t="s">
        <v>8</v>
      </c>
      <c r="I21" s="37" t="s">
        <v>11</v>
      </c>
      <c r="J21" s="37">
        <v>11.67</v>
      </c>
      <c r="K21" s="11" t="s">
        <v>11</v>
      </c>
      <c r="L21" s="11" t="s">
        <v>11</v>
      </c>
      <c r="M21" s="11" t="s">
        <v>11</v>
      </c>
      <c r="N21" s="11" t="s">
        <v>289</v>
      </c>
      <c r="O21" s="11" t="str">
        <f t="shared" si="0"/>
        <v>non concerné</v>
      </c>
      <c r="P21" s="67" t="str">
        <f>IF(octime[[#This Row],[Service concerné ?]]="non concerné","",SUBSTITUTE(octime[[#This Row],[Libellé de l''horaire]],"Hor. à la carte  ",""))</f>
        <v/>
      </c>
      <c r="Q21" s="41" t="str">
        <f>IFERROR(IF(O21&lt;&gt;"non concerné",CONCATENATE(D21," ",VLOOKUP(O21,Parametres!$A:$B,2,FALSE)),""),"")</f>
        <v/>
      </c>
      <c r="R21" s="203" t="str">
        <f>VLOOKUP(CONCATENATE(octime[[#This Row],[Population générique]],octime[[#This Row],[Contrat]]),Parametres!G:H,2,FALSE)</f>
        <v>Ok</v>
      </c>
      <c r="S21" s="7"/>
      <c r="T21" s="7"/>
    </row>
    <row r="22" spans="1:20" s="8" customFormat="1" x14ac:dyDescent="0.25">
      <c r="A22" s="39">
        <v>30004</v>
      </c>
      <c r="B22" s="11" t="s">
        <v>565</v>
      </c>
      <c r="C22" s="11" t="s">
        <v>447</v>
      </c>
      <c r="D22" s="11" t="s">
        <v>18</v>
      </c>
      <c r="E22" s="11" t="s">
        <v>6</v>
      </c>
      <c r="F22" s="11" t="s">
        <v>7</v>
      </c>
      <c r="G22" s="36" t="s">
        <v>491</v>
      </c>
      <c r="H22" s="11" t="s">
        <v>54</v>
      </c>
      <c r="I22" s="37" t="s">
        <v>11</v>
      </c>
      <c r="J22" s="37">
        <v>7</v>
      </c>
      <c r="K22" s="11" t="s">
        <v>249</v>
      </c>
      <c r="L22" s="11" t="s">
        <v>448</v>
      </c>
      <c r="M22" s="11" t="s">
        <v>11</v>
      </c>
      <c r="N22" s="11" t="s">
        <v>449</v>
      </c>
      <c r="O22" s="11" t="str">
        <f t="shared" si="0"/>
        <v>ECG3</v>
      </c>
      <c r="P22" s="67" t="str">
        <f>IF(octime[[#This Row],[Service concerné ?]]="non concerné","",SUBSTITUTE(octime[[#This Row],[Libellé de l''horaire]],"Hor. à la carte  ",""))</f>
        <v>08h00 - 15h30</v>
      </c>
      <c r="Q22" s="41" t="str">
        <f>IFERROR(IF(O22&lt;&gt;"non concerné",CONCATENATE(D22," ",VLOOKUP(O22,Parametres!$A:$B,2,FALSE)),""),"")</f>
        <v>AGENT SERVICES HOSPITALIERS ECG</v>
      </c>
      <c r="R22" s="203" t="str">
        <f>VLOOKUP(CONCATENATE(octime[[#This Row],[Population générique]],octime[[#This Row],[Contrat]]),Parametres!G:H,2,FALSE)</f>
        <v>Ok</v>
      </c>
      <c r="S22" s="7"/>
      <c r="T22" s="7"/>
    </row>
    <row r="23" spans="1:20" s="8" customFormat="1" x14ac:dyDescent="0.25">
      <c r="A23" s="39">
        <v>10685</v>
      </c>
      <c r="B23" s="11" t="s">
        <v>566</v>
      </c>
      <c r="C23" s="11" t="s">
        <v>32</v>
      </c>
      <c r="D23" s="11" t="s">
        <v>5</v>
      </c>
      <c r="E23" s="11" t="s">
        <v>6</v>
      </c>
      <c r="F23" s="11" t="s">
        <v>7</v>
      </c>
      <c r="G23" s="36" t="s">
        <v>491</v>
      </c>
      <c r="H23" s="11" t="s">
        <v>8</v>
      </c>
      <c r="I23" s="37" t="s">
        <v>11</v>
      </c>
      <c r="J23" s="37">
        <v>11.67</v>
      </c>
      <c r="K23" s="11" t="s">
        <v>11</v>
      </c>
      <c r="L23" s="11" t="s">
        <v>11</v>
      </c>
      <c r="M23" s="11" t="s">
        <v>11</v>
      </c>
      <c r="N23" s="11" t="s">
        <v>289</v>
      </c>
      <c r="O23" s="11" t="str">
        <f t="shared" si="0"/>
        <v>non concerné</v>
      </c>
      <c r="P23" s="67" t="str">
        <f>IF(octime[[#This Row],[Service concerné ?]]="non concerné","",SUBSTITUTE(octime[[#This Row],[Libellé de l''horaire]],"Hor. à la carte  ",""))</f>
        <v/>
      </c>
      <c r="Q23" s="41" t="str">
        <f>IFERROR(IF(O23&lt;&gt;"non concerné",CONCATENATE(D23," ",VLOOKUP(O23,Parametres!$A:$B,2,FALSE)),""),"")</f>
        <v/>
      </c>
      <c r="R23" s="203" t="str">
        <f>VLOOKUP(CONCATENATE(octime[[#This Row],[Population générique]],octime[[#This Row],[Contrat]]),Parametres!G:H,2,FALSE)</f>
        <v>Ok</v>
      </c>
      <c r="S23" s="7"/>
      <c r="T23" s="7"/>
    </row>
    <row r="24" spans="1:20" s="8" customFormat="1" x14ac:dyDescent="0.25">
      <c r="A24" s="40">
        <v>10027</v>
      </c>
      <c r="B24" s="11" t="s">
        <v>567</v>
      </c>
      <c r="C24" s="11" t="s">
        <v>11</v>
      </c>
      <c r="D24" s="11" t="s">
        <v>5</v>
      </c>
      <c r="E24" s="11" t="s">
        <v>6</v>
      </c>
      <c r="F24" s="11" t="s">
        <v>7</v>
      </c>
      <c r="G24" s="36" t="s">
        <v>491</v>
      </c>
      <c r="H24" s="11" t="s">
        <v>14</v>
      </c>
      <c r="I24" s="37" t="s">
        <v>11</v>
      </c>
      <c r="J24" s="37" t="s">
        <v>11</v>
      </c>
      <c r="K24" s="11" t="s">
        <v>11</v>
      </c>
      <c r="L24" s="11" t="s">
        <v>11</v>
      </c>
      <c r="M24" s="11" t="s">
        <v>11</v>
      </c>
      <c r="N24" s="11" t="s">
        <v>14</v>
      </c>
      <c r="O24" s="11" t="str">
        <f t="shared" si="0"/>
        <v>non concerné</v>
      </c>
      <c r="P24" s="67" t="str">
        <f>IF(octime[[#This Row],[Service concerné ?]]="non concerné","",SUBSTITUTE(octime[[#This Row],[Libellé de l''horaire]],"Hor. à la carte  ",""))</f>
        <v/>
      </c>
      <c r="Q24" s="41" t="str">
        <f>IFERROR(IF(O24&lt;&gt;"non concerné",CONCATENATE(D24," ",VLOOKUP(O24,Parametres!$A:$B,2,FALSE)),""),"")</f>
        <v/>
      </c>
      <c r="R24" s="203" t="str">
        <f>VLOOKUP(CONCATENATE(octime[[#This Row],[Population générique]],octime[[#This Row],[Contrat]]),Parametres!G:H,2,FALSE)</f>
        <v>Ok</v>
      </c>
      <c r="S24" s="7"/>
      <c r="T24" s="7"/>
    </row>
    <row r="25" spans="1:20" s="8" customFormat="1" x14ac:dyDescent="0.25">
      <c r="A25" s="39">
        <v>10323</v>
      </c>
      <c r="B25" s="11" t="s">
        <v>568</v>
      </c>
      <c r="C25" s="11" t="s">
        <v>33</v>
      </c>
      <c r="D25" s="11" t="s">
        <v>16</v>
      </c>
      <c r="E25" s="11" t="s">
        <v>29</v>
      </c>
      <c r="F25" s="11" t="s">
        <v>7</v>
      </c>
      <c r="G25" s="36" t="s">
        <v>491</v>
      </c>
      <c r="H25" s="11" t="s">
        <v>34</v>
      </c>
      <c r="I25" s="37" t="s">
        <v>11</v>
      </c>
      <c r="J25" s="37">
        <v>12</v>
      </c>
      <c r="K25" s="11" t="s">
        <v>9</v>
      </c>
      <c r="L25" s="11" t="s">
        <v>15</v>
      </c>
      <c r="M25" s="11" t="s">
        <v>11</v>
      </c>
      <c r="N25" s="11" t="s">
        <v>291</v>
      </c>
      <c r="O25" s="11" t="str">
        <f t="shared" si="0"/>
        <v>USIN</v>
      </c>
      <c r="P25" s="67" t="str">
        <f>IF(octime[[#This Row],[Service concerné ?]]="non concerné","",SUBSTITUTE(octime[[#This Row],[Libellé de l''horaire]],"Hor. à la carte  ",""))</f>
        <v>20h00 - 08h00</v>
      </c>
      <c r="Q25" s="41" t="str">
        <f>IFERROR(IF(O25&lt;&gt;"non concerné",CONCATENATE(D25," ",VLOOKUP(O25,Parametres!$A:$B,2,FALSE)),""),"")</f>
        <v>AIDE SOIGNANT USICN</v>
      </c>
      <c r="R25" s="203" t="str">
        <f>VLOOKUP(CONCATENATE(octime[[#This Row],[Population générique]],octime[[#This Row],[Contrat]]),Parametres!G:H,2,FALSE)</f>
        <v>Ok</v>
      </c>
      <c r="S25" s="7"/>
      <c r="T25" s="7"/>
    </row>
    <row r="26" spans="1:20" s="8" customFormat="1" x14ac:dyDescent="0.25">
      <c r="A26" s="39">
        <v>11791</v>
      </c>
      <c r="B26" s="11" t="s">
        <v>569</v>
      </c>
      <c r="C26" s="11" t="s">
        <v>35</v>
      </c>
      <c r="D26" s="11" t="s">
        <v>5</v>
      </c>
      <c r="E26" s="11" t="s">
        <v>6</v>
      </c>
      <c r="F26" s="11" t="s">
        <v>7</v>
      </c>
      <c r="G26" s="36" t="s">
        <v>491</v>
      </c>
      <c r="H26" s="11" t="s">
        <v>8</v>
      </c>
      <c r="I26" s="37" t="s">
        <v>11</v>
      </c>
      <c r="J26" s="37">
        <v>11.67</v>
      </c>
      <c r="K26" s="11" t="s">
        <v>9</v>
      </c>
      <c r="L26" s="11" t="s">
        <v>36</v>
      </c>
      <c r="M26" s="11" t="s">
        <v>11</v>
      </c>
      <c r="N26" s="11" t="s">
        <v>292</v>
      </c>
      <c r="O26" s="11" t="str">
        <f t="shared" si="0"/>
        <v>USC3</v>
      </c>
      <c r="P26" s="67" t="str">
        <f>IF(octime[[#This Row],[Service concerné ?]]="non concerné","",SUBSTITUTE(octime[[#This Row],[Libellé de l''horaire]],"Hor. à la carte  ",""))</f>
        <v>07h50 - 20h10</v>
      </c>
      <c r="Q26" s="41" t="str">
        <f>IFERROR(IF(O26&lt;&gt;"non concerné",CONCATENATE(D26," ",VLOOKUP(O26,Parametres!$A:$B,2,FALSE)),""),"")</f>
        <v>IDE USC3</v>
      </c>
      <c r="R26" s="203" t="str">
        <f>VLOOKUP(CONCATENATE(octime[[#This Row],[Population générique]],octime[[#This Row],[Contrat]]),Parametres!G:H,2,FALSE)</f>
        <v>Ok</v>
      </c>
      <c r="S26" s="7"/>
      <c r="T26" s="7"/>
    </row>
    <row r="27" spans="1:20" s="8" customFormat="1" x14ac:dyDescent="0.25">
      <c r="A27" s="39">
        <v>10011</v>
      </c>
      <c r="B27" s="11" t="s">
        <v>570</v>
      </c>
      <c r="C27" s="11" t="s">
        <v>11</v>
      </c>
      <c r="D27" s="11" t="s">
        <v>16</v>
      </c>
      <c r="E27" s="11" t="s">
        <v>6</v>
      </c>
      <c r="F27" s="11" t="s">
        <v>7</v>
      </c>
      <c r="G27" s="36" t="s">
        <v>491</v>
      </c>
      <c r="H27" s="11" t="s">
        <v>14</v>
      </c>
      <c r="I27" s="37" t="s">
        <v>11</v>
      </c>
      <c r="J27" s="37" t="s">
        <v>11</v>
      </c>
      <c r="K27" s="11" t="s">
        <v>11</v>
      </c>
      <c r="L27" s="11" t="s">
        <v>11</v>
      </c>
      <c r="M27" s="11" t="s">
        <v>11</v>
      </c>
      <c r="N27" s="11" t="s">
        <v>14</v>
      </c>
      <c r="O27" s="11" t="str">
        <f t="shared" si="0"/>
        <v>non concerné</v>
      </c>
      <c r="P27" s="67" t="str">
        <f>IF(octime[[#This Row],[Service concerné ?]]="non concerné","",SUBSTITUTE(octime[[#This Row],[Libellé de l''horaire]],"Hor. à la carte  ",""))</f>
        <v/>
      </c>
      <c r="Q27" s="41" t="str">
        <f>IFERROR(IF(O27&lt;&gt;"non concerné",CONCATENATE(D27," ",VLOOKUP(O27,Parametres!$A:$B,2,FALSE)),""),"")</f>
        <v/>
      </c>
      <c r="R27" s="203" t="str">
        <f>VLOOKUP(CONCATENATE(octime[[#This Row],[Population générique]],octime[[#This Row],[Contrat]]),Parametres!G:H,2,FALSE)</f>
        <v>Ok</v>
      </c>
      <c r="S27" s="7"/>
      <c r="T27" s="7"/>
    </row>
    <row r="28" spans="1:20" s="8" customFormat="1" x14ac:dyDescent="0.25">
      <c r="A28" s="39">
        <v>10212</v>
      </c>
      <c r="B28" s="11" t="s">
        <v>571</v>
      </c>
      <c r="C28" s="11" t="s">
        <v>35</v>
      </c>
      <c r="D28" s="11" t="s">
        <v>5</v>
      </c>
      <c r="E28" s="11" t="s">
        <v>6</v>
      </c>
      <c r="F28" s="11" t="s">
        <v>7</v>
      </c>
      <c r="G28" s="36" t="s">
        <v>491</v>
      </c>
      <c r="H28" s="11" t="s">
        <v>8</v>
      </c>
      <c r="I28" s="37" t="s">
        <v>11</v>
      </c>
      <c r="J28" s="37">
        <v>11.67</v>
      </c>
      <c r="K28" s="11" t="s">
        <v>9</v>
      </c>
      <c r="L28" s="11" t="s">
        <v>36</v>
      </c>
      <c r="M28" s="11" t="s">
        <v>11</v>
      </c>
      <c r="N28" s="11" t="s">
        <v>292</v>
      </c>
      <c r="O28" s="11" t="str">
        <f t="shared" si="0"/>
        <v>USC3</v>
      </c>
      <c r="P28" s="67" t="str">
        <f>IF(octime[[#This Row],[Service concerné ?]]="non concerné","",SUBSTITUTE(octime[[#This Row],[Libellé de l''horaire]],"Hor. à la carte  ",""))</f>
        <v>07h50 - 20h10</v>
      </c>
      <c r="Q28" s="41" t="str">
        <f>IFERROR(IF(O28&lt;&gt;"non concerné",CONCATENATE(D28," ",VLOOKUP(O28,Parametres!$A:$B,2,FALSE)),""),"")</f>
        <v>IDE USC3</v>
      </c>
      <c r="R28" s="203" t="str">
        <f>VLOOKUP(CONCATENATE(octime[[#This Row],[Population générique]],octime[[#This Row],[Contrat]]),Parametres!G:H,2,FALSE)</f>
        <v>Ok</v>
      </c>
      <c r="S28" s="7"/>
      <c r="T28" s="7"/>
    </row>
    <row r="29" spans="1:20" s="8" customFormat="1" x14ac:dyDescent="0.25">
      <c r="A29" s="39">
        <v>10038</v>
      </c>
      <c r="B29" s="11" t="s">
        <v>572</v>
      </c>
      <c r="C29" s="11" t="s">
        <v>37</v>
      </c>
      <c r="D29" s="11" t="s">
        <v>5</v>
      </c>
      <c r="E29" s="11" t="s">
        <v>6</v>
      </c>
      <c r="F29" s="11" t="s">
        <v>7</v>
      </c>
      <c r="G29" s="36" t="s">
        <v>491</v>
      </c>
      <c r="H29" s="11" t="s">
        <v>38</v>
      </c>
      <c r="I29" s="37" t="s">
        <v>11</v>
      </c>
      <c r="J29" s="37">
        <v>7</v>
      </c>
      <c r="K29" s="11" t="s">
        <v>11</v>
      </c>
      <c r="L29" s="11" t="s">
        <v>11</v>
      </c>
      <c r="M29" s="11" t="s">
        <v>11</v>
      </c>
      <c r="N29" s="11" t="s">
        <v>293</v>
      </c>
      <c r="O29" s="11" t="str">
        <f t="shared" si="0"/>
        <v>non concerné</v>
      </c>
      <c r="P29" s="67" t="str">
        <f>IF(octime[[#This Row],[Service concerné ?]]="non concerné","",SUBSTITUTE(octime[[#This Row],[Libellé de l''horaire]],"Hor. à la carte  ",""))</f>
        <v/>
      </c>
      <c r="Q29" s="41" t="str">
        <f>IFERROR(IF(O29&lt;&gt;"non concerné",CONCATENATE(D29," ",VLOOKUP(O29,Parametres!$A:$B,2,FALSE)),""),"")</f>
        <v/>
      </c>
      <c r="R29" s="203" t="str">
        <f>VLOOKUP(CONCATENATE(octime[[#This Row],[Population générique]],octime[[#This Row],[Contrat]]),Parametres!G:H,2,FALSE)</f>
        <v>Ok</v>
      </c>
      <c r="S29" s="7"/>
      <c r="T29" s="7"/>
    </row>
    <row r="30" spans="1:20" s="8" customFormat="1" x14ac:dyDescent="0.25">
      <c r="A30" s="39" t="s">
        <v>39</v>
      </c>
      <c r="B30" s="11" t="s">
        <v>573</v>
      </c>
      <c r="C30" s="11" t="s">
        <v>11</v>
      </c>
      <c r="D30" s="11" t="s">
        <v>18</v>
      </c>
      <c r="E30" s="11" t="s">
        <v>6</v>
      </c>
      <c r="F30" s="11" t="s">
        <v>13</v>
      </c>
      <c r="G30" s="36" t="s">
        <v>491</v>
      </c>
      <c r="H30" s="11" t="s">
        <v>14</v>
      </c>
      <c r="I30" s="37" t="s">
        <v>11</v>
      </c>
      <c r="J30" s="37" t="s">
        <v>11</v>
      </c>
      <c r="K30" s="11" t="s">
        <v>11</v>
      </c>
      <c r="L30" s="11" t="s">
        <v>11</v>
      </c>
      <c r="M30" s="11" t="s">
        <v>11</v>
      </c>
      <c r="N30" s="11" t="s">
        <v>14</v>
      </c>
      <c r="O30" s="11" t="str">
        <f t="shared" si="0"/>
        <v>non concerné</v>
      </c>
      <c r="P30" s="67" t="str">
        <f>IF(octime[[#This Row],[Service concerné ?]]="non concerné","",SUBSTITUTE(octime[[#This Row],[Libellé de l''horaire]],"Hor. à la carte  ",""))</f>
        <v/>
      </c>
      <c r="Q30" s="41" t="str">
        <f>IFERROR(IF(O30&lt;&gt;"non concerné",CONCATENATE(D30," ",VLOOKUP(O30,Parametres!$A:$B,2,FALSE)),""),"")</f>
        <v/>
      </c>
      <c r="R30" s="203" t="str">
        <f>VLOOKUP(CONCATENATE(octime[[#This Row],[Population générique]],octime[[#This Row],[Contrat]]),Parametres!G:H,2,FALSE)</f>
        <v>Ok</v>
      </c>
      <c r="S30" s="7"/>
      <c r="T30" s="7"/>
    </row>
    <row r="31" spans="1:20" s="8" customFormat="1" x14ac:dyDescent="0.25">
      <c r="A31" s="39" t="s">
        <v>40</v>
      </c>
      <c r="B31" s="11" t="s">
        <v>574</v>
      </c>
      <c r="C31" s="11" t="s">
        <v>11</v>
      </c>
      <c r="D31" s="11" t="s">
        <v>18</v>
      </c>
      <c r="E31" s="11" t="s">
        <v>6</v>
      </c>
      <c r="F31" s="11" t="s">
        <v>13</v>
      </c>
      <c r="G31" s="36" t="s">
        <v>491</v>
      </c>
      <c r="H31" s="11" t="s">
        <v>14</v>
      </c>
      <c r="I31" s="37" t="s">
        <v>11</v>
      </c>
      <c r="J31" s="37" t="s">
        <v>11</v>
      </c>
      <c r="K31" s="11" t="s">
        <v>11</v>
      </c>
      <c r="L31" s="11" t="s">
        <v>11</v>
      </c>
      <c r="M31" s="11" t="s">
        <v>11</v>
      </c>
      <c r="N31" s="11" t="s">
        <v>14</v>
      </c>
      <c r="O31" s="11" t="str">
        <f t="shared" si="0"/>
        <v>non concerné</v>
      </c>
      <c r="P31" s="67" t="str">
        <f>IF(octime[[#This Row],[Service concerné ?]]="non concerné","",SUBSTITUTE(octime[[#This Row],[Libellé de l''horaire]],"Hor. à la carte  ",""))</f>
        <v/>
      </c>
      <c r="Q31" s="41" t="str">
        <f>IFERROR(IF(O31&lt;&gt;"non concerné",CONCATENATE(D31," ",VLOOKUP(O31,Parametres!$A:$B,2,FALSE)),""),"")</f>
        <v/>
      </c>
      <c r="R31" s="203" t="str">
        <f>VLOOKUP(CONCATENATE(octime[[#This Row],[Population générique]],octime[[#This Row],[Contrat]]),Parametres!G:H,2,FALSE)</f>
        <v>Ok</v>
      </c>
      <c r="S31" s="7"/>
      <c r="T31" s="7"/>
    </row>
    <row r="32" spans="1:20" s="8" customFormat="1" x14ac:dyDescent="0.25">
      <c r="A32" s="39">
        <v>11589</v>
      </c>
      <c r="B32" s="11" t="s">
        <v>575</v>
      </c>
      <c r="C32" s="11" t="s">
        <v>11</v>
      </c>
      <c r="D32" s="11" t="s">
        <v>16</v>
      </c>
      <c r="E32" s="11" t="s">
        <v>12</v>
      </c>
      <c r="F32" s="11" t="s">
        <v>13</v>
      </c>
      <c r="G32" s="36" t="s">
        <v>491</v>
      </c>
      <c r="H32" s="11" t="s">
        <v>14</v>
      </c>
      <c r="I32" s="37" t="s">
        <v>11</v>
      </c>
      <c r="J32" s="37" t="s">
        <v>11</v>
      </c>
      <c r="K32" s="11" t="s">
        <v>11</v>
      </c>
      <c r="L32" s="11" t="s">
        <v>11</v>
      </c>
      <c r="M32" s="11" t="s">
        <v>11</v>
      </c>
      <c r="N32" s="11" t="s">
        <v>14</v>
      </c>
      <c r="O32" s="11" t="str">
        <f t="shared" si="0"/>
        <v>non concerné</v>
      </c>
      <c r="P32" s="67" t="str">
        <f>IF(octime[[#This Row],[Service concerné ?]]="non concerné","",SUBSTITUTE(octime[[#This Row],[Libellé de l''horaire]],"Hor. à la carte  ",""))</f>
        <v/>
      </c>
      <c r="Q32" s="41" t="str">
        <f>IFERROR(IF(O32&lt;&gt;"non concerné",CONCATENATE(D32," ",VLOOKUP(O32,Parametres!$A:$B,2,FALSE)),""),"")</f>
        <v/>
      </c>
      <c r="R32" s="203" t="str">
        <f>VLOOKUP(CONCATENATE(octime[[#This Row],[Population générique]],octime[[#This Row],[Contrat]]),Parametres!G:H,2,FALSE)</f>
        <v>Ok</v>
      </c>
      <c r="S32" s="7"/>
      <c r="T32" s="7"/>
    </row>
    <row r="33" spans="1:20" s="8" customFormat="1" x14ac:dyDescent="0.25">
      <c r="A33" s="39">
        <v>10193</v>
      </c>
      <c r="B33" s="11" t="s">
        <v>576</v>
      </c>
      <c r="C33" s="11" t="s">
        <v>41</v>
      </c>
      <c r="D33" s="11" t="s">
        <v>16</v>
      </c>
      <c r="E33" s="11" t="s">
        <v>6</v>
      </c>
      <c r="F33" s="11" t="s">
        <v>7</v>
      </c>
      <c r="G33" s="36" t="s">
        <v>491</v>
      </c>
      <c r="H33" s="11" t="s">
        <v>42</v>
      </c>
      <c r="I33" s="37" t="s">
        <v>11</v>
      </c>
      <c r="J33" s="37">
        <v>7</v>
      </c>
      <c r="K33" s="11" t="s">
        <v>9</v>
      </c>
      <c r="L33" s="11" t="s">
        <v>43</v>
      </c>
      <c r="M33" s="11" t="s">
        <v>11</v>
      </c>
      <c r="N33" s="11" t="s">
        <v>294</v>
      </c>
      <c r="O33" s="11" t="str">
        <f t="shared" si="0"/>
        <v>HJM</v>
      </c>
      <c r="P33" s="67" t="str">
        <f>IF(octime[[#This Row],[Service concerné ?]]="non concerné","",SUBSTITUTE(octime[[#This Row],[Libellé de l''horaire]],"Hor. à la carte  ",""))</f>
        <v>07h30 - 15h00</v>
      </c>
      <c r="Q33" s="41" t="str">
        <f>IFERROR(IF(O33&lt;&gt;"non concerné",CONCATENATE(D33," ",VLOOKUP(O33,Parametres!$A:$B,2,FALSE)),""),"")</f>
        <v>AIDE SOIGNANT AMBU</v>
      </c>
      <c r="R33" s="203" t="str">
        <f>VLOOKUP(CONCATENATE(octime[[#This Row],[Population générique]],octime[[#This Row],[Contrat]]),Parametres!G:H,2,FALSE)</f>
        <v>Ok</v>
      </c>
      <c r="S33" s="7"/>
      <c r="T33" s="7"/>
    </row>
    <row r="34" spans="1:20" s="8" customFormat="1" x14ac:dyDescent="0.25">
      <c r="A34" s="39">
        <v>10103</v>
      </c>
      <c r="B34" s="11" t="s">
        <v>577</v>
      </c>
      <c r="C34" s="11" t="s">
        <v>4</v>
      </c>
      <c r="D34" s="11" t="s">
        <v>16</v>
      </c>
      <c r="E34" s="11" t="s">
        <v>6</v>
      </c>
      <c r="F34" s="11" t="s">
        <v>7</v>
      </c>
      <c r="G34" s="36" t="s">
        <v>491</v>
      </c>
      <c r="H34" s="11" t="s">
        <v>8</v>
      </c>
      <c r="I34" s="37" t="s">
        <v>11</v>
      </c>
      <c r="J34" s="37">
        <v>11.67</v>
      </c>
      <c r="K34" s="11" t="s">
        <v>9</v>
      </c>
      <c r="L34" s="11" t="s">
        <v>10</v>
      </c>
      <c r="M34" s="11" t="s">
        <v>492</v>
      </c>
      <c r="N34" s="11" t="s">
        <v>286</v>
      </c>
      <c r="O34" s="11" t="str">
        <f t="shared" si="0"/>
        <v>CH2</v>
      </c>
      <c r="P34" s="67" t="str">
        <f>IF(octime[[#This Row],[Service concerné ?]]="non concerné","",SUBSTITUTE(octime[[#This Row],[Libellé de l''horaire]],"Hor. à la carte  ",""))</f>
        <v>07h50 - 20h10</v>
      </c>
      <c r="Q34" s="41" t="str">
        <f>IFERROR(IF(O34&lt;&gt;"non concerné",CONCATENATE(D34," ",VLOOKUP(O34,Parametres!$A:$B,2,FALSE)),""),"")</f>
        <v>AIDE SOIGNANT CH2</v>
      </c>
      <c r="R34" s="203" t="str">
        <f>VLOOKUP(CONCATENATE(octime[[#This Row],[Population générique]],octime[[#This Row],[Contrat]]),Parametres!G:H,2,FALSE)</f>
        <v>Ok</v>
      </c>
      <c r="S34" s="7"/>
      <c r="T34" s="7"/>
    </row>
    <row r="35" spans="1:20" s="8" customFormat="1" x14ac:dyDescent="0.25">
      <c r="A35" s="39">
        <v>10991</v>
      </c>
      <c r="B35" s="11" t="s">
        <v>578</v>
      </c>
      <c r="C35" s="11" t="s">
        <v>11</v>
      </c>
      <c r="D35" s="11" t="s">
        <v>5</v>
      </c>
      <c r="E35" s="11" t="s">
        <v>29</v>
      </c>
      <c r="F35" s="11" t="s">
        <v>7</v>
      </c>
      <c r="G35" s="36" t="s">
        <v>491</v>
      </c>
      <c r="H35" s="11" t="s">
        <v>14</v>
      </c>
      <c r="I35" s="37" t="s">
        <v>11</v>
      </c>
      <c r="J35" s="37" t="s">
        <v>11</v>
      </c>
      <c r="K35" s="11" t="s">
        <v>11</v>
      </c>
      <c r="L35" s="11" t="s">
        <v>11</v>
      </c>
      <c r="M35" s="11" t="s">
        <v>11</v>
      </c>
      <c r="N35" s="11" t="s">
        <v>289</v>
      </c>
      <c r="O35" s="11" t="str">
        <f t="shared" si="0"/>
        <v>non concerné</v>
      </c>
      <c r="P35" s="67" t="str">
        <f>IF(octime[[#This Row],[Service concerné ?]]="non concerné","",SUBSTITUTE(octime[[#This Row],[Libellé de l''horaire]],"Hor. à la carte  ",""))</f>
        <v/>
      </c>
      <c r="Q35" s="41" t="str">
        <f>IFERROR(IF(O35&lt;&gt;"non concerné",CONCATENATE(D35," ",VLOOKUP(O35,Parametres!$A:$B,2,FALSE)),""),"")</f>
        <v/>
      </c>
      <c r="R35" s="203" t="str">
        <f>VLOOKUP(CONCATENATE(octime[[#This Row],[Population générique]],octime[[#This Row],[Contrat]]),Parametres!G:H,2,FALSE)</f>
        <v>Ok</v>
      </c>
      <c r="S35" s="7"/>
      <c r="T35" s="7"/>
    </row>
    <row r="36" spans="1:20" s="8" customFormat="1" x14ac:dyDescent="0.25">
      <c r="A36" s="39">
        <v>10116</v>
      </c>
      <c r="B36" s="11" t="s">
        <v>579</v>
      </c>
      <c r="C36" s="11" t="s">
        <v>44</v>
      </c>
      <c r="D36" s="11" t="s">
        <v>5</v>
      </c>
      <c r="E36" s="11" t="s">
        <v>6</v>
      </c>
      <c r="F36" s="11" t="s">
        <v>7</v>
      </c>
      <c r="G36" s="36" t="s">
        <v>491</v>
      </c>
      <c r="H36" s="11" t="s">
        <v>8</v>
      </c>
      <c r="I36" s="37" t="s">
        <v>11</v>
      </c>
      <c r="J36" s="37">
        <v>11.67</v>
      </c>
      <c r="K36" s="11" t="s">
        <v>9</v>
      </c>
      <c r="L36" s="11" t="s">
        <v>45</v>
      </c>
      <c r="M36" s="11" t="s">
        <v>11</v>
      </c>
      <c r="N36" s="11" t="s">
        <v>295</v>
      </c>
      <c r="O36" s="11" t="str">
        <f t="shared" si="0"/>
        <v>USC1</v>
      </c>
      <c r="P36" s="67" t="str">
        <f>IF(octime[[#This Row],[Service concerné ?]]="non concerné","",SUBSTITUTE(octime[[#This Row],[Libellé de l''horaire]],"Hor. à la carte  ",""))</f>
        <v>07h50 - 20h10</v>
      </c>
      <c r="Q36" s="41" t="str">
        <f>IFERROR(IF(O36&lt;&gt;"non concerné",CONCATENATE(D36," ",VLOOKUP(O36,Parametres!$A:$B,2,FALSE)),""),"")</f>
        <v>IDE USC1</v>
      </c>
      <c r="R36" s="203" t="str">
        <f>VLOOKUP(CONCATENATE(octime[[#This Row],[Population générique]],octime[[#This Row],[Contrat]]),Parametres!G:H,2,FALSE)</f>
        <v>Ok</v>
      </c>
      <c r="S36" s="7"/>
      <c r="T36" s="7"/>
    </row>
    <row r="37" spans="1:20" s="8" customFormat="1" x14ac:dyDescent="0.25">
      <c r="A37" s="39">
        <v>10248</v>
      </c>
      <c r="B37" s="11" t="s">
        <v>580</v>
      </c>
      <c r="C37" s="11" t="s">
        <v>11</v>
      </c>
      <c r="D37" s="11" t="s">
        <v>18</v>
      </c>
      <c r="E37" s="11" t="s">
        <v>6</v>
      </c>
      <c r="F37" s="11" t="s">
        <v>7</v>
      </c>
      <c r="G37" s="36" t="s">
        <v>491</v>
      </c>
      <c r="H37" s="11" t="s">
        <v>14</v>
      </c>
      <c r="I37" s="37" t="s">
        <v>11</v>
      </c>
      <c r="J37" s="37" t="s">
        <v>11</v>
      </c>
      <c r="K37" s="11" t="s">
        <v>11</v>
      </c>
      <c r="L37" s="11" t="s">
        <v>11</v>
      </c>
      <c r="M37" s="11" t="s">
        <v>11</v>
      </c>
      <c r="N37" s="11" t="s">
        <v>289</v>
      </c>
      <c r="O37" s="11" t="str">
        <f t="shared" si="0"/>
        <v>non concerné</v>
      </c>
      <c r="P37" s="67" t="str">
        <f>IF(octime[[#This Row],[Service concerné ?]]="non concerné","",SUBSTITUTE(octime[[#This Row],[Libellé de l''horaire]],"Hor. à la carte  ",""))</f>
        <v/>
      </c>
      <c r="Q37" s="41" t="str">
        <f>IFERROR(IF(O37&lt;&gt;"non concerné",CONCATENATE(D37," ",VLOOKUP(O37,Parametres!$A:$B,2,FALSE)),""),"")</f>
        <v/>
      </c>
      <c r="R37" s="203" t="str">
        <f>VLOOKUP(CONCATENATE(octime[[#This Row],[Population générique]],octime[[#This Row],[Contrat]]),Parametres!G:H,2,FALSE)</f>
        <v>Ok</v>
      </c>
      <c r="S37" s="7"/>
      <c r="T37" s="7"/>
    </row>
    <row r="38" spans="1:20" s="8" customFormat="1" x14ac:dyDescent="0.25">
      <c r="A38" s="40" t="s">
        <v>409</v>
      </c>
      <c r="B38" s="11" t="s">
        <v>581</v>
      </c>
      <c r="C38" s="11" t="s">
        <v>11</v>
      </c>
      <c r="D38" s="11" t="s">
        <v>5</v>
      </c>
      <c r="E38" s="11" t="s">
        <v>30</v>
      </c>
      <c r="F38" s="11" t="s">
        <v>31</v>
      </c>
      <c r="G38" s="36" t="s">
        <v>491</v>
      </c>
      <c r="H38" s="11" t="s">
        <v>14</v>
      </c>
      <c r="I38" s="37" t="s">
        <v>11</v>
      </c>
      <c r="J38" s="37" t="s">
        <v>11</v>
      </c>
      <c r="K38" s="11" t="s">
        <v>11</v>
      </c>
      <c r="L38" s="11" t="s">
        <v>11</v>
      </c>
      <c r="M38" s="11" t="s">
        <v>11</v>
      </c>
      <c r="N38" s="11" t="s">
        <v>14</v>
      </c>
      <c r="O38" s="11" t="str">
        <f t="shared" si="0"/>
        <v>non concerné</v>
      </c>
      <c r="P38" s="67" t="str">
        <f>IF(octime[[#This Row],[Service concerné ?]]="non concerné","",SUBSTITUTE(octime[[#This Row],[Libellé de l''horaire]],"Hor. à la carte  ",""))</f>
        <v/>
      </c>
      <c r="Q38" s="41" t="str">
        <f>IFERROR(IF(O38&lt;&gt;"non concerné",CONCATENATE(D38," ",VLOOKUP(O38,Parametres!$A:$B,2,FALSE)),""),"")</f>
        <v/>
      </c>
      <c r="R38" s="203" t="str">
        <f>VLOOKUP(CONCATENATE(octime[[#This Row],[Population générique]],octime[[#This Row],[Contrat]]),Parametres!G:H,2,FALSE)</f>
        <v>Ok</v>
      </c>
      <c r="S38" s="7"/>
      <c r="T38" s="7"/>
    </row>
    <row r="39" spans="1:20" s="8" customFormat="1" x14ac:dyDescent="0.25">
      <c r="A39" s="40">
        <v>10057</v>
      </c>
      <c r="B39" s="11" t="s">
        <v>582</v>
      </c>
      <c r="C39" s="11" t="s">
        <v>102</v>
      </c>
      <c r="D39" s="11" t="s">
        <v>18</v>
      </c>
      <c r="E39" s="11" t="s">
        <v>6</v>
      </c>
      <c r="F39" s="11" t="s">
        <v>7</v>
      </c>
      <c r="G39" s="36" t="s">
        <v>491</v>
      </c>
      <c r="H39" s="11" t="s">
        <v>103</v>
      </c>
      <c r="I39" s="37" t="s">
        <v>11</v>
      </c>
      <c r="J39" s="37">
        <v>10.5</v>
      </c>
      <c r="K39" s="11" t="s">
        <v>11</v>
      </c>
      <c r="L39" s="11" t="s">
        <v>11</v>
      </c>
      <c r="M39" s="11" t="s">
        <v>11</v>
      </c>
      <c r="N39" s="11" t="s">
        <v>296</v>
      </c>
      <c r="O39" s="11" t="str">
        <f t="shared" si="0"/>
        <v>non concerné</v>
      </c>
      <c r="P39" s="67" t="str">
        <f>IF(octime[[#This Row],[Service concerné ?]]="non concerné","",SUBSTITUTE(octime[[#This Row],[Libellé de l''horaire]],"Hor. à la carte  ",""))</f>
        <v/>
      </c>
      <c r="Q39" s="41" t="str">
        <f>IFERROR(IF(O39&lt;&gt;"non concerné",CONCATENATE(D39," ",VLOOKUP(O39,Parametres!$A:$B,2,FALSE)),""),"")</f>
        <v/>
      </c>
      <c r="R39" s="203" t="str">
        <f>VLOOKUP(CONCATENATE(octime[[#This Row],[Population générique]],octime[[#This Row],[Contrat]]),Parametres!G:H,2,FALSE)</f>
        <v>Ok</v>
      </c>
      <c r="S39" s="7"/>
      <c r="T39" s="7"/>
    </row>
    <row r="40" spans="1:20" s="8" customFormat="1" x14ac:dyDescent="0.25">
      <c r="A40" s="39">
        <v>10061</v>
      </c>
      <c r="B40" s="11" t="s">
        <v>583</v>
      </c>
      <c r="C40" s="11" t="s">
        <v>104</v>
      </c>
      <c r="D40" s="11" t="s">
        <v>16</v>
      </c>
      <c r="E40" s="11" t="s">
        <v>6</v>
      </c>
      <c r="F40" s="11" t="s">
        <v>7</v>
      </c>
      <c r="G40" s="36" t="s">
        <v>491</v>
      </c>
      <c r="H40" s="11" t="s">
        <v>105</v>
      </c>
      <c r="I40" s="37" t="s">
        <v>11</v>
      </c>
      <c r="J40" s="37">
        <v>8.75</v>
      </c>
      <c r="K40" s="11" t="s">
        <v>9</v>
      </c>
      <c r="L40" s="11" t="s">
        <v>106</v>
      </c>
      <c r="M40" s="11" t="s">
        <v>11</v>
      </c>
      <c r="N40" s="11" t="s">
        <v>311</v>
      </c>
      <c r="O40" s="11" t="str">
        <f t="shared" si="0"/>
        <v>CSRA</v>
      </c>
      <c r="P40" s="67" t="str">
        <f>IF(octime[[#This Row],[Service concerné ?]]="non concerné","",SUBSTITUTE(octime[[#This Row],[Libellé de l''horaire]],"Hor. à la carte  ",""))</f>
        <v>10h00 - 19h30</v>
      </c>
      <c r="Q40" s="41" t="str">
        <f>IFERROR(IF(O40&lt;&gt;"non concerné",CONCATENATE(D40," ",VLOOKUP(O40,Parametres!$A:$B,2,FALSE)),""),"")</f>
        <v>AIDE SOIGNANT CSRDV</v>
      </c>
      <c r="R40" s="203" t="str">
        <f>VLOOKUP(CONCATENATE(octime[[#This Row],[Population générique]],octime[[#This Row],[Contrat]]),Parametres!G:H,2,FALSE)</f>
        <v>Ok</v>
      </c>
      <c r="S40" s="7"/>
      <c r="T40" s="7"/>
    </row>
    <row r="41" spans="1:20" s="8" customFormat="1" x14ac:dyDescent="0.25">
      <c r="A41" s="39">
        <v>10401</v>
      </c>
      <c r="B41" s="11" t="s">
        <v>584</v>
      </c>
      <c r="C41" s="11" t="s">
        <v>134</v>
      </c>
      <c r="D41" s="11" t="s">
        <v>18</v>
      </c>
      <c r="E41" s="11" t="s">
        <v>6</v>
      </c>
      <c r="F41" s="11" t="s">
        <v>7</v>
      </c>
      <c r="G41" s="36" t="s">
        <v>491</v>
      </c>
      <c r="H41" s="11" t="s">
        <v>135</v>
      </c>
      <c r="I41" s="37" t="s">
        <v>11</v>
      </c>
      <c r="J41" s="37">
        <v>10.5</v>
      </c>
      <c r="K41" s="11" t="s">
        <v>9</v>
      </c>
      <c r="L41" s="11" t="s">
        <v>168</v>
      </c>
      <c r="M41" s="11" t="s">
        <v>11</v>
      </c>
      <c r="N41" s="11" t="s">
        <v>385</v>
      </c>
      <c r="O41" s="11" t="str">
        <f t="shared" si="0"/>
        <v>R4E1</v>
      </c>
      <c r="P41" s="67" t="str">
        <f>IF(octime[[#This Row],[Service concerné ?]]="non concerné","",SUBSTITUTE(octime[[#This Row],[Libellé de l''horaire]],"Hor. à la carte  ",""))</f>
        <v>07h45 - 19h00</v>
      </c>
      <c r="Q41" s="41" t="str">
        <f>IFERROR(IF(O41&lt;&gt;"non concerné",CONCATENATE(D41," ",VLOOKUP(O41,Parametres!$A:$B,2,FALSE)),""),"")</f>
        <v/>
      </c>
      <c r="R41" s="203" t="str">
        <f>VLOOKUP(CONCATENATE(octime[[#This Row],[Population générique]],octime[[#This Row],[Contrat]]),Parametres!G:H,2,FALSE)</f>
        <v>Ok</v>
      </c>
      <c r="S41" s="7"/>
      <c r="T41" s="7"/>
    </row>
    <row r="42" spans="1:20" s="8" customFormat="1" x14ac:dyDescent="0.25">
      <c r="A42" s="39">
        <v>10980</v>
      </c>
      <c r="B42" s="11" t="s">
        <v>585</v>
      </c>
      <c r="C42" s="11" t="s">
        <v>35</v>
      </c>
      <c r="D42" s="11" t="s">
        <v>16</v>
      </c>
      <c r="E42" s="11" t="s">
        <v>6</v>
      </c>
      <c r="F42" s="11" t="s">
        <v>7</v>
      </c>
      <c r="G42" s="36" t="s">
        <v>491</v>
      </c>
      <c r="H42" s="11" t="s">
        <v>8</v>
      </c>
      <c r="I42" s="37" t="s">
        <v>11</v>
      </c>
      <c r="J42" s="37">
        <v>11.67</v>
      </c>
      <c r="K42" s="11" t="s">
        <v>9</v>
      </c>
      <c r="L42" s="11" t="s">
        <v>36</v>
      </c>
      <c r="M42" s="11" t="s">
        <v>493</v>
      </c>
      <c r="N42" s="11" t="s">
        <v>292</v>
      </c>
      <c r="O42" s="11" t="str">
        <f t="shared" si="0"/>
        <v>USC3</v>
      </c>
      <c r="P42" s="67" t="str">
        <f>IF(octime[[#This Row],[Service concerné ?]]="non concerné","",SUBSTITUTE(octime[[#This Row],[Libellé de l''horaire]],"Hor. à la carte  ",""))</f>
        <v>07h50 - 20h10</v>
      </c>
      <c r="Q42" s="41" t="str">
        <f>IFERROR(IF(O42&lt;&gt;"non concerné",CONCATENATE(D42," ",VLOOKUP(O42,Parametres!$A:$B,2,FALSE)),""),"")</f>
        <v>AIDE SOIGNANT USC3</v>
      </c>
      <c r="R42" s="203" t="str">
        <f>VLOOKUP(CONCATENATE(octime[[#This Row],[Population générique]],octime[[#This Row],[Contrat]]),Parametres!G:H,2,FALSE)</f>
        <v>Ok</v>
      </c>
      <c r="S42" s="7"/>
      <c r="T42" s="7"/>
    </row>
    <row r="43" spans="1:20" s="8" customFormat="1" x14ac:dyDescent="0.25">
      <c r="A43" s="39">
        <v>11954</v>
      </c>
      <c r="B43" s="11" t="s">
        <v>586</v>
      </c>
      <c r="C43" s="11" t="s">
        <v>11</v>
      </c>
      <c r="D43" s="11" t="s">
        <v>16</v>
      </c>
      <c r="E43" s="11" t="s">
        <v>12</v>
      </c>
      <c r="F43" s="11" t="s">
        <v>13</v>
      </c>
      <c r="G43" s="36" t="s">
        <v>491</v>
      </c>
      <c r="H43" s="11" t="s">
        <v>14</v>
      </c>
      <c r="I43" s="37" t="s">
        <v>11</v>
      </c>
      <c r="J43" s="37" t="s">
        <v>11</v>
      </c>
      <c r="K43" s="11" t="s">
        <v>11</v>
      </c>
      <c r="L43" s="11" t="s">
        <v>11</v>
      </c>
      <c r="M43" s="11" t="s">
        <v>11</v>
      </c>
      <c r="N43" s="11" t="s">
        <v>14</v>
      </c>
      <c r="O43" s="11" t="str">
        <f t="shared" si="0"/>
        <v>non concerné</v>
      </c>
      <c r="P43" s="67" t="str">
        <f>IF(octime[[#This Row],[Service concerné ?]]="non concerné","",SUBSTITUTE(octime[[#This Row],[Libellé de l''horaire]],"Hor. à la carte  ",""))</f>
        <v/>
      </c>
      <c r="Q43" s="41" t="str">
        <f>IFERROR(IF(O43&lt;&gt;"non concerné",CONCATENATE(D43," ",VLOOKUP(O43,Parametres!$A:$B,2,FALSE)),""),"")</f>
        <v/>
      </c>
      <c r="R43" s="203" t="str">
        <f>VLOOKUP(CONCATENATE(octime[[#This Row],[Population générique]],octime[[#This Row],[Contrat]]),Parametres!G:H,2,FALSE)</f>
        <v>Ok</v>
      </c>
      <c r="S43" s="7"/>
      <c r="T43" s="7"/>
    </row>
    <row r="44" spans="1:20" s="8" customFormat="1" x14ac:dyDescent="0.25">
      <c r="A44" s="39">
        <v>11236</v>
      </c>
      <c r="B44" s="11" t="s">
        <v>587</v>
      </c>
      <c r="C44" s="11" t="s">
        <v>351</v>
      </c>
      <c r="D44" s="11" t="s">
        <v>18</v>
      </c>
      <c r="E44" s="11" t="s">
        <v>6</v>
      </c>
      <c r="F44" s="11" t="s">
        <v>7</v>
      </c>
      <c r="G44" s="36" t="s">
        <v>491</v>
      </c>
      <c r="H44" s="11" t="s">
        <v>352</v>
      </c>
      <c r="I44" s="37" t="s">
        <v>11</v>
      </c>
      <c r="J44" s="37">
        <v>7</v>
      </c>
      <c r="K44" s="11" t="s">
        <v>9</v>
      </c>
      <c r="L44" s="11" t="s">
        <v>27</v>
      </c>
      <c r="M44" s="11" t="s">
        <v>11</v>
      </c>
      <c r="N44" s="11" t="s">
        <v>353</v>
      </c>
      <c r="O44" s="11" t="str">
        <f t="shared" si="0"/>
        <v>BL16</v>
      </c>
      <c r="P44" s="67" t="str">
        <f>IF(octime[[#This Row],[Service concerné ?]]="non concerné","",SUBSTITUTE(octime[[#This Row],[Libellé de l''horaire]],"Hor. à la carte  ",""))</f>
        <v>06h45 - 14h15</v>
      </c>
      <c r="Q44" s="41" t="str">
        <f>IFERROR(IF(O44&lt;&gt;"non concerné",CONCATENATE(D44," ",VLOOKUP(O44,Parametres!$A:$B,2,FALSE)),""),"")</f>
        <v/>
      </c>
      <c r="R44" s="203" t="str">
        <f>VLOOKUP(CONCATENATE(octime[[#This Row],[Population générique]],octime[[#This Row],[Contrat]]),Parametres!G:H,2,FALSE)</f>
        <v>Ok</v>
      </c>
      <c r="S44" s="7"/>
      <c r="T44" s="7"/>
    </row>
    <row r="45" spans="1:20" s="8" customFormat="1" x14ac:dyDescent="0.25">
      <c r="A45" s="39">
        <v>10163</v>
      </c>
      <c r="B45" s="11" t="s">
        <v>588</v>
      </c>
      <c r="C45" s="11" t="s">
        <v>46</v>
      </c>
      <c r="D45" s="11" t="s">
        <v>16</v>
      </c>
      <c r="E45" s="11" t="s">
        <v>6</v>
      </c>
      <c r="F45" s="11" t="s">
        <v>7</v>
      </c>
      <c r="G45" s="36" t="s">
        <v>491</v>
      </c>
      <c r="H45" s="11" t="s">
        <v>8</v>
      </c>
      <c r="I45" s="37" t="s">
        <v>11</v>
      </c>
      <c r="J45" s="37">
        <v>11.67</v>
      </c>
      <c r="K45" s="11" t="s">
        <v>11</v>
      </c>
      <c r="L45" s="11" t="s">
        <v>11</v>
      </c>
      <c r="M45" s="11" t="s">
        <v>11</v>
      </c>
      <c r="N45" s="11" t="s">
        <v>289</v>
      </c>
      <c r="O45" s="11" t="str">
        <f t="shared" si="0"/>
        <v>non concerné</v>
      </c>
      <c r="P45" s="67" t="str">
        <f>IF(octime[[#This Row],[Service concerné ?]]="non concerné","",SUBSTITUTE(octime[[#This Row],[Libellé de l''horaire]],"Hor. à la carte  ",""))</f>
        <v/>
      </c>
      <c r="Q45" s="41" t="str">
        <f>IFERROR(IF(O45&lt;&gt;"non concerné",CONCATENATE(D45," ",VLOOKUP(O45,Parametres!$A:$B,2,FALSE)),""),"")</f>
        <v/>
      </c>
      <c r="R45" s="203" t="str">
        <f>VLOOKUP(CONCATENATE(octime[[#This Row],[Population générique]],octime[[#This Row],[Contrat]]),Parametres!G:H,2,FALSE)</f>
        <v>Ok</v>
      </c>
      <c r="S45" s="7"/>
      <c r="T45" s="7"/>
    </row>
    <row r="46" spans="1:20" s="8" customFormat="1" x14ac:dyDescent="0.25">
      <c r="A46" s="39" t="s">
        <v>410</v>
      </c>
      <c r="B46" s="11" t="s">
        <v>589</v>
      </c>
      <c r="C46" s="11" t="s">
        <v>11</v>
      </c>
      <c r="D46" s="11" t="s">
        <v>5</v>
      </c>
      <c r="E46" s="11" t="s">
        <v>30</v>
      </c>
      <c r="F46" s="11" t="s">
        <v>31</v>
      </c>
      <c r="G46" s="36" t="s">
        <v>491</v>
      </c>
      <c r="H46" s="11" t="s">
        <v>14</v>
      </c>
      <c r="I46" s="37" t="s">
        <v>11</v>
      </c>
      <c r="J46" s="37" t="s">
        <v>11</v>
      </c>
      <c r="K46" s="11" t="s">
        <v>11</v>
      </c>
      <c r="L46" s="11" t="s">
        <v>11</v>
      </c>
      <c r="M46" s="11" t="s">
        <v>11</v>
      </c>
      <c r="N46" s="11" t="s">
        <v>14</v>
      </c>
      <c r="O46" s="11" t="str">
        <f t="shared" si="0"/>
        <v>non concerné</v>
      </c>
      <c r="P46" s="67" t="str">
        <f>IF(octime[[#This Row],[Service concerné ?]]="non concerné","",SUBSTITUTE(octime[[#This Row],[Libellé de l''horaire]],"Hor. à la carte  ",""))</f>
        <v/>
      </c>
      <c r="Q46" s="41" t="str">
        <f>IFERROR(IF(O46&lt;&gt;"non concerné",CONCATENATE(D46," ",VLOOKUP(O46,Parametres!$A:$B,2,FALSE)),""),"")</f>
        <v/>
      </c>
      <c r="R46" s="203" t="str">
        <f>VLOOKUP(CONCATENATE(octime[[#This Row],[Population générique]],octime[[#This Row],[Contrat]]),Parametres!G:H,2,FALSE)</f>
        <v>Ok</v>
      </c>
      <c r="S46" s="7"/>
      <c r="T46" s="7"/>
    </row>
    <row r="47" spans="1:20" s="8" customFormat="1" x14ac:dyDescent="0.25">
      <c r="A47" s="39">
        <v>10126</v>
      </c>
      <c r="B47" s="11" t="s">
        <v>590</v>
      </c>
      <c r="C47" s="11" t="s">
        <v>49</v>
      </c>
      <c r="D47" s="11" t="s">
        <v>5</v>
      </c>
      <c r="E47" s="11" t="s">
        <v>29</v>
      </c>
      <c r="F47" s="11" t="s">
        <v>7</v>
      </c>
      <c r="G47" s="36" t="s">
        <v>491</v>
      </c>
      <c r="H47" s="11" t="s">
        <v>34</v>
      </c>
      <c r="I47" s="37" t="s">
        <v>11</v>
      </c>
      <c r="J47" s="37">
        <v>12</v>
      </c>
      <c r="K47" s="11" t="s">
        <v>9</v>
      </c>
      <c r="L47" s="11" t="s">
        <v>45</v>
      </c>
      <c r="M47" s="11" t="s">
        <v>11</v>
      </c>
      <c r="N47" s="11" t="s">
        <v>304</v>
      </c>
      <c r="O47" s="11" t="str">
        <f t="shared" si="0"/>
        <v>USN1</v>
      </c>
      <c r="P47" s="67" t="str">
        <f>IF(octime[[#This Row],[Service concerné ?]]="non concerné","",SUBSTITUTE(octime[[#This Row],[Libellé de l''horaire]],"Hor. à la carte  ",""))</f>
        <v>20h00 - 08h00</v>
      </c>
      <c r="Q47" s="41" t="str">
        <f>IFERROR(IF(O47&lt;&gt;"non concerné",CONCATENATE(D47," ",VLOOKUP(O47,Parametres!$A:$B,2,FALSE)),""),"")</f>
        <v>IDE USC1N</v>
      </c>
      <c r="R47" s="203" t="str">
        <f>VLOOKUP(CONCATENATE(octime[[#This Row],[Population générique]],octime[[#This Row],[Contrat]]),Parametres!G:H,2,FALSE)</f>
        <v>Ok</v>
      </c>
      <c r="S47" s="7"/>
      <c r="T47" s="7"/>
    </row>
    <row r="48" spans="1:20" s="8" customFormat="1" x14ac:dyDescent="0.25">
      <c r="A48" s="39">
        <v>11645</v>
      </c>
      <c r="B48" s="11" t="s">
        <v>591</v>
      </c>
      <c r="C48" s="11" t="s">
        <v>35</v>
      </c>
      <c r="D48" s="11" t="s">
        <v>16</v>
      </c>
      <c r="E48" s="11" t="s">
        <v>6</v>
      </c>
      <c r="F48" s="11" t="s">
        <v>7</v>
      </c>
      <c r="G48" s="36" t="s">
        <v>491</v>
      </c>
      <c r="H48" s="11" t="s">
        <v>8</v>
      </c>
      <c r="I48" s="37" t="s">
        <v>11</v>
      </c>
      <c r="J48" s="37">
        <v>11.67</v>
      </c>
      <c r="K48" s="11" t="s">
        <v>9</v>
      </c>
      <c r="L48" s="11" t="s">
        <v>36</v>
      </c>
      <c r="M48" s="11" t="s">
        <v>11</v>
      </c>
      <c r="N48" s="11" t="s">
        <v>292</v>
      </c>
      <c r="O48" s="11" t="str">
        <f t="shared" si="0"/>
        <v>USC3</v>
      </c>
      <c r="P48" s="67" t="str">
        <f>IF(octime[[#This Row],[Service concerné ?]]="non concerné","",SUBSTITUTE(octime[[#This Row],[Libellé de l''horaire]],"Hor. à la carte  ",""))</f>
        <v>07h50 - 20h10</v>
      </c>
      <c r="Q48" s="41" t="str">
        <f>IFERROR(IF(O48&lt;&gt;"non concerné",CONCATENATE(D48," ",VLOOKUP(O48,Parametres!$A:$B,2,FALSE)),""),"")</f>
        <v>AIDE SOIGNANT USC3</v>
      </c>
      <c r="R48" s="203" t="str">
        <f>VLOOKUP(CONCATENATE(octime[[#This Row],[Population générique]],octime[[#This Row],[Contrat]]),Parametres!G:H,2,FALSE)</f>
        <v>Ok</v>
      </c>
      <c r="S48" s="7"/>
      <c r="T48" s="7"/>
    </row>
    <row r="49" spans="1:20" s="8" customFormat="1" x14ac:dyDescent="0.25">
      <c r="A49" s="39">
        <v>10046</v>
      </c>
      <c r="B49" s="11" t="s">
        <v>592</v>
      </c>
      <c r="C49" s="11" t="s">
        <v>50</v>
      </c>
      <c r="D49" s="11" t="s">
        <v>16</v>
      </c>
      <c r="E49" s="11" t="s">
        <v>29</v>
      </c>
      <c r="F49" s="11" t="s">
        <v>7</v>
      </c>
      <c r="G49" s="36" t="s">
        <v>491</v>
      </c>
      <c r="H49" s="11" t="s">
        <v>34</v>
      </c>
      <c r="I49" s="37" t="s">
        <v>11</v>
      </c>
      <c r="J49" s="37">
        <v>12</v>
      </c>
      <c r="K49" s="11" t="s">
        <v>9</v>
      </c>
      <c r="L49" s="11" t="s">
        <v>10</v>
      </c>
      <c r="M49" s="11" t="s">
        <v>11</v>
      </c>
      <c r="N49" s="11" t="s">
        <v>298</v>
      </c>
      <c r="O49" s="11" t="str">
        <f t="shared" si="0"/>
        <v>CH2N</v>
      </c>
      <c r="P49" s="67" t="str">
        <f>IF(octime[[#This Row],[Service concerné ?]]="non concerné","",SUBSTITUTE(octime[[#This Row],[Libellé de l''horaire]],"Hor. à la carte  ",""))</f>
        <v>20h00 - 08h00</v>
      </c>
      <c r="Q49" s="41" t="str">
        <f>IFERROR(IF(O49&lt;&gt;"non concerné",CONCATENATE(D49," ",VLOOKUP(O49,Parametres!$A:$B,2,FALSE)),""),"")</f>
        <v>AIDE SOIGNANT CH2N</v>
      </c>
      <c r="R49" s="203" t="str">
        <f>VLOOKUP(CONCATENATE(octime[[#This Row],[Population générique]],octime[[#This Row],[Contrat]]),Parametres!G:H,2,FALSE)</f>
        <v>Ok</v>
      </c>
      <c r="S49" s="7"/>
      <c r="T49" s="7"/>
    </row>
    <row r="50" spans="1:20" s="8" customFormat="1" x14ac:dyDescent="0.25">
      <c r="A50" s="39">
        <v>11894</v>
      </c>
      <c r="B50" s="11" t="s">
        <v>593</v>
      </c>
      <c r="C50" s="11" t="s">
        <v>11</v>
      </c>
      <c r="D50" s="11" t="s">
        <v>5</v>
      </c>
      <c r="E50" s="11" t="s">
        <v>12</v>
      </c>
      <c r="F50" s="11" t="s">
        <v>13</v>
      </c>
      <c r="G50" s="36" t="s">
        <v>491</v>
      </c>
      <c r="H50" s="11" t="s">
        <v>14</v>
      </c>
      <c r="I50" s="37" t="s">
        <v>11</v>
      </c>
      <c r="J50" s="37" t="s">
        <v>11</v>
      </c>
      <c r="K50" s="11" t="s">
        <v>11</v>
      </c>
      <c r="L50" s="11" t="s">
        <v>11</v>
      </c>
      <c r="M50" s="11" t="s">
        <v>11</v>
      </c>
      <c r="N50" s="11" t="s">
        <v>14</v>
      </c>
      <c r="O50" s="11" t="str">
        <f t="shared" si="0"/>
        <v>non concerné</v>
      </c>
      <c r="P50" s="67" t="str">
        <f>IF(octime[[#This Row],[Service concerné ?]]="non concerné","",SUBSTITUTE(octime[[#This Row],[Libellé de l''horaire]],"Hor. à la carte  ",""))</f>
        <v/>
      </c>
      <c r="Q50" s="41" t="str">
        <f>IFERROR(IF(O50&lt;&gt;"non concerné",CONCATENATE(D50," ",VLOOKUP(O50,Parametres!$A:$B,2,FALSE)),""),"")</f>
        <v/>
      </c>
      <c r="R50" s="203" t="str">
        <f>VLOOKUP(CONCATENATE(octime[[#This Row],[Population générique]],octime[[#This Row],[Contrat]]),Parametres!G:H,2,FALSE)</f>
        <v>Ok</v>
      </c>
      <c r="S50" s="7"/>
      <c r="T50" s="7"/>
    </row>
    <row r="51" spans="1:20" s="8" customFormat="1" x14ac:dyDescent="0.25">
      <c r="A51" s="39">
        <v>11205</v>
      </c>
      <c r="B51" s="11" t="s">
        <v>594</v>
      </c>
      <c r="C51" s="11" t="s">
        <v>11</v>
      </c>
      <c r="D51" s="11" t="s">
        <v>5</v>
      </c>
      <c r="E51" s="11" t="s">
        <v>12</v>
      </c>
      <c r="F51" s="11" t="s">
        <v>13</v>
      </c>
      <c r="G51" s="36" t="s">
        <v>491</v>
      </c>
      <c r="H51" s="11" t="s">
        <v>14</v>
      </c>
      <c r="I51" s="37" t="s">
        <v>11</v>
      </c>
      <c r="J51" s="37" t="s">
        <v>11</v>
      </c>
      <c r="K51" s="11" t="s">
        <v>11</v>
      </c>
      <c r="L51" s="11" t="s">
        <v>11</v>
      </c>
      <c r="M51" s="11" t="s">
        <v>11</v>
      </c>
      <c r="N51" s="11" t="s">
        <v>14</v>
      </c>
      <c r="O51" s="11" t="str">
        <f t="shared" si="0"/>
        <v>non concerné</v>
      </c>
      <c r="P51" s="67" t="str">
        <f>IF(octime[[#This Row],[Service concerné ?]]="non concerné","",SUBSTITUTE(octime[[#This Row],[Libellé de l''horaire]],"Hor. à la carte  ",""))</f>
        <v/>
      </c>
      <c r="Q51" s="41" t="str">
        <f>IFERROR(IF(O51&lt;&gt;"non concerné",CONCATENATE(D51," ",VLOOKUP(O51,Parametres!$A:$B,2,FALSE)),""),"")</f>
        <v/>
      </c>
      <c r="R51" s="203" t="str">
        <f>VLOOKUP(CONCATENATE(octime[[#This Row],[Population générique]],octime[[#This Row],[Contrat]]),Parametres!G:H,2,FALSE)</f>
        <v>Ok</v>
      </c>
      <c r="S51" s="7"/>
      <c r="T51" s="7"/>
    </row>
    <row r="52" spans="1:20" s="8" customFormat="1" x14ac:dyDescent="0.25">
      <c r="A52" s="39">
        <v>11022</v>
      </c>
      <c r="B52" s="11" t="s">
        <v>595</v>
      </c>
      <c r="C52" s="11" t="s">
        <v>11</v>
      </c>
      <c r="D52" s="11" t="s">
        <v>5</v>
      </c>
      <c r="E52" s="11" t="s">
        <v>6</v>
      </c>
      <c r="F52" s="11" t="s">
        <v>7</v>
      </c>
      <c r="G52" s="36" t="s">
        <v>491</v>
      </c>
      <c r="H52" s="11" t="s">
        <v>14</v>
      </c>
      <c r="I52" s="37" t="s">
        <v>11</v>
      </c>
      <c r="J52" s="37" t="s">
        <v>11</v>
      </c>
      <c r="K52" s="11" t="s">
        <v>11</v>
      </c>
      <c r="L52" s="11" t="s">
        <v>11</v>
      </c>
      <c r="M52" s="11" t="s">
        <v>11</v>
      </c>
      <c r="N52" s="11" t="s">
        <v>14</v>
      </c>
      <c r="O52" s="11" t="str">
        <f t="shared" si="0"/>
        <v>non concerné</v>
      </c>
      <c r="P52" s="67" t="str">
        <f>IF(octime[[#This Row],[Service concerné ?]]="non concerné","",SUBSTITUTE(octime[[#This Row],[Libellé de l''horaire]],"Hor. à la carte  ",""))</f>
        <v/>
      </c>
      <c r="Q52" s="41" t="str">
        <f>IFERROR(IF(O52&lt;&gt;"non concerné",CONCATENATE(D52," ",VLOOKUP(O52,Parametres!$A:$B,2,FALSE)),""),"")</f>
        <v/>
      </c>
      <c r="R52" s="203" t="str">
        <f>VLOOKUP(CONCATENATE(octime[[#This Row],[Population générique]],octime[[#This Row],[Contrat]]),Parametres!G:H,2,FALSE)</f>
        <v>Ok</v>
      </c>
      <c r="S52" s="7"/>
      <c r="T52" s="7"/>
    </row>
    <row r="53" spans="1:20" s="8" customFormat="1" x14ac:dyDescent="0.25">
      <c r="A53" s="39">
        <v>10309</v>
      </c>
      <c r="B53" s="11" t="s">
        <v>596</v>
      </c>
      <c r="C53" s="11" t="s">
        <v>354</v>
      </c>
      <c r="D53" s="11" t="s">
        <v>18</v>
      </c>
      <c r="E53" s="11" t="s">
        <v>6</v>
      </c>
      <c r="F53" s="11" t="s">
        <v>7</v>
      </c>
      <c r="G53" s="36" t="s">
        <v>491</v>
      </c>
      <c r="H53" s="11" t="s">
        <v>355</v>
      </c>
      <c r="I53" s="37" t="s">
        <v>11</v>
      </c>
      <c r="J53" s="37">
        <v>7</v>
      </c>
      <c r="K53" s="11" t="s">
        <v>9</v>
      </c>
      <c r="L53" s="11" t="s">
        <v>27</v>
      </c>
      <c r="M53" s="11" t="s">
        <v>11</v>
      </c>
      <c r="N53" s="11" t="s">
        <v>356</v>
      </c>
      <c r="O53" s="11" t="str">
        <f t="shared" si="0"/>
        <v>BL21</v>
      </c>
      <c r="P53" s="67" t="str">
        <f>IF(octime[[#This Row],[Service concerné ?]]="non concerné","",SUBSTITUTE(octime[[#This Row],[Libellé de l''horaire]],"Hor. à la carte  ",""))</f>
        <v>07h45 - 15h15</v>
      </c>
      <c r="Q53" s="41" t="str">
        <f>IFERROR(IF(O53&lt;&gt;"non concerné",CONCATENATE(D53," ",VLOOKUP(O53,Parametres!$A:$B,2,FALSE)),""),"")</f>
        <v/>
      </c>
      <c r="R53" s="203" t="str">
        <f>VLOOKUP(CONCATENATE(octime[[#This Row],[Population générique]],octime[[#This Row],[Contrat]]),Parametres!G:H,2,FALSE)</f>
        <v>Ok</v>
      </c>
      <c r="S53" s="7"/>
      <c r="T53" s="7"/>
    </row>
    <row r="54" spans="1:20" s="8" customFormat="1" x14ac:dyDescent="0.25">
      <c r="A54" s="39">
        <v>10112</v>
      </c>
      <c r="B54" s="11" t="s">
        <v>597</v>
      </c>
      <c r="C54" s="11" t="s">
        <v>11</v>
      </c>
      <c r="D54" s="11" t="s">
        <v>5</v>
      </c>
      <c r="E54" s="11" t="s">
        <v>6</v>
      </c>
      <c r="F54" s="11" t="s">
        <v>7</v>
      </c>
      <c r="G54" s="36" t="s">
        <v>491</v>
      </c>
      <c r="H54" s="11" t="s">
        <v>14</v>
      </c>
      <c r="I54" s="37" t="s">
        <v>11</v>
      </c>
      <c r="J54" s="37" t="s">
        <v>11</v>
      </c>
      <c r="K54" s="11" t="s">
        <v>11</v>
      </c>
      <c r="L54" s="11" t="s">
        <v>11</v>
      </c>
      <c r="M54" s="11" t="s">
        <v>11</v>
      </c>
      <c r="N54" s="11" t="s">
        <v>14</v>
      </c>
      <c r="O54" s="11" t="str">
        <f t="shared" si="0"/>
        <v>non concerné</v>
      </c>
      <c r="P54" s="67" t="str">
        <f>IF(octime[[#This Row],[Service concerné ?]]="non concerné","",SUBSTITUTE(octime[[#This Row],[Libellé de l''horaire]],"Hor. à la carte  ",""))</f>
        <v/>
      </c>
      <c r="Q54" s="41" t="str">
        <f>IFERROR(IF(O54&lt;&gt;"non concerné",CONCATENATE(D54," ",VLOOKUP(O54,Parametres!$A:$B,2,FALSE)),""),"")</f>
        <v/>
      </c>
      <c r="R54" s="203" t="str">
        <f>VLOOKUP(CONCATENATE(octime[[#This Row],[Population générique]],octime[[#This Row],[Contrat]]),Parametres!G:H,2,FALSE)</f>
        <v>Ok</v>
      </c>
      <c r="S54" s="7"/>
      <c r="T54" s="7"/>
    </row>
    <row r="55" spans="1:20" s="8" customFormat="1" x14ac:dyDescent="0.25">
      <c r="A55" s="39">
        <v>10864</v>
      </c>
      <c r="B55" s="11" t="s">
        <v>598</v>
      </c>
      <c r="C55" s="11" t="s">
        <v>11</v>
      </c>
      <c r="D55" s="11" t="s">
        <v>16</v>
      </c>
      <c r="E55" s="11" t="s">
        <v>6</v>
      </c>
      <c r="F55" s="11" t="s">
        <v>7</v>
      </c>
      <c r="G55" s="36" t="s">
        <v>491</v>
      </c>
      <c r="H55" s="11" t="s">
        <v>14</v>
      </c>
      <c r="I55" s="37" t="s">
        <v>11</v>
      </c>
      <c r="J55" s="37" t="s">
        <v>11</v>
      </c>
      <c r="K55" s="11" t="s">
        <v>11</v>
      </c>
      <c r="L55" s="11" t="s">
        <v>11</v>
      </c>
      <c r="M55" s="11" t="s">
        <v>11</v>
      </c>
      <c r="N55" s="11" t="s">
        <v>14</v>
      </c>
      <c r="O55" s="11" t="str">
        <f t="shared" si="0"/>
        <v>non concerné</v>
      </c>
      <c r="P55" s="67" t="str">
        <f>IF(octime[[#This Row],[Service concerné ?]]="non concerné","",SUBSTITUTE(octime[[#This Row],[Libellé de l''horaire]],"Hor. à la carte  ",""))</f>
        <v/>
      </c>
      <c r="Q55" s="41" t="str">
        <f>IFERROR(IF(O55&lt;&gt;"non concerné",CONCATENATE(D55," ",VLOOKUP(O55,Parametres!$A:$B,2,FALSE)),""),"")</f>
        <v/>
      </c>
      <c r="R55" s="203" t="str">
        <f>VLOOKUP(CONCATENATE(octime[[#This Row],[Population générique]],octime[[#This Row],[Contrat]]),Parametres!G:H,2,FALSE)</f>
        <v>Ok</v>
      </c>
      <c r="S55" s="7"/>
      <c r="T55" s="7"/>
    </row>
    <row r="56" spans="1:20" s="8" customFormat="1" x14ac:dyDescent="0.25">
      <c r="A56" s="40">
        <v>10229</v>
      </c>
      <c r="B56" s="11" t="s">
        <v>599</v>
      </c>
      <c r="C56" s="11" t="s">
        <v>411</v>
      </c>
      <c r="D56" s="11" t="s">
        <v>16</v>
      </c>
      <c r="E56" s="11" t="s">
        <v>6</v>
      </c>
      <c r="F56" s="11" t="s">
        <v>7</v>
      </c>
      <c r="G56" s="36" t="s">
        <v>491</v>
      </c>
      <c r="H56" s="11" t="s">
        <v>412</v>
      </c>
      <c r="I56" s="37" t="s">
        <v>11</v>
      </c>
      <c r="J56" s="37">
        <v>10</v>
      </c>
      <c r="K56" s="11" t="s">
        <v>9</v>
      </c>
      <c r="L56" s="11" t="s">
        <v>413</v>
      </c>
      <c r="M56" s="11" t="s">
        <v>11</v>
      </c>
      <c r="N56" s="11" t="s">
        <v>414</v>
      </c>
      <c r="O56" s="11" t="str">
        <f t="shared" si="0"/>
        <v>STE2</v>
      </c>
      <c r="P56" s="67" t="str">
        <f>IF(octime[[#This Row],[Service concerné ?]]="non concerné","",SUBSTITUTE(octime[[#This Row],[Libellé de l''horaire]],"Hor. à la carte  ",""))</f>
        <v>09:30 à 20:00</v>
      </c>
      <c r="Q56" s="41" t="str">
        <f>IFERROR(IF(O56&lt;&gt;"non concerné",CONCATENATE(D56," ",VLOOKUP(O56,Parametres!$A:$B,2,FALSE)),""),"")</f>
        <v/>
      </c>
      <c r="R56" s="203" t="str">
        <f>VLOOKUP(CONCATENATE(octime[[#This Row],[Population générique]],octime[[#This Row],[Contrat]]),Parametres!G:H,2,FALSE)</f>
        <v>Ok</v>
      </c>
      <c r="S56" s="7"/>
      <c r="T56" s="7"/>
    </row>
    <row r="57" spans="1:20" s="8" customFormat="1" x14ac:dyDescent="0.25">
      <c r="A57" s="39">
        <v>11445</v>
      </c>
      <c r="B57" s="11" t="s">
        <v>600</v>
      </c>
      <c r="C57" s="11" t="s">
        <v>11</v>
      </c>
      <c r="D57" s="11" t="s">
        <v>16</v>
      </c>
      <c r="E57" s="11" t="s">
        <v>6</v>
      </c>
      <c r="F57" s="11" t="s">
        <v>7</v>
      </c>
      <c r="G57" s="36" t="s">
        <v>491</v>
      </c>
      <c r="H57" s="11" t="s">
        <v>14</v>
      </c>
      <c r="I57" s="37" t="s">
        <v>11</v>
      </c>
      <c r="J57" s="37" t="s">
        <v>11</v>
      </c>
      <c r="K57" s="11" t="s">
        <v>11</v>
      </c>
      <c r="L57" s="11" t="s">
        <v>11</v>
      </c>
      <c r="M57" s="11" t="s">
        <v>11</v>
      </c>
      <c r="N57" s="11" t="s">
        <v>299</v>
      </c>
      <c r="O57" s="11" t="str">
        <f t="shared" si="0"/>
        <v>non concerné</v>
      </c>
      <c r="P57" s="67" t="str">
        <f>IF(octime[[#This Row],[Service concerné ?]]="non concerné","",SUBSTITUTE(octime[[#This Row],[Libellé de l''horaire]],"Hor. à la carte  ",""))</f>
        <v/>
      </c>
      <c r="Q57" s="41" t="str">
        <f>IFERROR(IF(O57&lt;&gt;"non concerné",CONCATENATE(D57," ",VLOOKUP(O57,Parametres!$A:$B,2,FALSE)),""),"")</f>
        <v/>
      </c>
      <c r="R57" s="203" t="str">
        <f>VLOOKUP(CONCATENATE(octime[[#This Row],[Population générique]],octime[[#This Row],[Contrat]]),Parametres!G:H,2,FALSE)</f>
        <v>Ok</v>
      </c>
      <c r="S57" s="7"/>
      <c r="T57" s="7"/>
    </row>
    <row r="58" spans="1:20" s="8" customFormat="1" x14ac:dyDescent="0.25">
      <c r="A58" s="39">
        <v>10812</v>
      </c>
      <c r="B58" s="11" t="s">
        <v>601</v>
      </c>
      <c r="C58" s="11" t="s">
        <v>11</v>
      </c>
      <c r="D58" s="11" t="s">
        <v>5</v>
      </c>
      <c r="E58" s="11" t="s">
        <v>6</v>
      </c>
      <c r="F58" s="11" t="s">
        <v>7</v>
      </c>
      <c r="G58" s="36" t="s">
        <v>491</v>
      </c>
      <c r="H58" s="11" t="s">
        <v>14</v>
      </c>
      <c r="I58" s="37" t="s">
        <v>11</v>
      </c>
      <c r="J58" s="37" t="s">
        <v>11</v>
      </c>
      <c r="K58" s="11" t="s">
        <v>11</v>
      </c>
      <c r="L58" s="11" t="s">
        <v>11</v>
      </c>
      <c r="M58" s="11" t="s">
        <v>11</v>
      </c>
      <c r="N58" s="11" t="s">
        <v>299</v>
      </c>
      <c r="O58" s="11" t="str">
        <f t="shared" si="0"/>
        <v>non concerné</v>
      </c>
      <c r="P58" s="67" t="str">
        <f>IF(octime[[#This Row],[Service concerné ?]]="non concerné","",SUBSTITUTE(octime[[#This Row],[Libellé de l''horaire]],"Hor. à la carte  ",""))</f>
        <v/>
      </c>
      <c r="Q58" s="41" t="str">
        <f>IFERROR(IF(O58&lt;&gt;"non concerné",CONCATENATE(D58," ",VLOOKUP(O58,Parametres!$A:$B,2,FALSE)),""),"")</f>
        <v/>
      </c>
      <c r="R58" s="203" t="str">
        <f>VLOOKUP(CONCATENATE(octime[[#This Row],[Population générique]],octime[[#This Row],[Contrat]]),Parametres!G:H,2,FALSE)</f>
        <v>Ok</v>
      </c>
      <c r="S58" s="7"/>
      <c r="T58" s="7"/>
    </row>
    <row r="59" spans="1:20" s="8" customFormat="1" x14ac:dyDescent="0.25">
      <c r="A59" s="39">
        <v>10231</v>
      </c>
      <c r="B59" s="11" t="s">
        <v>602</v>
      </c>
      <c r="C59" s="11" t="s">
        <v>33</v>
      </c>
      <c r="D59" s="11" t="s">
        <v>5</v>
      </c>
      <c r="E59" s="11" t="s">
        <v>29</v>
      </c>
      <c r="F59" s="11" t="s">
        <v>7</v>
      </c>
      <c r="G59" s="36" t="s">
        <v>491</v>
      </c>
      <c r="H59" s="11" t="s">
        <v>34</v>
      </c>
      <c r="I59" s="37" t="s">
        <v>11</v>
      </c>
      <c r="J59" s="37">
        <v>12</v>
      </c>
      <c r="K59" s="11" t="s">
        <v>11</v>
      </c>
      <c r="L59" s="11" t="s">
        <v>11</v>
      </c>
      <c r="M59" s="11" t="s">
        <v>11</v>
      </c>
      <c r="N59" s="11" t="s">
        <v>296</v>
      </c>
      <c r="O59" s="11" t="str">
        <f t="shared" si="0"/>
        <v>non concerné</v>
      </c>
      <c r="P59" s="67" t="str">
        <f>IF(octime[[#This Row],[Service concerné ?]]="non concerné","",SUBSTITUTE(octime[[#This Row],[Libellé de l''horaire]],"Hor. à la carte  ",""))</f>
        <v/>
      </c>
      <c r="Q59" s="41" t="str">
        <f>IFERROR(IF(O59&lt;&gt;"non concerné",CONCATENATE(D59," ",VLOOKUP(O59,Parametres!$A:$B,2,FALSE)),""),"")</f>
        <v/>
      </c>
      <c r="R59" s="203" t="str">
        <f>VLOOKUP(CONCATENATE(octime[[#This Row],[Population générique]],octime[[#This Row],[Contrat]]),Parametres!G:H,2,FALSE)</f>
        <v>Ok</v>
      </c>
      <c r="S59" s="7"/>
      <c r="T59" s="7"/>
    </row>
    <row r="60" spans="1:20" s="8" customFormat="1" x14ac:dyDescent="0.25">
      <c r="A60" s="39">
        <v>11241</v>
      </c>
      <c r="B60" s="11" t="s">
        <v>603</v>
      </c>
      <c r="C60" s="11" t="s">
        <v>11</v>
      </c>
      <c r="D60" s="11" t="s">
        <v>5</v>
      </c>
      <c r="E60" s="11" t="s">
        <v>12</v>
      </c>
      <c r="F60" s="11" t="s">
        <v>13</v>
      </c>
      <c r="G60" s="36" t="s">
        <v>491</v>
      </c>
      <c r="H60" s="11" t="s">
        <v>14</v>
      </c>
      <c r="I60" s="37" t="s">
        <v>11</v>
      </c>
      <c r="J60" s="37" t="s">
        <v>11</v>
      </c>
      <c r="K60" s="11" t="s">
        <v>11</v>
      </c>
      <c r="L60" s="11" t="s">
        <v>11</v>
      </c>
      <c r="M60" s="11" t="s">
        <v>11</v>
      </c>
      <c r="N60" s="11" t="s">
        <v>14</v>
      </c>
      <c r="O60" s="11" t="str">
        <f t="shared" si="0"/>
        <v>non concerné</v>
      </c>
      <c r="P60" s="67" t="str">
        <f>IF(octime[[#This Row],[Service concerné ?]]="non concerné","",SUBSTITUTE(octime[[#This Row],[Libellé de l''horaire]],"Hor. à la carte  ",""))</f>
        <v/>
      </c>
      <c r="Q60" s="41" t="str">
        <f>IFERROR(IF(O60&lt;&gt;"non concerné",CONCATENATE(D60," ",VLOOKUP(O60,Parametres!$A:$B,2,FALSE)),""),"")</f>
        <v/>
      </c>
      <c r="R60" s="203" t="str">
        <f>VLOOKUP(CONCATENATE(octime[[#This Row],[Population générique]],octime[[#This Row],[Contrat]]),Parametres!G:H,2,FALSE)</f>
        <v>Ok</v>
      </c>
      <c r="S60" s="7"/>
      <c r="T60" s="7"/>
    </row>
    <row r="61" spans="1:20" s="8" customFormat="1" x14ac:dyDescent="0.25">
      <c r="A61" s="39">
        <v>11852</v>
      </c>
      <c r="B61" s="11" t="s">
        <v>604</v>
      </c>
      <c r="C61" s="11" t="s">
        <v>11</v>
      </c>
      <c r="D61" s="11" t="s">
        <v>16</v>
      </c>
      <c r="E61" s="11" t="s">
        <v>12</v>
      </c>
      <c r="F61" s="11" t="s">
        <v>13</v>
      </c>
      <c r="G61" s="36" t="s">
        <v>491</v>
      </c>
      <c r="H61" s="11" t="s">
        <v>14</v>
      </c>
      <c r="I61" s="37" t="s">
        <v>11</v>
      </c>
      <c r="J61" s="37" t="s">
        <v>11</v>
      </c>
      <c r="K61" s="11" t="s">
        <v>11</v>
      </c>
      <c r="L61" s="11" t="s">
        <v>11</v>
      </c>
      <c r="M61" s="11" t="s">
        <v>11</v>
      </c>
      <c r="N61" s="11" t="s">
        <v>14</v>
      </c>
      <c r="O61" s="11" t="str">
        <f t="shared" si="0"/>
        <v>non concerné</v>
      </c>
      <c r="P61" s="67" t="str">
        <f>IF(octime[[#This Row],[Service concerné ?]]="non concerné","",SUBSTITUTE(octime[[#This Row],[Libellé de l''horaire]],"Hor. à la carte  ",""))</f>
        <v/>
      </c>
      <c r="Q61" s="41" t="str">
        <f>IFERROR(IF(O61&lt;&gt;"non concerné",CONCATENATE(D61," ",VLOOKUP(O61,Parametres!$A:$B,2,FALSE)),""),"")</f>
        <v/>
      </c>
      <c r="R61" s="203" t="str">
        <f>VLOOKUP(CONCATENATE(octime[[#This Row],[Population générique]],octime[[#This Row],[Contrat]]),Parametres!G:H,2,FALSE)</f>
        <v>Ok</v>
      </c>
      <c r="S61" s="7"/>
      <c r="T61" s="7"/>
    </row>
    <row r="62" spans="1:20" s="8" customFormat="1" x14ac:dyDescent="0.25">
      <c r="A62" s="39">
        <v>11886</v>
      </c>
      <c r="B62" s="11" t="s">
        <v>605</v>
      </c>
      <c r="C62" s="11" t="s">
        <v>11</v>
      </c>
      <c r="D62" s="11" t="s">
        <v>5</v>
      </c>
      <c r="E62" s="11" t="s">
        <v>6</v>
      </c>
      <c r="F62" s="11" t="s">
        <v>7</v>
      </c>
      <c r="G62" s="36" t="s">
        <v>491</v>
      </c>
      <c r="H62" s="11" t="s">
        <v>14</v>
      </c>
      <c r="I62" s="37" t="s">
        <v>11</v>
      </c>
      <c r="J62" s="37" t="s">
        <v>11</v>
      </c>
      <c r="K62" s="11" t="s">
        <v>11</v>
      </c>
      <c r="L62" s="11" t="s">
        <v>11</v>
      </c>
      <c r="M62" s="11" t="s">
        <v>11</v>
      </c>
      <c r="N62" s="11" t="s">
        <v>14</v>
      </c>
      <c r="O62" s="11" t="str">
        <f t="shared" si="0"/>
        <v>non concerné</v>
      </c>
      <c r="P62" s="67" t="str">
        <f>IF(octime[[#This Row],[Service concerné ?]]="non concerné","",SUBSTITUTE(octime[[#This Row],[Libellé de l''horaire]],"Hor. à la carte  ",""))</f>
        <v/>
      </c>
      <c r="Q62" s="41" t="str">
        <f>IFERROR(IF(O62&lt;&gt;"non concerné",CONCATENATE(D62," ",VLOOKUP(O62,Parametres!$A:$B,2,FALSE)),""),"")</f>
        <v/>
      </c>
      <c r="R62" s="203" t="str">
        <f>VLOOKUP(CONCATENATE(octime[[#This Row],[Population générique]],octime[[#This Row],[Contrat]]),Parametres!G:H,2,FALSE)</f>
        <v>Ok</v>
      </c>
      <c r="S62" s="7"/>
      <c r="T62" s="7"/>
    </row>
    <row r="63" spans="1:20" s="8" customFormat="1" x14ac:dyDescent="0.25">
      <c r="A63" s="39">
        <v>10689</v>
      </c>
      <c r="B63" s="11" t="s">
        <v>606</v>
      </c>
      <c r="C63" s="11" t="s">
        <v>230</v>
      </c>
      <c r="D63" s="11" t="s">
        <v>5</v>
      </c>
      <c r="E63" s="11" t="s">
        <v>6</v>
      </c>
      <c r="F63" s="11" t="s">
        <v>13</v>
      </c>
      <c r="G63" s="36" t="s">
        <v>491</v>
      </c>
      <c r="H63" s="11" t="s">
        <v>231</v>
      </c>
      <c r="I63" s="37" t="s">
        <v>11</v>
      </c>
      <c r="J63" s="37">
        <v>10.5</v>
      </c>
      <c r="K63" s="11" t="s">
        <v>9</v>
      </c>
      <c r="L63" s="11" t="s">
        <v>43</v>
      </c>
      <c r="M63" s="11" t="s">
        <v>494</v>
      </c>
      <c r="N63" s="11" t="s">
        <v>473</v>
      </c>
      <c r="O63" s="11" t="str">
        <f t="shared" si="0"/>
        <v>AMBS</v>
      </c>
      <c r="P63" s="67" t="str">
        <f>IF(octime[[#This Row],[Service concerné ?]]="non concerné","",SUBSTITUTE(octime[[#This Row],[Libellé de l''horaire]],"Hor. à la carte  ",""))</f>
        <v>08h45 - 20h00</v>
      </c>
      <c r="Q63" s="41" t="str">
        <f>IFERROR(IF(O63&lt;&gt;"non concerné",CONCATENATE(D63," ",VLOOKUP(O63,Parametres!$A:$B,2,FALSE)),""),"")</f>
        <v>IDE AMBU</v>
      </c>
      <c r="R63" s="203" t="str">
        <f>VLOOKUP(CONCATENATE(octime[[#This Row],[Population générique]],octime[[#This Row],[Contrat]]),Parametres!G:H,2,FALSE)</f>
        <v>Ok</v>
      </c>
      <c r="S63" s="7"/>
      <c r="T63" s="7"/>
    </row>
    <row r="64" spans="1:20" s="8" customFormat="1" x14ac:dyDescent="0.25">
      <c r="A64" s="39">
        <v>11066</v>
      </c>
      <c r="B64" s="11" t="s">
        <v>607</v>
      </c>
      <c r="C64" s="11" t="s">
        <v>11</v>
      </c>
      <c r="D64" s="11" t="s">
        <v>18</v>
      </c>
      <c r="E64" s="11" t="s">
        <v>6</v>
      </c>
      <c r="F64" s="11" t="s">
        <v>7</v>
      </c>
      <c r="G64" s="36" t="s">
        <v>491</v>
      </c>
      <c r="H64" s="11" t="s">
        <v>14</v>
      </c>
      <c r="I64" s="37" t="s">
        <v>11</v>
      </c>
      <c r="J64" s="37" t="s">
        <v>11</v>
      </c>
      <c r="K64" s="11" t="s">
        <v>11</v>
      </c>
      <c r="L64" s="11" t="s">
        <v>11</v>
      </c>
      <c r="M64" s="11" t="s">
        <v>11</v>
      </c>
      <c r="N64" s="11" t="s">
        <v>14</v>
      </c>
      <c r="O64" s="11" t="str">
        <f t="shared" si="0"/>
        <v>non concerné</v>
      </c>
      <c r="P64" s="67" t="str">
        <f>IF(octime[[#This Row],[Service concerné ?]]="non concerné","",SUBSTITUTE(octime[[#This Row],[Libellé de l''horaire]],"Hor. à la carte  ",""))</f>
        <v/>
      </c>
      <c r="Q64" s="41" t="str">
        <f>IFERROR(IF(O64&lt;&gt;"non concerné",CONCATENATE(D64," ",VLOOKUP(O64,Parametres!$A:$B,2,FALSE)),""),"")</f>
        <v/>
      </c>
      <c r="R64" s="203" t="str">
        <f>VLOOKUP(CONCATENATE(octime[[#This Row],[Population générique]],octime[[#This Row],[Contrat]]),Parametres!G:H,2,FALSE)</f>
        <v>Ok</v>
      </c>
      <c r="S64" s="7"/>
      <c r="T64" s="7"/>
    </row>
    <row r="65" spans="1:20" s="8" customFormat="1" x14ac:dyDescent="0.25">
      <c r="A65" s="39">
        <v>10204</v>
      </c>
      <c r="B65" s="11" t="s">
        <v>608</v>
      </c>
      <c r="C65" s="11" t="s">
        <v>35</v>
      </c>
      <c r="D65" s="11" t="s">
        <v>16</v>
      </c>
      <c r="E65" s="11" t="s">
        <v>6</v>
      </c>
      <c r="F65" s="11" t="s">
        <v>7</v>
      </c>
      <c r="G65" s="36" t="s">
        <v>491</v>
      </c>
      <c r="H65" s="11" t="s">
        <v>8</v>
      </c>
      <c r="I65" s="37" t="s">
        <v>11</v>
      </c>
      <c r="J65" s="37">
        <v>11.67</v>
      </c>
      <c r="K65" s="11" t="s">
        <v>11</v>
      </c>
      <c r="L65" s="11" t="s">
        <v>11</v>
      </c>
      <c r="M65" s="11" t="s">
        <v>495</v>
      </c>
      <c r="N65" s="11" t="s">
        <v>289</v>
      </c>
      <c r="O65" s="11" t="str">
        <f t="shared" si="0"/>
        <v>non concerné</v>
      </c>
      <c r="P65" s="67" t="str">
        <f>IF(octime[[#This Row],[Service concerné ?]]="non concerné","",SUBSTITUTE(octime[[#This Row],[Libellé de l''horaire]],"Hor. à la carte  ",""))</f>
        <v/>
      </c>
      <c r="Q65" s="41" t="str">
        <f>IFERROR(IF(O65&lt;&gt;"non concerné",CONCATENATE(D65," ",VLOOKUP(O65,Parametres!$A:$B,2,FALSE)),""),"")</f>
        <v/>
      </c>
      <c r="R65" s="203" t="str">
        <f>VLOOKUP(CONCATENATE(octime[[#This Row],[Population générique]],octime[[#This Row],[Contrat]]),Parametres!G:H,2,FALSE)</f>
        <v>Ok</v>
      </c>
      <c r="S65" s="7"/>
      <c r="T65" s="7"/>
    </row>
    <row r="66" spans="1:20" s="8" customFormat="1" x14ac:dyDescent="0.25">
      <c r="A66" s="39">
        <v>11911</v>
      </c>
      <c r="B66" s="11" t="s">
        <v>609</v>
      </c>
      <c r="C66" s="11" t="s">
        <v>58</v>
      </c>
      <c r="D66" s="11" t="s">
        <v>18</v>
      </c>
      <c r="E66" s="11" t="s">
        <v>6</v>
      </c>
      <c r="F66" s="11" t="s">
        <v>13</v>
      </c>
      <c r="G66" s="36" t="s">
        <v>491</v>
      </c>
      <c r="H66" s="11" t="s">
        <v>59</v>
      </c>
      <c r="I66" s="37" t="s">
        <v>11</v>
      </c>
      <c r="J66" s="37">
        <v>5.5</v>
      </c>
      <c r="K66" s="11" t="s">
        <v>11</v>
      </c>
      <c r="L66" s="11" t="s">
        <v>11</v>
      </c>
      <c r="M66" s="11" t="s">
        <v>60</v>
      </c>
      <c r="N66" s="11" t="s">
        <v>296</v>
      </c>
      <c r="O66" s="11" t="str">
        <f t="shared" si="0"/>
        <v>non concerné</v>
      </c>
      <c r="P66" s="67" t="str">
        <f>IF(octime[[#This Row],[Service concerné ?]]="non concerné","",SUBSTITUTE(octime[[#This Row],[Libellé de l''horaire]],"Hor. à la carte  ",""))</f>
        <v/>
      </c>
      <c r="Q66" s="41" t="str">
        <f>IFERROR(IF(O66&lt;&gt;"non concerné",CONCATENATE(D66," ",VLOOKUP(O66,Parametres!$A:$B,2,FALSE)),""),"")</f>
        <v/>
      </c>
      <c r="R66" s="203" t="str">
        <f>VLOOKUP(CONCATENATE(octime[[#This Row],[Population générique]],octime[[#This Row],[Contrat]]),Parametres!G:H,2,FALSE)</f>
        <v>Ok</v>
      </c>
      <c r="S66" s="7"/>
      <c r="T66" s="7"/>
    </row>
    <row r="67" spans="1:20" s="8" customFormat="1" x14ac:dyDescent="0.25">
      <c r="A67" s="39">
        <v>10795</v>
      </c>
      <c r="B67" s="11" t="s">
        <v>610</v>
      </c>
      <c r="C67" s="11" t="s">
        <v>348</v>
      </c>
      <c r="D67" s="11" t="s">
        <v>18</v>
      </c>
      <c r="E67" s="11" t="s">
        <v>6</v>
      </c>
      <c r="F67" s="11" t="s">
        <v>7</v>
      </c>
      <c r="G67" s="36" t="s">
        <v>491</v>
      </c>
      <c r="H67" s="11" t="s">
        <v>26</v>
      </c>
      <c r="I67" s="37" t="s">
        <v>11</v>
      </c>
      <c r="J67" s="37">
        <v>7</v>
      </c>
      <c r="K67" s="11" t="s">
        <v>9</v>
      </c>
      <c r="L67" s="11" t="s">
        <v>27</v>
      </c>
      <c r="M67" s="11" t="s">
        <v>11</v>
      </c>
      <c r="N67" s="11" t="s">
        <v>349</v>
      </c>
      <c r="O67" s="11" t="str">
        <f t="shared" si="0"/>
        <v>B</v>
      </c>
      <c r="P67" s="67" t="str">
        <f>IF(octime[[#This Row],[Service concerné ?]]="non concerné","",SUBSTITUTE(octime[[#This Row],[Libellé de l''horaire]],"Hor. à la carte  ",""))</f>
        <v>09h00 - 17h00</v>
      </c>
      <c r="Q67" s="41" t="str">
        <f>IFERROR(IF(O67&lt;&gt;"non concerné",CONCATENATE(D67," ",VLOOKUP(O67,Parametres!$A:$B,2,FALSE)),""),"")</f>
        <v/>
      </c>
      <c r="R67" s="203" t="str">
        <f>VLOOKUP(CONCATENATE(octime[[#This Row],[Population générique]],octime[[#This Row],[Contrat]]),Parametres!G:H,2,FALSE)</f>
        <v>Ok</v>
      </c>
      <c r="S67" s="7"/>
      <c r="T67" s="7"/>
    </row>
    <row r="68" spans="1:20" s="8" customFormat="1" x14ac:dyDescent="0.25">
      <c r="A68" s="39">
        <v>11289</v>
      </c>
      <c r="B68" s="11" t="s">
        <v>611</v>
      </c>
      <c r="C68" s="11" t="s">
        <v>35</v>
      </c>
      <c r="D68" s="11" t="s">
        <v>5</v>
      </c>
      <c r="E68" s="11" t="s">
        <v>6</v>
      </c>
      <c r="F68" s="11" t="s">
        <v>7</v>
      </c>
      <c r="G68" s="36" t="s">
        <v>491</v>
      </c>
      <c r="H68" s="11" t="s">
        <v>8</v>
      </c>
      <c r="I68" s="37" t="s">
        <v>11</v>
      </c>
      <c r="J68" s="37">
        <v>11.67</v>
      </c>
      <c r="K68" s="11" t="s">
        <v>9</v>
      </c>
      <c r="L68" s="11" t="s">
        <v>36</v>
      </c>
      <c r="M68" s="11" t="s">
        <v>11</v>
      </c>
      <c r="N68" s="11" t="s">
        <v>292</v>
      </c>
      <c r="O68" s="11" t="str">
        <f t="shared" si="0"/>
        <v>USC3</v>
      </c>
      <c r="P68" s="67" t="str">
        <f>IF(octime[[#This Row],[Service concerné ?]]="non concerné","",SUBSTITUTE(octime[[#This Row],[Libellé de l''horaire]],"Hor. à la carte  ",""))</f>
        <v>07h50 - 20h10</v>
      </c>
      <c r="Q68" s="41" t="str">
        <f>IFERROR(IF(O68&lt;&gt;"non concerné",CONCATENATE(D68," ",VLOOKUP(O68,Parametres!$A:$B,2,FALSE)),""),"")</f>
        <v>IDE USC3</v>
      </c>
      <c r="R68" s="203" t="str">
        <f>VLOOKUP(CONCATENATE(octime[[#This Row],[Population générique]],octime[[#This Row],[Contrat]]),Parametres!G:H,2,FALSE)</f>
        <v>Ok</v>
      </c>
      <c r="S68" s="7"/>
      <c r="T68" s="7"/>
    </row>
    <row r="69" spans="1:20" s="8" customFormat="1" x14ac:dyDescent="0.25">
      <c r="A69" s="39">
        <v>10891</v>
      </c>
      <c r="B69" s="11" t="s">
        <v>612</v>
      </c>
      <c r="C69" s="11" t="s">
        <v>61</v>
      </c>
      <c r="D69" s="11" t="s">
        <v>5</v>
      </c>
      <c r="E69" s="11" t="s">
        <v>12</v>
      </c>
      <c r="F69" s="11">
        <v>0</v>
      </c>
      <c r="G69" s="36" t="s">
        <v>491</v>
      </c>
      <c r="H69" s="11" t="s">
        <v>34</v>
      </c>
      <c r="I69" s="37">
        <v>12</v>
      </c>
      <c r="J69" s="37">
        <v>12</v>
      </c>
      <c r="K69" s="11" t="s">
        <v>9</v>
      </c>
      <c r="L69" s="11" t="s">
        <v>47</v>
      </c>
      <c r="M69" s="11" t="s">
        <v>496</v>
      </c>
      <c r="N69" s="11" t="s">
        <v>303</v>
      </c>
      <c r="O69" s="11" t="str">
        <f t="shared" si="0"/>
        <v>REAN</v>
      </c>
      <c r="P69" s="67" t="str">
        <f>IF(octime[[#This Row],[Service concerné ?]]="non concerné","",SUBSTITUTE(octime[[#This Row],[Libellé de l''horaire]],"Hor. à la carte  ",""))</f>
        <v>20h00 - 08h00</v>
      </c>
      <c r="Q69" s="41" t="str">
        <f>IFERROR(IF(O69&lt;&gt;"non concerné",CONCATENATE(D69," ",VLOOKUP(O69,Parametres!$A:$B,2,FALSE)),""),"")</f>
        <v>IDE REAN</v>
      </c>
      <c r="R69" s="198" t="str">
        <f>VLOOKUP(CONCATENATE(octime[[#This Row],[Population générique]],octime[[#This Row],[Contrat]]),Parametres!G:H,2,FALSE)</f>
        <v>Anomalie type de contrat</v>
      </c>
      <c r="S69" s="7"/>
      <c r="T69" s="7"/>
    </row>
    <row r="70" spans="1:20" s="8" customFormat="1" x14ac:dyDescent="0.25">
      <c r="A70" s="39">
        <v>10942</v>
      </c>
      <c r="B70" s="11" t="s">
        <v>613</v>
      </c>
      <c r="C70" s="11" t="s">
        <v>49</v>
      </c>
      <c r="D70" s="11" t="s">
        <v>16</v>
      </c>
      <c r="E70" s="11" t="s">
        <v>29</v>
      </c>
      <c r="F70" s="11" t="s">
        <v>7</v>
      </c>
      <c r="G70" s="36" t="s">
        <v>491</v>
      </c>
      <c r="H70" s="11" t="s">
        <v>34</v>
      </c>
      <c r="I70" s="37" t="s">
        <v>11</v>
      </c>
      <c r="J70" s="37">
        <v>12</v>
      </c>
      <c r="K70" s="11" t="s">
        <v>9</v>
      </c>
      <c r="L70" s="11" t="s">
        <v>45</v>
      </c>
      <c r="M70" s="11" t="s">
        <v>11</v>
      </c>
      <c r="N70" s="11" t="s">
        <v>304</v>
      </c>
      <c r="O70" s="11" t="str">
        <f t="shared" si="0"/>
        <v>USN1</v>
      </c>
      <c r="P70" s="67" t="str">
        <f>IF(octime[[#This Row],[Service concerné ?]]="non concerné","",SUBSTITUTE(octime[[#This Row],[Libellé de l''horaire]],"Hor. à la carte  ",""))</f>
        <v>20h00 - 08h00</v>
      </c>
      <c r="Q70" s="41" t="str">
        <f>IFERROR(IF(O70&lt;&gt;"non concerné",CONCATENATE(D70," ",VLOOKUP(O70,Parametres!$A:$B,2,FALSE)),""),"")</f>
        <v>AIDE SOIGNANT USC1N</v>
      </c>
      <c r="R70" s="203" t="str">
        <f>VLOOKUP(CONCATENATE(octime[[#This Row],[Population générique]],octime[[#This Row],[Contrat]]),Parametres!G:H,2,FALSE)</f>
        <v>Ok</v>
      </c>
      <c r="S70" s="7"/>
      <c r="T70" s="7"/>
    </row>
    <row r="71" spans="1:20" s="8" customFormat="1" x14ac:dyDescent="0.25">
      <c r="A71" s="39">
        <v>11853</v>
      </c>
      <c r="B71" s="11" t="s">
        <v>614</v>
      </c>
      <c r="C71" s="11" t="s">
        <v>11</v>
      </c>
      <c r="D71" s="11" t="s">
        <v>16</v>
      </c>
      <c r="E71" s="11" t="s">
        <v>6</v>
      </c>
      <c r="F71" s="11" t="s">
        <v>7</v>
      </c>
      <c r="G71" s="36" t="s">
        <v>491</v>
      </c>
      <c r="H71" s="11" t="s">
        <v>14</v>
      </c>
      <c r="I71" s="37" t="s">
        <v>11</v>
      </c>
      <c r="J71" s="37" t="s">
        <v>11</v>
      </c>
      <c r="K71" s="11" t="s">
        <v>11</v>
      </c>
      <c r="L71" s="11" t="s">
        <v>11</v>
      </c>
      <c r="M71" s="11" t="s">
        <v>11</v>
      </c>
      <c r="N71" s="11" t="s">
        <v>14</v>
      </c>
      <c r="O71" s="11" t="str">
        <f t="shared" si="0"/>
        <v>non concerné</v>
      </c>
      <c r="P71" s="67" t="str">
        <f>IF(octime[[#This Row],[Service concerné ?]]="non concerné","",SUBSTITUTE(octime[[#This Row],[Libellé de l''horaire]],"Hor. à la carte  ",""))</f>
        <v/>
      </c>
      <c r="Q71" s="41" t="str">
        <f>IFERROR(IF(O71&lt;&gt;"non concerné",CONCATENATE(D71," ",VLOOKUP(O71,Parametres!$A:$B,2,FALSE)),""),"")</f>
        <v/>
      </c>
      <c r="R71" s="203" t="str">
        <f>VLOOKUP(CONCATENATE(octime[[#This Row],[Population générique]],octime[[#This Row],[Contrat]]),Parametres!G:H,2,FALSE)</f>
        <v>Ok</v>
      </c>
      <c r="S71" s="7"/>
      <c r="T71" s="7"/>
    </row>
    <row r="72" spans="1:20" s="8" customFormat="1" x14ac:dyDescent="0.25">
      <c r="A72" s="39">
        <v>11395</v>
      </c>
      <c r="B72" s="11" t="s">
        <v>615</v>
      </c>
      <c r="C72" s="11" t="s">
        <v>11</v>
      </c>
      <c r="D72" s="11" t="s">
        <v>16</v>
      </c>
      <c r="E72" s="11" t="s">
        <v>12</v>
      </c>
      <c r="F72" s="11" t="s">
        <v>13</v>
      </c>
      <c r="G72" s="36" t="s">
        <v>491</v>
      </c>
      <c r="H72" s="11" t="s">
        <v>14</v>
      </c>
      <c r="I72" s="37" t="s">
        <v>11</v>
      </c>
      <c r="J72" s="37" t="s">
        <v>11</v>
      </c>
      <c r="K72" s="11" t="s">
        <v>11</v>
      </c>
      <c r="L72" s="11" t="s">
        <v>11</v>
      </c>
      <c r="M72" s="11" t="s">
        <v>11</v>
      </c>
      <c r="N72" s="11" t="s">
        <v>14</v>
      </c>
      <c r="O72" s="11" t="str">
        <f t="shared" si="0"/>
        <v>non concerné</v>
      </c>
      <c r="P72" s="67" t="str">
        <f>IF(octime[[#This Row],[Service concerné ?]]="non concerné","",SUBSTITUTE(octime[[#This Row],[Libellé de l''horaire]],"Hor. à la carte  ",""))</f>
        <v/>
      </c>
      <c r="Q72" s="41" t="str">
        <f>IFERROR(IF(O72&lt;&gt;"non concerné",CONCATENATE(D72," ",VLOOKUP(O72,Parametres!$A:$B,2,FALSE)),""),"")</f>
        <v/>
      </c>
      <c r="R72" s="203" t="str">
        <f>VLOOKUP(CONCATENATE(octime[[#This Row],[Population générique]],octime[[#This Row],[Contrat]]),Parametres!G:H,2,FALSE)</f>
        <v>Ok</v>
      </c>
      <c r="S72" s="7"/>
      <c r="T72" s="7"/>
    </row>
    <row r="73" spans="1:20" s="8" customFormat="1" x14ac:dyDescent="0.25">
      <c r="A73" s="39">
        <v>10692</v>
      </c>
      <c r="B73" s="11" t="s">
        <v>616</v>
      </c>
      <c r="C73" s="11" t="s">
        <v>11</v>
      </c>
      <c r="D73" s="11" t="s">
        <v>5</v>
      </c>
      <c r="E73" s="11" t="s">
        <v>6</v>
      </c>
      <c r="F73" s="11" t="s">
        <v>7</v>
      </c>
      <c r="G73" s="36" t="s">
        <v>491</v>
      </c>
      <c r="H73" s="11" t="s">
        <v>14</v>
      </c>
      <c r="I73" s="37" t="s">
        <v>11</v>
      </c>
      <c r="J73" s="37" t="s">
        <v>11</v>
      </c>
      <c r="K73" s="11" t="s">
        <v>11</v>
      </c>
      <c r="L73" s="11" t="s">
        <v>11</v>
      </c>
      <c r="M73" s="11" t="s">
        <v>11</v>
      </c>
      <c r="N73" s="11" t="s">
        <v>14</v>
      </c>
      <c r="O73" s="11" t="str">
        <f t="shared" ref="O73:O136" si="1">IF(EXACT((IFERROR(LEFT(N73,FIND(" ",N73)-1),N73)),C73)=FALSE,"non concerné",(IFERROR(LEFT(N73,FIND(" ",N73)-1),N73)))</f>
        <v>non concerné</v>
      </c>
      <c r="P73" s="67" t="str">
        <f>IF(octime[[#This Row],[Service concerné ?]]="non concerné","",SUBSTITUTE(octime[[#This Row],[Libellé de l''horaire]],"Hor. à la carte  ",""))</f>
        <v/>
      </c>
      <c r="Q73" s="41" t="str">
        <f>IFERROR(IF(O73&lt;&gt;"non concerné",CONCATENATE(D73," ",VLOOKUP(O73,Parametres!$A:$B,2,FALSE)),""),"")</f>
        <v/>
      </c>
      <c r="R73" s="203" t="str">
        <f>VLOOKUP(CONCATENATE(octime[[#This Row],[Population générique]],octime[[#This Row],[Contrat]]),Parametres!G:H,2,FALSE)</f>
        <v>Ok</v>
      </c>
      <c r="S73" s="7"/>
      <c r="T73" s="7"/>
    </row>
    <row r="74" spans="1:20" s="8" customFormat="1" x14ac:dyDescent="0.25">
      <c r="A74" s="39">
        <v>11108</v>
      </c>
      <c r="B74" s="11" t="s">
        <v>617</v>
      </c>
      <c r="C74" s="11" t="s">
        <v>11</v>
      </c>
      <c r="D74" s="11" t="s">
        <v>16</v>
      </c>
      <c r="E74" s="11" t="s">
        <v>12</v>
      </c>
      <c r="F74" s="11" t="s">
        <v>13</v>
      </c>
      <c r="G74" s="36" t="s">
        <v>491</v>
      </c>
      <c r="H74" s="11" t="s">
        <v>14</v>
      </c>
      <c r="I74" s="37" t="s">
        <v>11</v>
      </c>
      <c r="J74" s="37" t="s">
        <v>11</v>
      </c>
      <c r="K74" s="11" t="s">
        <v>11</v>
      </c>
      <c r="L74" s="11" t="s">
        <v>11</v>
      </c>
      <c r="M74" s="11" t="s">
        <v>11</v>
      </c>
      <c r="N74" s="11" t="s">
        <v>14</v>
      </c>
      <c r="O74" s="11" t="str">
        <f t="shared" si="1"/>
        <v>non concerné</v>
      </c>
      <c r="P74" s="67" t="str">
        <f>IF(octime[[#This Row],[Service concerné ?]]="non concerné","",SUBSTITUTE(octime[[#This Row],[Libellé de l''horaire]],"Hor. à la carte  ",""))</f>
        <v/>
      </c>
      <c r="Q74" s="41" t="str">
        <f>IFERROR(IF(O74&lt;&gt;"non concerné",CONCATENATE(D74," ",VLOOKUP(O74,Parametres!$A:$B,2,FALSE)),""),"")</f>
        <v/>
      </c>
      <c r="R74" s="203" t="str">
        <f>VLOOKUP(CONCATENATE(octime[[#This Row],[Population générique]],octime[[#This Row],[Contrat]]),Parametres!G:H,2,FALSE)</f>
        <v>Ok</v>
      </c>
      <c r="S74" s="7"/>
      <c r="T74" s="7"/>
    </row>
    <row r="75" spans="1:20" s="8" customFormat="1" x14ac:dyDescent="0.25">
      <c r="A75" s="39">
        <v>10817</v>
      </c>
      <c r="B75" s="11" t="s">
        <v>618</v>
      </c>
      <c r="C75" s="11" t="s">
        <v>136</v>
      </c>
      <c r="D75" s="11" t="s">
        <v>5</v>
      </c>
      <c r="E75" s="11" t="s">
        <v>6</v>
      </c>
      <c r="F75" s="11" t="s">
        <v>7</v>
      </c>
      <c r="G75" s="36" t="s">
        <v>491</v>
      </c>
      <c r="H75" s="11" t="s">
        <v>367</v>
      </c>
      <c r="I75" s="37" t="s">
        <v>11</v>
      </c>
      <c r="J75" s="37">
        <v>10.5</v>
      </c>
      <c r="K75" s="11" t="s">
        <v>11</v>
      </c>
      <c r="L75" s="11" t="s">
        <v>11</v>
      </c>
      <c r="M75" s="11" t="s">
        <v>11</v>
      </c>
      <c r="N75" s="11" t="s">
        <v>302</v>
      </c>
      <c r="O75" s="11" t="str">
        <f t="shared" si="1"/>
        <v>non concerné</v>
      </c>
      <c r="P75" s="67" t="str">
        <f>IF(octime[[#This Row],[Service concerné ?]]="non concerné","",SUBSTITUTE(octime[[#This Row],[Libellé de l''horaire]],"Hor. à la carte  ",""))</f>
        <v/>
      </c>
      <c r="Q75" s="41" t="str">
        <f>IFERROR(IF(O75&lt;&gt;"non concerné",CONCATENATE(D75," ",VLOOKUP(O75,Parametres!$A:$B,2,FALSE)),""),"")</f>
        <v/>
      </c>
      <c r="R75" s="203" t="str">
        <f>VLOOKUP(CONCATENATE(octime[[#This Row],[Population générique]],octime[[#This Row],[Contrat]]),Parametres!G:H,2,FALSE)</f>
        <v>Ok</v>
      </c>
      <c r="S75" s="7"/>
      <c r="T75" s="7"/>
    </row>
    <row r="76" spans="1:20" s="8" customFormat="1" x14ac:dyDescent="0.25">
      <c r="A76" s="39">
        <v>10818</v>
      </c>
      <c r="B76" s="11" t="s">
        <v>619</v>
      </c>
      <c r="C76" s="11" t="s">
        <v>48</v>
      </c>
      <c r="D76" s="11" t="s">
        <v>5</v>
      </c>
      <c r="E76" s="11" t="s">
        <v>29</v>
      </c>
      <c r="F76" s="11" t="s">
        <v>7</v>
      </c>
      <c r="G76" s="36" t="s">
        <v>491</v>
      </c>
      <c r="H76" s="11" t="s">
        <v>34</v>
      </c>
      <c r="I76" s="37" t="s">
        <v>11</v>
      </c>
      <c r="J76" s="37">
        <v>12</v>
      </c>
      <c r="K76" s="11" t="s">
        <v>11</v>
      </c>
      <c r="L76" s="11" t="s">
        <v>11</v>
      </c>
      <c r="M76" s="11" t="s">
        <v>11</v>
      </c>
      <c r="N76" s="11" t="s">
        <v>296</v>
      </c>
      <c r="O76" s="11" t="str">
        <f t="shared" si="1"/>
        <v>non concerné</v>
      </c>
      <c r="P76" s="67" t="str">
        <f>IF(octime[[#This Row],[Service concerné ?]]="non concerné","",SUBSTITUTE(octime[[#This Row],[Libellé de l''horaire]],"Hor. à la carte  ",""))</f>
        <v/>
      </c>
      <c r="Q76" s="41" t="str">
        <f>IFERROR(IF(O76&lt;&gt;"non concerné",CONCATENATE(D76," ",VLOOKUP(O76,Parametres!$A:$B,2,FALSE)),""),"")</f>
        <v/>
      </c>
      <c r="R76" s="203" t="str">
        <f>VLOOKUP(CONCATENATE(octime[[#This Row],[Population générique]],octime[[#This Row],[Contrat]]),Parametres!G:H,2,FALSE)</f>
        <v>Ok</v>
      </c>
      <c r="S76" s="7"/>
      <c r="T76" s="7"/>
    </row>
    <row r="77" spans="1:20" s="8" customFormat="1" x14ac:dyDescent="0.25">
      <c r="A77" s="39" t="s">
        <v>415</v>
      </c>
      <c r="B77" s="11" t="s">
        <v>620</v>
      </c>
      <c r="C77" s="11" t="s">
        <v>11</v>
      </c>
      <c r="D77" s="11" t="s">
        <v>5</v>
      </c>
      <c r="E77" s="11" t="s">
        <v>30</v>
      </c>
      <c r="F77" s="11" t="s">
        <v>13</v>
      </c>
      <c r="G77" s="36" t="s">
        <v>491</v>
      </c>
      <c r="H77" s="11" t="s">
        <v>14</v>
      </c>
      <c r="I77" s="37" t="s">
        <v>11</v>
      </c>
      <c r="J77" s="37" t="s">
        <v>11</v>
      </c>
      <c r="K77" s="11" t="s">
        <v>11</v>
      </c>
      <c r="L77" s="11" t="s">
        <v>11</v>
      </c>
      <c r="M77" s="11" t="s">
        <v>11</v>
      </c>
      <c r="N77" s="11" t="s">
        <v>14</v>
      </c>
      <c r="O77" s="11" t="str">
        <f t="shared" si="1"/>
        <v>non concerné</v>
      </c>
      <c r="P77" s="67" t="str">
        <f>IF(octime[[#This Row],[Service concerné ?]]="non concerné","",SUBSTITUTE(octime[[#This Row],[Libellé de l''horaire]],"Hor. à la carte  ",""))</f>
        <v/>
      </c>
      <c r="Q77" s="41" t="str">
        <f>IFERROR(IF(O77&lt;&gt;"non concerné",CONCATENATE(D77," ",VLOOKUP(O77,Parametres!$A:$B,2,FALSE)),""),"")</f>
        <v/>
      </c>
      <c r="R77" s="198" t="str">
        <f>VLOOKUP(CONCATENATE(octime[[#This Row],[Population générique]],octime[[#This Row],[Contrat]]),Parametres!G:H,2,FALSE)</f>
        <v>Anomalie type de contrat</v>
      </c>
      <c r="S77" s="7"/>
      <c r="T77" s="7"/>
    </row>
    <row r="78" spans="1:20" s="8" customFormat="1" x14ac:dyDescent="0.25">
      <c r="A78" s="39">
        <v>11607</v>
      </c>
      <c r="B78" s="11" t="s">
        <v>621</v>
      </c>
      <c r="C78" s="11" t="s">
        <v>62</v>
      </c>
      <c r="D78" s="11" t="s">
        <v>5</v>
      </c>
      <c r="E78" s="11" t="s">
        <v>6</v>
      </c>
      <c r="F78" s="11" t="s">
        <v>7</v>
      </c>
      <c r="G78" s="36" t="s">
        <v>491</v>
      </c>
      <c r="H78" s="11" t="s">
        <v>63</v>
      </c>
      <c r="I78" s="37" t="s">
        <v>11</v>
      </c>
      <c r="J78" s="37">
        <v>8.75</v>
      </c>
      <c r="K78" s="11" t="s">
        <v>11</v>
      </c>
      <c r="L78" s="11" t="s">
        <v>11</v>
      </c>
      <c r="M78" s="11" t="s">
        <v>11</v>
      </c>
      <c r="N78" s="11" t="s">
        <v>289</v>
      </c>
      <c r="O78" s="11" t="str">
        <f t="shared" si="1"/>
        <v>non concerné</v>
      </c>
      <c r="P78" s="67" t="str">
        <f>IF(octime[[#This Row],[Service concerné ?]]="non concerné","",SUBSTITUTE(octime[[#This Row],[Libellé de l''horaire]],"Hor. à la carte  ",""))</f>
        <v/>
      </c>
      <c r="Q78" s="41" t="str">
        <f>IFERROR(IF(O78&lt;&gt;"non concerné",CONCATENATE(D78," ",VLOOKUP(O78,Parametres!$A:$B,2,FALSE)),""),"")</f>
        <v/>
      </c>
      <c r="R78" s="203" t="str">
        <f>VLOOKUP(CONCATENATE(octime[[#This Row],[Population générique]],octime[[#This Row],[Contrat]]),Parametres!G:H,2,FALSE)</f>
        <v>Ok</v>
      </c>
      <c r="S78" s="7"/>
      <c r="T78" s="7"/>
    </row>
    <row r="79" spans="1:20" s="8" customFormat="1" x14ac:dyDescent="0.25">
      <c r="A79" s="39">
        <v>10377</v>
      </c>
      <c r="B79" s="11" t="s">
        <v>622</v>
      </c>
      <c r="C79" s="11" t="s">
        <v>130</v>
      </c>
      <c r="D79" s="11" t="s">
        <v>5</v>
      </c>
      <c r="E79" s="11" t="s">
        <v>6</v>
      </c>
      <c r="F79" s="11" t="s">
        <v>7</v>
      </c>
      <c r="G79" s="36" t="s">
        <v>491</v>
      </c>
      <c r="H79" s="11" t="s">
        <v>8</v>
      </c>
      <c r="I79" s="37" t="s">
        <v>11</v>
      </c>
      <c r="J79" s="37">
        <v>11.67</v>
      </c>
      <c r="K79" s="11" t="s">
        <v>11</v>
      </c>
      <c r="L79" s="11" t="s">
        <v>11</v>
      </c>
      <c r="M79" s="11" t="s">
        <v>11</v>
      </c>
      <c r="N79" s="11" t="s">
        <v>289</v>
      </c>
      <c r="O79" s="11" t="str">
        <f t="shared" si="1"/>
        <v>non concerné</v>
      </c>
      <c r="P79" s="67" t="str">
        <f>IF(octime[[#This Row],[Service concerné ?]]="non concerné","",SUBSTITUTE(octime[[#This Row],[Libellé de l''horaire]],"Hor. à la carte  ",""))</f>
        <v/>
      </c>
      <c r="Q79" s="41" t="str">
        <f>IFERROR(IF(O79&lt;&gt;"non concerné",CONCATENATE(D79," ",VLOOKUP(O79,Parametres!$A:$B,2,FALSE)),""),"")</f>
        <v/>
      </c>
      <c r="R79" s="203" t="str">
        <f>VLOOKUP(CONCATENATE(octime[[#This Row],[Population générique]],octime[[#This Row],[Contrat]]),Parametres!G:H,2,FALSE)</f>
        <v>Ok</v>
      </c>
      <c r="S79" s="7"/>
      <c r="T79" s="7"/>
    </row>
    <row r="80" spans="1:20" s="8" customFormat="1" x14ac:dyDescent="0.25">
      <c r="A80" s="39">
        <v>10844</v>
      </c>
      <c r="B80" s="11" t="s">
        <v>623</v>
      </c>
      <c r="C80" s="11" t="s">
        <v>64</v>
      </c>
      <c r="D80" s="11" t="s">
        <v>18</v>
      </c>
      <c r="E80" s="11" t="s">
        <v>6</v>
      </c>
      <c r="F80" s="11" t="s">
        <v>7</v>
      </c>
      <c r="G80" s="36" t="s">
        <v>491</v>
      </c>
      <c r="H80" s="11" t="s">
        <v>65</v>
      </c>
      <c r="I80" s="37" t="s">
        <v>11</v>
      </c>
      <c r="J80" s="37">
        <v>7</v>
      </c>
      <c r="K80" s="11" t="s">
        <v>11</v>
      </c>
      <c r="L80" s="11" t="s">
        <v>11</v>
      </c>
      <c r="M80" s="11" t="s">
        <v>11</v>
      </c>
      <c r="N80" s="11" t="s">
        <v>289</v>
      </c>
      <c r="O80" s="11" t="str">
        <f t="shared" si="1"/>
        <v>non concerné</v>
      </c>
      <c r="P80" s="67" t="str">
        <f>IF(octime[[#This Row],[Service concerné ?]]="non concerné","",SUBSTITUTE(octime[[#This Row],[Libellé de l''horaire]],"Hor. à la carte  ",""))</f>
        <v/>
      </c>
      <c r="Q80" s="41" t="str">
        <f>IFERROR(IF(O80&lt;&gt;"non concerné",CONCATENATE(D80," ",VLOOKUP(O80,Parametres!$A:$B,2,FALSE)),""),"")</f>
        <v/>
      </c>
      <c r="R80" s="203" t="str">
        <f>VLOOKUP(CONCATENATE(octime[[#This Row],[Population générique]],octime[[#This Row],[Contrat]]),Parametres!G:H,2,FALSE)</f>
        <v>Ok</v>
      </c>
      <c r="S80" s="7"/>
      <c r="T80" s="7"/>
    </row>
    <row r="81" spans="1:20" s="8" customFormat="1" x14ac:dyDescent="0.25">
      <c r="A81" s="39">
        <v>10866</v>
      </c>
      <c r="B81" s="11" t="s">
        <v>624</v>
      </c>
      <c r="C81" s="11" t="s">
        <v>11</v>
      </c>
      <c r="D81" s="11" t="s">
        <v>16</v>
      </c>
      <c r="E81" s="11" t="s">
        <v>29</v>
      </c>
      <c r="F81" s="11" t="s">
        <v>7</v>
      </c>
      <c r="G81" s="36" t="s">
        <v>491</v>
      </c>
      <c r="H81" s="11" t="s">
        <v>14</v>
      </c>
      <c r="I81" s="37" t="s">
        <v>11</v>
      </c>
      <c r="J81" s="37" t="s">
        <v>11</v>
      </c>
      <c r="K81" s="11" t="s">
        <v>11</v>
      </c>
      <c r="L81" s="11" t="s">
        <v>11</v>
      </c>
      <c r="M81" s="11" t="s">
        <v>11</v>
      </c>
      <c r="N81" s="11" t="s">
        <v>296</v>
      </c>
      <c r="O81" s="11" t="str">
        <f t="shared" si="1"/>
        <v>non concerné</v>
      </c>
      <c r="P81" s="67" t="str">
        <f>IF(octime[[#This Row],[Service concerné ?]]="non concerné","",SUBSTITUTE(octime[[#This Row],[Libellé de l''horaire]],"Hor. à la carte  ",""))</f>
        <v/>
      </c>
      <c r="Q81" s="41" t="str">
        <f>IFERROR(IF(O81&lt;&gt;"non concerné",CONCATENATE(D81," ",VLOOKUP(O81,Parametres!$A:$B,2,FALSE)),""),"")</f>
        <v/>
      </c>
      <c r="R81" s="203" t="str">
        <f>VLOOKUP(CONCATENATE(octime[[#This Row],[Population générique]],octime[[#This Row],[Contrat]]),Parametres!G:H,2,FALSE)</f>
        <v>Ok</v>
      </c>
      <c r="S81" s="7"/>
      <c r="T81" s="7"/>
    </row>
    <row r="82" spans="1:20" s="8" customFormat="1" x14ac:dyDescent="0.25">
      <c r="A82" s="39">
        <v>10249</v>
      </c>
      <c r="B82" s="11" t="s">
        <v>625</v>
      </c>
      <c r="C82" s="11" t="s">
        <v>11</v>
      </c>
      <c r="D82" s="11" t="s">
        <v>5</v>
      </c>
      <c r="E82" s="11" t="s">
        <v>6</v>
      </c>
      <c r="F82" s="11" t="s">
        <v>7</v>
      </c>
      <c r="G82" s="36" t="s">
        <v>491</v>
      </c>
      <c r="H82" s="11" t="s">
        <v>14</v>
      </c>
      <c r="I82" s="37" t="s">
        <v>11</v>
      </c>
      <c r="J82" s="37" t="s">
        <v>11</v>
      </c>
      <c r="K82" s="11" t="s">
        <v>11</v>
      </c>
      <c r="L82" s="11" t="s">
        <v>11</v>
      </c>
      <c r="M82" s="11" t="s">
        <v>11</v>
      </c>
      <c r="N82" s="11" t="s">
        <v>14</v>
      </c>
      <c r="O82" s="11" t="str">
        <f t="shared" si="1"/>
        <v>non concerné</v>
      </c>
      <c r="P82" s="67" t="str">
        <f>IF(octime[[#This Row],[Service concerné ?]]="non concerné","",SUBSTITUTE(octime[[#This Row],[Libellé de l''horaire]],"Hor. à la carte  ",""))</f>
        <v/>
      </c>
      <c r="Q82" s="41" t="str">
        <f>IFERROR(IF(O82&lt;&gt;"non concerné",CONCATENATE(D82," ",VLOOKUP(O82,Parametres!$A:$B,2,FALSE)),""),"")</f>
        <v/>
      </c>
      <c r="R82" s="203" t="str">
        <f>VLOOKUP(CONCATENATE(octime[[#This Row],[Population générique]],octime[[#This Row],[Contrat]]),Parametres!G:H,2,FALSE)</f>
        <v>Ok</v>
      </c>
      <c r="S82" s="7"/>
      <c r="T82" s="7"/>
    </row>
    <row r="83" spans="1:20" s="8" customFormat="1" x14ac:dyDescent="0.25">
      <c r="A83" s="39">
        <v>10693</v>
      </c>
      <c r="B83" s="11" t="s">
        <v>626</v>
      </c>
      <c r="C83" s="11" t="s">
        <v>357</v>
      </c>
      <c r="D83" s="11" t="s">
        <v>342</v>
      </c>
      <c r="E83" s="11" t="s">
        <v>6</v>
      </c>
      <c r="F83" s="11" t="s">
        <v>7</v>
      </c>
      <c r="G83" s="36" t="s">
        <v>491</v>
      </c>
      <c r="H83" s="11" t="s">
        <v>362</v>
      </c>
      <c r="I83" s="37" t="s">
        <v>11</v>
      </c>
      <c r="J83" s="37">
        <v>11.67</v>
      </c>
      <c r="K83" s="11" t="s">
        <v>9</v>
      </c>
      <c r="L83" s="11" t="s">
        <v>27</v>
      </c>
      <c r="M83" s="11" t="s">
        <v>11</v>
      </c>
      <c r="N83" s="11" t="s">
        <v>363</v>
      </c>
      <c r="O83" s="11" t="str">
        <f t="shared" si="1"/>
        <v>V</v>
      </c>
      <c r="P83" s="67" t="str">
        <f>IF(octime[[#This Row],[Service concerné ?]]="non concerné","",SUBSTITUTE(octime[[#This Row],[Libellé de l''horaire]],"Hor. à la carte  ",""))</f>
        <v>08h00 - 20h00</v>
      </c>
      <c r="Q83" s="41" t="str">
        <f>IFERROR(IF(O83&lt;&gt;"non concerné",CONCATENATE(D83," ",VLOOKUP(O83,Parametres!$A:$B,2,FALSE)),""),"")</f>
        <v>IDE BLOC BLOC</v>
      </c>
      <c r="R83" s="203" t="str">
        <f>VLOOKUP(CONCATENATE(octime[[#This Row],[Population générique]],octime[[#This Row],[Contrat]]),Parametres!G:H,2,FALSE)</f>
        <v>Ok</v>
      </c>
      <c r="S83" s="7"/>
      <c r="T83" s="7"/>
    </row>
    <row r="84" spans="1:20" s="8" customFormat="1" x14ac:dyDescent="0.25">
      <c r="A84" s="39">
        <v>10272</v>
      </c>
      <c r="B84" s="11" t="s">
        <v>627</v>
      </c>
      <c r="C84" s="11" t="s">
        <v>11</v>
      </c>
      <c r="D84" s="11" t="s">
        <v>5</v>
      </c>
      <c r="E84" s="11" t="s">
        <v>6</v>
      </c>
      <c r="F84" s="11" t="s">
        <v>7</v>
      </c>
      <c r="G84" s="36" t="s">
        <v>491</v>
      </c>
      <c r="H84" s="11" t="s">
        <v>14</v>
      </c>
      <c r="I84" s="37" t="s">
        <v>11</v>
      </c>
      <c r="J84" s="37" t="s">
        <v>11</v>
      </c>
      <c r="K84" s="11" t="s">
        <v>11</v>
      </c>
      <c r="L84" s="11" t="s">
        <v>11</v>
      </c>
      <c r="M84" s="11" t="s">
        <v>11</v>
      </c>
      <c r="N84" s="11" t="s">
        <v>14</v>
      </c>
      <c r="O84" s="11" t="str">
        <f t="shared" si="1"/>
        <v>non concerné</v>
      </c>
      <c r="P84" s="67" t="str">
        <f>IF(octime[[#This Row],[Service concerné ?]]="non concerné","",SUBSTITUTE(octime[[#This Row],[Libellé de l''horaire]],"Hor. à la carte  ",""))</f>
        <v/>
      </c>
      <c r="Q84" s="41" t="str">
        <f>IFERROR(IF(O84&lt;&gt;"non concerné",CONCATENATE(D84," ",VLOOKUP(O84,Parametres!$A:$B,2,FALSE)),""),"")</f>
        <v/>
      </c>
      <c r="R84" s="203" t="str">
        <f>VLOOKUP(CONCATENATE(octime[[#This Row],[Population générique]],octime[[#This Row],[Contrat]]),Parametres!G:H,2,FALSE)</f>
        <v>Ok</v>
      </c>
      <c r="S84" s="7"/>
      <c r="T84" s="7"/>
    </row>
    <row r="85" spans="1:20" s="8" customFormat="1" x14ac:dyDescent="0.25">
      <c r="A85" s="39">
        <v>10244</v>
      </c>
      <c r="B85" s="11" t="s">
        <v>628</v>
      </c>
      <c r="C85" s="11" t="s">
        <v>11</v>
      </c>
      <c r="D85" s="11" t="s">
        <v>16</v>
      </c>
      <c r="E85" s="11" t="s">
        <v>29</v>
      </c>
      <c r="F85" s="11" t="s">
        <v>7</v>
      </c>
      <c r="G85" s="36" t="s">
        <v>491</v>
      </c>
      <c r="H85" s="11" t="s">
        <v>14</v>
      </c>
      <c r="I85" s="37" t="s">
        <v>11</v>
      </c>
      <c r="J85" s="37" t="s">
        <v>11</v>
      </c>
      <c r="K85" s="11" t="s">
        <v>11</v>
      </c>
      <c r="L85" s="11" t="s">
        <v>11</v>
      </c>
      <c r="M85" s="11" t="s">
        <v>11</v>
      </c>
      <c r="N85" s="11" t="s">
        <v>14</v>
      </c>
      <c r="O85" s="11" t="str">
        <f t="shared" si="1"/>
        <v>non concerné</v>
      </c>
      <c r="P85" s="67" t="str">
        <f>IF(octime[[#This Row],[Service concerné ?]]="non concerné","",SUBSTITUTE(octime[[#This Row],[Libellé de l''horaire]],"Hor. à la carte  ",""))</f>
        <v/>
      </c>
      <c r="Q85" s="41" t="str">
        <f>IFERROR(IF(O85&lt;&gt;"non concerné",CONCATENATE(D85," ",VLOOKUP(O85,Parametres!$A:$B,2,FALSE)),""),"")</f>
        <v/>
      </c>
      <c r="R85" s="203" t="str">
        <f>VLOOKUP(CONCATENATE(octime[[#This Row],[Population générique]],octime[[#This Row],[Contrat]]),Parametres!G:H,2,FALSE)</f>
        <v>Ok</v>
      </c>
      <c r="S85" s="7"/>
      <c r="T85" s="7"/>
    </row>
    <row r="86" spans="1:20" s="8" customFormat="1" x14ac:dyDescent="0.25">
      <c r="A86" s="39">
        <v>10319</v>
      </c>
      <c r="B86" s="11" t="s">
        <v>629</v>
      </c>
      <c r="C86" s="11" t="s">
        <v>66</v>
      </c>
      <c r="D86" s="11" t="s">
        <v>18</v>
      </c>
      <c r="E86" s="11" t="s">
        <v>6</v>
      </c>
      <c r="F86" s="11" t="s">
        <v>7</v>
      </c>
      <c r="G86" s="36" t="s">
        <v>491</v>
      </c>
      <c r="H86" s="11" t="s">
        <v>67</v>
      </c>
      <c r="I86" s="37" t="s">
        <v>11</v>
      </c>
      <c r="J86" s="37">
        <v>10</v>
      </c>
      <c r="K86" s="11" t="s">
        <v>20</v>
      </c>
      <c r="L86" s="11" t="s">
        <v>68</v>
      </c>
      <c r="M86" s="11" t="s">
        <v>11</v>
      </c>
      <c r="N86" s="11" t="s">
        <v>305</v>
      </c>
      <c r="O86" s="11" t="str">
        <f t="shared" si="1"/>
        <v>1U</v>
      </c>
      <c r="P86" s="67" t="str">
        <f>IF(octime[[#This Row],[Service concerné ?]]="non concerné","",SUBSTITUTE(octime[[#This Row],[Libellé de l''horaire]],"Hor. à la carte  ",""))</f>
        <v>08h00 - 14h10 / 14h50 - 19h40</v>
      </c>
      <c r="Q86" s="41" t="str">
        <f>IFERROR(IF(O86&lt;&gt;"non concerné",CONCATENATE(D86," ",VLOOKUP(O86,Parametres!$A:$B,2,FALSE)),""),"")</f>
        <v/>
      </c>
      <c r="R86" s="203" t="str">
        <f>VLOOKUP(CONCATENATE(octime[[#This Row],[Population générique]],octime[[#This Row],[Contrat]]),Parametres!G:H,2,FALSE)</f>
        <v>Ok</v>
      </c>
      <c r="S86" s="7"/>
      <c r="T86" s="7"/>
    </row>
    <row r="87" spans="1:20" s="8" customFormat="1" x14ac:dyDescent="0.25">
      <c r="A87" s="39">
        <v>11160</v>
      </c>
      <c r="B87" s="11" t="s">
        <v>630</v>
      </c>
      <c r="C87" s="11" t="s">
        <v>453</v>
      </c>
      <c r="D87" s="11" t="s">
        <v>454</v>
      </c>
      <c r="E87" s="11" t="s">
        <v>6</v>
      </c>
      <c r="F87" s="11" t="s">
        <v>7</v>
      </c>
      <c r="G87" s="36" t="s">
        <v>491</v>
      </c>
      <c r="H87" s="11" t="s">
        <v>455</v>
      </c>
      <c r="I87" s="37" t="s">
        <v>11</v>
      </c>
      <c r="J87" s="37">
        <v>7</v>
      </c>
      <c r="K87" s="11" t="s">
        <v>9</v>
      </c>
      <c r="L87" s="11" t="s">
        <v>69</v>
      </c>
      <c r="M87" s="11" t="s">
        <v>11</v>
      </c>
      <c r="N87" s="11" t="s">
        <v>456</v>
      </c>
      <c r="O87" s="11" t="str">
        <f t="shared" si="1"/>
        <v>BCI1</v>
      </c>
      <c r="P87" s="67" t="str">
        <f>IF(octime[[#This Row],[Service concerné ?]]="non concerné","",SUBSTITUTE(octime[[#This Row],[Libellé de l''horaire]],"Hor. à la carte  ",""))</f>
        <v>09h30 - 17h00</v>
      </c>
      <c r="Q87" s="41" t="str">
        <f>IFERROR(IF(O87&lt;&gt;"non concerné",CONCATENATE(D87," ",VLOOKUP(O87,Parametres!$A:$B,2,FALSE)),""),"")</f>
        <v/>
      </c>
      <c r="R87" s="203" t="str">
        <f>VLOOKUP(CONCATENATE(octime[[#This Row],[Population générique]],octime[[#This Row],[Contrat]]),Parametres!G:H,2,FALSE)</f>
        <v>Ok</v>
      </c>
      <c r="S87" s="7"/>
      <c r="T87" s="7"/>
    </row>
    <row r="88" spans="1:20" s="8" customFormat="1" x14ac:dyDescent="0.25">
      <c r="A88" s="39">
        <v>10920</v>
      </c>
      <c r="B88" s="11" t="s">
        <v>631</v>
      </c>
      <c r="C88" s="11" t="s">
        <v>416</v>
      </c>
      <c r="D88" s="11" t="s">
        <v>18</v>
      </c>
      <c r="E88" s="11" t="s">
        <v>6</v>
      </c>
      <c r="F88" s="11" t="s">
        <v>7</v>
      </c>
      <c r="G88" s="36" t="s">
        <v>491</v>
      </c>
      <c r="H88" s="11" t="s">
        <v>54</v>
      </c>
      <c r="I88" s="37" t="s">
        <v>11</v>
      </c>
      <c r="J88" s="37">
        <v>7</v>
      </c>
      <c r="K88" s="11" t="s">
        <v>11</v>
      </c>
      <c r="L88" s="11" t="s">
        <v>11</v>
      </c>
      <c r="M88" s="11" t="s">
        <v>11</v>
      </c>
      <c r="N88" s="11" t="s">
        <v>296</v>
      </c>
      <c r="O88" s="11" t="str">
        <f t="shared" si="1"/>
        <v>non concerné</v>
      </c>
      <c r="P88" s="67" t="str">
        <f>IF(octime[[#This Row],[Service concerné ?]]="non concerné","",SUBSTITUTE(octime[[#This Row],[Libellé de l''horaire]],"Hor. à la carte  ",""))</f>
        <v/>
      </c>
      <c r="Q88" s="41" t="str">
        <f>IFERROR(IF(O88&lt;&gt;"non concerné",CONCATENATE(D88," ",VLOOKUP(O88,Parametres!$A:$B,2,FALSE)),""),"")</f>
        <v/>
      </c>
      <c r="R88" s="203" t="str">
        <f>VLOOKUP(CONCATENATE(octime[[#This Row],[Population générique]],octime[[#This Row],[Contrat]]),Parametres!G:H,2,FALSE)</f>
        <v>Ok</v>
      </c>
      <c r="S88" s="7"/>
      <c r="T88" s="7"/>
    </row>
    <row r="89" spans="1:20" s="8" customFormat="1" x14ac:dyDescent="0.25">
      <c r="A89" s="39">
        <v>10050</v>
      </c>
      <c r="B89" s="11" t="s">
        <v>632</v>
      </c>
      <c r="C89" s="11" t="s">
        <v>4</v>
      </c>
      <c r="D89" s="11" t="s">
        <v>5</v>
      </c>
      <c r="E89" s="11" t="s">
        <v>6</v>
      </c>
      <c r="F89" s="35" t="s">
        <v>7</v>
      </c>
      <c r="G89" s="36" t="s">
        <v>491</v>
      </c>
      <c r="H89" s="11" t="s">
        <v>8</v>
      </c>
      <c r="I89" s="37" t="s">
        <v>11</v>
      </c>
      <c r="J89" s="37">
        <v>11.67</v>
      </c>
      <c r="K89" s="11" t="s">
        <v>11</v>
      </c>
      <c r="L89" s="11" t="s">
        <v>11</v>
      </c>
      <c r="M89" s="11" t="s">
        <v>11</v>
      </c>
      <c r="N89" s="11" t="s">
        <v>289</v>
      </c>
      <c r="O89" s="11" t="str">
        <f t="shared" si="1"/>
        <v>non concerné</v>
      </c>
      <c r="P89" s="67" t="str">
        <f>IF(octime[[#This Row],[Service concerné ?]]="non concerné","",SUBSTITUTE(octime[[#This Row],[Libellé de l''horaire]],"Hor. à la carte  ",""))</f>
        <v/>
      </c>
      <c r="Q89" s="41" t="str">
        <f>IFERROR(IF(O89&lt;&gt;"non concerné",CONCATENATE(D89," ",VLOOKUP(O89,Parametres!$A:$B,2,FALSE)),""),"")</f>
        <v/>
      </c>
      <c r="R89" s="203" t="str">
        <f>VLOOKUP(CONCATENATE(octime[[#This Row],[Population générique]],octime[[#This Row],[Contrat]]),Parametres!G:H,2,FALSE)</f>
        <v>Ok</v>
      </c>
      <c r="S89" s="7"/>
      <c r="T89" s="7"/>
    </row>
    <row r="90" spans="1:20" s="8" customFormat="1" x14ac:dyDescent="0.25">
      <c r="A90" s="39">
        <v>10320</v>
      </c>
      <c r="B90" s="11" t="s">
        <v>633</v>
      </c>
      <c r="C90" s="11" t="s">
        <v>15</v>
      </c>
      <c r="D90" s="11" t="s">
        <v>16</v>
      </c>
      <c r="E90" s="11" t="s">
        <v>6</v>
      </c>
      <c r="F90" s="11" t="s">
        <v>7</v>
      </c>
      <c r="G90" s="36" t="s">
        <v>491</v>
      </c>
      <c r="H90" s="11" t="s">
        <v>8</v>
      </c>
      <c r="I90" s="37" t="s">
        <v>11</v>
      </c>
      <c r="J90" s="37">
        <v>11.67</v>
      </c>
      <c r="K90" s="11" t="s">
        <v>9</v>
      </c>
      <c r="L90" s="11" t="s">
        <v>15</v>
      </c>
      <c r="M90" s="11" t="s">
        <v>11</v>
      </c>
      <c r="N90" s="11" t="s">
        <v>287</v>
      </c>
      <c r="O90" s="11" t="str">
        <f t="shared" si="1"/>
        <v>USIC</v>
      </c>
      <c r="P90" s="67" t="str">
        <f>IF(octime[[#This Row],[Service concerné ?]]="non concerné","",SUBSTITUTE(octime[[#This Row],[Libellé de l''horaire]],"Hor. à la carte  ",""))</f>
        <v>07h50 - 20h10</v>
      </c>
      <c r="Q90" s="41" t="str">
        <f>IFERROR(IF(O90&lt;&gt;"non concerné",CONCATENATE(D90," ",VLOOKUP(O90,Parametres!$A:$B,2,FALSE)),""),"")</f>
        <v>AIDE SOIGNANT USIC</v>
      </c>
      <c r="R90" s="203" t="str">
        <f>VLOOKUP(CONCATENATE(octime[[#This Row],[Population générique]],octime[[#This Row],[Contrat]]),Parametres!G:H,2,FALSE)</f>
        <v>Ok</v>
      </c>
      <c r="S90" s="7"/>
      <c r="T90" s="7"/>
    </row>
    <row r="91" spans="1:20" s="8" customFormat="1" x14ac:dyDescent="0.25">
      <c r="A91" s="39">
        <v>10696</v>
      </c>
      <c r="B91" s="11" t="s">
        <v>634</v>
      </c>
      <c r="C91" s="11" t="s">
        <v>11</v>
      </c>
      <c r="D91" s="11" t="s">
        <v>16</v>
      </c>
      <c r="E91" s="11" t="s">
        <v>12</v>
      </c>
      <c r="F91" s="11" t="s">
        <v>13</v>
      </c>
      <c r="G91" s="36" t="s">
        <v>491</v>
      </c>
      <c r="H91" s="11" t="s">
        <v>14</v>
      </c>
      <c r="I91" s="37" t="s">
        <v>11</v>
      </c>
      <c r="J91" s="37" t="s">
        <v>11</v>
      </c>
      <c r="K91" s="11" t="s">
        <v>11</v>
      </c>
      <c r="L91" s="11" t="s">
        <v>11</v>
      </c>
      <c r="M91" s="11" t="s">
        <v>11</v>
      </c>
      <c r="N91" s="11" t="s">
        <v>14</v>
      </c>
      <c r="O91" s="11" t="str">
        <f t="shared" si="1"/>
        <v>non concerné</v>
      </c>
      <c r="P91" s="67" t="str">
        <f>IF(octime[[#This Row],[Service concerné ?]]="non concerné","",SUBSTITUTE(octime[[#This Row],[Libellé de l''horaire]],"Hor. à la carte  ",""))</f>
        <v/>
      </c>
      <c r="Q91" s="41" t="str">
        <f>IFERROR(IF(O91&lt;&gt;"non concerné",CONCATENATE(D91," ",VLOOKUP(O91,Parametres!$A:$B,2,FALSE)),""),"")</f>
        <v/>
      </c>
      <c r="R91" s="203" t="str">
        <f>VLOOKUP(CONCATENATE(octime[[#This Row],[Population générique]],octime[[#This Row],[Contrat]]),Parametres!G:H,2,FALSE)</f>
        <v>Ok</v>
      </c>
      <c r="S91" s="7"/>
      <c r="T91" s="7"/>
    </row>
    <row r="92" spans="1:20" s="8" customFormat="1" x14ac:dyDescent="0.25">
      <c r="A92" s="39">
        <v>11652</v>
      </c>
      <c r="B92" s="11" t="s">
        <v>635</v>
      </c>
      <c r="C92" s="11" t="s">
        <v>48</v>
      </c>
      <c r="D92" s="11" t="s">
        <v>5</v>
      </c>
      <c r="E92" s="11" t="s">
        <v>29</v>
      </c>
      <c r="F92" s="11" t="s">
        <v>7</v>
      </c>
      <c r="G92" s="36" t="s">
        <v>491</v>
      </c>
      <c r="H92" s="11" t="s">
        <v>34</v>
      </c>
      <c r="I92" s="37" t="s">
        <v>11</v>
      </c>
      <c r="J92" s="37">
        <v>12</v>
      </c>
      <c r="K92" s="11" t="s">
        <v>11</v>
      </c>
      <c r="L92" s="11" t="s">
        <v>11</v>
      </c>
      <c r="M92" s="11" t="s">
        <v>11</v>
      </c>
      <c r="N92" s="11" t="s">
        <v>289</v>
      </c>
      <c r="O92" s="11" t="str">
        <f t="shared" si="1"/>
        <v>non concerné</v>
      </c>
      <c r="P92" s="67" t="str">
        <f>IF(octime[[#This Row],[Service concerné ?]]="non concerné","",SUBSTITUTE(octime[[#This Row],[Libellé de l''horaire]],"Hor. à la carte  ",""))</f>
        <v/>
      </c>
      <c r="Q92" s="41" t="str">
        <f>IFERROR(IF(O92&lt;&gt;"non concerné",CONCATENATE(D92," ",VLOOKUP(O92,Parametres!$A:$B,2,FALSE)),""),"")</f>
        <v/>
      </c>
      <c r="R92" s="203" t="str">
        <f>VLOOKUP(CONCATENATE(octime[[#This Row],[Population générique]],octime[[#This Row],[Contrat]]),Parametres!G:H,2,FALSE)</f>
        <v>Ok</v>
      </c>
      <c r="S92" s="7"/>
      <c r="T92" s="7"/>
    </row>
    <row r="93" spans="1:20" s="8" customFormat="1" x14ac:dyDescent="0.25">
      <c r="A93" s="40">
        <v>10417</v>
      </c>
      <c r="B93" s="11" t="s">
        <v>636</v>
      </c>
      <c r="C93" s="11" t="s">
        <v>361</v>
      </c>
      <c r="D93" s="11" t="s">
        <v>5</v>
      </c>
      <c r="E93" s="11" t="s">
        <v>6</v>
      </c>
      <c r="F93" s="11" t="s">
        <v>7</v>
      </c>
      <c r="G93" s="36" t="s">
        <v>491</v>
      </c>
      <c r="H93" s="11" t="s">
        <v>26</v>
      </c>
      <c r="I93" s="37" t="s">
        <v>11</v>
      </c>
      <c r="J93" s="37">
        <v>7</v>
      </c>
      <c r="K93" s="11" t="s">
        <v>11</v>
      </c>
      <c r="L93" s="11" t="s">
        <v>11</v>
      </c>
      <c r="M93" s="11" t="s">
        <v>11</v>
      </c>
      <c r="N93" s="11" t="s">
        <v>289</v>
      </c>
      <c r="O93" s="11" t="str">
        <f t="shared" si="1"/>
        <v>non concerné</v>
      </c>
      <c r="P93" s="67" t="str">
        <f>IF(octime[[#This Row],[Service concerné ?]]="non concerné","",SUBSTITUTE(octime[[#This Row],[Libellé de l''horaire]],"Hor. à la carte  ",""))</f>
        <v/>
      </c>
      <c r="Q93" s="41" t="str">
        <f>IFERROR(IF(O93&lt;&gt;"non concerné",CONCATENATE(D93," ",VLOOKUP(O93,Parametres!$A:$B,2,FALSE)),""),"")</f>
        <v/>
      </c>
      <c r="R93" s="203" t="str">
        <f>VLOOKUP(CONCATENATE(octime[[#This Row],[Population générique]],octime[[#This Row],[Contrat]]),Parametres!G:H,2,FALSE)</f>
        <v>Ok</v>
      </c>
      <c r="S93" s="7"/>
      <c r="T93" s="7"/>
    </row>
    <row r="94" spans="1:20" s="8" customFormat="1" x14ac:dyDescent="0.25">
      <c r="A94" s="39">
        <v>11546</v>
      </c>
      <c r="B94" s="11" t="s">
        <v>637</v>
      </c>
      <c r="C94" s="11" t="s">
        <v>4</v>
      </c>
      <c r="D94" s="11" t="s">
        <v>16</v>
      </c>
      <c r="E94" s="11" t="s">
        <v>12</v>
      </c>
      <c r="F94" s="11" t="s">
        <v>13</v>
      </c>
      <c r="G94" s="36" t="s">
        <v>491</v>
      </c>
      <c r="H94" s="11" t="s">
        <v>8</v>
      </c>
      <c r="I94" s="37">
        <v>12</v>
      </c>
      <c r="J94" s="37">
        <v>11.67</v>
      </c>
      <c r="K94" s="11" t="s">
        <v>9</v>
      </c>
      <c r="L94" s="11" t="s">
        <v>10</v>
      </c>
      <c r="M94" s="11" t="s">
        <v>11</v>
      </c>
      <c r="N94" s="11" t="s">
        <v>286</v>
      </c>
      <c r="O94" s="11" t="str">
        <f t="shared" si="1"/>
        <v>CH2</v>
      </c>
      <c r="P94" s="67" t="str">
        <f>IF(octime[[#This Row],[Service concerné ?]]="non concerné","",SUBSTITUTE(octime[[#This Row],[Libellé de l''horaire]],"Hor. à la carte  ",""))</f>
        <v>07h50 - 20h10</v>
      </c>
      <c r="Q94" s="41" t="str">
        <f>IFERROR(IF(O94&lt;&gt;"non concerné",CONCATENATE(D94," ",VLOOKUP(O94,Parametres!$A:$B,2,FALSE)),""),"")</f>
        <v>AIDE SOIGNANT CH2</v>
      </c>
      <c r="R94" s="203" t="str">
        <f>VLOOKUP(CONCATENATE(octime[[#This Row],[Population générique]],octime[[#This Row],[Contrat]]),Parametres!G:H,2,FALSE)</f>
        <v>Ok</v>
      </c>
      <c r="S94" s="7"/>
      <c r="T94" s="7"/>
    </row>
    <row r="95" spans="1:20" s="8" customFormat="1" x14ac:dyDescent="0.25">
      <c r="A95" s="39">
        <v>10416</v>
      </c>
      <c r="B95" s="11" t="s">
        <v>638</v>
      </c>
      <c r="C95" s="11" t="s">
        <v>35</v>
      </c>
      <c r="D95" s="11" t="s">
        <v>5</v>
      </c>
      <c r="E95" s="11" t="s">
        <v>6</v>
      </c>
      <c r="F95" s="11" t="s">
        <v>7</v>
      </c>
      <c r="G95" s="36" t="s">
        <v>491</v>
      </c>
      <c r="H95" s="11" t="s">
        <v>8</v>
      </c>
      <c r="I95" s="37" t="s">
        <v>11</v>
      </c>
      <c r="J95" s="37">
        <v>11.67</v>
      </c>
      <c r="K95" s="11" t="s">
        <v>9</v>
      </c>
      <c r="L95" s="11" t="s">
        <v>36</v>
      </c>
      <c r="M95" s="11" t="s">
        <v>11</v>
      </c>
      <c r="N95" s="11" t="s">
        <v>292</v>
      </c>
      <c r="O95" s="11" t="str">
        <f t="shared" si="1"/>
        <v>USC3</v>
      </c>
      <c r="P95" s="67" t="str">
        <f>IF(octime[[#This Row],[Service concerné ?]]="non concerné","",SUBSTITUTE(octime[[#This Row],[Libellé de l''horaire]],"Hor. à la carte  ",""))</f>
        <v>07h50 - 20h10</v>
      </c>
      <c r="Q95" s="41" t="str">
        <f>IFERROR(IF(O95&lt;&gt;"non concerné",CONCATENATE(D95," ",VLOOKUP(O95,Parametres!$A:$B,2,FALSE)),""),"")</f>
        <v>IDE USC3</v>
      </c>
      <c r="R95" s="203" t="str">
        <f>VLOOKUP(CONCATENATE(octime[[#This Row],[Population générique]],octime[[#This Row],[Contrat]]),Parametres!G:H,2,FALSE)</f>
        <v>Ok</v>
      </c>
      <c r="S95" s="7"/>
      <c r="T95" s="7"/>
    </row>
    <row r="96" spans="1:20" s="8" customFormat="1" x14ac:dyDescent="0.25">
      <c r="A96" s="39">
        <v>10788</v>
      </c>
      <c r="B96" s="11" t="s">
        <v>639</v>
      </c>
      <c r="C96" s="11" t="s">
        <v>61</v>
      </c>
      <c r="D96" s="11" t="s">
        <v>16</v>
      </c>
      <c r="E96" s="11" t="s">
        <v>29</v>
      </c>
      <c r="F96" s="11" t="s">
        <v>7</v>
      </c>
      <c r="G96" s="36" t="s">
        <v>491</v>
      </c>
      <c r="H96" s="11" t="s">
        <v>34</v>
      </c>
      <c r="I96" s="37" t="s">
        <v>11</v>
      </c>
      <c r="J96" s="37">
        <v>12</v>
      </c>
      <c r="K96" s="11" t="s">
        <v>9</v>
      </c>
      <c r="L96" s="11" t="s">
        <v>47</v>
      </c>
      <c r="M96" s="11" t="s">
        <v>11</v>
      </c>
      <c r="N96" s="11" t="s">
        <v>303</v>
      </c>
      <c r="O96" s="11" t="str">
        <f t="shared" si="1"/>
        <v>REAN</v>
      </c>
      <c r="P96" s="67" t="str">
        <f>IF(octime[[#This Row],[Service concerné ?]]="non concerné","",SUBSTITUTE(octime[[#This Row],[Libellé de l''horaire]],"Hor. à la carte  ",""))</f>
        <v>20h00 - 08h00</v>
      </c>
      <c r="Q96" s="41" t="str">
        <f>IFERROR(IF(O96&lt;&gt;"non concerné",CONCATENATE(D96," ",VLOOKUP(O96,Parametres!$A:$B,2,FALSE)),""),"")</f>
        <v>AIDE SOIGNANT REAN</v>
      </c>
      <c r="R96" s="203" t="str">
        <f>VLOOKUP(CONCATENATE(octime[[#This Row],[Population générique]],octime[[#This Row],[Contrat]]),Parametres!G:H,2,FALSE)</f>
        <v>Ok</v>
      </c>
      <c r="S96" s="7"/>
      <c r="T96" s="7"/>
    </row>
    <row r="97" spans="1:20" s="8" customFormat="1" x14ac:dyDescent="0.25">
      <c r="A97" s="39">
        <v>10135</v>
      </c>
      <c r="B97" s="11" t="s">
        <v>640</v>
      </c>
      <c r="C97" s="11" t="s">
        <v>11</v>
      </c>
      <c r="D97" s="11" t="s">
        <v>16</v>
      </c>
      <c r="E97" s="11" t="s">
        <v>6</v>
      </c>
      <c r="F97" s="11" t="s">
        <v>7</v>
      </c>
      <c r="G97" s="36" t="s">
        <v>491</v>
      </c>
      <c r="H97" s="11" t="s">
        <v>14</v>
      </c>
      <c r="I97" s="37" t="s">
        <v>11</v>
      </c>
      <c r="J97" s="37" t="s">
        <v>11</v>
      </c>
      <c r="K97" s="11" t="s">
        <v>11</v>
      </c>
      <c r="L97" s="11" t="s">
        <v>11</v>
      </c>
      <c r="M97" s="11" t="s">
        <v>11</v>
      </c>
      <c r="N97" s="11" t="s">
        <v>14</v>
      </c>
      <c r="O97" s="11" t="str">
        <f t="shared" si="1"/>
        <v>non concerné</v>
      </c>
      <c r="P97" s="67" t="str">
        <f>IF(octime[[#This Row],[Service concerné ?]]="non concerné","",SUBSTITUTE(octime[[#This Row],[Libellé de l''horaire]],"Hor. à la carte  ",""))</f>
        <v/>
      </c>
      <c r="Q97" s="41" t="str">
        <f>IFERROR(IF(O97&lt;&gt;"non concerné",CONCATENATE(D97," ",VLOOKUP(O97,Parametres!$A:$B,2,FALSE)),""),"")</f>
        <v/>
      </c>
      <c r="R97" s="203" t="str">
        <f>VLOOKUP(CONCATENATE(octime[[#This Row],[Population générique]],octime[[#This Row],[Contrat]]),Parametres!G:H,2,FALSE)</f>
        <v>Ok</v>
      </c>
      <c r="S97" s="7"/>
      <c r="T97" s="7"/>
    </row>
    <row r="98" spans="1:20" s="8" customFormat="1" x14ac:dyDescent="0.25">
      <c r="A98" s="39">
        <v>11049</v>
      </c>
      <c r="B98" s="11" t="s">
        <v>641</v>
      </c>
      <c r="C98" s="11" t="s">
        <v>51</v>
      </c>
      <c r="D98" s="11" t="s">
        <v>5</v>
      </c>
      <c r="E98" s="11" t="s">
        <v>6</v>
      </c>
      <c r="F98" s="11" t="s">
        <v>7</v>
      </c>
      <c r="G98" s="36" t="s">
        <v>491</v>
      </c>
      <c r="H98" s="11" t="s">
        <v>52</v>
      </c>
      <c r="I98" s="37" t="s">
        <v>11</v>
      </c>
      <c r="J98" s="37">
        <v>10.5</v>
      </c>
      <c r="K98" s="11" t="s">
        <v>9</v>
      </c>
      <c r="L98" s="11" t="s">
        <v>53</v>
      </c>
      <c r="M98" s="11" t="s">
        <v>11</v>
      </c>
      <c r="N98" s="11" t="s">
        <v>386</v>
      </c>
      <c r="O98" s="11" t="str">
        <f t="shared" si="1"/>
        <v>HEM2</v>
      </c>
      <c r="P98" s="67" t="str">
        <f>IF(octime[[#This Row],[Service concerné ?]]="non concerné","",SUBSTITUTE(octime[[#This Row],[Libellé de l''horaire]],"Hor. à la carte  ",""))</f>
        <v>09h00 - 20h00</v>
      </c>
      <c r="Q98" s="41" t="str">
        <f>IFERROR(IF(O98&lt;&gt;"non concerné",CONCATENATE(D98," ",VLOOKUP(O98,Parametres!$A:$B,2,FALSE)),""),"")</f>
        <v>IDE HEMO</v>
      </c>
      <c r="R98" s="203" t="str">
        <f>VLOOKUP(CONCATENATE(octime[[#This Row],[Population générique]],octime[[#This Row],[Contrat]]),Parametres!G:H,2,FALSE)</f>
        <v>Ok</v>
      </c>
      <c r="S98" s="7"/>
      <c r="T98" s="7"/>
    </row>
    <row r="99" spans="1:20" s="8" customFormat="1" x14ac:dyDescent="0.25">
      <c r="A99" s="39">
        <v>11939</v>
      </c>
      <c r="B99" s="11" t="s">
        <v>642</v>
      </c>
      <c r="C99" s="11" t="s">
        <v>73</v>
      </c>
      <c r="D99" s="11" t="s">
        <v>5</v>
      </c>
      <c r="E99" s="11" t="s">
        <v>6</v>
      </c>
      <c r="F99" s="11" t="s">
        <v>7</v>
      </c>
      <c r="G99" s="36" t="s">
        <v>491</v>
      </c>
      <c r="H99" s="11" t="s">
        <v>74</v>
      </c>
      <c r="I99" s="37" t="s">
        <v>11</v>
      </c>
      <c r="J99" s="37">
        <v>7</v>
      </c>
      <c r="K99" s="11" t="s">
        <v>9</v>
      </c>
      <c r="L99" s="11" t="s">
        <v>75</v>
      </c>
      <c r="M99" s="11" t="s">
        <v>11</v>
      </c>
      <c r="N99" s="11" t="s">
        <v>306</v>
      </c>
      <c r="O99" s="11" t="str">
        <f t="shared" si="1"/>
        <v>BR1I</v>
      </c>
      <c r="P99" s="67" t="str">
        <f>IF(octime[[#This Row],[Service concerné ?]]="non concerné","",SUBSTITUTE(octime[[#This Row],[Libellé de l''horaire]],"Hor. à la carte  ",""))</f>
        <v>08:30 à 16:30</v>
      </c>
      <c r="Q99" s="41" t="str">
        <f>IFERROR(IF(O99&lt;&gt;"non concerné",CONCATENATE(D99," ",VLOOKUP(O99,Parametres!$A:$B,2,FALSE)),""),"")</f>
        <v>IDE RYTHMO</v>
      </c>
      <c r="R99" s="203" t="str">
        <f>VLOOKUP(CONCATENATE(octime[[#This Row],[Population générique]],octime[[#This Row],[Contrat]]),Parametres!G:H,2,FALSE)</f>
        <v>Ok</v>
      </c>
      <c r="S99" s="7"/>
      <c r="T99" s="7"/>
    </row>
    <row r="100" spans="1:20" s="8" customFormat="1" x14ac:dyDescent="0.25">
      <c r="A100" s="39" t="s">
        <v>76</v>
      </c>
      <c r="B100" s="11" t="s">
        <v>643</v>
      </c>
      <c r="C100" s="11" t="s">
        <v>11</v>
      </c>
      <c r="D100" s="11" t="s">
        <v>5</v>
      </c>
      <c r="E100" s="11" t="s">
        <v>30</v>
      </c>
      <c r="F100" s="11" t="s">
        <v>13</v>
      </c>
      <c r="G100" s="36" t="s">
        <v>491</v>
      </c>
      <c r="H100" s="11" t="s">
        <v>14</v>
      </c>
      <c r="I100" s="37" t="s">
        <v>11</v>
      </c>
      <c r="J100" s="37" t="s">
        <v>11</v>
      </c>
      <c r="K100" s="11" t="s">
        <v>11</v>
      </c>
      <c r="L100" s="11" t="s">
        <v>11</v>
      </c>
      <c r="M100" s="11" t="s">
        <v>11</v>
      </c>
      <c r="N100" s="11" t="s">
        <v>14</v>
      </c>
      <c r="O100" s="11" t="str">
        <f t="shared" si="1"/>
        <v>non concerné</v>
      </c>
      <c r="P100" s="67" t="str">
        <f>IF(octime[[#This Row],[Service concerné ?]]="non concerné","",SUBSTITUTE(octime[[#This Row],[Libellé de l''horaire]],"Hor. à la carte  ",""))</f>
        <v/>
      </c>
      <c r="Q100" s="41" t="str">
        <f>IFERROR(IF(O100&lt;&gt;"non concerné",CONCATENATE(D100," ",VLOOKUP(O100,Parametres!$A:$B,2,FALSE)),""),"")</f>
        <v/>
      </c>
      <c r="R100" s="198" t="str">
        <f>VLOOKUP(CONCATENATE(octime[[#This Row],[Population générique]],octime[[#This Row],[Contrat]]),Parametres!G:H,2,FALSE)</f>
        <v>Anomalie type de contrat</v>
      </c>
      <c r="S100" s="7"/>
      <c r="T100" s="7"/>
    </row>
    <row r="101" spans="1:20" s="8" customFormat="1" x14ac:dyDescent="0.25">
      <c r="A101" s="39">
        <v>11796</v>
      </c>
      <c r="B101" s="11" t="s">
        <v>644</v>
      </c>
      <c r="C101" s="11" t="s">
        <v>46</v>
      </c>
      <c r="D101" s="11" t="s">
        <v>5</v>
      </c>
      <c r="E101" s="11" t="s">
        <v>6</v>
      </c>
      <c r="F101" s="11" t="s">
        <v>7</v>
      </c>
      <c r="G101" s="36" t="s">
        <v>491</v>
      </c>
      <c r="H101" s="11" t="s">
        <v>8</v>
      </c>
      <c r="I101" s="37" t="s">
        <v>11</v>
      </c>
      <c r="J101" s="37">
        <v>11.67</v>
      </c>
      <c r="K101" s="11" t="s">
        <v>11</v>
      </c>
      <c r="L101" s="11" t="s">
        <v>11</v>
      </c>
      <c r="M101" s="11" t="s">
        <v>11</v>
      </c>
      <c r="N101" s="11" t="s">
        <v>289</v>
      </c>
      <c r="O101" s="11" t="str">
        <f t="shared" si="1"/>
        <v>non concerné</v>
      </c>
      <c r="P101" s="67" t="str">
        <f>IF(octime[[#This Row],[Service concerné ?]]="non concerné","",SUBSTITUTE(octime[[#This Row],[Libellé de l''horaire]],"Hor. à la carte  ",""))</f>
        <v/>
      </c>
      <c r="Q101" s="41" t="str">
        <f>IFERROR(IF(O101&lt;&gt;"non concerné",CONCATENATE(D101," ",VLOOKUP(O101,Parametres!$A:$B,2,FALSE)),""),"")</f>
        <v/>
      </c>
      <c r="R101" s="203" t="str">
        <f>VLOOKUP(CONCATENATE(octime[[#This Row],[Population générique]],octime[[#This Row],[Contrat]]),Parametres!G:H,2,FALSE)</f>
        <v>Ok</v>
      </c>
      <c r="S101" s="7"/>
      <c r="T101" s="7"/>
    </row>
    <row r="102" spans="1:20" s="8" customFormat="1" x14ac:dyDescent="0.25">
      <c r="A102" s="39" t="s">
        <v>77</v>
      </c>
      <c r="B102" s="11" t="s">
        <v>645</v>
      </c>
      <c r="C102" s="11" t="s">
        <v>11</v>
      </c>
      <c r="D102" s="11" t="s">
        <v>16</v>
      </c>
      <c r="E102" s="11" t="s">
        <v>6</v>
      </c>
      <c r="F102" s="11" t="s">
        <v>13</v>
      </c>
      <c r="G102" s="36" t="s">
        <v>491</v>
      </c>
      <c r="H102" s="11" t="s">
        <v>14</v>
      </c>
      <c r="I102" s="37" t="s">
        <v>11</v>
      </c>
      <c r="J102" s="37" t="s">
        <v>11</v>
      </c>
      <c r="K102" s="11" t="s">
        <v>11</v>
      </c>
      <c r="L102" s="11" t="s">
        <v>11</v>
      </c>
      <c r="M102" s="11" t="s">
        <v>11</v>
      </c>
      <c r="N102" s="11" t="s">
        <v>14</v>
      </c>
      <c r="O102" s="11" t="str">
        <f t="shared" si="1"/>
        <v>non concerné</v>
      </c>
      <c r="P102" s="67" t="str">
        <f>IF(octime[[#This Row],[Service concerné ?]]="non concerné","",SUBSTITUTE(octime[[#This Row],[Libellé de l''horaire]],"Hor. à la carte  ",""))</f>
        <v/>
      </c>
      <c r="Q102" s="41" t="str">
        <f>IFERROR(IF(O102&lt;&gt;"non concerné",CONCATENATE(D102," ",VLOOKUP(O102,Parametres!$A:$B,2,FALSE)),""),"")</f>
        <v/>
      </c>
      <c r="R102" s="203" t="str">
        <f>VLOOKUP(CONCATENATE(octime[[#This Row],[Population générique]],octime[[#This Row],[Contrat]]),Parametres!G:H,2,FALSE)</f>
        <v>Ok</v>
      </c>
      <c r="S102" s="7"/>
      <c r="T102" s="7"/>
    </row>
    <row r="103" spans="1:20" s="8" customFormat="1" x14ac:dyDescent="0.25">
      <c r="A103" s="39" t="s">
        <v>78</v>
      </c>
      <c r="B103" s="11" t="s">
        <v>646</v>
      </c>
      <c r="C103" s="11" t="s">
        <v>11</v>
      </c>
      <c r="D103" s="11" t="s">
        <v>18</v>
      </c>
      <c r="E103" s="11" t="s">
        <v>6</v>
      </c>
      <c r="F103" s="11" t="s">
        <v>13</v>
      </c>
      <c r="G103" s="36" t="s">
        <v>491</v>
      </c>
      <c r="H103" s="11" t="s">
        <v>14</v>
      </c>
      <c r="I103" s="37" t="s">
        <v>11</v>
      </c>
      <c r="J103" s="37" t="s">
        <v>11</v>
      </c>
      <c r="K103" s="11" t="s">
        <v>11</v>
      </c>
      <c r="L103" s="11" t="s">
        <v>11</v>
      </c>
      <c r="M103" s="11" t="s">
        <v>11</v>
      </c>
      <c r="N103" s="11" t="s">
        <v>14</v>
      </c>
      <c r="O103" s="11" t="str">
        <f t="shared" si="1"/>
        <v>non concerné</v>
      </c>
      <c r="P103" s="67" t="str">
        <f>IF(octime[[#This Row],[Service concerné ?]]="non concerné","",SUBSTITUTE(octime[[#This Row],[Libellé de l''horaire]],"Hor. à la carte  ",""))</f>
        <v/>
      </c>
      <c r="Q103" s="41" t="str">
        <f>IFERROR(IF(O103&lt;&gt;"non concerné",CONCATENATE(D103," ",VLOOKUP(O103,Parametres!$A:$B,2,FALSE)),""),"")</f>
        <v/>
      </c>
      <c r="R103" s="203" t="str">
        <f>VLOOKUP(CONCATENATE(octime[[#This Row],[Population générique]],octime[[#This Row],[Contrat]]),Parametres!G:H,2,FALSE)</f>
        <v>Ok</v>
      </c>
      <c r="S103" s="7"/>
      <c r="T103" s="7"/>
    </row>
    <row r="104" spans="1:20" s="8" customFormat="1" x14ac:dyDescent="0.25">
      <c r="A104" s="39">
        <v>11836</v>
      </c>
      <c r="B104" s="11" t="s">
        <v>647</v>
      </c>
      <c r="C104" s="11" t="s">
        <v>11</v>
      </c>
      <c r="D104" s="11" t="s">
        <v>5</v>
      </c>
      <c r="E104" s="11" t="s">
        <v>12</v>
      </c>
      <c r="F104" s="11" t="s">
        <v>13</v>
      </c>
      <c r="G104" s="36" t="s">
        <v>491</v>
      </c>
      <c r="H104" s="11" t="s">
        <v>14</v>
      </c>
      <c r="I104" s="37" t="s">
        <v>11</v>
      </c>
      <c r="J104" s="37" t="s">
        <v>11</v>
      </c>
      <c r="K104" s="11" t="s">
        <v>11</v>
      </c>
      <c r="L104" s="11" t="s">
        <v>11</v>
      </c>
      <c r="M104" s="11" t="s">
        <v>11</v>
      </c>
      <c r="N104" s="11" t="s">
        <v>14</v>
      </c>
      <c r="O104" s="11" t="str">
        <f t="shared" si="1"/>
        <v>non concerné</v>
      </c>
      <c r="P104" s="67" t="str">
        <f>IF(octime[[#This Row],[Service concerné ?]]="non concerné","",SUBSTITUTE(octime[[#This Row],[Libellé de l''horaire]],"Hor. à la carte  ",""))</f>
        <v/>
      </c>
      <c r="Q104" s="41" t="str">
        <f>IFERROR(IF(O104&lt;&gt;"non concerné",CONCATENATE(D104," ",VLOOKUP(O104,Parametres!$A:$B,2,FALSE)),""),"")</f>
        <v/>
      </c>
      <c r="R104" s="203" t="str">
        <f>VLOOKUP(CONCATENATE(octime[[#This Row],[Population générique]],octime[[#This Row],[Contrat]]),Parametres!G:H,2,FALSE)</f>
        <v>Ok</v>
      </c>
      <c r="S104" s="7"/>
      <c r="T104" s="7"/>
    </row>
    <row r="105" spans="1:20" s="8" customFormat="1" x14ac:dyDescent="0.25">
      <c r="A105" s="39">
        <v>11465</v>
      </c>
      <c r="B105" s="11" t="s">
        <v>648</v>
      </c>
      <c r="C105" s="11" t="s">
        <v>79</v>
      </c>
      <c r="D105" s="11" t="s">
        <v>18</v>
      </c>
      <c r="E105" s="11" t="s">
        <v>6</v>
      </c>
      <c r="F105" s="11" t="s">
        <v>7</v>
      </c>
      <c r="G105" s="36" t="s">
        <v>491</v>
      </c>
      <c r="H105" s="11" t="s">
        <v>80</v>
      </c>
      <c r="I105" s="37" t="s">
        <v>11</v>
      </c>
      <c r="J105" s="37">
        <v>7</v>
      </c>
      <c r="K105" s="11" t="s">
        <v>9</v>
      </c>
      <c r="L105" s="11" t="s">
        <v>81</v>
      </c>
      <c r="M105" s="11" t="s">
        <v>11</v>
      </c>
      <c r="N105" s="11" t="s">
        <v>307</v>
      </c>
      <c r="O105" s="11" t="str">
        <f t="shared" si="1"/>
        <v>RADS</v>
      </c>
      <c r="P105" s="67" t="str">
        <f>IF(octime[[#This Row],[Service concerné ?]]="non concerné","",SUBSTITUTE(octime[[#This Row],[Libellé de l''horaire]],"Hor. à la carte  ",""))</f>
        <v>13h30 - 20h30</v>
      </c>
      <c r="Q105" s="41" t="str">
        <f>IFERROR(IF(O105&lt;&gt;"non concerné",CONCATENATE(D105," ",VLOOKUP(O105,Parametres!$A:$B,2,FALSE)),""),"")</f>
        <v/>
      </c>
      <c r="R105" s="203" t="str">
        <f>VLOOKUP(CONCATENATE(octime[[#This Row],[Population générique]],octime[[#This Row],[Contrat]]),Parametres!G:H,2,FALSE)</f>
        <v>Ok</v>
      </c>
      <c r="S105" s="7"/>
      <c r="T105" s="7"/>
    </row>
    <row r="106" spans="1:20" s="8" customFormat="1" x14ac:dyDescent="0.25">
      <c r="A106" s="39">
        <v>11347</v>
      </c>
      <c r="B106" s="11" t="s">
        <v>649</v>
      </c>
      <c r="C106" s="11" t="s">
        <v>48</v>
      </c>
      <c r="D106" s="11" t="s">
        <v>5</v>
      </c>
      <c r="E106" s="11" t="s">
        <v>29</v>
      </c>
      <c r="F106" s="11" t="s">
        <v>7</v>
      </c>
      <c r="G106" s="36" t="s">
        <v>491</v>
      </c>
      <c r="H106" s="11" t="s">
        <v>34</v>
      </c>
      <c r="I106" s="37" t="s">
        <v>11</v>
      </c>
      <c r="J106" s="37">
        <v>12</v>
      </c>
      <c r="K106" s="11" t="s">
        <v>9</v>
      </c>
      <c r="L106" s="11" t="s">
        <v>36</v>
      </c>
      <c r="M106" s="11" t="s">
        <v>497</v>
      </c>
      <c r="N106" s="11" t="s">
        <v>300</v>
      </c>
      <c r="O106" s="11" t="str">
        <f t="shared" si="1"/>
        <v>USN3</v>
      </c>
      <c r="P106" s="67" t="str">
        <f>IF(octime[[#This Row],[Service concerné ?]]="non concerné","",SUBSTITUTE(octime[[#This Row],[Libellé de l''horaire]],"Hor. à la carte  ",""))</f>
        <v>20h00 - 08h00</v>
      </c>
      <c r="Q106" s="41" t="str">
        <f>IFERROR(IF(O106&lt;&gt;"non concerné",CONCATENATE(D106," ",VLOOKUP(O106,Parametres!$A:$B,2,FALSE)),""),"")</f>
        <v>IDE USC3N</v>
      </c>
      <c r="R106" s="203" t="str">
        <f>VLOOKUP(CONCATENATE(octime[[#This Row],[Population générique]],octime[[#This Row],[Contrat]]),Parametres!G:H,2,FALSE)</f>
        <v>Ok</v>
      </c>
      <c r="S106" s="7"/>
      <c r="T106" s="7"/>
    </row>
    <row r="107" spans="1:20" s="8" customFormat="1" x14ac:dyDescent="0.25">
      <c r="A107" s="39">
        <v>10091</v>
      </c>
      <c r="B107" s="11" t="s">
        <v>650</v>
      </c>
      <c r="C107" s="11" t="s">
        <v>82</v>
      </c>
      <c r="D107" s="11" t="s">
        <v>18</v>
      </c>
      <c r="E107" s="11" t="s">
        <v>6</v>
      </c>
      <c r="F107" s="11" t="s">
        <v>7</v>
      </c>
      <c r="G107" s="36" t="s">
        <v>491</v>
      </c>
      <c r="H107" s="11" t="s">
        <v>67</v>
      </c>
      <c r="I107" s="37" t="s">
        <v>11</v>
      </c>
      <c r="J107" s="37">
        <v>10</v>
      </c>
      <c r="K107" s="11" t="s">
        <v>20</v>
      </c>
      <c r="L107" s="11" t="s">
        <v>83</v>
      </c>
      <c r="M107" s="11" t="s">
        <v>11</v>
      </c>
      <c r="N107" s="11" t="s">
        <v>308</v>
      </c>
      <c r="O107" s="11" t="str">
        <f t="shared" si="1"/>
        <v>4MB</v>
      </c>
      <c r="P107" s="67" t="str">
        <f>IF(octime[[#This Row],[Service concerné ?]]="non concerné","",SUBSTITUTE(octime[[#This Row],[Libellé de l''horaire]],"Hor. à la carte  ",""))</f>
        <v>08h00 - 14h10 / 14h50 - 19h40</v>
      </c>
      <c r="Q107" s="41" t="str">
        <f>IFERROR(IF(O107&lt;&gt;"non concerné",CONCATENATE(D107," ",VLOOKUP(O107,Parametres!$A:$B,2,FALSE)),""),"")</f>
        <v/>
      </c>
      <c r="R107" s="203" t="str">
        <f>VLOOKUP(CONCATENATE(octime[[#This Row],[Population générique]],octime[[#This Row],[Contrat]]),Parametres!G:H,2,FALSE)</f>
        <v>Ok</v>
      </c>
      <c r="S107" s="7"/>
      <c r="T107" s="7"/>
    </row>
    <row r="108" spans="1:20" s="8" customFormat="1" x14ac:dyDescent="0.25">
      <c r="A108" s="39" t="s">
        <v>84</v>
      </c>
      <c r="B108" s="11" t="s">
        <v>651</v>
      </c>
      <c r="C108" s="11" t="s">
        <v>11</v>
      </c>
      <c r="D108" s="11" t="s">
        <v>5</v>
      </c>
      <c r="E108" s="11" t="s">
        <v>6</v>
      </c>
      <c r="F108" s="11" t="s">
        <v>7</v>
      </c>
      <c r="G108" s="36" t="s">
        <v>491</v>
      </c>
      <c r="H108" s="11" t="s">
        <v>14</v>
      </c>
      <c r="I108" s="37" t="s">
        <v>11</v>
      </c>
      <c r="J108" s="37" t="s">
        <v>11</v>
      </c>
      <c r="K108" s="11" t="s">
        <v>11</v>
      </c>
      <c r="L108" s="11" t="s">
        <v>11</v>
      </c>
      <c r="M108" s="11" t="s">
        <v>11</v>
      </c>
      <c r="N108" s="11" t="s">
        <v>14</v>
      </c>
      <c r="O108" s="11" t="str">
        <f t="shared" si="1"/>
        <v>non concerné</v>
      </c>
      <c r="P108" s="67" t="str">
        <f>IF(octime[[#This Row],[Service concerné ?]]="non concerné","",SUBSTITUTE(octime[[#This Row],[Libellé de l''horaire]],"Hor. à la carte  ",""))</f>
        <v/>
      </c>
      <c r="Q108" s="41" t="str">
        <f>IFERROR(IF(O108&lt;&gt;"non concerné",CONCATENATE(D108," ",VLOOKUP(O108,Parametres!$A:$B,2,FALSE)),""),"")</f>
        <v/>
      </c>
      <c r="R108" s="203" t="str">
        <f>VLOOKUP(CONCATENATE(octime[[#This Row],[Population générique]],octime[[#This Row],[Contrat]]),Parametres!G:H,2,FALSE)</f>
        <v>Ok</v>
      </c>
      <c r="S108" s="7"/>
      <c r="T108" s="7"/>
    </row>
    <row r="109" spans="1:20" s="8" customFormat="1" x14ac:dyDescent="0.25">
      <c r="A109" s="39" t="s">
        <v>85</v>
      </c>
      <c r="B109" s="11" t="s">
        <v>652</v>
      </c>
      <c r="C109" s="11" t="s">
        <v>11</v>
      </c>
      <c r="D109" s="11" t="s">
        <v>5</v>
      </c>
      <c r="E109" s="11" t="s">
        <v>29</v>
      </c>
      <c r="F109" s="11" t="s">
        <v>7</v>
      </c>
      <c r="G109" s="36" t="s">
        <v>491</v>
      </c>
      <c r="H109" s="11" t="s">
        <v>14</v>
      </c>
      <c r="I109" s="37" t="s">
        <v>11</v>
      </c>
      <c r="J109" s="37" t="s">
        <v>11</v>
      </c>
      <c r="K109" s="11" t="s">
        <v>11</v>
      </c>
      <c r="L109" s="11" t="s">
        <v>11</v>
      </c>
      <c r="M109" s="11" t="s">
        <v>11</v>
      </c>
      <c r="N109" s="11" t="s">
        <v>14</v>
      </c>
      <c r="O109" s="11" t="str">
        <f t="shared" si="1"/>
        <v>non concerné</v>
      </c>
      <c r="P109" s="67" t="str">
        <f>IF(octime[[#This Row],[Service concerné ?]]="non concerné","",SUBSTITUTE(octime[[#This Row],[Libellé de l''horaire]],"Hor. à la carte  ",""))</f>
        <v/>
      </c>
      <c r="Q109" s="41" t="str">
        <f>IFERROR(IF(O109&lt;&gt;"non concerné",CONCATENATE(D109," ",VLOOKUP(O109,Parametres!$A:$B,2,FALSE)),""),"")</f>
        <v/>
      </c>
      <c r="R109" s="203" t="str">
        <f>VLOOKUP(CONCATENATE(octime[[#This Row],[Population générique]],octime[[#This Row],[Contrat]]),Parametres!G:H,2,FALSE)</f>
        <v>Ok</v>
      </c>
      <c r="S109" s="7"/>
      <c r="T109" s="7"/>
    </row>
    <row r="110" spans="1:20" s="8" customFormat="1" x14ac:dyDescent="0.25">
      <c r="A110" s="39" t="s">
        <v>86</v>
      </c>
      <c r="B110" s="11" t="s">
        <v>653</v>
      </c>
      <c r="C110" s="11" t="s">
        <v>11</v>
      </c>
      <c r="D110" s="11" t="s">
        <v>5</v>
      </c>
      <c r="E110" s="11" t="s">
        <v>6</v>
      </c>
      <c r="F110" s="11" t="s">
        <v>7</v>
      </c>
      <c r="G110" s="36" t="s">
        <v>491</v>
      </c>
      <c r="H110" s="11" t="s">
        <v>14</v>
      </c>
      <c r="I110" s="37" t="s">
        <v>11</v>
      </c>
      <c r="J110" s="37" t="s">
        <v>11</v>
      </c>
      <c r="K110" s="11" t="s">
        <v>11</v>
      </c>
      <c r="L110" s="11" t="s">
        <v>11</v>
      </c>
      <c r="M110" s="11" t="s">
        <v>11</v>
      </c>
      <c r="N110" s="11" t="s">
        <v>14</v>
      </c>
      <c r="O110" s="11" t="str">
        <f t="shared" si="1"/>
        <v>non concerné</v>
      </c>
      <c r="P110" s="67" t="str">
        <f>IF(octime[[#This Row],[Service concerné ?]]="non concerné","",SUBSTITUTE(octime[[#This Row],[Libellé de l''horaire]],"Hor. à la carte  ",""))</f>
        <v/>
      </c>
      <c r="Q110" s="41" t="str">
        <f>IFERROR(IF(O110&lt;&gt;"non concerné",CONCATENATE(D110," ",VLOOKUP(O110,Parametres!$A:$B,2,FALSE)),""),"")</f>
        <v/>
      </c>
      <c r="R110" s="203" t="str">
        <f>VLOOKUP(CONCATENATE(octime[[#This Row],[Population générique]],octime[[#This Row],[Contrat]]),Parametres!G:H,2,FALSE)</f>
        <v>Ok</v>
      </c>
      <c r="S110" s="7"/>
      <c r="T110" s="7"/>
    </row>
    <row r="111" spans="1:20" s="8" customFormat="1" x14ac:dyDescent="0.25">
      <c r="A111" s="39" t="s">
        <v>87</v>
      </c>
      <c r="B111" s="11" t="s">
        <v>654</v>
      </c>
      <c r="C111" s="11" t="s">
        <v>11</v>
      </c>
      <c r="D111" s="11" t="s">
        <v>5</v>
      </c>
      <c r="E111" s="11" t="s">
        <v>6</v>
      </c>
      <c r="F111" s="11" t="s">
        <v>13</v>
      </c>
      <c r="G111" s="36" t="s">
        <v>491</v>
      </c>
      <c r="H111" s="11" t="s">
        <v>14</v>
      </c>
      <c r="I111" s="37" t="s">
        <v>11</v>
      </c>
      <c r="J111" s="37" t="s">
        <v>11</v>
      </c>
      <c r="K111" s="11" t="s">
        <v>11</v>
      </c>
      <c r="L111" s="11" t="s">
        <v>11</v>
      </c>
      <c r="M111" s="11" t="s">
        <v>11</v>
      </c>
      <c r="N111" s="11" t="s">
        <v>14</v>
      </c>
      <c r="O111" s="11" t="str">
        <f t="shared" si="1"/>
        <v>non concerné</v>
      </c>
      <c r="P111" s="67" t="str">
        <f>IF(octime[[#This Row],[Service concerné ?]]="non concerné","",SUBSTITUTE(octime[[#This Row],[Libellé de l''horaire]],"Hor. à la carte  ",""))</f>
        <v/>
      </c>
      <c r="Q111" s="41" t="str">
        <f>IFERROR(IF(O111&lt;&gt;"non concerné",CONCATENATE(D111," ",VLOOKUP(O111,Parametres!$A:$B,2,FALSE)),""),"")</f>
        <v/>
      </c>
      <c r="R111" s="203" t="str">
        <f>VLOOKUP(CONCATENATE(octime[[#This Row],[Population générique]],octime[[#This Row],[Contrat]]),Parametres!G:H,2,FALSE)</f>
        <v>Ok</v>
      </c>
      <c r="S111" s="7"/>
      <c r="T111" s="7"/>
    </row>
    <row r="112" spans="1:20" s="8" customFormat="1" x14ac:dyDescent="0.25">
      <c r="A112" s="39" t="s">
        <v>89</v>
      </c>
      <c r="B112" s="11" t="s">
        <v>655</v>
      </c>
      <c r="C112" s="11" t="s">
        <v>11</v>
      </c>
      <c r="D112" s="11" t="s">
        <v>5</v>
      </c>
      <c r="E112" s="11" t="s">
        <v>29</v>
      </c>
      <c r="F112" s="11" t="s">
        <v>7</v>
      </c>
      <c r="G112" s="36" t="s">
        <v>491</v>
      </c>
      <c r="H112" s="11" t="s">
        <v>14</v>
      </c>
      <c r="I112" s="37" t="s">
        <v>11</v>
      </c>
      <c r="J112" s="37" t="s">
        <v>11</v>
      </c>
      <c r="K112" s="11" t="s">
        <v>11</v>
      </c>
      <c r="L112" s="11" t="s">
        <v>11</v>
      </c>
      <c r="M112" s="11" t="s">
        <v>11</v>
      </c>
      <c r="N112" s="11" t="s">
        <v>14</v>
      </c>
      <c r="O112" s="11" t="str">
        <f t="shared" si="1"/>
        <v>non concerné</v>
      </c>
      <c r="P112" s="67" t="str">
        <f>IF(octime[[#This Row],[Service concerné ?]]="non concerné","",SUBSTITUTE(octime[[#This Row],[Libellé de l''horaire]],"Hor. à la carte  ",""))</f>
        <v/>
      </c>
      <c r="Q112" s="65" t="str">
        <f>IFERROR(IF(O112&lt;&gt;"non concerné",CONCATENATE(D112," ",VLOOKUP(O112,Parametres!$A:$B,2,FALSE)),""),"")</f>
        <v/>
      </c>
      <c r="R112" s="203" t="str">
        <f>VLOOKUP(CONCATENATE(octime[[#This Row],[Population générique]],octime[[#This Row],[Contrat]]),Parametres!G:H,2,FALSE)</f>
        <v>Ok</v>
      </c>
      <c r="S112" s="7"/>
      <c r="T112" s="7"/>
    </row>
    <row r="113" spans="1:20" s="8" customFormat="1" x14ac:dyDescent="0.25">
      <c r="A113" s="39" t="s">
        <v>90</v>
      </c>
      <c r="B113" s="11" t="s">
        <v>656</v>
      </c>
      <c r="C113" s="11" t="s">
        <v>11</v>
      </c>
      <c r="D113" s="11" t="s">
        <v>5</v>
      </c>
      <c r="E113" s="11" t="s">
        <v>6</v>
      </c>
      <c r="F113" s="11" t="s">
        <v>7</v>
      </c>
      <c r="G113" s="36" t="s">
        <v>491</v>
      </c>
      <c r="H113" s="11" t="s">
        <v>14</v>
      </c>
      <c r="I113" s="37" t="s">
        <v>11</v>
      </c>
      <c r="J113" s="37" t="s">
        <v>11</v>
      </c>
      <c r="K113" s="11" t="s">
        <v>11</v>
      </c>
      <c r="L113" s="11" t="s">
        <v>11</v>
      </c>
      <c r="M113" s="11" t="s">
        <v>11</v>
      </c>
      <c r="N113" s="11" t="s">
        <v>14</v>
      </c>
      <c r="O113" s="11" t="str">
        <f t="shared" si="1"/>
        <v>non concerné</v>
      </c>
      <c r="P113" s="67" t="str">
        <f>IF(octime[[#This Row],[Service concerné ?]]="non concerné","",SUBSTITUTE(octime[[#This Row],[Libellé de l''horaire]],"Hor. à la carte  ",""))</f>
        <v/>
      </c>
      <c r="Q113" s="65" t="str">
        <f>IFERROR(IF(O113&lt;&gt;"non concerné",CONCATENATE(D113," ",VLOOKUP(O113,Parametres!$A:$B,2,FALSE)),""),"")</f>
        <v/>
      </c>
      <c r="R113" s="203" t="str">
        <f>VLOOKUP(CONCATENATE(octime[[#This Row],[Population générique]],octime[[#This Row],[Contrat]]),Parametres!G:H,2,FALSE)</f>
        <v>Ok</v>
      </c>
      <c r="S113" s="7"/>
      <c r="T113" s="7"/>
    </row>
    <row r="114" spans="1:20" s="8" customFormat="1" x14ac:dyDescent="0.25">
      <c r="A114" s="39" t="s">
        <v>91</v>
      </c>
      <c r="B114" s="11" t="s">
        <v>657</v>
      </c>
      <c r="C114" s="11" t="s">
        <v>4</v>
      </c>
      <c r="D114" s="11" t="s">
        <v>16</v>
      </c>
      <c r="E114" s="11" t="s">
        <v>6</v>
      </c>
      <c r="F114" s="11" t="s">
        <v>7</v>
      </c>
      <c r="G114" s="36" t="s">
        <v>491</v>
      </c>
      <c r="H114" s="11" t="s">
        <v>8</v>
      </c>
      <c r="I114" s="37" t="s">
        <v>11</v>
      </c>
      <c r="J114" s="37">
        <v>11.67</v>
      </c>
      <c r="K114" s="11" t="s">
        <v>11</v>
      </c>
      <c r="L114" s="11" t="s">
        <v>11</v>
      </c>
      <c r="M114" s="11" t="s">
        <v>11</v>
      </c>
      <c r="N114" s="11" t="s">
        <v>309</v>
      </c>
      <c r="O114" s="11" t="str">
        <f t="shared" si="1"/>
        <v>non concerné</v>
      </c>
      <c r="P114" s="67" t="str">
        <f>IF(octime[[#This Row],[Service concerné ?]]="non concerné","",SUBSTITUTE(octime[[#This Row],[Libellé de l''horaire]],"Hor. à la carte  ",""))</f>
        <v/>
      </c>
      <c r="Q114" s="41" t="str">
        <f>IFERROR(IF(O114&lt;&gt;"non concerné",CONCATENATE(D114," ",VLOOKUP(O114,Parametres!$A:$B,2,FALSE)),""),"")</f>
        <v/>
      </c>
      <c r="R114" s="203" t="str">
        <f>VLOOKUP(CONCATENATE(octime[[#This Row],[Population générique]],octime[[#This Row],[Contrat]]),Parametres!G:H,2,FALSE)</f>
        <v>Ok</v>
      </c>
      <c r="S114" s="7"/>
      <c r="T114" s="7"/>
    </row>
    <row r="115" spans="1:20" s="8" customFormat="1" x14ac:dyDescent="0.25">
      <c r="A115" s="39" t="s">
        <v>92</v>
      </c>
      <c r="B115" s="11" t="s">
        <v>658</v>
      </c>
      <c r="C115" s="11" t="s">
        <v>11</v>
      </c>
      <c r="D115" s="11" t="s">
        <v>5</v>
      </c>
      <c r="E115" s="11" t="s">
        <v>6</v>
      </c>
      <c r="F115" s="11" t="s">
        <v>7</v>
      </c>
      <c r="G115" s="36" t="s">
        <v>491</v>
      </c>
      <c r="H115" s="11" t="s">
        <v>14</v>
      </c>
      <c r="I115" s="37" t="s">
        <v>11</v>
      </c>
      <c r="J115" s="37" t="s">
        <v>11</v>
      </c>
      <c r="K115" s="11" t="s">
        <v>11</v>
      </c>
      <c r="L115" s="11" t="s">
        <v>11</v>
      </c>
      <c r="M115" s="11" t="s">
        <v>11</v>
      </c>
      <c r="N115" s="11" t="s">
        <v>14</v>
      </c>
      <c r="O115" s="11" t="str">
        <f t="shared" si="1"/>
        <v>non concerné</v>
      </c>
      <c r="P115" s="67" t="str">
        <f>IF(octime[[#This Row],[Service concerné ?]]="non concerné","",SUBSTITUTE(octime[[#This Row],[Libellé de l''horaire]],"Hor. à la carte  ",""))</f>
        <v/>
      </c>
      <c r="Q115" s="41" t="str">
        <f>IFERROR(IF(O115&lt;&gt;"non concerné",CONCATENATE(D115," ",VLOOKUP(O115,Parametres!$A:$B,2,FALSE)),""),"")</f>
        <v/>
      </c>
      <c r="R115" s="203" t="str">
        <f>VLOOKUP(CONCATENATE(octime[[#This Row],[Population générique]],octime[[#This Row],[Contrat]]),Parametres!G:H,2,FALSE)</f>
        <v>Ok</v>
      </c>
      <c r="S115" s="7"/>
      <c r="T115" s="7"/>
    </row>
    <row r="116" spans="1:20" s="8" customFormat="1" x14ac:dyDescent="0.25">
      <c r="A116" s="39" t="s">
        <v>93</v>
      </c>
      <c r="B116" s="11" t="s">
        <v>659</v>
      </c>
      <c r="C116" s="11" t="s">
        <v>11</v>
      </c>
      <c r="D116" s="11" t="s">
        <v>5</v>
      </c>
      <c r="E116" s="11" t="s">
        <v>29</v>
      </c>
      <c r="F116" s="11" t="s">
        <v>7</v>
      </c>
      <c r="G116" s="36" t="s">
        <v>491</v>
      </c>
      <c r="H116" s="11" t="s">
        <v>14</v>
      </c>
      <c r="I116" s="37" t="s">
        <v>11</v>
      </c>
      <c r="J116" s="37" t="s">
        <v>11</v>
      </c>
      <c r="K116" s="11" t="s">
        <v>11</v>
      </c>
      <c r="L116" s="11" t="s">
        <v>11</v>
      </c>
      <c r="M116" s="11" t="s">
        <v>11</v>
      </c>
      <c r="N116" s="11" t="s">
        <v>14</v>
      </c>
      <c r="O116" s="11" t="str">
        <f t="shared" si="1"/>
        <v>non concerné</v>
      </c>
      <c r="P116" s="67" t="str">
        <f>IF(octime[[#This Row],[Service concerné ?]]="non concerné","",SUBSTITUTE(octime[[#This Row],[Libellé de l''horaire]],"Hor. à la carte  ",""))</f>
        <v/>
      </c>
      <c r="Q116" s="41" t="str">
        <f>IFERROR(IF(O116&lt;&gt;"non concerné",CONCATENATE(D116," ",VLOOKUP(O116,Parametres!$A:$B,2,FALSE)),""),"")</f>
        <v/>
      </c>
      <c r="R116" s="203" t="str">
        <f>VLOOKUP(CONCATENATE(octime[[#This Row],[Population générique]],octime[[#This Row],[Contrat]]),Parametres!G:H,2,FALSE)</f>
        <v>Ok</v>
      </c>
      <c r="S116" s="7"/>
      <c r="T116" s="7"/>
    </row>
    <row r="117" spans="1:20" s="8" customFormat="1" x14ac:dyDescent="0.25">
      <c r="A117" s="39" t="s">
        <v>94</v>
      </c>
      <c r="B117" s="11" t="s">
        <v>660</v>
      </c>
      <c r="C117" s="11" t="s">
        <v>11</v>
      </c>
      <c r="D117" s="11" t="s">
        <v>16</v>
      </c>
      <c r="E117" s="11" t="s">
        <v>6</v>
      </c>
      <c r="F117" s="11" t="s">
        <v>7</v>
      </c>
      <c r="G117" s="36" t="s">
        <v>491</v>
      </c>
      <c r="H117" s="11" t="s">
        <v>14</v>
      </c>
      <c r="I117" s="37" t="s">
        <v>11</v>
      </c>
      <c r="J117" s="37" t="s">
        <v>11</v>
      </c>
      <c r="K117" s="11" t="s">
        <v>11</v>
      </c>
      <c r="L117" s="11" t="s">
        <v>11</v>
      </c>
      <c r="M117" s="11" t="s">
        <v>11</v>
      </c>
      <c r="N117" s="11" t="s">
        <v>14</v>
      </c>
      <c r="O117" s="11" t="str">
        <f t="shared" si="1"/>
        <v>non concerné</v>
      </c>
      <c r="P117" s="67" t="str">
        <f>IF(octime[[#This Row],[Service concerné ?]]="non concerné","",SUBSTITUTE(octime[[#This Row],[Libellé de l''horaire]],"Hor. à la carte  ",""))</f>
        <v/>
      </c>
      <c r="Q117" s="41" t="str">
        <f>IFERROR(IF(O117&lt;&gt;"non concerné",CONCATENATE(D117," ",VLOOKUP(O117,Parametres!$A:$B,2,FALSE)),""),"")</f>
        <v/>
      </c>
      <c r="R117" s="203" t="str">
        <f>VLOOKUP(CONCATENATE(octime[[#This Row],[Population générique]],octime[[#This Row],[Contrat]]),Parametres!G:H,2,FALSE)</f>
        <v>Ok</v>
      </c>
      <c r="S117" s="7"/>
      <c r="T117" s="7"/>
    </row>
    <row r="118" spans="1:20" s="8" customFormat="1" x14ac:dyDescent="0.25">
      <c r="A118" s="39" t="s">
        <v>95</v>
      </c>
      <c r="B118" s="11" t="s">
        <v>661</v>
      </c>
      <c r="C118" s="11" t="s">
        <v>11</v>
      </c>
      <c r="D118" s="11" t="s">
        <v>16</v>
      </c>
      <c r="E118" s="11" t="s">
        <v>29</v>
      </c>
      <c r="F118" s="11" t="s">
        <v>13</v>
      </c>
      <c r="G118" s="36" t="s">
        <v>491</v>
      </c>
      <c r="H118" s="11" t="s">
        <v>14</v>
      </c>
      <c r="I118" s="37" t="s">
        <v>11</v>
      </c>
      <c r="J118" s="37" t="s">
        <v>11</v>
      </c>
      <c r="K118" s="11" t="s">
        <v>11</v>
      </c>
      <c r="L118" s="11" t="s">
        <v>11</v>
      </c>
      <c r="M118" s="11" t="s">
        <v>11</v>
      </c>
      <c r="N118" s="11" t="s">
        <v>14</v>
      </c>
      <c r="O118" s="11" t="str">
        <f t="shared" si="1"/>
        <v>non concerné</v>
      </c>
      <c r="P118" s="67" t="str">
        <f>IF(octime[[#This Row],[Service concerné ?]]="non concerné","",SUBSTITUTE(octime[[#This Row],[Libellé de l''horaire]],"Hor. à la carte  ",""))</f>
        <v/>
      </c>
      <c r="Q118" s="41" t="str">
        <f>IFERROR(IF(O118&lt;&gt;"non concerné",CONCATENATE(D118," ",VLOOKUP(O118,Parametres!$A:$B,2,FALSE)),""),"")</f>
        <v/>
      </c>
      <c r="R118" s="203" t="str">
        <f>VLOOKUP(CONCATENATE(octime[[#This Row],[Population générique]],octime[[#This Row],[Contrat]]),Parametres!G:H,2,FALSE)</f>
        <v>Ok</v>
      </c>
      <c r="S118" s="7"/>
      <c r="T118" s="7"/>
    </row>
    <row r="119" spans="1:20" s="8" customFormat="1" x14ac:dyDescent="0.25">
      <c r="A119" s="39" t="s">
        <v>96</v>
      </c>
      <c r="B119" s="11" t="s">
        <v>662</v>
      </c>
      <c r="C119" s="11" t="s">
        <v>11</v>
      </c>
      <c r="D119" s="11" t="s">
        <v>5</v>
      </c>
      <c r="E119" s="11" t="s">
        <v>29</v>
      </c>
      <c r="F119" s="11" t="s">
        <v>7</v>
      </c>
      <c r="G119" s="36" t="s">
        <v>491</v>
      </c>
      <c r="H119" s="11" t="s">
        <v>14</v>
      </c>
      <c r="I119" s="37" t="s">
        <v>11</v>
      </c>
      <c r="J119" s="37" t="s">
        <v>11</v>
      </c>
      <c r="K119" s="11" t="s">
        <v>11</v>
      </c>
      <c r="L119" s="11" t="s">
        <v>11</v>
      </c>
      <c r="M119" s="11" t="s">
        <v>11</v>
      </c>
      <c r="N119" s="11" t="s">
        <v>14</v>
      </c>
      <c r="O119" s="11" t="str">
        <f t="shared" si="1"/>
        <v>non concerné</v>
      </c>
      <c r="P119" s="67" t="str">
        <f>IF(octime[[#This Row],[Service concerné ?]]="non concerné","",SUBSTITUTE(octime[[#This Row],[Libellé de l''horaire]],"Hor. à la carte  ",""))</f>
        <v/>
      </c>
      <c r="Q119" s="65" t="str">
        <f>IFERROR(IF(O119&lt;&gt;"non concerné",CONCATENATE(D119," ",VLOOKUP(O119,Parametres!$A:$B,2,FALSE)),""),"")</f>
        <v/>
      </c>
      <c r="R119" s="203" t="str">
        <f>VLOOKUP(CONCATENATE(octime[[#This Row],[Population générique]],octime[[#This Row],[Contrat]]),Parametres!G:H,2,FALSE)</f>
        <v>Ok</v>
      </c>
      <c r="S119" s="7"/>
      <c r="T119" s="7"/>
    </row>
    <row r="120" spans="1:20" s="8" customFormat="1" x14ac:dyDescent="0.25">
      <c r="A120" s="40" t="s">
        <v>97</v>
      </c>
      <c r="B120" s="11" t="s">
        <v>663</v>
      </c>
      <c r="C120" s="11" t="s">
        <v>11</v>
      </c>
      <c r="D120" s="11" t="s">
        <v>5</v>
      </c>
      <c r="E120" s="11" t="s">
        <v>6</v>
      </c>
      <c r="F120" s="11" t="s">
        <v>7</v>
      </c>
      <c r="G120" s="36" t="s">
        <v>491</v>
      </c>
      <c r="H120" s="11" t="s">
        <v>14</v>
      </c>
      <c r="I120" s="37" t="s">
        <v>11</v>
      </c>
      <c r="J120" s="37" t="s">
        <v>11</v>
      </c>
      <c r="K120" s="11" t="s">
        <v>11</v>
      </c>
      <c r="L120" s="11" t="s">
        <v>11</v>
      </c>
      <c r="M120" s="11" t="s">
        <v>11</v>
      </c>
      <c r="N120" s="11" t="s">
        <v>14</v>
      </c>
      <c r="O120" s="11" t="str">
        <f t="shared" si="1"/>
        <v>non concerné</v>
      </c>
      <c r="P120" s="67" t="str">
        <f>IF(octime[[#This Row],[Service concerné ?]]="non concerné","",SUBSTITUTE(octime[[#This Row],[Libellé de l''horaire]],"Hor. à la carte  ",""))</f>
        <v/>
      </c>
      <c r="Q120" s="41" t="str">
        <f>IFERROR(IF(O120&lt;&gt;"non concerné",CONCATENATE(D120," ",VLOOKUP(O120,Parametres!$A:$B,2,FALSE)),""),"")</f>
        <v/>
      </c>
      <c r="R120" s="203" t="str">
        <f>VLOOKUP(CONCATENATE(octime[[#This Row],[Population générique]],octime[[#This Row],[Contrat]]),Parametres!G:H,2,FALSE)</f>
        <v>Ok</v>
      </c>
      <c r="S120" s="7"/>
      <c r="T120" s="7"/>
    </row>
    <row r="121" spans="1:20" s="8" customFormat="1" x14ac:dyDescent="0.25">
      <c r="A121" s="39" t="s">
        <v>98</v>
      </c>
      <c r="B121" s="11" t="s">
        <v>664</v>
      </c>
      <c r="C121" s="11" t="s">
        <v>11</v>
      </c>
      <c r="D121" s="11" t="s">
        <v>16</v>
      </c>
      <c r="E121" s="11" t="s">
        <v>6</v>
      </c>
      <c r="F121" s="11" t="s">
        <v>7</v>
      </c>
      <c r="G121" s="36" t="s">
        <v>491</v>
      </c>
      <c r="H121" s="11" t="s">
        <v>14</v>
      </c>
      <c r="I121" s="37" t="s">
        <v>11</v>
      </c>
      <c r="J121" s="37" t="s">
        <v>11</v>
      </c>
      <c r="K121" s="11" t="s">
        <v>11</v>
      </c>
      <c r="L121" s="11" t="s">
        <v>11</v>
      </c>
      <c r="M121" s="11" t="s">
        <v>11</v>
      </c>
      <c r="N121" s="11" t="s">
        <v>14</v>
      </c>
      <c r="O121" s="11" t="str">
        <f t="shared" si="1"/>
        <v>non concerné</v>
      </c>
      <c r="P121" s="67" t="str">
        <f>IF(octime[[#This Row],[Service concerné ?]]="non concerné","",SUBSTITUTE(octime[[#This Row],[Libellé de l''horaire]],"Hor. à la carte  ",""))</f>
        <v/>
      </c>
      <c r="Q121" s="41" t="str">
        <f>IFERROR(IF(O121&lt;&gt;"non concerné",CONCATENATE(D121," ",VLOOKUP(O121,Parametres!$A:$B,2,FALSE)),""),"")</f>
        <v/>
      </c>
      <c r="R121" s="203" t="str">
        <f>VLOOKUP(CONCATENATE(octime[[#This Row],[Population générique]],octime[[#This Row],[Contrat]]),Parametres!G:H,2,FALSE)</f>
        <v>Ok</v>
      </c>
      <c r="S121" s="7"/>
      <c r="T121" s="7"/>
    </row>
    <row r="122" spans="1:20" s="8" customFormat="1" x14ac:dyDescent="0.25">
      <c r="A122" s="39">
        <v>10969</v>
      </c>
      <c r="B122" s="11" t="s">
        <v>665</v>
      </c>
      <c r="C122" s="11" t="s">
        <v>99</v>
      </c>
      <c r="D122" s="11" t="s">
        <v>5</v>
      </c>
      <c r="E122" s="11" t="s">
        <v>6</v>
      </c>
      <c r="F122" s="11" t="s">
        <v>7</v>
      </c>
      <c r="G122" s="36" t="s">
        <v>491</v>
      </c>
      <c r="H122" s="11" t="s">
        <v>26</v>
      </c>
      <c r="I122" s="37" t="s">
        <v>11</v>
      </c>
      <c r="J122" s="37">
        <v>7</v>
      </c>
      <c r="K122" s="11" t="s">
        <v>9</v>
      </c>
      <c r="L122" s="11" t="s">
        <v>69</v>
      </c>
      <c r="M122" s="11" t="s">
        <v>11</v>
      </c>
      <c r="N122" s="11" t="s">
        <v>310</v>
      </c>
      <c r="O122" s="11" t="str">
        <f t="shared" si="1"/>
        <v>SCI3</v>
      </c>
      <c r="P122" s="67" t="str">
        <f>IF(octime[[#This Row],[Service concerné ?]]="non concerné","",SUBSTITUTE(octime[[#This Row],[Libellé de l''horaire]],"Hor. à la carte  ",""))</f>
        <v>09h00 - 17h00</v>
      </c>
      <c r="Q122" s="41" t="str">
        <f>IFERROR(IF(O122&lt;&gt;"non concerné",CONCATENATE(D122," ",VLOOKUP(O122,Parametres!$A:$B,2,FALSE)),""),"")</f>
        <v>IDE SSPICARDIO</v>
      </c>
      <c r="R122" s="203" t="str">
        <f>VLOOKUP(CONCATENATE(octime[[#This Row],[Population générique]],octime[[#This Row],[Contrat]]),Parametres!G:H,2,FALSE)</f>
        <v>Ok</v>
      </c>
      <c r="S122" s="7"/>
      <c r="T122" s="7"/>
    </row>
    <row r="123" spans="1:20" s="8" customFormat="1" x14ac:dyDescent="0.25">
      <c r="A123" s="39">
        <v>10067</v>
      </c>
      <c r="B123" s="11" t="s">
        <v>666</v>
      </c>
      <c r="C123" s="11" t="s">
        <v>11</v>
      </c>
      <c r="D123" s="11" t="s">
        <v>18</v>
      </c>
      <c r="E123" s="11" t="s">
        <v>6</v>
      </c>
      <c r="F123" s="11" t="s">
        <v>7</v>
      </c>
      <c r="G123" s="36" t="s">
        <v>491</v>
      </c>
      <c r="H123" s="11" t="s">
        <v>14</v>
      </c>
      <c r="I123" s="37" t="s">
        <v>11</v>
      </c>
      <c r="J123" s="37" t="s">
        <v>11</v>
      </c>
      <c r="K123" s="11" t="s">
        <v>11</v>
      </c>
      <c r="L123" s="11" t="s">
        <v>11</v>
      </c>
      <c r="M123" s="11" t="s">
        <v>11</v>
      </c>
      <c r="N123" s="11" t="s">
        <v>289</v>
      </c>
      <c r="O123" s="11" t="str">
        <f t="shared" si="1"/>
        <v>non concerné</v>
      </c>
      <c r="P123" s="67" t="str">
        <f>IF(octime[[#This Row],[Service concerné ?]]="non concerné","",SUBSTITUTE(octime[[#This Row],[Libellé de l''horaire]],"Hor. à la carte  ",""))</f>
        <v/>
      </c>
      <c r="Q123" s="41" t="str">
        <f>IFERROR(IF(O123&lt;&gt;"non concerné",CONCATENATE(D123," ",VLOOKUP(O123,Parametres!$A:$B,2,FALSE)),""),"")</f>
        <v/>
      </c>
      <c r="R123" s="203" t="str">
        <f>VLOOKUP(CONCATENATE(octime[[#This Row],[Population générique]],octime[[#This Row],[Contrat]]),Parametres!G:H,2,FALSE)</f>
        <v>Ok</v>
      </c>
      <c r="S123" s="7"/>
      <c r="T123" s="7"/>
    </row>
    <row r="124" spans="1:20" s="8" customFormat="1" x14ac:dyDescent="0.25">
      <c r="A124" s="40">
        <v>10098</v>
      </c>
      <c r="B124" s="11" t="s">
        <v>667</v>
      </c>
      <c r="C124" s="11" t="s">
        <v>11</v>
      </c>
      <c r="D124" s="11" t="s">
        <v>5</v>
      </c>
      <c r="E124" s="11" t="s">
        <v>6</v>
      </c>
      <c r="F124" s="11" t="s">
        <v>7</v>
      </c>
      <c r="G124" s="36" t="s">
        <v>491</v>
      </c>
      <c r="H124" s="11" t="s">
        <v>14</v>
      </c>
      <c r="I124" s="37" t="s">
        <v>11</v>
      </c>
      <c r="J124" s="37" t="s">
        <v>11</v>
      </c>
      <c r="K124" s="11" t="s">
        <v>11</v>
      </c>
      <c r="L124" s="11" t="s">
        <v>11</v>
      </c>
      <c r="M124" s="11" t="s">
        <v>11</v>
      </c>
      <c r="N124" s="11" t="s">
        <v>14</v>
      </c>
      <c r="O124" s="11" t="str">
        <f t="shared" si="1"/>
        <v>non concerné</v>
      </c>
      <c r="P124" s="67" t="str">
        <f>IF(octime[[#This Row],[Service concerné ?]]="non concerné","",SUBSTITUTE(octime[[#This Row],[Libellé de l''horaire]],"Hor. à la carte  ",""))</f>
        <v/>
      </c>
      <c r="Q124" s="41" t="str">
        <f>IFERROR(IF(O124&lt;&gt;"non concerné",CONCATENATE(D124," ",VLOOKUP(O124,Parametres!$A:$B,2,FALSE)),""),"")</f>
        <v/>
      </c>
      <c r="R124" s="203" t="str">
        <f>VLOOKUP(CONCATENATE(octime[[#This Row],[Population générique]],octime[[#This Row],[Contrat]]),Parametres!G:H,2,FALSE)</f>
        <v>Ok</v>
      </c>
      <c r="S124" s="7"/>
      <c r="T124" s="7"/>
    </row>
    <row r="125" spans="1:20" s="8" customFormat="1" x14ac:dyDescent="0.25">
      <c r="A125" s="39">
        <v>10129</v>
      </c>
      <c r="B125" s="11" t="s">
        <v>668</v>
      </c>
      <c r="C125" s="11" t="s">
        <v>11</v>
      </c>
      <c r="D125" s="11" t="s">
        <v>16</v>
      </c>
      <c r="E125" s="11" t="s">
        <v>6</v>
      </c>
      <c r="F125" s="11" t="s">
        <v>7</v>
      </c>
      <c r="G125" s="36" t="s">
        <v>491</v>
      </c>
      <c r="H125" s="11" t="s">
        <v>14</v>
      </c>
      <c r="I125" s="37" t="s">
        <v>11</v>
      </c>
      <c r="J125" s="37" t="s">
        <v>11</v>
      </c>
      <c r="K125" s="11" t="s">
        <v>11</v>
      </c>
      <c r="L125" s="11" t="s">
        <v>11</v>
      </c>
      <c r="M125" s="11" t="s">
        <v>11</v>
      </c>
      <c r="N125" s="11" t="s">
        <v>296</v>
      </c>
      <c r="O125" s="11" t="str">
        <f t="shared" si="1"/>
        <v>non concerné</v>
      </c>
      <c r="P125" s="67" t="str">
        <f>IF(octime[[#This Row],[Service concerné ?]]="non concerné","",SUBSTITUTE(octime[[#This Row],[Libellé de l''horaire]],"Hor. à la carte  ",""))</f>
        <v/>
      </c>
      <c r="Q125" s="41" t="str">
        <f>IFERROR(IF(O125&lt;&gt;"non concerné",CONCATENATE(D125," ",VLOOKUP(O125,Parametres!$A:$B,2,FALSE)),""),"")</f>
        <v/>
      </c>
      <c r="R125" s="203" t="str">
        <f>VLOOKUP(CONCATENATE(octime[[#This Row],[Population générique]],octime[[#This Row],[Contrat]]),Parametres!G:H,2,FALSE)</f>
        <v>Ok</v>
      </c>
      <c r="S125" s="7"/>
      <c r="T125" s="7"/>
    </row>
    <row r="126" spans="1:20" s="8" customFormat="1" x14ac:dyDescent="0.25">
      <c r="A126" s="39">
        <v>10269</v>
      </c>
      <c r="B126" s="11" t="s">
        <v>669</v>
      </c>
      <c r="C126" s="11" t="s">
        <v>33</v>
      </c>
      <c r="D126" s="11" t="s">
        <v>5</v>
      </c>
      <c r="E126" s="11" t="s">
        <v>29</v>
      </c>
      <c r="F126" s="11" t="s">
        <v>7</v>
      </c>
      <c r="G126" s="36" t="s">
        <v>491</v>
      </c>
      <c r="H126" s="11" t="s">
        <v>34</v>
      </c>
      <c r="I126" s="37" t="s">
        <v>11</v>
      </c>
      <c r="J126" s="37">
        <v>12</v>
      </c>
      <c r="K126" s="11" t="s">
        <v>9</v>
      </c>
      <c r="L126" s="11" t="s">
        <v>15</v>
      </c>
      <c r="M126" s="11" t="s">
        <v>11</v>
      </c>
      <c r="N126" s="11" t="s">
        <v>291</v>
      </c>
      <c r="O126" s="11" t="str">
        <f t="shared" si="1"/>
        <v>USIN</v>
      </c>
      <c r="P126" s="67" t="str">
        <f>IF(octime[[#This Row],[Service concerné ?]]="non concerné","",SUBSTITUTE(octime[[#This Row],[Libellé de l''horaire]],"Hor. à la carte  ",""))</f>
        <v>20h00 - 08h00</v>
      </c>
      <c r="Q126" s="41" t="str">
        <f>IFERROR(IF(O126&lt;&gt;"non concerné",CONCATENATE(D126," ",VLOOKUP(O126,Parametres!$A:$B,2,FALSE)),""),"")</f>
        <v>IDE USICN</v>
      </c>
      <c r="R126" s="203" t="str">
        <f>VLOOKUP(CONCATENATE(octime[[#This Row],[Population générique]],octime[[#This Row],[Contrat]]),Parametres!G:H,2,FALSE)</f>
        <v>Ok</v>
      </c>
      <c r="S126" s="7"/>
      <c r="T126" s="7"/>
    </row>
    <row r="127" spans="1:20" s="8" customFormat="1" x14ac:dyDescent="0.25">
      <c r="A127" s="39">
        <v>10054</v>
      </c>
      <c r="B127" s="11" t="s">
        <v>670</v>
      </c>
      <c r="C127" s="11" t="s">
        <v>11</v>
      </c>
      <c r="D127" s="11" t="s">
        <v>16</v>
      </c>
      <c r="E127" s="11" t="s">
        <v>29</v>
      </c>
      <c r="F127" s="11" t="s">
        <v>7</v>
      </c>
      <c r="G127" s="36" t="s">
        <v>491</v>
      </c>
      <c r="H127" s="11" t="s">
        <v>14</v>
      </c>
      <c r="I127" s="37" t="s">
        <v>11</v>
      </c>
      <c r="J127" s="37" t="s">
        <v>11</v>
      </c>
      <c r="K127" s="11" t="s">
        <v>11</v>
      </c>
      <c r="L127" s="11" t="s">
        <v>11</v>
      </c>
      <c r="M127" s="11" t="s">
        <v>11</v>
      </c>
      <c r="N127" s="11" t="s">
        <v>14</v>
      </c>
      <c r="O127" s="11" t="str">
        <f t="shared" si="1"/>
        <v>non concerné</v>
      </c>
      <c r="P127" s="67" t="str">
        <f>IF(octime[[#This Row],[Service concerné ?]]="non concerné","",SUBSTITUTE(octime[[#This Row],[Libellé de l''horaire]],"Hor. à la carte  ",""))</f>
        <v/>
      </c>
      <c r="Q127" s="41" t="str">
        <f>IFERROR(IF(O127&lt;&gt;"non concerné",CONCATENATE(D127," ",VLOOKUP(O127,Parametres!$A:$B,2,FALSE)),""),"")</f>
        <v/>
      </c>
      <c r="R127" s="203" t="str">
        <f>VLOOKUP(CONCATENATE(octime[[#This Row],[Population générique]],octime[[#This Row],[Contrat]]),Parametres!G:H,2,FALSE)</f>
        <v>Ok</v>
      </c>
      <c r="S127" s="7"/>
      <c r="T127" s="7"/>
    </row>
    <row r="128" spans="1:20" s="8" customFormat="1" x14ac:dyDescent="0.25">
      <c r="A128" s="39" t="s">
        <v>100</v>
      </c>
      <c r="B128" s="11" t="s">
        <v>671</v>
      </c>
      <c r="C128" s="11" t="s">
        <v>11</v>
      </c>
      <c r="D128" s="11" t="s">
        <v>16</v>
      </c>
      <c r="E128" s="11" t="s">
        <v>12</v>
      </c>
      <c r="F128" s="11" t="s">
        <v>13</v>
      </c>
      <c r="G128" s="36" t="s">
        <v>491</v>
      </c>
      <c r="H128" s="11" t="s">
        <v>14</v>
      </c>
      <c r="I128" s="37" t="s">
        <v>11</v>
      </c>
      <c r="J128" s="37" t="s">
        <v>11</v>
      </c>
      <c r="K128" s="11" t="s">
        <v>11</v>
      </c>
      <c r="L128" s="11" t="s">
        <v>11</v>
      </c>
      <c r="M128" s="11" t="s">
        <v>11</v>
      </c>
      <c r="N128" s="11" t="s">
        <v>14</v>
      </c>
      <c r="O128" s="11" t="str">
        <f t="shared" si="1"/>
        <v>non concerné</v>
      </c>
      <c r="P128" s="67" t="str">
        <f>IF(octime[[#This Row],[Service concerné ?]]="non concerné","",SUBSTITUTE(octime[[#This Row],[Libellé de l''horaire]],"Hor. à la carte  ",""))</f>
        <v/>
      </c>
      <c r="Q128" s="41" t="str">
        <f>IFERROR(IF(O128&lt;&gt;"non concerné",CONCATENATE(D128," ",VLOOKUP(O128,Parametres!$A:$B,2,FALSE)),""),"")</f>
        <v/>
      </c>
      <c r="R128" s="203" t="str">
        <f>VLOOKUP(CONCATENATE(octime[[#This Row],[Population générique]],octime[[#This Row],[Contrat]]),Parametres!G:H,2,FALSE)</f>
        <v>Ok</v>
      </c>
      <c r="S128" s="7"/>
      <c r="T128" s="7"/>
    </row>
    <row r="129" spans="1:20" s="8" customFormat="1" x14ac:dyDescent="0.25">
      <c r="A129" s="39">
        <v>10096</v>
      </c>
      <c r="B129" s="11" t="s">
        <v>672</v>
      </c>
      <c r="C129" s="11" t="s">
        <v>50</v>
      </c>
      <c r="D129" s="11" t="s">
        <v>16</v>
      </c>
      <c r="E129" s="11" t="s">
        <v>29</v>
      </c>
      <c r="F129" s="11" t="s">
        <v>7</v>
      </c>
      <c r="G129" s="36" t="s">
        <v>491</v>
      </c>
      <c r="H129" s="11" t="s">
        <v>34</v>
      </c>
      <c r="I129" s="37" t="s">
        <v>11</v>
      </c>
      <c r="J129" s="37">
        <v>12</v>
      </c>
      <c r="K129" s="11" t="s">
        <v>11</v>
      </c>
      <c r="L129" s="11" t="s">
        <v>11</v>
      </c>
      <c r="M129" s="11" t="s">
        <v>11</v>
      </c>
      <c r="N129" s="11" t="s">
        <v>484</v>
      </c>
      <c r="O129" s="11" t="str">
        <f t="shared" si="1"/>
        <v>non concerné</v>
      </c>
      <c r="P129" s="67" t="str">
        <f>IF(octime[[#This Row],[Service concerné ?]]="non concerné","",SUBSTITUTE(octime[[#This Row],[Libellé de l''horaire]],"Hor. à la carte  ",""))</f>
        <v/>
      </c>
      <c r="Q129" s="41" t="str">
        <f>IFERROR(IF(O129&lt;&gt;"non concerné",CONCATENATE(D129," ",VLOOKUP(O129,Parametres!$A:$B,2,FALSE)),""),"")</f>
        <v/>
      </c>
      <c r="R129" s="203" t="str">
        <f>VLOOKUP(CONCATENATE(octime[[#This Row],[Population générique]],octime[[#This Row],[Contrat]]),Parametres!G:H,2,FALSE)</f>
        <v>Ok</v>
      </c>
      <c r="S129" s="7"/>
      <c r="T129" s="7"/>
    </row>
    <row r="130" spans="1:20" s="8" customFormat="1" x14ac:dyDescent="0.25">
      <c r="A130" s="39">
        <v>12026</v>
      </c>
      <c r="B130" s="11" t="s">
        <v>673</v>
      </c>
      <c r="C130" s="11" t="s">
        <v>101</v>
      </c>
      <c r="D130" s="11" t="s">
        <v>5</v>
      </c>
      <c r="E130" s="11" t="s">
        <v>6</v>
      </c>
      <c r="F130" s="11" t="s">
        <v>7</v>
      </c>
      <c r="G130" s="36" t="s">
        <v>491</v>
      </c>
      <c r="H130" s="11" t="s">
        <v>8</v>
      </c>
      <c r="I130" s="37" t="s">
        <v>11</v>
      </c>
      <c r="J130" s="37">
        <v>11.67</v>
      </c>
      <c r="K130" s="11" t="s">
        <v>9</v>
      </c>
      <c r="L130" s="11" t="s">
        <v>36</v>
      </c>
      <c r="M130" s="11" t="s">
        <v>11</v>
      </c>
      <c r="N130" s="11" t="s">
        <v>457</v>
      </c>
      <c r="O130" s="11" t="str">
        <f t="shared" si="1"/>
        <v>INTC</v>
      </c>
      <c r="P130" s="67" t="str">
        <f>IF(octime[[#This Row],[Service concerné ?]]="non concerné","",SUBSTITUTE(octime[[#This Row],[Libellé de l''horaire]],"Hor. à la carte  ",""))</f>
        <v>07h50 - 20h10</v>
      </c>
      <c r="Q130" s="41" t="str">
        <f>IFERROR(IF(O130&lt;&gt;"non concerné",CONCATENATE(D130," ",VLOOKUP(O130,Parametres!$A:$B,2,FALSE)),""),"")</f>
        <v>IDE USC</v>
      </c>
      <c r="R130" s="203" t="str">
        <f>VLOOKUP(CONCATENATE(octime[[#This Row],[Population générique]],octime[[#This Row],[Contrat]]),Parametres!G:H,2,FALSE)</f>
        <v>Ok</v>
      </c>
      <c r="S130" s="7"/>
      <c r="T130" s="7"/>
    </row>
    <row r="131" spans="1:20" s="8" customFormat="1" x14ac:dyDescent="0.25">
      <c r="A131" s="39">
        <v>11731</v>
      </c>
      <c r="B131" s="11" t="s">
        <v>674</v>
      </c>
      <c r="C131" s="11" t="s">
        <v>11</v>
      </c>
      <c r="D131" s="11" t="s">
        <v>5</v>
      </c>
      <c r="E131" s="11" t="s">
        <v>12</v>
      </c>
      <c r="F131" s="11">
        <v>0</v>
      </c>
      <c r="G131" s="36" t="s">
        <v>491</v>
      </c>
      <c r="H131" s="11" t="s">
        <v>14</v>
      </c>
      <c r="I131" s="37" t="s">
        <v>11</v>
      </c>
      <c r="J131" s="37" t="s">
        <v>11</v>
      </c>
      <c r="K131" s="11" t="s">
        <v>11</v>
      </c>
      <c r="L131" s="11" t="s">
        <v>11</v>
      </c>
      <c r="M131" s="11" t="s">
        <v>11</v>
      </c>
      <c r="N131" s="11" t="s">
        <v>14</v>
      </c>
      <c r="O131" s="11" t="str">
        <f t="shared" si="1"/>
        <v>non concerné</v>
      </c>
      <c r="P131" s="67" t="str">
        <f>IF(octime[[#This Row],[Service concerné ?]]="non concerné","",SUBSTITUTE(octime[[#This Row],[Libellé de l''horaire]],"Hor. à la carte  ",""))</f>
        <v/>
      </c>
      <c r="Q131" s="41" t="str">
        <f>IFERROR(IF(O131&lt;&gt;"non concerné",CONCATENATE(D131," ",VLOOKUP(O131,Parametres!$A:$B,2,FALSE)),""),"")</f>
        <v/>
      </c>
      <c r="R131" s="198" t="str">
        <f>VLOOKUP(CONCATENATE(octime[[#This Row],[Population générique]],octime[[#This Row],[Contrat]]),Parametres!G:H,2,FALSE)</f>
        <v>Anomalie type de contrat</v>
      </c>
      <c r="S131" s="7"/>
      <c r="T131" s="7"/>
    </row>
    <row r="132" spans="1:20" s="8" customFormat="1" x14ac:dyDescent="0.25">
      <c r="A132" s="39">
        <v>11026</v>
      </c>
      <c r="B132" s="11" t="s">
        <v>675</v>
      </c>
      <c r="C132" s="11" t="s">
        <v>227</v>
      </c>
      <c r="D132" s="11" t="s">
        <v>18</v>
      </c>
      <c r="E132" s="11" t="s">
        <v>6</v>
      </c>
      <c r="F132" s="11" t="s">
        <v>7</v>
      </c>
      <c r="G132" s="36" t="s">
        <v>491</v>
      </c>
      <c r="H132" s="11" t="s">
        <v>163</v>
      </c>
      <c r="I132" s="37" t="s">
        <v>11</v>
      </c>
      <c r="J132" s="37">
        <v>10.5</v>
      </c>
      <c r="K132" s="11" t="s">
        <v>11</v>
      </c>
      <c r="L132" s="11" t="s">
        <v>11</v>
      </c>
      <c r="M132" s="11" t="s">
        <v>11</v>
      </c>
      <c r="N132" s="11" t="s">
        <v>289</v>
      </c>
      <c r="O132" s="11" t="str">
        <f t="shared" si="1"/>
        <v>non concerné</v>
      </c>
      <c r="P132" s="67" t="str">
        <f>IF(octime[[#This Row],[Service concerné ?]]="non concerné","",SUBSTITUTE(octime[[#This Row],[Libellé de l''horaire]],"Hor. à la carte  ",""))</f>
        <v/>
      </c>
      <c r="Q132" s="41" t="str">
        <f>IFERROR(IF(O132&lt;&gt;"non concerné",CONCATENATE(D132," ",VLOOKUP(O132,Parametres!$A:$B,2,FALSE)),""),"")</f>
        <v/>
      </c>
      <c r="R132" s="203" t="str">
        <f>VLOOKUP(CONCATENATE(octime[[#This Row],[Population générique]],octime[[#This Row],[Contrat]]),Parametres!G:H,2,FALSE)</f>
        <v>Ok</v>
      </c>
      <c r="S132" s="7"/>
      <c r="T132" s="7"/>
    </row>
    <row r="133" spans="1:20" s="8" customFormat="1" x14ac:dyDescent="0.25">
      <c r="A133" s="39">
        <v>11167</v>
      </c>
      <c r="B133" s="11" t="s">
        <v>676</v>
      </c>
      <c r="C133" s="11" t="s">
        <v>61</v>
      </c>
      <c r="D133" s="11" t="s">
        <v>5</v>
      </c>
      <c r="E133" s="11" t="s">
        <v>29</v>
      </c>
      <c r="F133" s="11" t="s">
        <v>7</v>
      </c>
      <c r="G133" s="36" t="s">
        <v>491</v>
      </c>
      <c r="H133" s="11" t="s">
        <v>34</v>
      </c>
      <c r="I133" s="37" t="s">
        <v>11</v>
      </c>
      <c r="J133" s="37">
        <v>12</v>
      </c>
      <c r="K133" s="11" t="s">
        <v>9</v>
      </c>
      <c r="L133" s="11" t="s">
        <v>47</v>
      </c>
      <c r="M133" s="11" t="s">
        <v>451</v>
      </c>
      <c r="N133" s="11" t="s">
        <v>303</v>
      </c>
      <c r="O133" s="11" t="str">
        <f t="shared" si="1"/>
        <v>REAN</v>
      </c>
      <c r="P133" s="67" t="str">
        <f>IF(octime[[#This Row],[Service concerné ?]]="non concerné","",SUBSTITUTE(octime[[#This Row],[Libellé de l''horaire]],"Hor. à la carte  ",""))</f>
        <v>20h00 - 08h00</v>
      </c>
      <c r="Q133" s="41" t="str">
        <f>IFERROR(IF(O133&lt;&gt;"non concerné",CONCATENATE(D133," ",VLOOKUP(O133,Parametres!$A:$B,2,FALSE)),""),"")</f>
        <v>IDE REAN</v>
      </c>
      <c r="R133" s="203" t="str">
        <f>VLOOKUP(CONCATENATE(octime[[#This Row],[Population générique]],octime[[#This Row],[Contrat]]),Parametres!G:H,2,FALSE)</f>
        <v>Ok</v>
      </c>
      <c r="S133" s="7"/>
      <c r="T133" s="7"/>
    </row>
    <row r="134" spans="1:20" s="8" customFormat="1" x14ac:dyDescent="0.25">
      <c r="A134" s="39">
        <v>11460</v>
      </c>
      <c r="B134" s="11" t="s">
        <v>677</v>
      </c>
      <c r="C134" s="11" t="s">
        <v>11</v>
      </c>
      <c r="D134" s="11" t="s">
        <v>5</v>
      </c>
      <c r="E134" s="11" t="s">
        <v>6</v>
      </c>
      <c r="F134" s="11" t="s">
        <v>7</v>
      </c>
      <c r="G134" s="36" t="s">
        <v>491</v>
      </c>
      <c r="H134" s="11" t="s">
        <v>14</v>
      </c>
      <c r="I134" s="37" t="s">
        <v>11</v>
      </c>
      <c r="J134" s="37" t="s">
        <v>11</v>
      </c>
      <c r="K134" s="11" t="s">
        <v>11</v>
      </c>
      <c r="L134" s="11" t="s">
        <v>11</v>
      </c>
      <c r="M134" s="11" t="s">
        <v>11</v>
      </c>
      <c r="N134" s="11" t="s">
        <v>14</v>
      </c>
      <c r="O134" s="11" t="str">
        <f t="shared" si="1"/>
        <v>non concerné</v>
      </c>
      <c r="P134" s="67" t="str">
        <f>IF(octime[[#This Row],[Service concerné ?]]="non concerné","",SUBSTITUTE(octime[[#This Row],[Libellé de l''horaire]],"Hor. à la carte  ",""))</f>
        <v/>
      </c>
      <c r="Q134" s="41" t="str">
        <f>IFERROR(IF(O134&lt;&gt;"non concerné",CONCATENATE(D134," ",VLOOKUP(O134,Parametres!$A:$B,2,FALSE)),""),"")</f>
        <v/>
      </c>
      <c r="R134" s="203" t="str">
        <f>VLOOKUP(CONCATENATE(octime[[#This Row],[Population générique]],octime[[#This Row],[Contrat]]),Parametres!G:H,2,FALSE)</f>
        <v>Ok</v>
      </c>
      <c r="S134" s="7"/>
      <c r="T134" s="7"/>
    </row>
    <row r="135" spans="1:20" s="8" customFormat="1" x14ac:dyDescent="0.25">
      <c r="A135" s="39">
        <v>11905</v>
      </c>
      <c r="B135" s="11" t="s">
        <v>678</v>
      </c>
      <c r="C135" s="11" t="s">
        <v>71</v>
      </c>
      <c r="D135" s="11" t="s">
        <v>16</v>
      </c>
      <c r="E135" s="11" t="s">
        <v>12</v>
      </c>
      <c r="F135" s="11" t="s">
        <v>13</v>
      </c>
      <c r="G135" s="36" t="s">
        <v>491</v>
      </c>
      <c r="H135" s="11" t="s">
        <v>72</v>
      </c>
      <c r="I135" s="37">
        <v>7</v>
      </c>
      <c r="J135" s="37">
        <v>7</v>
      </c>
      <c r="K135" s="11" t="s">
        <v>9</v>
      </c>
      <c r="L135" s="11" t="s">
        <v>43</v>
      </c>
      <c r="M135" s="11" t="s">
        <v>463</v>
      </c>
      <c r="N135" s="11" t="s">
        <v>464</v>
      </c>
      <c r="O135" s="11" t="str">
        <f t="shared" si="1"/>
        <v>HJS</v>
      </c>
      <c r="P135" s="67" t="str">
        <f>IF(octime[[#This Row],[Service concerné ?]]="non concerné","",SUBSTITUTE(octime[[#This Row],[Libellé de l''horaire]],"Hor. à la carte  ",""))</f>
        <v>13h00 - 20h00</v>
      </c>
      <c r="Q135" s="41" t="str">
        <f>IFERROR(IF(O135&lt;&gt;"non concerné",CONCATENATE(D135," ",VLOOKUP(O135,Parametres!$A:$B,2,FALSE)),""),"")</f>
        <v>AIDE SOIGNANT AMBU</v>
      </c>
      <c r="R135" s="203" t="str">
        <f>VLOOKUP(CONCATENATE(octime[[#This Row],[Population générique]],octime[[#This Row],[Contrat]]),Parametres!G:H,2,FALSE)</f>
        <v>Ok</v>
      </c>
      <c r="S135" s="7"/>
      <c r="T135" s="7"/>
    </row>
    <row r="136" spans="1:20" s="8" customFormat="1" x14ac:dyDescent="0.25">
      <c r="A136" s="39" t="s">
        <v>107</v>
      </c>
      <c r="B136" s="11" t="s">
        <v>679</v>
      </c>
      <c r="C136" s="11" t="s">
        <v>11</v>
      </c>
      <c r="D136" s="11" t="s">
        <v>5</v>
      </c>
      <c r="E136" s="11" t="s">
        <v>30</v>
      </c>
      <c r="F136" s="11" t="s">
        <v>31</v>
      </c>
      <c r="G136" s="36" t="s">
        <v>491</v>
      </c>
      <c r="H136" s="11" t="s">
        <v>14</v>
      </c>
      <c r="I136" s="37" t="s">
        <v>11</v>
      </c>
      <c r="J136" s="37" t="s">
        <v>11</v>
      </c>
      <c r="K136" s="11" t="s">
        <v>11</v>
      </c>
      <c r="L136" s="11" t="s">
        <v>11</v>
      </c>
      <c r="M136" s="11" t="s">
        <v>11</v>
      </c>
      <c r="N136" s="11" t="s">
        <v>14</v>
      </c>
      <c r="O136" s="11" t="str">
        <f t="shared" si="1"/>
        <v>non concerné</v>
      </c>
      <c r="P136" s="67" t="str">
        <f>IF(octime[[#This Row],[Service concerné ?]]="non concerné","",SUBSTITUTE(octime[[#This Row],[Libellé de l''horaire]],"Hor. à la carte  ",""))</f>
        <v/>
      </c>
      <c r="Q136" s="41" t="str">
        <f>IFERROR(IF(O136&lt;&gt;"non concerné",CONCATENATE(D136," ",VLOOKUP(O136,Parametres!$A:$B,2,FALSE)),""),"")</f>
        <v/>
      </c>
      <c r="R136" s="203" t="str">
        <f>VLOOKUP(CONCATENATE(octime[[#This Row],[Population générique]],octime[[#This Row],[Contrat]]),Parametres!G:H,2,FALSE)</f>
        <v>Ok</v>
      </c>
      <c r="S136" s="7"/>
      <c r="T136" s="7"/>
    </row>
    <row r="137" spans="1:20" s="8" customFormat="1" x14ac:dyDescent="0.25">
      <c r="A137" s="39">
        <v>11533</v>
      </c>
      <c r="B137" s="11" t="s">
        <v>680</v>
      </c>
      <c r="C137" s="11" t="s">
        <v>11</v>
      </c>
      <c r="D137" s="11" t="s">
        <v>5</v>
      </c>
      <c r="E137" s="11" t="s">
        <v>12</v>
      </c>
      <c r="F137" s="11" t="s">
        <v>13</v>
      </c>
      <c r="G137" s="36" t="s">
        <v>491</v>
      </c>
      <c r="H137" s="11" t="s">
        <v>14</v>
      </c>
      <c r="I137" s="37" t="s">
        <v>11</v>
      </c>
      <c r="J137" s="37" t="s">
        <v>11</v>
      </c>
      <c r="K137" s="11" t="s">
        <v>11</v>
      </c>
      <c r="L137" s="11" t="s">
        <v>11</v>
      </c>
      <c r="M137" s="11" t="s">
        <v>11</v>
      </c>
      <c r="N137" s="11" t="s">
        <v>14</v>
      </c>
      <c r="O137" s="11" t="str">
        <f t="shared" ref="O137:O200" si="2">IF(EXACT((IFERROR(LEFT(N137,FIND(" ",N137)-1),N137)),C137)=FALSE,"non concerné",(IFERROR(LEFT(N137,FIND(" ",N137)-1),N137)))</f>
        <v>non concerné</v>
      </c>
      <c r="P137" s="67" t="str">
        <f>IF(octime[[#This Row],[Service concerné ?]]="non concerné","",SUBSTITUTE(octime[[#This Row],[Libellé de l''horaire]],"Hor. à la carte  ",""))</f>
        <v/>
      </c>
      <c r="Q137" s="41" t="str">
        <f>IFERROR(IF(O137&lt;&gt;"non concerné",CONCATENATE(D137," ",VLOOKUP(O137,Parametres!$A:$B,2,FALSE)),""),"")</f>
        <v/>
      </c>
      <c r="R137" s="203" t="str">
        <f>VLOOKUP(CONCATENATE(octime[[#This Row],[Population générique]],octime[[#This Row],[Contrat]]),Parametres!G:H,2,FALSE)</f>
        <v>Ok</v>
      </c>
      <c r="S137" s="7"/>
      <c r="T137" s="7"/>
    </row>
    <row r="138" spans="1:20" s="8" customFormat="1" x14ac:dyDescent="0.25">
      <c r="A138" s="39">
        <v>10302</v>
      </c>
      <c r="B138" s="11" t="s">
        <v>681</v>
      </c>
      <c r="C138" s="11" t="s">
        <v>11</v>
      </c>
      <c r="D138" s="11" t="s">
        <v>5</v>
      </c>
      <c r="E138" s="11" t="s">
        <v>29</v>
      </c>
      <c r="F138" s="11" t="s">
        <v>7</v>
      </c>
      <c r="G138" s="36" t="s">
        <v>491</v>
      </c>
      <c r="H138" s="11" t="s">
        <v>14</v>
      </c>
      <c r="I138" s="37" t="s">
        <v>11</v>
      </c>
      <c r="J138" s="37" t="s">
        <v>11</v>
      </c>
      <c r="K138" s="11" t="s">
        <v>11</v>
      </c>
      <c r="L138" s="11" t="s">
        <v>11</v>
      </c>
      <c r="M138" s="11" t="s">
        <v>11</v>
      </c>
      <c r="N138" s="11" t="s">
        <v>14</v>
      </c>
      <c r="O138" s="11" t="str">
        <f t="shared" si="2"/>
        <v>non concerné</v>
      </c>
      <c r="P138" s="67" t="str">
        <f>IF(octime[[#This Row],[Service concerné ?]]="non concerné","",SUBSTITUTE(octime[[#This Row],[Libellé de l''horaire]],"Hor. à la carte  ",""))</f>
        <v/>
      </c>
      <c r="Q138" s="41" t="str">
        <f>IFERROR(IF(O138&lt;&gt;"non concerné",CONCATENATE(D138," ",VLOOKUP(O138,Parametres!$A:$B,2,FALSE)),""),"")</f>
        <v/>
      </c>
      <c r="R138" s="203" t="str">
        <f>VLOOKUP(CONCATENATE(octime[[#This Row],[Population générique]],octime[[#This Row],[Contrat]]),Parametres!G:H,2,FALSE)</f>
        <v>Ok</v>
      </c>
      <c r="S138" s="7"/>
      <c r="T138" s="7"/>
    </row>
    <row r="139" spans="1:20" s="8" customFormat="1" x14ac:dyDescent="0.25">
      <c r="A139" s="39">
        <v>10871</v>
      </c>
      <c r="B139" s="11" t="s">
        <v>682</v>
      </c>
      <c r="C139" s="11" t="s">
        <v>11</v>
      </c>
      <c r="D139" s="11" t="s">
        <v>16</v>
      </c>
      <c r="E139" s="11" t="s">
        <v>29</v>
      </c>
      <c r="F139" s="11" t="s">
        <v>7</v>
      </c>
      <c r="G139" s="36" t="s">
        <v>491</v>
      </c>
      <c r="H139" s="11" t="s">
        <v>14</v>
      </c>
      <c r="I139" s="37" t="s">
        <v>11</v>
      </c>
      <c r="J139" s="37" t="s">
        <v>11</v>
      </c>
      <c r="K139" s="11" t="s">
        <v>11</v>
      </c>
      <c r="L139" s="11" t="s">
        <v>11</v>
      </c>
      <c r="M139" s="11" t="s">
        <v>11</v>
      </c>
      <c r="N139" s="11" t="s">
        <v>14</v>
      </c>
      <c r="O139" s="11" t="str">
        <f t="shared" si="2"/>
        <v>non concerné</v>
      </c>
      <c r="P139" s="67" t="str">
        <f>IF(octime[[#This Row],[Service concerné ?]]="non concerné","",SUBSTITUTE(octime[[#This Row],[Libellé de l''horaire]],"Hor. à la carte  ",""))</f>
        <v/>
      </c>
      <c r="Q139" s="41" t="str">
        <f>IFERROR(IF(O139&lt;&gt;"non concerné",CONCATENATE(D139," ",VLOOKUP(O139,Parametres!$A:$B,2,FALSE)),""),"")</f>
        <v/>
      </c>
      <c r="R139" s="203" t="str">
        <f>VLOOKUP(CONCATENATE(octime[[#This Row],[Population générique]],octime[[#This Row],[Contrat]]),Parametres!G:H,2,FALSE)</f>
        <v>Ok</v>
      </c>
      <c r="S139" s="7"/>
      <c r="T139" s="7"/>
    </row>
    <row r="140" spans="1:20" s="8" customFormat="1" x14ac:dyDescent="0.25">
      <c r="A140" s="39">
        <v>10806</v>
      </c>
      <c r="B140" s="11" t="s">
        <v>683</v>
      </c>
      <c r="C140" s="11" t="s">
        <v>11</v>
      </c>
      <c r="D140" s="11" t="s">
        <v>16</v>
      </c>
      <c r="E140" s="11" t="s">
        <v>12</v>
      </c>
      <c r="F140" s="11" t="s">
        <v>13</v>
      </c>
      <c r="G140" s="36" t="s">
        <v>491</v>
      </c>
      <c r="H140" s="11" t="s">
        <v>14</v>
      </c>
      <c r="I140" s="37" t="s">
        <v>11</v>
      </c>
      <c r="J140" s="37" t="s">
        <v>11</v>
      </c>
      <c r="K140" s="11" t="s">
        <v>11</v>
      </c>
      <c r="L140" s="11" t="s">
        <v>11</v>
      </c>
      <c r="M140" s="11" t="s">
        <v>11</v>
      </c>
      <c r="N140" s="11" t="s">
        <v>14</v>
      </c>
      <c r="O140" s="11" t="str">
        <f t="shared" si="2"/>
        <v>non concerné</v>
      </c>
      <c r="P140" s="67" t="str">
        <f>IF(octime[[#This Row],[Service concerné ?]]="non concerné","",SUBSTITUTE(octime[[#This Row],[Libellé de l''horaire]],"Hor. à la carte  ",""))</f>
        <v/>
      </c>
      <c r="Q140" s="41" t="str">
        <f>IFERROR(IF(O140&lt;&gt;"non concerné",CONCATENATE(D140," ",VLOOKUP(O140,Parametres!$A:$B,2,FALSE)),""),"")</f>
        <v/>
      </c>
      <c r="R140" s="203" t="str">
        <f>VLOOKUP(CONCATENATE(octime[[#This Row],[Population générique]],octime[[#This Row],[Contrat]]),Parametres!G:H,2,FALSE)</f>
        <v>Ok</v>
      </c>
      <c r="S140" s="7"/>
      <c r="T140" s="7"/>
    </row>
    <row r="141" spans="1:20" s="8" customFormat="1" x14ac:dyDescent="0.25">
      <c r="A141" s="39">
        <v>11854</v>
      </c>
      <c r="B141" s="11" t="s">
        <v>684</v>
      </c>
      <c r="C141" s="11" t="s">
        <v>11</v>
      </c>
      <c r="D141" s="11" t="s">
        <v>16</v>
      </c>
      <c r="E141" s="11" t="s">
        <v>12</v>
      </c>
      <c r="F141" s="11" t="s">
        <v>13</v>
      </c>
      <c r="G141" s="36" t="s">
        <v>491</v>
      </c>
      <c r="H141" s="11" t="s">
        <v>14</v>
      </c>
      <c r="I141" s="37" t="s">
        <v>11</v>
      </c>
      <c r="J141" s="37" t="s">
        <v>11</v>
      </c>
      <c r="K141" s="11" t="s">
        <v>11</v>
      </c>
      <c r="L141" s="11" t="s">
        <v>11</v>
      </c>
      <c r="M141" s="11" t="s">
        <v>11</v>
      </c>
      <c r="N141" s="11" t="s">
        <v>14</v>
      </c>
      <c r="O141" s="11" t="str">
        <f t="shared" si="2"/>
        <v>non concerné</v>
      </c>
      <c r="P141" s="67" t="str">
        <f>IF(octime[[#This Row],[Service concerné ?]]="non concerné","",SUBSTITUTE(octime[[#This Row],[Libellé de l''horaire]],"Hor. à la carte  ",""))</f>
        <v/>
      </c>
      <c r="Q141" s="41" t="str">
        <f>IFERROR(IF(O141&lt;&gt;"non concerné",CONCATENATE(D141," ",VLOOKUP(O141,Parametres!$A:$B,2,FALSE)),""),"")</f>
        <v/>
      </c>
      <c r="R141" s="203" t="str">
        <f>VLOOKUP(CONCATENATE(octime[[#This Row],[Population générique]],octime[[#This Row],[Contrat]]),Parametres!G:H,2,FALSE)</f>
        <v>Ok</v>
      </c>
      <c r="S141" s="7"/>
      <c r="T141" s="7"/>
    </row>
    <row r="142" spans="1:20" s="8" customFormat="1" x14ac:dyDescent="0.25">
      <c r="A142" s="39">
        <v>11677</v>
      </c>
      <c r="B142" s="11" t="s">
        <v>685</v>
      </c>
      <c r="C142" s="11" t="s">
        <v>11</v>
      </c>
      <c r="D142" s="11" t="s">
        <v>18</v>
      </c>
      <c r="E142" s="11" t="s">
        <v>6</v>
      </c>
      <c r="F142" s="11" t="s">
        <v>13</v>
      </c>
      <c r="G142" s="36" t="s">
        <v>491</v>
      </c>
      <c r="H142" s="11" t="s">
        <v>14</v>
      </c>
      <c r="I142" s="37" t="s">
        <v>11</v>
      </c>
      <c r="J142" s="37" t="s">
        <v>11</v>
      </c>
      <c r="K142" s="11" t="s">
        <v>11</v>
      </c>
      <c r="L142" s="11" t="s">
        <v>11</v>
      </c>
      <c r="M142" s="11" t="s">
        <v>11</v>
      </c>
      <c r="N142" s="11" t="s">
        <v>14</v>
      </c>
      <c r="O142" s="11" t="str">
        <f t="shared" si="2"/>
        <v>non concerné</v>
      </c>
      <c r="P142" s="67" t="str">
        <f>IF(octime[[#This Row],[Service concerné ?]]="non concerné","",SUBSTITUTE(octime[[#This Row],[Libellé de l''horaire]],"Hor. à la carte  ",""))</f>
        <v/>
      </c>
      <c r="Q142" s="41" t="str">
        <f>IFERROR(IF(O142&lt;&gt;"non concerné",CONCATENATE(D142," ",VLOOKUP(O142,Parametres!$A:$B,2,FALSE)),""),"")</f>
        <v/>
      </c>
      <c r="R142" s="203" t="str">
        <f>VLOOKUP(CONCATENATE(octime[[#This Row],[Population générique]],octime[[#This Row],[Contrat]]),Parametres!G:H,2,FALSE)</f>
        <v>Ok</v>
      </c>
      <c r="S142" s="7"/>
      <c r="T142" s="7"/>
    </row>
    <row r="143" spans="1:20" s="8" customFormat="1" x14ac:dyDescent="0.25">
      <c r="A143" s="39">
        <v>10287</v>
      </c>
      <c r="B143" s="11" t="s">
        <v>686</v>
      </c>
      <c r="C143" s="11" t="s">
        <v>35</v>
      </c>
      <c r="D143" s="11" t="s">
        <v>16</v>
      </c>
      <c r="E143" s="11" t="s">
        <v>6</v>
      </c>
      <c r="F143" s="11" t="s">
        <v>7</v>
      </c>
      <c r="G143" s="36" t="s">
        <v>491</v>
      </c>
      <c r="H143" s="11" t="s">
        <v>8</v>
      </c>
      <c r="I143" s="37" t="s">
        <v>11</v>
      </c>
      <c r="J143" s="37">
        <v>11.67</v>
      </c>
      <c r="K143" s="11" t="s">
        <v>11</v>
      </c>
      <c r="L143" s="11" t="s">
        <v>11</v>
      </c>
      <c r="M143" s="11" t="s">
        <v>11</v>
      </c>
      <c r="N143" s="11" t="s">
        <v>289</v>
      </c>
      <c r="O143" s="11" t="str">
        <f t="shared" si="2"/>
        <v>non concerné</v>
      </c>
      <c r="P143" s="67" t="str">
        <f>IF(octime[[#This Row],[Service concerné ?]]="non concerné","",SUBSTITUTE(octime[[#This Row],[Libellé de l''horaire]],"Hor. à la carte  ",""))</f>
        <v/>
      </c>
      <c r="Q143" s="41" t="str">
        <f>IFERROR(IF(O143&lt;&gt;"non concerné",CONCATENATE(D143," ",VLOOKUP(O143,Parametres!$A:$B,2,FALSE)),""),"")</f>
        <v/>
      </c>
      <c r="R143" s="203" t="str">
        <f>VLOOKUP(CONCATENATE(octime[[#This Row],[Population générique]],octime[[#This Row],[Contrat]]),Parametres!G:H,2,FALSE)</f>
        <v>Ok</v>
      </c>
      <c r="S143" s="7"/>
      <c r="T143" s="7"/>
    </row>
    <row r="144" spans="1:20" s="8" customFormat="1" x14ac:dyDescent="0.25">
      <c r="A144" s="39">
        <v>11164</v>
      </c>
      <c r="B144" s="11" t="s">
        <v>687</v>
      </c>
      <c r="C144" s="11" t="s">
        <v>108</v>
      </c>
      <c r="D144" s="11" t="s">
        <v>18</v>
      </c>
      <c r="E144" s="11" t="s">
        <v>6</v>
      </c>
      <c r="F144" s="11" t="s">
        <v>7</v>
      </c>
      <c r="G144" s="36" t="s">
        <v>491</v>
      </c>
      <c r="H144" s="11" t="s">
        <v>109</v>
      </c>
      <c r="I144" s="37" t="s">
        <v>11</v>
      </c>
      <c r="J144" s="37">
        <v>10</v>
      </c>
      <c r="K144" s="11" t="s">
        <v>11</v>
      </c>
      <c r="L144" s="11" t="s">
        <v>11</v>
      </c>
      <c r="M144" s="11" t="s">
        <v>11</v>
      </c>
      <c r="N144" s="11" t="s">
        <v>312</v>
      </c>
      <c r="O144" s="11" t="str">
        <f t="shared" si="2"/>
        <v>non concerné</v>
      </c>
      <c r="P144" s="67" t="str">
        <f>IF(octime[[#This Row],[Service concerné ?]]="non concerné","",SUBSTITUTE(octime[[#This Row],[Libellé de l''horaire]],"Hor. à la carte  ",""))</f>
        <v/>
      </c>
      <c r="Q144" s="41" t="str">
        <f>IFERROR(IF(O144&lt;&gt;"non concerné",CONCATENATE(D144," ",VLOOKUP(O144,Parametres!$A:$B,2,FALSE)),""),"")</f>
        <v/>
      </c>
      <c r="R144" s="203" t="str">
        <f>VLOOKUP(CONCATENATE(octime[[#This Row],[Population générique]],octime[[#This Row],[Contrat]]),Parametres!G:H,2,FALSE)</f>
        <v>Ok</v>
      </c>
      <c r="S144" s="7"/>
      <c r="T144" s="7"/>
    </row>
    <row r="145" spans="1:20" s="8" customFormat="1" x14ac:dyDescent="0.25">
      <c r="A145" s="39">
        <v>11827</v>
      </c>
      <c r="B145" s="11" t="s">
        <v>688</v>
      </c>
      <c r="C145" s="11" t="s">
        <v>111</v>
      </c>
      <c r="D145" s="11" t="s">
        <v>18</v>
      </c>
      <c r="E145" s="11" t="s">
        <v>6</v>
      </c>
      <c r="F145" s="11" t="s">
        <v>7</v>
      </c>
      <c r="G145" s="36" t="s">
        <v>491</v>
      </c>
      <c r="H145" s="11" t="s">
        <v>112</v>
      </c>
      <c r="I145" s="37" t="s">
        <v>11</v>
      </c>
      <c r="J145" s="37">
        <v>6</v>
      </c>
      <c r="K145" s="11" t="s">
        <v>9</v>
      </c>
      <c r="L145" s="11" t="s">
        <v>81</v>
      </c>
      <c r="M145" s="11" t="s">
        <v>11</v>
      </c>
      <c r="N145" s="11" t="s">
        <v>313</v>
      </c>
      <c r="O145" s="11" t="str">
        <f t="shared" si="2"/>
        <v>ECHS</v>
      </c>
      <c r="P145" s="67" t="str">
        <f>IF(octime[[#This Row],[Service concerné ?]]="non concerné","",SUBSTITUTE(octime[[#This Row],[Libellé de l''horaire]],"Hor. à la carte  ",""))</f>
        <v>13h00 - 19h00</v>
      </c>
      <c r="Q145" s="41" t="str">
        <f>IFERROR(IF(O145&lt;&gt;"non concerné",CONCATENATE(D145," ",VLOOKUP(O145,Parametres!$A:$B,2,FALSE)),""),"")</f>
        <v/>
      </c>
      <c r="R145" s="203" t="str">
        <f>VLOOKUP(CONCATENATE(octime[[#This Row],[Population générique]],octime[[#This Row],[Contrat]]),Parametres!G:H,2,FALSE)</f>
        <v>Ok</v>
      </c>
      <c r="S145" s="7"/>
      <c r="T145" s="7"/>
    </row>
    <row r="146" spans="1:20" s="8" customFormat="1" x14ac:dyDescent="0.25">
      <c r="A146" s="39">
        <v>10321</v>
      </c>
      <c r="B146" s="11" t="s">
        <v>689</v>
      </c>
      <c r="C146" s="11" t="s">
        <v>11</v>
      </c>
      <c r="D146" s="11" t="s">
        <v>16</v>
      </c>
      <c r="E146" s="11" t="s">
        <v>6</v>
      </c>
      <c r="F146" s="11" t="s">
        <v>7</v>
      </c>
      <c r="G146" s="36" t="s">
        <v>491</v>
      </c>
      <c r="H146" s="11" t="s">
        <v>14</v>
      </c>
      <c r="I146" s="37" t="s">
        <v>11</v>
      </c>
      <c r="J146" s="37" t="s">
        <v>11</v>
      </c>
      <c r="K146" s="11" t="s">
        <v>11</v>
      </c>
      <c r="L146" s="11" t="s">
        <v>11</v>
      </c>
      <c r="M146" s="11" t="s">
        <v>11</v>
      </c>
      <c r="N146" s="11" t="s">
        <v>14</v>
      </c>
      <c r="O146" s="11" t="str">
        <f t="shared" si="2"/>
        <v>non concerné</v>
      </c>
      <c r="P146" s="67" t="str">
        <f>IF(octime[[#This Row],[Service concerné ?]]="non concerné","",SUBSTITUTE(octime[[#This Row],[Libellé de l''horaire]],"Hor. à la carte  ",""))</f>
        <v/>
      </c>
      <c r="Q146" s="41" t="str">
        <f>IFERROR(IF(O146&lt;&gt;"non concerné",CONCATENATE(D146," ",VLOOKUP(O146,Parametres!$A:$B,2,FALSE)),""),"")</f>
        <v/>
      </c>
      <c r="R146" s="203" t="str">
        <f>VLOOKUP(CONCATENATE(octime[[#This Row],[Population générique]],octime[[#This Row],[Contrat]]),Parametres!G:H,2,FALSE)</f>
        <v>Ok</v>
      </c>
      <c r="S146" s="7"/>
      <c r="T146" s="7"/>
    </row>
    <row r="147" spans="1:20" s="8" customFormat="1" x14ac:dyDescent="0.25">
      <c r="A147" s="39" t="s">
        <v>113</v>
      </c>
      <c r="B147" s="11" t="s">
        <v>690</v>
      </c>
      <c r="C147" s="11" t="s">
        <v>11</v>
      </c>
      <c r="D147" s="11" t="s">
        <v>5</v>
      </c>
      <c r="E147" s="11" t="s">
        <v>12</v>
      </c>
      <c r="F147" s="11" t="s">
        <v>13</v>
      </c>
      <c r="G147" s="36" t="s">
        <v>491</v>
      </c>
      <c r="H147" s="11" t="s">
        <v>14</v>
      </c>
      <c r="I147" s="37" t="s">
        <v>11</v>
      </c>
      <c r="J147" s="37" t="s">
        <v>11</v>
      </c>
      <c r="K147" s="11" t="s">
        <v>11</v>
      </c>
      <c r="L147" s="11" t="s">
        <v>11</v>
      </c>
      <c r="M147" s="11" t="s">
        <v>11</v>
      </c>
      <c r="N147" s="11" t="s">
        <v>14</v>
      </c>
      <c r="O147" s="11" t="str">
        <f t="shared" si="2"/>
        <v>non concerné</v>
      </c>
      <c r="P147" s="67" t="str">
        <f>IF(octime[[#This Row],[Service concerné ?]]="non concerné","",SUBSTITUTE(octime[[#This Row],[Libellé de l''horaire]],"Hor. à la carte  ",""))</f>
        <v/>
      </c>
      <c r="Q147" s="41" t="str">
        <f>IFERROR(IF(O147&lt;&gt;"non concerné",CONCATENATE(D147," ",VLOOKUP(O147,Parametres!$A:$B,2,FALSE)),""),"")</f>
        <v/>
      </c>
      <c r="R147" s="203" t="str">
        <f>VLOOKUP(CONCATENATE(octime[[#This Row],[Population générique]],octime[[#This Row],[Contrat]]),Parametres!G:H,2,FALSE)</f>
        <v>Ok</v>
      </c>
      <c r="S147" s="7"/>
      <c r="T147" s="7"/>
    </row>
    <row r="148" spans="1:20" s="8" customFormat="1" x14ac:dyDescent="0.25">
      <c r="A148" s="39">
        <v>10389</v>
      </c>
      <c r="B148" s="11" t="s">
        <v>691</v>
      </c>
      <c r="C148" s="11" t="s">
        <v>114</v>
      </c>
      <c r="D148" s="11" t="s">
        <v>18</v>
      </c>
      <c r="E148" s="11" t="s">
        <v>6</v>
      </c>
      <c r="F148" s="11" t="s">
        <v>7</v>
      </c>
      <c r="G148" s="36" t="s">
        <v>491</v>
      </c>
      <c r="H148" s="11" t="s">
        <v>67</v>
      </c>
      <c r="I148" s="37" t="s">
        <v>11</v>
      </c>
      <c r="J148" s="37">
        <v>10</v>
      </c>
      <c r="K148" s="11" t="s">
        <v>11</v>
      </c>
      <c r="L148" s="11" t="s">
        <v>11</v>
      </c>
      <c r="M148" s="11" t="s">
        <v>11</v>
      </c>
      <c r="N148" s="11" t="s">
        <v>296</v>
      </c>
      <c r="O148" s="11" t="str">
        <f t="shared" si="2"/>
        <v>non concerné</v>
      </c>
      <c r="P148" s="67" t="str">
        <f>IF(octime[[#This Row],[Service concerné ?]]="non concerné","",SUBSTITUTE(octime[[#This Row],[Libellé de l''horaire]],"Hor. à la carte  ",""))</f>
        <v/>
      </c>
      <c r="Q148" s="41" t="str">
        <f>IFERROR(IF(O148&lt;&gt;"non concerné",CONCATENATE(D148," ",VLOOKUP(O148,Parametres!$A:$B,2,FALSE)),""),"")</f>
        <v/>
      </c>
      <c r="R148" s="203" t="str">
        <f>VLOOKUP(CONCATENATE(octime[[#This Row],[Population générique]],octime[[#This Row],[Contrat]]),Parametres!G:H,2,FALSE)</f>
        <v>Ok</v>
      </c>
      <c r="S148" s="7"/>
      <c r="T148" s="7"/>
    </row>
    <row r="149" spans="1:20" s="8" customFormat="1" x14ac:dyDescent="0.25">
      <c r="A149" s="40">
        <v>30049</v>
      </c>
      <c r="B149" s="11" t="s">
        <v>692</v>
      </c>
      <c r="C149" s="11" t="s">
        <v>458</v>
      </c>
      <c r="D149" s="11" t="s">
        <v>18</v>
      </c>
      <c r="E149" s="11" t="s">
        <v>6</v>
      </c>
      <c r="F149" s="11" t="s">
        <v>7</v>
      </c>
      <c r="G149" s="36" t="s">
        <v>491</v>
      </c>
      <c r="H149" s="11" t="s">
        <v>196</v>
      </c>
      <c r="I149" s="37" t="s">
        <v>11</v>
      </c>
      <c r="J149" s="37">
        <v>7</v>
      </c>
      <c r="K149" s="11" t="s">
        <v>11</v>
      </c>
      <c r="L149" s="11" t="s">
        <v>11</v>
      </c>
      <c r="M149" s="11" t="s">
        <v>11</v>
      </c>
      <c r="N149" s="11" t="s">
        <v>289</v>
      </c>
      <c r="O149" s="11" t="str">
        <f t="shared" si="2"/>
        <v>non concerné</v>
      </c>
      <c r="P149" s="67" t="str">
        <f>IF(octime[[#This Row],[Service concerné ?]]="non concerné","",SUBSTITUTE(octime[[#This Row],[Libellé de l''horaire]],"Hor. à la carte  ",""))</f>
        <v/>
      </c>
      <c r="Q149" s="41" t="str">
        <f>IFERROR(IF(O149&lt;&gt;"non concerné",CONCATENATE(D149," ",VLOOKUP(O149,Parametres!$A:$B,2,FALSE)),""),"")</f>
        <v/>
      </c>
      <c r="R149" s="203" t="str">
        <f>VLOOKUP(CONCATENATE(octime[[#This Row],[Population générique]],octime[[#This Row],[Contrat]]),Parametres!G:H,2,FALSE)</f>
        <v>Ok</v>
      </c>
      <c r="S149" s="7"/>
      <c r="T149" s="7"/>
    </row>
    <row r="150" spans="1:20" s="8" customFormat="1" x14ac:dyDescent="0.25">
      <c r="A150" s="39">
        <v>11455</v>
      </c>
      <c r="B150" s="11" t="s">
        <v>693</v>
      </c>
      <c r="C150" s="11" t="s">
        <v>50</v>
      </c>
      <c r="D150" s="11" t="s">
        <v>5</v>
      </c>
      <c r="E150" s="11" t="s">
        <v>12</v>
      </c>
      <c r="F150" s="11" t="s">
        <v>13</v>
      </c>
      <c r="G150" s="36" t="s">
        <v>491</v>
      </c>
      <c r="H150" s="11" t="s">
        <v>34</v>
      </c>
      <c r="I150" s="37">
        <v>12</v>
      </c>
      <c r="J150" s="37">
        <v>12</v>
      </c>
      <c r="K150" s="11" t="s">
        <v>9</v>
      </c>
      <c r="L150" s="11" t="s">
        <v>10</v>
      </c>
      <c r="M150" s="11" t="s">
        <v>498</v>
      </c>
      <c r="N150" s="11" t="s">
        <v>298</v>
      </c>
      <c r="O150" s="11" t="str">
        <f t="shared" si="2"/>
        <v>CH2N</v>
      </c>
      <c r="P150" s="67" t="str">
        <f>IF(octime[[#This Row],[Service concerné ?]]="non concerné","",SUBSTITUTE(octime[[#This Row],[Libellé de l''horaire]],"Hor. à la carte  ",""))</f>
        <v>20h00 - 08h00</v>
      </c>
      <c r="Q150" s="41" t="str">
        <f>IFERROR(IF(O150&lt;&gt;"non concerné",CONCATENATE(D150," ",VLOOKUP(O150,Parametres!$A:$B,2,FALSE)),""),"")</f>
        <v>IDE CH2N</v>
      </c>
      <c r="R150" s="203" t="str">
        <f>VLOOKUP(CONCATENATE(octime[[#This Row],[Population générique]],octime[[#This Row],[Contrat]]),Parametres!G:H,2,FALSE)</f>
        <v>Ok</v>
      </c>
      <c r="S150" s="7"/>
      <c r="T150" s="7"/>
    </row>
    <row r="151" spans="1:20" s="8" customFormat="1" x14ac:dyDescent="0.25">
      <c r="A151" s="40">
        <v>11357</v>
      </c>
      <c r="B151" s="11" t="s">
        <v>694</v>
      </c>
      <c r="C151" s="11" t="s">
        <v>11</v>
      </c>
      <c r="D151" s="11" t="s">
        <v>18</v>
      </c>
      <c r="E151" s="11" t="s">
        <v>6</v>
      </c>
      <c r="F151" s="11" t="s">
        <v>13</v>
      </c>
      <c r="G151" s="36" t="s">
        <v>491</v>
      </c>
      <c r="H151" s="11" t="s">
        <v>14</v>
      </c>
      <c r="I151" s="37" t="s">
        <v>11</v>
      </c>
      <c r="J151" s="37" t="s">
        <v>11</v>
      </c>
      <c r="K151" s="11" t="s">
        <v>11</v>
      </c>
      <c r="L151" s="11" t="s">
        <v>11</v>
      </c>
      <c r="M151" s="11" t="s">
        <v>11</v>
      </c>
      <c r="N151" s="11" t="s">
        <v>14</v>
      </c>
      <c r="O151" s="11" t="str">
        <f t="shared" si="2"/>
        <v>non concerné</v>
      </c>
      <c r="P151" s="67" t="str">
        <f>IF(octime[[#This Row],[Service concerné ?]]="non concerné","",SUBSTITUTE(octime[[#This Row],[Libellé de l''horaire]],"Hor. à la carte  ",""))</f>
        <v/>
      </c>
      <c r="Q151" s="41" t="str">
        <f>IFERROR(IF(O151&lt;&gt;"non concerné",CONCATENATE(D151," ",VLOOKUP(O151,Parametres!$A:$B,2,FALSE)),""),"")</f>
        <v/>
      </c>
      <c r="R151" s="203" t="str">
        <f>VLOOKUP(CONCATENATE(octime[[#This Row],[Population générique]],octime[[#This Row],[Contrat]]),Parametres!G:H,2,FALSE)</f>
        <v>Ok</v>
      </c>
      <c r="S151" s="7"/>
      <c r="T151" s="7"/>
    </row>
    <row r="152" spans="1:20" s="8" customFormat="1" x14ac:dyDescent="0.25">
      <c r="A152" s="40">
        <v>10009</v>
      </c>
      <c r="B152" s="11" t="s">
        <v>695</v>
      </c>
      <c r="C152" s="11" t="s">
        <v>115</v>
      </c>
      <c r="D152" s="11" t="s">
        <v>18</v>
      </c>
      <c r="E152" s="11" t="s">
        <v>6</v>
      </c>
      <c r="F152" s="11" t="s">
        <v>7</v>
      </c>
      <c r="G152" s="36" t="s">
        <v>491</v>
      </c>
      <c r="H152" s="11" t="s">
        <v>116</v>
      </c>
      <c r="I152" s="37" t="s">
        <v>11</v>
      </c>
      <c r="J152" s="37">
        <v>7</v>
      </c>
      <c r="K152" s="11" t="s">
        <v>20</v>
      </c>
      <c r="L152" s="11" t="s">
        <v>21</v>
      </c>
      <c r="M152" s="11" t="s">
        <v>11</v>
      </c>
      <c r="N152" s="11" t="s">
        <v>314</v>
      </c>
      <c r="O152" s="11" t="str">
        <f t="shared" si="2"/>
        <v>CI-C</v>
      </c>
      <c r="P152" s="67" t="str">
        <f>IF(octime[[#This Row],[Service concerné ?]]="non concerné","",SUBSTITUTE(octime[[#This Row],[Libellé de l''horaire]],"Hor. à la carte  ",""))</f>
        <v>09h30 - 17h30</v>
      </c>
      <c r="Q152" s="41" t="str">
        <f>IFERROR(IF(O152&lt;&gt;"non concerné",CONCATENATE(D152," ",VLOOKUP(O152,Parametres!$A:$B,2,FALSE)),""),"")</f>
        <v/>
      </c>
      <c r="R152" s="203" t="str">
        <f>VLOOKUP(CONCATENATE(octime[[#This Row],[Population générique]],octime[[#This Row],[Contrat]]),Parametres!G:H,2,FALSE)</f>
        <v>Ok</v>
      </c>
      <c r="S152" s="7"/>
      <c r="T152" s="7"/>
    </row>
    <row r="153" spans="1:20" s="8" customFormat="1" x14ac:dyDescent="0.25">
      <c r="A153" s="39">
        <v>10264</v>
      </c>
      <c r="B153" s="11" t="s">
        <v>696</v>
      </c>
      <c r="C153" s="11" t="s">
        <v>499</v>
      </c>
      <c r="D153" s="11" t="s">
        <v>25</v>
      </c>
      <c r="E153" s="11" t="s">
        <v>6</v>
      </c>
      <c r="F153" s="11" t="s">
        <v>7</v>
      </c>
      <c r="G153" s="36" t="s">
        <v>491</v>
      </c>
      <c r="H153" s="11" t="s">
        <v>55</v>
      </c>
      <c r="I153" s="37" t="s">
        <v>11</v>
      </c>
      <c r="J153" s="37">
        <v>7</v>
      </c>
      <c r="K153" s="11" t="s">
        <v>20</v>
      </c>
      <c r="L153" s="11" t="s">
        <v>117</v>
      </c>
      <c r="M153" s="11" t="s">
        <v>11</v>
      </c>
      <c r="N153" s="11" t="s">
        <v>500</v>
      </c>
      <c r="O153" s="11" t="str">
        <f t="shared" si="2"/>
        <v>Eco6</v>
      </c>
      <c r="P153" s="67" t="str">
        <f>IF(octime[[#This Row],[Service concerné ?]]="non concerné","",SUBSTITUTE(octime[[#This Row],[Libellé de l''horaire]],"Hor. à la carte  ",""))</f>
        <v>09h00 - 13h00 / 14h00 - 17h00</v>
      </c>
      <c r="Q153" s="41" t="str">
        <f>IFERROR(IF(O153&lt;&gt;"non concerné",CONCATENATE(D153," ",VLOOKUP(O153,Parametres!$A:$B,2,FALSE)),""),"")</f>
        <v/>
      </c>
      <c r="R153" s="203" t="str">
        <f>VLOOKUP(CONCATENATE(octime[[#This Row],[Population générique]],octime[[#This Row],[Contrat]]),Parametres!G:H,2,FALSE)</f>
        <v>Ok</v>
      </c>
      <c r="S153" s="7"/>
      <c r="T153" s="7"/>
    </row>
    <row r="154" spans="1:20" s="8" customFormat="1" x14ac:dyDescent="0.25">
      <c r="A154" s="39">
        <v>10378</v>
      </c>
      <c r="B154" s="11" t="s">
        <v>697</v>
      </c>
      <c r="C154" s="11" t="s">
        <v>11</v>
      </c>
      <c r="D154" s="11" t="s">
        <v>16</v>
      </c>
      <c r="E154" s="11" t="s">
        <v>6</v>
      </c>
      <c r="F154" s="11" t="s">
        <v>7</v>
      </c>
      <c r="G154" s="36" t="s">
        <v>491</v>
      </c>
      <c r="H154" s="11" t="s">
        <v>14</v>
      </c>
      <c r="I154" s="37" t="s">
        <v>11</v>
      </c>
      <c r="J154" s="37" t="s">
        <v>11</v>
      </c>
      <c r="K154" s="11" t="s">
        <v>11</v>
      </c>
      <c r="L154" s="11" t="s">
        <v>11</v>
      </c>
      <c r="M154" s="11" t="s">
        <v>11</v>
      </c>
      <c r="N154" s="11" t="s">
        <v>14</v>
      </c>
      <c r="O154" s="11" t="str">
        <f t="shared" si="2"/>
        <v>non concerné</v>
      </c>
      <c r="P154" s="67" t="str">
        <f>IF(octime[[#This Row],[Service concerné ?]]="non concerné","",SUBSTITUTE(octime[[#This Row],[Libellé de l''horaire]],"Hor. à la carte  ",""))</f>
        <v/>
      </c>
      <c r="Q154" s="41" t="str">
        <f>IFERROR(IF(O154&lt;&gt;"non concerné",CONCATENATE(D154," ",VLOOKUP(O154,Parametres!$A:$B,2,FALSE)),""),"")</f>
        <v/>
      </c>
      <c r="R154" s="203" t="str">
        <f>VLOOKUP(CONCATENATE(octime[[#This Row],[Population générique]],octime[[#This Row],[Contrat]]),Parametres!G:H,2,FALSE)</f>
        <v>Ok</v>
      </c>
      <c r="S154" s="7"/>
      <c r="T154" s="7"/>
    </row>
    <row r="155" spans="1:20" s="8" customFormat="1" x14ac:dyDescent="0.25">
      <c r="A155" s="39">
        <v>10523</v>
      </c>
      <c r="B155" s="11" t="s">
        <v>698</v>
      </c>
      <c r="C155" s="11" t="s">
        <v>357</v>
      </c>
      <c r="D155" s="11" t="s">
        <v>5</v>
      </c>
      <c r="E155" s="11" t="s">
        <v>6</v>
      </c>
      <c r="F155" s="11" t="s">
        <v>7</v>
      </c>
      <c r="G155" s="36" t="s">
        <v>491</v>
      </c>
      <c r="H155" s="11" t="s">
        <v>362</v>
      </c>
      <c r="I155" s="37" t="s">
        <v>11</v>
      </c>
      <c r="J155" s="37">
        <v>11.67</v>
      </c>
      <c r="K155" s="11" t="s">
        <v>9</v>
      </c>
      <c r="L155" s="11" t="s">
        <v>27</v>
      </c>
      <c r="M155" s="11" t="s">
        <v>11</v>
      </c>
      <c r="N155" s="11" t="s">
        <v>363</v>
      </c>
      <c r="O155" s="11" t="str">
        <f t="shared" si="2"/>
        <v>V</v>
      </c>
      <c r="P155" s="67" t="str">
        <f>IF(octime[[#This Row],[Service concerné ?]]="non concerné","",SUBSTITUTE(octime[[#This Row],[Libellé de l''horaire]],"Hor. à la carte  ",""))</f>
        <v>08h00 - 20h00</v>
      </c>
      <c r="Q155" s="41" t="str">
        <f>IFERROR(IF(O155&lt;&gt;"non concerné",CONCATENATE(D155," ",VLOOKUP(O155,Parametres!$A:$B,2,FALSE)),""),"")</f>
        <v>IDE BLOC</v>
      </c>
      <c r="R155" s="203" t="str">
        <f>VLOOKUP(CONCATENATE(octime[[#This Row],[Population générique]],octime[[#This Row],[Contrat]]),Parametres!G:H,2,FALSE)</f>
        <v>Ok</v>
      </c>
      <c r="S155" s="7"/>
      <c r="T155" s="7"/>
    </row>
    <row r="156" spans="1:20" s="8" customFormat="1" x14ac:dyDescent="0.25">
      <c r="A156" s="39">
        <v>11896</v>
      </c>
      <c r="B156" s="11" t="s">
        <v>699</v>
      </c>
      <c r="C156" s="11" t="s">
        <v>11</v>
      </c>
      <c r="D156" s="11" t="s">
        <v>16</v>
      </c>
      <c r="E156" s="11" t="s">
        <v>12</v>
      </c>
      <c r="F156" s="11" t="s">
        <v>13</v>
      </c>
      <c r="G156" s="36" t="s">
        <v>491</v>
      </c>
      <c r="H156" s="11" t="s">
        <v>14</v>
      </c>
      <c r="I156" s="37" t="s">
        <v>11</v>
      </c>
      <c r="J156" s="37" t="s">
        <v>11</v>
      </c>
      <c r="K156" s="11" t="s">
        <v>11</v>
      </c>
      <c r="L156" s="11" t="s">
        <v>11</v>
      </c>
      <c r="M156" s="11" t="s">
        <v>11</v>
      </c>
      <c r="N156" s="11" t="s">
        <v>14</v>
      </c>
      <c r="O156" s="11" t="str">
        <f t="shared" si="2"/>
        <v>non concerné</v>
      </c>
      <c r="P156" s="67" t="str">
        <f>IF(octime[[#This Row],[Service concerné ?]]="non concerné","",SUBSTITUTE(octime[[#This Row],[Libellé de l''horaire]],"Hor. à la carte  ",""))</f>
        <v/>
      </c>
      <c r="Q156" s="41" t="str">
        <f>IFERROR(IF(O156&lt;&gt;"non concerné",CONCATENATE(D156," ",VLOOKUP(O156,Parametres!$A:$B,2,FALSE)),""),"")</f>
        <v/>
      </c>
      <c r="R156" s="203" t="str">
        <f>VLOOKUP(CONCATENATE(octime[[#This Row],[Population générique]],octime[[#This Row],[Contrat]]),Parametres!G:H,2,FALSE)</f>
        <v>Ok</v>
      </c>
      <c r="S156" s="7"/>
      <c r="T156" s="7"/>
    </row>
    <row r="157" spans="1:20" s="8" customFormat="1" x14ac:dyDescent="0.25">
      <c r="A157" s="39">
        <v>11581</v>
      </c>
      <c r="B157" s="11" t="s">
        <v>700</v>
      </c>
      <c r="C157" s="11" t="s">
        <v>11</v>
      </c>
      <c r="D157" s="11" t="s">
        <v>16</v>
      </c>
      <c r="E157" s="11" t="s">
        <v>12</v>
      </c>
      <c r="F157" s="11" t="s">
        <v>13</v>
      </c>
      <c r="G157" s="36" t="s">
        <v>491</v>
      </c>
      <c r="H157" s="11" t="s">
        <v>14</v>
      </c>
      <c r="I157" s="37" t="s">
        <v>11</v>
      </c>
      <c r="J157" s="37" t="s">
        <v>11</v>
      </c>
      <c r="K157" s="11" t="s">
        <v>11</v>
      </c>
      <c r="L157" s="11" t="s">
        <v>11</v>
      </c>
      <c r="M157" s="11" t="s">
        <v>11</v>
      </c>
      <c r="N157" s="11" t="s">
        <v>14</v>
      </c>
      <c r="O157" s="11" t="str">
        <f t="shared" si="2"/>
        <v>non concerné</v>
      </c>
      <c r="P157" s="67" t="str">
        <f>IF(octime[[#This Row],[Service concerné ?]]="non concerné","",SUBSTITUTE(octime[[#This Row],[Libellé de l''horaire]],"Hor. à la carte  ",""))</f>
        <v/>
      </c>
      <c r="Q157" s="41" t="str">
        <f>IFERROR(IF(O157&lt;&gt;"non concerné",CONCATENATE(D157," ",VLOOKUP(O157,Parametres!$A:$B,2,FALSE)),""),"")</f>
        <v/>
      </c>
      <c r="R157" s="203" t="str">
        <f>VLOOKUP(CONCATENATE(octime[[#This Row],[Population générique]],octime[[#This Row],[Contrat]]),Parametres!G:H,2,FALSE)</f>
        <v>Ok</v>
      </c>
      <c r="S157" s="7"/>
      <c r="T157" s="7"/>
    </row>
    <row r="158" spans="1:20" s="8" customFormat="1" x14ac:dyDescent="0.25">
      <c r="A158" s="39">
        <v>10275</v>
      </c>
      <c r="B158" s="11" t="s">
        <v>701</v>
      </c>
      <c r="C158" s="11" t="s">
        <v>118</v>
      </c>
      <c r="D158" s="11" t="s">
        <v>5</v>
      </c>
      <c r="E158" s="11" t="s">
        <v>6</v>
      </c>
      <c r="F158" s="11" t="s">
        <v>7</v>
      </c>
      <c r="G158" s="36" t="s">
        <v>491</v>
      </c>
      <c r="H158" s="11" t="s">
        <v>52</v>
      </c>
      <c r="I158" s="37" t="s">
        <v>11</v>
      </c>
      <c r="J158" s="37">
        <v>10.5</v>
      </c>
      <c r="K158" s="11" t="s">
        <v>11</v>
      </c>
      <c r="L158" s="11" t="s">
        <v>11</v>
      </c>
      <c r="M158" s="11" t="s">
        <v>11</v>
      </c>
      <c r="N158" s="11" t="s">
        <v>293</v>
      </c>
      <c r="O158" s="11" t="str">
        <f t="shared" si="2"/>
        <v>non concerné</v>
      </c>
      <c r="P158" s="67" t="str">
        <f>IF(octime[[#This Row],[Service concerné ?]]="non concerné","",SUBSTITUTE(octime[[#This Row],[Libellé de l''horaire]],"Hor. à la carte  ",""))</f>
        <v/>
      </c>
      <c r="Q158" s="41" t="str">
        <f>IFERROR(IF(O158&lt;&gt;"non concerné",CONCATENATE(D158," ",VLOOKUP(O158,Parametres!$A:$B,2,FALSE)),""),"")</f>
        <v/>
      </c>
      <c r="R158" s="203" t="str">
        <f>VLOOKUP(CONCATENATE(octime[[#This Row],[Population générique]],octime[[#This Row],[Contrat]]),Parametres!G:H,2,FALSE)</f>
        <v>Ok</v>
      </c>
      <c r="S158" s="7"/>
      <c r="T158" s="7"/>
    </row>
    <row r="159" spans="1:20" s="8" customFormat="1" x14ac:dyDescent="0.25">
      <c r="A159" s="40">
        <v>11594</v>
      </c>
      <c r="B159" s="11" t="s">
        <v>702</v>
      </c>
      <c r="C159" s="11" t="s">
        <v>11</v>
      </c>
      <c r="D159" s="11" t="s">
        <v>5</v>
      </c>
      <c r="E159" s="11" t="s">
        <v>12</v>
      </c>
      <c r="F159" s="11" t="s">
        <v>13</v>
      </c>
      <c r="G159" s="36" t="s">
        <v>491</v>
      </c>
      <c r="H159" s="11" t="s">
        <v>14</v>
      </c>
      <c r="I159" s="37" t="s">
        <v>11</v>
      </c>
      <c r="J159" s="37" t="s">
        <v>11</v>
      </c>
      <c r="K159" s="11" t="s">
        <v>11</v>
      </c>
      <c r="L159" s="11" t="s">
        <v>11</v>
      </c>
      <c r="M159" s="11" t="s">
        <v>11</v>
      </c>
      <c r="N159" s="11" t="s">
        <v>14</v>
      </c>
      <c r="O159" s="11" t="str">
        <f t="shared" si="2"/>
        <v>non concerné</v>
      </c>
      <c r="P159" s="67" t="str">
        <f>IF(octime[[#This Row],[Service concerné ?]]="non concerné","",SUBSTITUTE(octime[[#This Row],[Libellé de l''horaire]],"Hor. à la carte  ",""))</f>
        <v/>
      </c>
      <c r="Q159" s="41" t="str">
        <f>IFERROR(IF(O159&lt;&gt;"non concerné",CONCATENATE(D159," ",VLOOKUP(O159,Parametres!$A:$B,2,FALSE)),""),"")</f>
        <v/>
      </c>
      <c r="R159" s="203" t="str">
        <f>VLOOKUP(CONCATENATE(octime[[#This Row],[Population générique]],octime[[#This Row],[Contrat]]),Parametres!G:H,2,FALSE)</f>
        <v>Ok</v>
      </c>
      <c r="S159" s="7"/>
      <c r="T159" s="7"/>
    </row>
    <row r="160" spans="1:20" s="8" customFormat="1" x14ac:dyDescent="0.25">
      <c r="A160" s="40" t="s">
        <v>119</v>
      </c>
      <c r="B160" s="11" t="s">
        <v>703</v>
      </c>
      <c r="C160" s="11" t="s">
        <v>11</v>
      </c>
      <c r="D160" s="11" t="s">
        <v>5</v>
      </c>
      <c r="E160" s="11" t="s">
        <v>30</v>
      </c>
      <c r="F160" s="11" t="s">
        <v>13</v>
      </c>
      <c r="G160" s="36" t="s">
        <v>491</v>
      </c>
      <c r="H160" s="11" t="s">
        <v>14</v>
      </c>
      <c r="I160" s="37" t="s">
        <v>11</v>
      </c>
      <c r="J160" s="37" t="s">
        <v>11</v>
      </c>
      <c r="K160" s="11" t="s">
        <v>11</v>
      </c>
      <c r="L160" s="11" t="s">
        <v>11</v>
      </c>
      <c r="M160" s="11" t="s">
        <v>11</v>
      </c>
      <c r="N160" s="11" t="s">
        <v>14</v>
      </c>
      <c r="O160" s="11" t="str">
        <f t="shared" si="2"/>
        <v>non concerné</v>
      </c>
      <c r="P160" s="67" t="str">
        <f>IF(octime[[#This Row],[Service concerné ?]]="non concerné","",SUBSTITUTE(octime[[#This Row],[Libellé de l''horaire]],"Hor. à la carte  ",""))</f>
        <v/>
      </c>
      <c r="Q160" s="41" t="str">
        <f>IFERROR(IF(O160&lt;&gt;"non concerné",CONCATENATE(D160," ",VLOOKUP(O160,Parametres!$A:$B,2,FALSE)),""),"")</f>
        <v/>
      </c>
      <c r="R160" s="198" t="str">
        <f>VLOOKUP(CONCATENATE(octime[[#This Row],[Population générique]],octime[[#This Row],[Contrat]]),Parametres!G:H,2,FALSE)</f>
        <v>Anomalie type de contrat</v>
      </c>
      <c r="S160" s="7"/>
      <c r="T160" s="7"/>
    </row>
    <row r="161" spans="1:20" s="8" customFormat="1" x14ac:dyDescent="0.25">
      <c r="A161" s="40">
        <v>11489</v>
      </c>
      <c r="B161" s="11" t="s">
        <v>704</v>
      </c>
      <c r="C161" s="11" t="s">
        <v>11</v>
      </c>
      <c r="D161" s="11" t="s">
        <v>5</v>
      </c>
      <c r="E161" s="11" t="s">
        <v>12</v>
      </c>
      <c r="F161" s="11" t="s">
        <v>13</v>
      </c>
      <c r="G161" s="36" t="s">
        <v>491</v>
      </c>
      <c r="H161" s="11" t="s">
        <v>14</v>
      </c>
      <c r="I161" s="37" t="s">
        <v>11</v>
      </c>
      <c r="J161" s="37" t="s">
        <v>11</v>
      </c>
      <c r="K161" s="11" t="s">
        <v>11</v>
      </c>
      <c r="L161" s="11" t="s">
        <v>11</v>
      </c>
      <c r="M161" s="11" t="s">
        <v>11</v>
      </c>
      <c r="N161" s="11" t="s">
        <v>14</v>
      </c>
      <c r="O161" s="11" t="str">
        <f t="shared" si="2"/>
        <v>non concerné</v>
      </c>
      <c r="P161" s="67" t="str">
        <f>IF(octime[[#This Row],[Service concerné ?]]="non concerné","",SUBSTITUTE(octime[[#This Row],[Libellé de l''horaire]],"Hor. à la carte  ",""))</f>
        <v/>
      </c>
      <c r="Q161" s="41" t="str">
        <f>IFERROR(IF(O161&lt;&gt;"non concerné",CONCATENATE(D161," ",VLOOKUP(O161,Parametres!$A:$B,2,FALSE)),""),"")</f>
        <v/>
      </c>
      <c r="R161" s="203" t="str">
        <f>VLOOKUP(CONCATENATE(octime[[#This Row],[Population générique]],octime[[#This Row],[Contrat]]),Parametres!G:H,2,FALSE)</f>
        <v>Ok</v>
      </c>
      <c r="S161" s="7"/>
      <c r="T161" s="7"/>
    </row>
    <row r="162" spans="1:20" s="8" customFormat="1" x14ac:dyDescent="0.25">
      <c r="A162" s="40" t="s">
        <v>419</v>
      </c>
      <c r="B162" s="11" t="s">
        <v>705</v>
      </c>
      <c r="C162" s="11" t="s">
        <v>11</v>
      </c>
      <c r="D162" s="11" t="s">
        <v>5</v>
      </c>
      <c r="E162" s="11" t="s">
        <v>30</v>
      </c>
      <c r="F162" s="11" t="s">
        <v>31</v>
      </c>
      <c r="G162" s="36" t="s">
        <v>491</v>
      </c>
      <c r="H162" s="11" t="s">
        <v>14</v>
      </c>
      <c r="I162" s="37" t="s">
        <v>11</v>
      </c>
      <c r="J162" s="37" t="s">
        <v>11</v>
      </c>
      <c r="K162" s="11" t="s">
        <v>11</v>
      </c>
      <c r="L162" s="11" t="s">
        <v>11</v>
      </c>
      <c r="M162" s="11" t="s">
        <v>11</v>
      </c>
      <c r="N162" s="11" t="s">
        <v>14</v>
      </c>
      <c r="O162" s="11" t="str">
        <f t="shared" si="2"/>
        <v>non concerné</v>
      </c>
      <c r="P162" s="67" t="str">
        <f>IF(octime[[#This Row],[Service concerné ?]]="non concerné","",SUBSTITUTE(octime[[#This Row],[Libellé de l''horaire]],"Hor. à la carte  ",""))</f>
        <v/>
      </c>
      <c r="Q162" s="41" t="str">
        <f>IFERROR(IF(O162&lt;&gt;"non concerné",CONCATENATE(D162," ",VLOOKUP(O162,Parametres!$A:$B,2,FALSE)),""),"")</f>
        <v/>
      </c>
      <c r="R162" s="203" t="str">
        <f>VLOOKUP(CONCATENATE(octime[[#This Row],[Population générique]],octime[[#This Row],[Contrat]]),Parametres!G:H,2,FALSE)</f>
        <v>Ok</v>
      </c>
      <c r="S162" s="7"/>
      <c r="T162" s="7"/>
    </row>
    <row r="163" spans="1:20" s="8" customFormat="1" x14ac:dyDescent="0.25">
      <c r="A163" s="40">
        <v>10514</v>
      </c>
      <c r="B163" s="11" t="s">
        <v>706</v>
      </c>
      <c r="C163" s="11" t="s">
        <v>364</v>
      </c>
      <c r="D163" s="11" t="s">
        <v>18</v>
      </c>
      <c r="E163" s="11" t="s">
        <v>6</v>
      </c>
      <c r="F163" s="11" t="s">
        <v>7</v>
      </c>
      <c r="G163" s="36" t="s">
        <v>491</v>
      </c>
      <c r="H163" s="11" t="s">
        <v>365</v>
      </c>
      <c r="I163" s="37" t="s">
        <v>11</v>
      </c>
      <c r="J163" s="37">
        <v>7</v>
      </c>
      <c r="K163" s="11" t="s">
        <v>9</v>
      </c>
      <c r="L163" s="11" t="s">
        <v>27</v>
      </c>
      <c r="M163" s="11" t="s">
        <v>11</v>
      </c>
      <c r="N163" s="11" t="s">
        <v>366</v>
      </c>
      <c r="O163" s="11" t="str">
        <f t="shared" si="2"/>
        <v>BL22</v>
      </c>
      <c r="P163" s="67" t="str">
        <f>IF(octime[[#This Row],[Service concerné ?]]="non concerné","",SUBSTITUTE(octime[[#This Row],[Libellé de l''horaire]],"Hor. à la carte  ",""))</f>
        <v>13h00 - 20h30</v>
      </c>
      <c r="Q163" s="41" t="str">
        <f>IFERROR(IF(O163&lt;&gt;"non concerné",CONCATENATE(D163," ",VLOOKUP(O163,Parametres!$A:$B,2,FALSE)),""),"")</f>
        <v/>
      </c>
      <c r="R163" s="203" t="str">
        <f>VLOOKUP(CONCATENATE(octime[[#This Row],[Population générique]],octime[[#This Row],[Contrat]]),Parametres!G:H,2,FALSE)</f>
        <v>Ok</v>
      </c>
      <c r="S163" s="7"/>
      <c r="T163" s="7"/>
    </row>
    <row r="164" spans="1:20" s="8" customFormat="1" x14ac:dyDescent="0.25">
      <c r="A164" s="40">
        <v>10242</v>
      </c>
      <c r="B164" s="11" t="s">
        <v>707</v>
      </c>
      <c r="C164" s="11" t="s">
        <v>50</v>
      </c>
      <c r="D164" s="11" t="s">
        <v>5</v>
      </c>
      <c r="E164" s="11" t="s">
        <v>29</v>
      </c>
      <c r="F164" s="11" t="s">
        <v>7</v>
      </c>
      <c r="G164" s="36" t="s">
        <v>491</v>
      </c>
      <c r="H164" s="11" t="s">
        <v>34</v>
      </c>
      <c r="I164" s="37" t="s">
        <v>11</v>
      </c>
      <c r="J164" s="37">
        <v>12</v>
      </c>
      <c r="K164" s="11" t="s">
        <v>11</v>
      </c>
      <c r="L164" s="11" t="s">
        <v>11</v>
      </c>
      <c r="M164" s="11" t="s">
        <v>11</v>
      </c>
      <c r="N164" s="11" t="s">
        <v>289</v>
      </c>
      <c r="O164" s="11" t="str">
        <f t="shared" si="2"/>
        <v>non concerné</v>
      </c>
      <c r="P164" s="67" t="str">
        <f>IF(octime[[#This Row],[Service concerné ?]]="non concerné","",SUBSTITUTE(octime[[#This Row],[Libellé de l''horaire]],"Hor. à la carte  ",""))</f>
        <v/>
      </c>
      <c r="Q164" s="41" t="str">
        <f>IFERROR(IF(O164&lt;&gt;"non concerné",CONCATENATE(D164," ",VLOOKUP(O164,Parametres!$A:$B,2,FALSE)),""),"")</f>
        <v/>
      </c>
      <c r="R164" s="203" t="str">
        <f>VLOOKUP(CONCATENATE(octime[[#This Row],[Population générique]],octime[[#This Row],[Contrat]]),Parametres!G:H,2,FALSE)</f>
        <v>Ok</v>
      </c>
      <c r="S164" s="7"/>
      <c r="T164" s="7"/>
    </row>
    <row r="165" spans="1:20" s="8" customFormat="1" x14ac:dyDescent="0.25">
      <c r="A165" s="40">
        <v>11857</v>
      </c>
      <c r="B165" s="11" t="s">
        <v>708</v>
      </c>
      <c r="C165" s="11" t="s">
        <v>11</v>
      </c>
      <c r="D165" s="11" t="s">
        <v>5</v>
      </c>
      <c r="E165" s="11" t="s">
        <v>29</v>
      </c>
      <c r="F165" s="11" t="s">
        <v>7</v>
      </c>
      <c r="G165" s="36" t="s">
        <v>491</v>
      </c>
      <c r="H165" s="11" t="s">
        <v>14</v>
      </c>
      <c r="I165" s="37" t="s">
        <v>11</v>
      </c>
      <c r="J165" s="37" t="s">
        <v>11</v>
      </c>
      <c r="K165" s="11" t="s">
        <v>11</v>
      </c>
      <c r="L165" s="11" t="s">
        <v>11</v>
      </c>
      <c r="M165" s="11" t="s">
        <v>11</v>
      </c>
      <c r="N165" s="11" t="s">
        <v>14</v>
      </c>
      <c r="O165" s="11" t="str">
        <f t="shared" si="2"/>
        <v>non concerné</v>
      </c>
      <c r="P165" s="67" t="str">
        <f>IF(octime[[#This Row],[Service concerné ?]]="non concerné","",SUBSTITUTE(octime[[#This Row],[Libellé de l''horaire]],"Hor. à la carte  ",""))</f>
        <v/>
      </c>
      <c r="Q165" s="41" t="str">
        <f>IFERROR(IF(O165&lt;&gt;"non concerné",CONCATENATE(D165," ",VLOOKUP(O165,Parametres!$A:$B,2,FALSE)),""),"")</f>
        <v/>
      </c>
      <c r="R165" s="203" t="str">
        <f>VLOOKUP(CONCATENATE(octime[[#This Row],[Population générique]],octime[[#This Row],[Contrat]]),Parametres!G:H,2,FALSE)</f>
        <v>Ok</v>
      </c>
      <c r="S165" s="7"/>
      <c r="T165" s="7"/>
    </row>
    <row r="166" spans="1:20" s="8" customFormat="1" x14ac:dyDescent="0.25">
      <c r="A166" s="40">
        <v>10300</v>
      </c>
      <c r="B166" s="11" t="s">
        <v>709</v>
      </c>
      <c r="C166" s="11" t="s">
        <v>56</v>
      </c>
      <c r="D166" s="11" t="s">
        <v>16</v>
      </c>
      <c r="E166" s="11" t="s">
        <v>29</v>
      </c>
      <c r="F166" s="11" t="s">
        <v>7</v>
      </c>
      <c r="G166" s="36" t="s">
        <v>491</v>
      </c>
      <c r="H166" s="11" t="s">
        <v>34</v>
      </c>
      <c r="I166" s="37" t="s">
        <v>11</v>
      </c>
      <c r="J166" s="37">
        <v>12</v>
      </c>
      <c r="K166" s="11" t="s">
        <v>9</v>
      </c>
      <c r="L166" s="11" t="s">
        <v>57</v>
      </c>
      <c r="M166" s="11" t="s">
        <v>11</v>
      </c>
      <c r="N166" s="11" t="s">
        <v>301</v>
      </c>
      <c r="O166" s="11" t="str">
        <f t="shared" si="2"/>
        <v>C2N</v>
      </c>
      <c r="P166" s="67" t="str">
        <f>IF(octime[[#This Row],[Service concerné ?]]="non concerné","",SUBSTITUTE(octime[[#This Row],[Libellé de l''horaire]],"Hor. à la carte  ",""))</f>
        <v>20h00 - 08h00</v>
      </c>
      <c r="Q166" s="41" t="str">
        <f>IFERROR(IF(O166&lt;&gt;"non concerné",CONCATENATE(D166," ",VLOOKUP(O166,Parametres!$A:$B,2,FALSE)),""),"")</f>
        <v>AIDE SOIGNANT C2N</v>
      </c>
      <c r="R166" s="203" t="str">
        <f>VLOOKUP(CONCATENATE(octime[[#This Row],[Population générique]],octime[[#This Row],[Contrat]]),Parametres!G:H,2,FALSE)</f>
        <v>Ok</v>
      </c>
      <c r="S166" s="7"/>
      <c r="T166" s="7"/>
    </row>
    <row r="167" spans="1:20" s="8" customFormat="1" x14ac:dyDescent="0.25">
      <c r="A167" s="40">
        <v>10230</v>
      </c>
      <c r="B167" s="11" t="s">
        <v>710</v>
      </c>
      <c r="C167" s="11" t="s">
        <v>61</v>
      </c>
      <c r="D167" s="11" t="s">
        <v>5</v>
      </c>
      <c r="E167" s="11" t="s">
        <v>29</v>
      </c>
      <c r="F167" s="11" t="s">
        <v>7</v>
      </c>
      <c r="G167" s="36" t="s">
        <v>491</v>
      </c>
      <c r="H167" s="11" t="s">
        <v>34</v>
      </c>
      <c r="I167" s="37" t="s">
        <v>11</v>
      </c>
      <c r="J167" s="37">
        <v>12</v>
      </c>
      <c r="K167" s="11" t="s">
        <v>9</v>
      </c>
      <c r="L167" s="11" t="s">
        <v>47</v>
      </c>
      <c r="M167" s="11" t="s">
        <v>472</v>
      </c>
      <c r="N167" s="11" t="s">
        <v>303</v>
      </c>
      <c r="O167" s="11" t="str">
        <f t="shared" si="2"/>
        <v>REAN</v>
      </c>
      <c r="P167" s="67" t="str">
        <f>IF(octime[[#This Row],[Service concerné ?]]="non concerné","",SUBSTITUTE(octime[[#This Row],[Libellé de l''horaire]],"Hor. à la carte  ",""))</f>
        <v>20h00 - 08h00</v>
      </c>
      <c r="Q167" s="41" t="str">
        <f>IFERROR(IF(O167&lt;&gt;"non concerné",CONCATENATE(D167," ",VLOOKUP(O167,Parametres!$A:$B,2,FALSE)),""),"")</f>
        <v>IDE REAN</v>
      </c>
      <c r="R167" s="203" t="str">
        <f>VLOOKUP(CONCATENATE(octime[[#This Row],[Population générique]],octime[[#This Row],[Contrat]]),Parametres!G:H,2,FALSE)</f>
        <v>Ok</v>
      </c>
      <c r="S167" s="7"/>
      <c r="T167" s="7"/>
    </row>
    <row r="168" spans="1:20" s="8" customFormat="1" x14ac:dyDescent="0.25">
      <c r="A168" s="40" t="s">
        <v>120</v>
      </c>
      <c r="B168" s="11" t="s">
        <v>711</v>
      </c>
      <c r="C168" s="11" t="s">
        <v>11</v>
      </c>
      <c r="D168" s="11" t="s">
        <v>5</v>
      </c>
      <c r="E168" s="11" t="s">
        <v>12</v>
      </c>
      <c r="F168" s="11" t="s">
        <v>12</v>
      </c>
      <c r="G168" s="36" t="s">
        <v>491</v>
      </c>
      <c r="H168" s="11" t="s">
        <v>14</v>
      </c>
      <c r="I168" s="37" t="s">
        <v>11</v>
      </c>
      <c r="J168" s="37" t="s">
        <v>11</v>
      </c>
      <c r="K168" s="11" t="s">
        <v>11</v>
      </c>
      <c r="L168" s="11" t="s">
        <v>11</v>
      </c>
      <c r="M168" s="11" t="s">
        <v>11</v>
      </c>
      <c r="N168" s="11" t="s">
        <v>14</v>
      </c>
      <c r="O168" s="11" t="str">
        <f t="shared" si="2"/>
        <v>non concerné</v>
      </c>
      <c r="P168" s="67" t="str">
        <f>IF(octime[[#This Row],[Service concerné ?]]="non concerné","",SUBSTITUTE(octime[[#This Row],[Libellé de l''horaire]],"Hor. à la carte  ",""))</f>
        <v/>
      </c>
      <c r="Q168" s="41" t="str">
        <f>IFERROR(IF(O168&lt;&gt;"non concerné",CONCATENATE(D168," ",VLOOKUP(O168,Parametres!$A:$B,2,FALSE)),""),"")</f>
        <v/>
      </c>
      <c r="R168" s="198" t="str">
        <f>VLOOKUP(CONCATENATE(octime[[#This Row],[Population générique]],octime[[#This Row],[Contrat]]),Parametres!G:H,2,FALSE)</f>
        <v>Anomalie type de contrat</v>
      </c>
      <c r="S168" s="7"/>
      <c r="T168" s="7"/>
    </row>
    <row r="169" spans="1:20" s="8" customFormat="1" x14ac:dyDescent="0.25">
      <c r="A169" s="40">
        <v>11454</v>
      </c>
      <c r="B169" s="11" t="s">
        <v>712</v>
      </c>
      <c r="C169" s="11" t="s">
        <v>11</v>
      </c>
      <c r="D169" s="11" t="s">
        <v>5</v>
      </c>
      <c r="E169" s="11" t="s">
        <v>6</v>
      </c>
      <c r="F169" s="11" t="s">
        <v>7</v>
      </c>
      <c r="G169" s="36" t="s">
        <v>491</v>
      </c>
      <c r="H169" s="11" t="s">
        <v>14</v>
      </c>
      <c r="I169" s="37" t="s">
        <v>11</v>
      </c>
      <c r="J169" s="37" t="s">
        <v>11</v>
      </c>
      <c r="K169" s="11" t="s">
        <v>11</v>
      </c>
      <c r="L169" s="11" t="s">
        <v>11</v>
      </c>
      <c r="M169" s="11" t="s">
        <v>11</v>
      </c>
      <c r="N169" s="11" t="s">
        <v>14</v>
      </c>
      <c r="O169" s="11" t="str">
        <f t="shared" si="2"/>
        <v>non concerné</v>
      </c>
      <c r="P169" s="67" t="str">
        <f>IF(octime[[#This Row],[Service concerné ?]]="non concerné","",SUBSTITUTE(octime[[#This Row],[Libellé de l''horaire]],"Hor. à la carte  ",""))</f>
        <v/>
      </c>
      <c r="Q169" s="41" t="str">
        <f>IFERROR(IF(O169&lt;&gt;"non concerné",CONCATENATE(D169," ",VLOOKUP(O169,Parametres!$A:$B,2,FALSE)),""),"")</f>
        <v/>
      </c>
      <c r="R169" s="203" t="str">
        <f>VLOOKUP(CONCATENATE(octime[[#This Row],[Population générique]],octime[[#This Row],[Contrat]]),Parametres!G:H,2,FALSE)</f>
        <v>Ok</v>
      </c>
      <c r="S169" s="7"/>
      <c r="T169" s="7"/>
    </row>
    <row r="170" spans="1:20" s="8" customFormat="1" x14ac:dyDescent="0.25">
      <c r="A170" s="40">
        <v>10344</v>
      </c>
      <c r="B170" s="11" t="s">
        <v>713</v>
      </c>
      <c r="C170" s="11" t="s">
        <v>11</v>
      </c>
      <c r="D170" s="11" t="s">
        <v>5</v>
      </c>
      <c r="E170" s="11" t="s">
        <v>6</v>
      </c>
      <c r="F170" s="11" t="s">
        <v>7</v>
      </c>
      <c r="G170" s="36" t="s">
        <v>491</v>
      </c>
      <c r="H170" s="11" t="s">
        <v>14</v>
      </c>
      <c r="I170" s="37" t="s">
        <v>11</v>
      </c>
      <c r="J170" s="37" t="s">
        <v>11</v>
      </c>
      <c r="K170" s="11" t="s">
        <v>11</v>
      </c>
      <c r="L170" s="11" t="s">
        <v>11</v>
      </c>
      <c r="M170" s="11" t="s">
        <v>11</v>
      </c>
      <c r="N170" s="11" t="s">
        <v>14</v>
      </c>
      <c r="O170" s="11" t="str">
        <f t="shared" si="2"/>
        <v>non concerné</v>
      </c>
      <c r="P170" s="67" t="str">
        <f>IF(octime[[#This Row],[Service concerné ?]]="non concerné","",SUBSTITUTE(octime[[#This Row],[Libellé de l''horaire]],"Hor. à la carte  ",""))</f>
        <v/>
      </c>
      <c r="Q170" s="41" t="str">
        <f>IFERROR(IF(O170&lt;&gt;"non concerné",CONCATENATE(D170," ",VLOOKUP(O170,Parametres!$A:$B,2,FALSE)),""),"")</f>
        <v/>
      </c>
      <c r="R170" s="203" t="str">
        <f>VLOOKUP(CONCATENATE(octime[[#This Row],[Population générique]],octime[[#This Row],[Contrat]]),Parametres!G:H,2,FALSE)</f>
        <v>Ok</v>
      </c>
      <c r="S170" s="7"/>
      <c r="T170" s="7"/>
    </row>
    <row r="171" spans="1:20" s="8" customFormat="1" x14ac:dyDescent="0.25">
      <c r="A171" s="40">
        <v>10182</v>
      </c>
      <c r="B171" s="11" t="s">
        <v>714</v>
      </c>
      <c r="C171" s="11" t="s">
        <v>11</v>
      </c>
      <c r="D171" s="11" t="s">
        <v>16</v>
      </c>
      <c r="E171" s="11" t="s">
        <v>6</v>
      </c>
      <c r="F171" s="11" t="s">
        <v>7</v>
      </c>
      <c r="G171" s="36" t="s">
        <v>491</v>
      </c>
      <c r="H171" s="11" t="s">
        <v>14</v>
      </c>
      <c r="I171" s="37" t="s">
        <v>11</v>
      </c>
      <c r="J171" s="37" t="s">
        <v>11</v>
      </c>
      <c r="K171" s="11" t="s">
        <v>11</v>
      </c>
      <c r="L171" s="11" t="s">
        <v>11</v>
      </c>
      <c r="M171" s="11" t="s">
        <v>11</v>
      </c>
      <c r="N171" s="11" t="s">
        <v>14</v>
      </c>
      <c r="O171" s="11" t="str">
        <f t="shared" si="2"/>
        <v>non concerné</v>
      </c>
      <c r="P171" s="67" t="str">
        <f>IF(octime[[#This Row],[Service concerné ?]]="non concerné","",SUBSTITUTE(octime[[#This Row],[Libellé de l''horaire]],"Hor. à la carte  ",""))</f>
        <v/>
      </c>
      <c r="Q171" s="41" t="str">
        <f>IFERROR(IF(O171&lt;&gt;"non concerné",CONCATENATE(D171," ",VLOOKUP(O171,Parametres!$A:$B,2,FALSE)),""),"")</f>
        <v/>
      </c>
      <c r="R171" s="203" t="str">
        <f>VLOOKUP(CONCATENATE(octime[[#This Row],[Population générique]],octime[[#This Row],[Contrat]]),Parametres!G:H,2,FALSE)</f>
        <v>Ok</v>
      </c>
      <c r="S171" s="7"/>
      <c r="T171" s="7"/>
    </row>
    <row r="172" spans="1:20" s="8" customFormat="1" x14ac:dyDescent="0.25">
      <c r="A172" s="40">
        <v>11293</v>
      </c>
      <c r="B172" s="11" t="s">
        <v>715</v>
      </c>
      <c r="C172" s="11" t="s">
        <v>35</v>
      </c>
      <c r="D172" s="11" t="s">
        <v>16</v>
      </c>
      <c r="E172" s="11" t="s">
        <v>6</v>
      </c>
      <c r="F172" s="11" t="s">
        <v>7</v>
      </c>
      <c r="G172" s="36" t="s">
        <v>491</v>
      </c>
      <c r="H172" s="11" t="s">
        <v>8</v>
      </c>
      <c r="I172" s="37" t="s">
        <v>11</v>
      </c>
      <c r="J172" s="37">
        <v>11.67</v>
      </c>
      <c r="K172" s="11" t="s">
        <v>9</v>
      </c>
      <c r="L172" s="11" t="s">
        <v>36</v>
      </c>
      <c r="M172" s="11" t="s">
        <v>11</v>
      </c>
      <c r="N172" s="11" t="s">
        <v>292</v>
      </c>
      <c r="O172" s="11" t="str">
        <f t="shared" si="2"/>
        <v>USC3</v>
      </c>
      <c r="P172" s="67" t="str">
        <f>IF(octime[[#This Row],[Service concerné ?]]="non concerné","",SUBSTITUTE(octime[[#This Row],[Libellé de l''horaire]],"Hor. à la carte  ",""))</f>
        <v>07h50 - 20h10</v>
      </c>
      <c r="Q172" s="41" t="str">
        <f>IFERROR(IF(O172&lt;&gt;"non concerné",CONCATENATE(D172," ",VLOOKUP(O172,Parametres!$A:$B,2,FALSE)),""),"")</f>
        <v>AIDE SOIGNANT USC3</v>
      </c>
      <c r="R172" s="203" t="str">
        <f>VLOOKUP(CONCATENATE(octime[[#This Row],[Population générique]],octime[[#This Row],[Contrat]]),Parametres!G:H,2,FALSE)</f>
        <v>Ok</v>
      </c>
      <c r="S172" s="7"/>
      <c r="T172" s="7"/>
    </row>
    <row r="173" spans="1:20" s="8" customFormat="1" x14ac:dyDescent="0.25">
      <c r="A173" s="39">
        <v>11156</v>
      </c>
      <c r="B173" s="11" t="s">
        <v>716</v>
      </c>
      <c r="C173" s="11" t="s">
        <v>11</v>
      </c>
      <c r="D173" s="11" t="s">
        <v>5</v>
      </c>
      <c r="E173" s="11" t="s">
        <v>6</v>
      </c>
      <c r="F173" s="11" t="s">
        <v>7</v>
      </c>
      <c r="G173" s="36" t="s">
        <v>491</v>
      </c>
      <c r="H173" s="11" t="s">
        <v>14</v>
      </c>
      <c r="I173" s="37" t="s">
        <v>11</v>
      </c>
      <c r="J173" s="37" t="s">
        <v>11</v>
      </c>
      <c r="K173" s="11" t="s">
        <v>11</v>
      </c>
      <c r="L173" s="11" t="s">
        <v>11</v>
      </c>
      <c r="M173" s="11" t="s">
        <v>11</v>
      </c>
      <c r="N173" s="11" t="s">
        <v>315</v>
      </c>
      <c r="O173" s="11" t="str">
        <f t="shared" si="2"/>
        <v>non concerné</v>
      </c>
      <c r="P173" s="67" t="str">
        <f>IF(octime[[#This Row],[Service concerné ?]]="non concerné","",SUBSTITUTE(octime[[#This Row],[Libellé de l''horaire]],"Hor. à la carte  ",""))</f>
        <v/>
      </c>
      <c r="Q173" s="41" t="str">
        <f>IFERROR(IF(O173&lt;&gt;"non concerné",CONCATENATE(D173," ",VLOOKUP(O173,Parametres!$A:$B,2,FALSE)),""),"")</f>
        <v/>
      </c>
      <c r="R173" s="203" t="str">
        <f>VLOOKUP(CONCATENATE(octime[[#This Row],[Population générique]],octime[[#This Row],[Contrat]]),Parametres!G:H,2,FALSE)</f>
        <v>Ok</v>
      </c>
      <c r="S173" s="7"/>
      <c r="T173" s="7"/>
    </row>
    <row r="174" spans="1:20" s="8" customFormat="1" x14ac:dyDescent="0.25">
      <c r="A174" s="39">
        <v>11910</v>
      </c>
      <c r="B174" s="11" t="s">
        <v>717</v>
      </c>
      <c r="C174" s="11" t="s">
        <v>11</v>
      </c>
      <c r="D174" s="11" t="s">
        <v>5</v>
      </c>
      <c r="E174" s="11" t="s">
        <v>6</v>
      </c>
      <c r="F174" s="11" t="s">
        <v>7</v>
      </c>
      <c r="G174" s="36" t="s">
        <v>491</v>
      </c>
      <c r="H174" s="11" t="s">
        <v>14</v>
      </c>
      <c r="I174" s="37" t="s">
        <v>11</v>
      </c>
      <c r="J174" s="37" t="s">
        <v>11</v>
      </c>
      <c r="K174" s="11" t="s">
        <v>11</v>
      </c>
      <c r="L174" s="11" t="s">
        <v>11</v>
      </c>
      <c r="M174" s="11" t="s">
        <v>11</v>
      </c>
      <c r="N174" s="11" t="s">
        <v>14</v>
      </c>
      <c r="O174" s="11" t="str">
        <f t="shared" si="2"/>
        <v>non concerné</v>
      </c>
      <c r="P174" s="67" t="str">
        <f>IF(octime[[#This Row],[Service concerné ?]]="non concerné","",SUBSTITUTE(octime[[#This Row],[Libellé de l''horaire]],"Hor. à la carte  ",""))</f>
        <v/>
      </c>
      <c r="Q174" s="41" t="str">
        <f>IFERROR(IF(O174&lt;&gt;"non concerné",CONCATENATE(D174," ",VLOOKUP(O174,Parametres!$A:$B,2,FALSE)),""),"")</f>
        <v/>
      </c>
      <c r="R174" s="203" t="str">
        <f>VLOOKUP(CONCATENATE(octime[[#This Row],[Population générique]],octime[[#This Row],[Contrat]]),Parametres!G:H,2,FALSE)</f>
        <v>Ok</v>
      </c>
      <c r="S174" s="7"/>
      <c r="T174" s="7"/>
    </row>
    <row r="175" spans="1:20" s="8" customFormat="1" x14ac:dyDescent="0.25">
      <c r="A175" s="39">
        <v>11101</v>
      </c>
      <c r="B175" s="11" t="s">
        <v>718</v>
      </c>
      <c r="C175" s="11" t="s">
        <v>46</v>
      </c>
      <c r="D175" s="11" t="s">
        <v>5</v>
      </c>
      <c r="E175" s="11" t="s">
        <v>6</v>
      </c>
      <c r="F175" s="11" t="s">
        <v>7</v>
      </c>
      <c r="G175" s="36" t="s">
        <v>491</v>
      </c>
      <c r="H175" s="11" t="s">
        <v>8</v>
      </c>
      <c r="I175" s="37" t="s">
        <v>11</v>
      </c>
      <c r="J175" s="37">
        <v>11.67</v>
      </c>
      <c r="K175" s="11" t="s">
        <v>11</v>
      </c>
      <c r="L175" s="11" t="s">
        <v>11</v>
      </c>
      <c r="M175" s="11" t="s">
        <v>11</v>
      </c>
      <c r="N175" s="11" t="s">
        <v>433</v>
      </c>
      <c r="O175" s="11" t="str">
        <f t="shared" si="2"/>
        <v>non concerné</v>
      </c>
      <c r="P175" s="67" t="str">
        <f>IF(octime[[#This Row],[Service concerné ?]]="non concerné","",SUBSTITUTE(octime[[#This Row],[Libellé de l''horaire]],"Hor. à la carte  ",""))</f>
        <v/>
      </c>
      <c r="Q175" s="41" t="str">
        <f>IFERROR(IF(O175&lt;&gt;"non concerné",CONCATENATE(D175," ",VLOOKUP(O175,Parametres!$A:$B,2,FALSE)),""),"")</f>
        <v/>
      </c>
      <c r="R175" s="203" t="str">
        <f>VLOOKUP(CONCATENATE(octime[[#This Row],[Population générique]],octime[[#This Row],[Contrat]]),Parametres!G:H,2,FALSE)</f>
        <v>Ok</v>
      </c>
      <c r="S175" s="7"/>
      <c r="T175" s="7"/>
    </row>
    <row r="176" spans="1:20" s="8" customFormat="1" x14ac:dyDescent="0.25">
      <c r="A176" s="39">
        <v>11643</v>
      </c>
      <c r="B176" s="11" t="s">
        <v>719</v>
      </c>
      <c r="C176" s="11" t="s">
        <v>122</v>
      </c>
      <c r="D176" s="11" t="s">
        <v>5</v>
      </c>
      <c r="E176" s="11" t="s">
        <v>6</v>
      </c>
      <c r="F176" s="11" t="s">
        <v>7</v>
      </c>
      <c r="G176" s="36" t="s">
        <v>491</v>
      </c>
      <c r="H176" s="11" t="s">
        <v>123</v>
      </c>
      <c r="I176" s="37" t="s">
        <v>11</v>
      </c>
      <c r="J176" s="37">
        <v>10.5</v>
      </c>
      <c r="K176" s="11" t="s">
        <v>9</v>
      </c>
      <c r="L176" s="11" t="s">
        <v>69</v>
      </c>
      <c r="M176" s="11" t="s">
        <v>11</v>
      </c>
      <c r="N176" s="11" t="s">
        <v>316</v>
      </c>
      <c r="O176" s="11" t="str">
        <f t="shared" si="2"/>
        <v>SCI2</v>
      </c>
      <c r="P176" s="67" t="str">
        <f>IF(octime[[#This Row],[Service concerné ?]]="non concerné","",SUBSTITUTE(octime[[#This Row],[Libellé de l''horaire]],"Hor. à la carte  ",""))</f>
        <v>09h30 - 20h30</v>
      </c>
      <c r="Q176" s="41" t="str">
        <f>IFERROR(IF(O176&lt;&gt;"non concerné",CONCATENATE(D176," ",VLOOKUP(O176,Parametres!$A:$B,2,FALSE)),""),"")</f>
        <v>IDE SSPICARDIO</v>
      </c>
      <c r="R176" s="203" t="str">
        <f>VLOOKUP(CONCATENATE(octime[[#This Row],[Population générique]],octime[[#This Row],[Contrat]]),Parametres!G:H,2,FALSE)</f>
        <v>Ok</v>
      </c>
      <c r="S176" s="7"/>
      <c r="T176" s="7"/>
    </row>
    <row r="177" spans="1:20" s="8" customFormat="1" x14ac:dyDescent="0.25">
      <c r="A177" s="39">
        <v>11818</v>
      </c>
      <c r="B177" s="11" t="s">
        <v>720</v>
      </c>
      <c r="C177" s="11" t="s">
        <v>11</v>
      </c>
      <c r="D177" s="11" t="s">
        <v>16</v>
      </c>
      <c r="E177" s="11" t="s">
        <v>6</v>
      </c>
      <c r="F177" s="11" t="s">
        <v>13</v>
      </c>
      <c r="G177" s="36" t="s">
        <v>491</v>
      </c>
      <c r="H177" s="11" t="s">
        <v>14</v>
      </c>
      <c r="I177" s="37" t="s">
        <v>11</v>
      </c>
      <c r="J177" s="37" t="s">
        <v>11</v>
      </c>
      <c r="K177" s="11" t="s">
        <v>11</v>
      </c>
      <c r="L177" s="11" t="s">
        <v>11</v>
      </c>
      <c r="M177" s="11" t="s">
        <v>11</v>
      </c>
      <c r="N177" s="11" t="s">
        <v>14</v>
      </c>
      <c r="O177" s="11" t="str">
        <f t="shared" si="2"/>
        <v>non concerné</v>
      </c>
      <c r="P177" s="67" t="str">
        <f>IF(octime[[#This Row],[Service concerné ?]]="non concerné","",SUBSTITUTE(octime[[#This Row],[Libellé de l''horaire]],"Hor. à la carte  ",""))</f>
        <v/>
      </c>
      <c r="Q177" s="41" t="str">
        <f>IFERROR(IF(O177&lt;&gt;"non concerné",CONCATENATE(D177," ",VLOOKUP(O177,Parametres!$A:$B,2,FALSE)),""),"")</f>
        <v/>
      </c>
      <c r="R177" s="203" t="str">
        <f>VLOOKUP(CONCATENATE(octime[[#This Row],[Population générique]],octime[[#This Row],[Contrat]]),Parametres!G:H,2,FALSE)</f>
        <v>Ok</v>
      </c>
      <c r="S177" s="7"/>
      <c r="T177" s="7"/>
    </row>
    <row r="178" spans="1:20" s="8" customFormat="1" x14ac:dyDescent="0.25">
      <c r="A178" s="39">
        <v>11640</v>
      </c>
      <c r="B178" s="11" t="s">
        <v>721</v>
      </c>
      <c r="C178" s="11" t="s">
        <v>46</v>
      </c>
      <c r="D178" s="11" t="s">
        <v>5</v>
      </c>
      <c r="E178" s="11" t="s">
        <v>6</v>
      </c>
      <c r="F178" s="11" t="s">
        <v>7</v>
      </c>
      <c r="G178" s="36" t="s">
        <v>491</v>
      </c>
      <c r="H178" s="11" t="s">
        <v>8</v>
      </c>
      <c r="I178" s="37" t="s">
        <v>11</v>
      </c>
      <c r="J178" s="37">
        <v>11.67</v>
      </c>
      <c r="K178" s="11" t="s">
        <v>11</v>
      </c>
      <c r="L178" s="11" t="s">
        <v>11</v>
      </c>
      <c r="M178" s="11" t="s">
        <v>11</v>
      </c>
      <c r="N178" s="11" t="s">
        <v>299</v>
      </c>
      <c r="O178" s="11" t="str">
        <f t="shared" si="2"/>
        <v>non concerné</v>
      </c>
      <c r="P178" s="67" t="str">
        <f>IF(octime[[#This Row],[Service concerné ?]]="non concerné","",SUBSTITUTE(octime[[#This Row],[Libellé de l''horaire]],"Hor. à la carte  ",""))</f>
        <v/>
      </c>
      <c r="Q178" s="41" t="str">
        <f>IFERROR(IF(O178&lt;&gt;"non concerné",CONCATENATE(D178," ",VLOOKUP(O178,Parametres!$A:$B,2,FALSE)),""),"")</f>
        <v/>
      </c>
      <c r="R178" s="203" t="str">
        <f>VLOOKUP(CONCATENATE(octime[[#This Row],[Population générique]],octime[[#This Row],[Contrat]]),Parametres!G:H,2,FALSE)</f>
        <v>Ok</v>
      </c>
      <c r="S178" s="7"/>
      <c r="T178" s="7"/>
    </row>
    <row r="179" spans="1:20" s="8" customFormat="1" x14ac:dyDescent="0.25">
      <c r="A179" s="40">
        <v>10354</v>
      </c>
      <c r="B179" s="11" t="s">
        <v>722</v>
      </c>
      <c r="C179" s="11" t="s">
        <v>420</v>
      </c>
      <c r="D179" s="11" t="s">
        <v>18</v>
      </c>
      <c r="E179" s="11" t="s">
        <v>6</v>
      </c>
      <c r="F179" s="11" t="s">
        <v>7</v>
      </c>
      <c r="G179" s="36" t="s">
        <v>491</v>
      </c>
      <c r="H179" s="11" t="s">
        <v>124</v>
      </c>
      <c r="I179" s="37" t="s">
        <v>11</v>
      </c>
      <c r="J179" s="37">
        <v>7</v>
      </c>
      <c r="K179" s="11" t="s">
        <v>9</v>
      </c>
      <c r="L179" s="11" t="s">
        <v>27</v>
      </c>
      <c r="M179" s="11" t="s">
        <v>11</v>
      </c>
      <c r="N179" s="11" t="s">
        <v>421</v>
      </c>
      <c r="O179" s="11" t="str">
        <f t="shared" si="2"/>
        <v>BLO2</v>
      </c>
      <c r="P179" s="67" t="str">
        <f>IF(octime[[#This Row],[Service concerné ?]]="non concerné","",SUBSTITUTE(octime[[#This Row],[Libellé de l''horaire]],"Hor. à la carte  ",""))</f>
        <v>12h30 - 20h00</v>
      </c>
      <c r="Q179" s="41" t="str">
        <f>IFERROR(IF(O179&lt;&gt;"non concerné",CONCATENATE(D179," ",VLOOKUP(O179,Parametres!$A:$B,2,FALSE)),""),"")</f>
        <v/>
      </c>
      <c r="R179" s="203" t="str">
        <f>VLOOKUP(CONCATENATE(octime[[#This Row],[Population générique]],octime[[#This Row],[Contrat]]),Parametres!G:H,2,FALSE)</f>
        <v>Ok</v>
      </c>
      <c r="S179" s="7"/>
      <c r="T179" s="7"/>
    </row>
    <row r="180" spans="1:20" s="8" customFormat="1" x14ac:dyDescent="0.25">
      <c r="A180" s="39">
        <v>10612</v>
      </c>
      <c r="B180" s="11" t="s">
        <v>723</v>
      </c>
      <c r="C180" s="11" t="s">
        <v>127</v>
      </c>
      <c r="D180" s="11" t="s">
        <v>5</v>
      </c>
      <c r="E180" s="11" t="s">
        <v>6</v>
      </c>
      <c r="F180" s="11" t="s">
        <v>7</v>
      </c>
      <c r="G180" s="36" t="s">
        <v>491</v>
      </c>
      <c r="H180" s="11" t="s">
        <v>128</v>
      </c>
      <c r="I180" s="37" t="s">
        <v>11</v>
      </c>
      <c r="J180" s="37">
        <v>10.5</v>
      </c>
      <c r="K180" s="11" t="s">
        <v>9</v>
      </c>
      <c r="L180" s="11" t="s">
        <v>53</v>
      </c>
      <c r="M180" s="11" t="s">
        <v>11</v>
      </c>
      <c r="N180" s="11" t="s">
        <v>317</v>
      </c>
      <c r="O180" s="11" t="str">
        <f t="shared" si="2"/>
        <v>HEM1</v>
      </c>
      <c r="P180" s="67" t="str">
        <f>IF(octime[[#This Row],[Service concerné ?]]="non concerné","",SUBSTITUTE(octime[[#This Row],[Libellé de l''horaire]],"Hor. à la carte  ",""))</f>
        <v>08h00 - 19h00</v>
      </c>
      <c r="Q180" s="41" t="str">
        <f>IFERROR(IF(O180&lt;&gt;"non concerné",CONCATENATE(D180," ",VLOOKUP(O180,Parametres!$A:$B,2,FALSE)),""),"")</f>
        <v>IDE HEMO</v>
      </c>
      <c r="R180" s="203" t="str">
        <f>VLOOKUP(CONCATENATE(octime[[#This Row],[Population générique]],octime[[#This Row],[Contrat]]),Parametres!G:H,2,FALSE)</f>
        <v>Ok</v>
      </c>
      <c r="S180" s="7"/>
      <c r="T180" s="7"/>
    </row>
    <row r="181" spans="1:20" s="8" customFormat="1" x14ac:dyDescent="0.25">
      <c r="A181" s="39">
        <v>10632</v>
      </c>
      <c r="B181" s="11" t="s">
        <v>724</v>
      </c>
      <c r="C181" s="11" t="s">
        <v>61</v>
      </c>
      <c r="D181" s="11" t="s">
        <v>5</v>
      </c>
      <c r="E181" s="11" t="s">
        <v>29</v>
      </c>
      <c r="F181" s="11" t="s">
        <v>7</v>
      </c>
      <c r="G181" s="36" t="s">
        <v>491</v>
      </c>
      <c r="H181" s="11" t="s">
        <v>34</v>
      </c>
      <c r="I181" s="37" t="s">
        <v>11</v>
      </c>
      <c r="J181" s="37">
        <v>12</v>
      </c>
      <c r="K181" s="11" t="s">
        <v>11</v>
      </c>
      <c r="L181" s="11" t="s">
        <v>11</v>
      </c>
      <c r="M181" s="11" t="s">
        <v>11</v>
      </c>
      <c r="N181" s="11" t="s">
        <v>289</v>
      </c>
      <c r="O181" s="11" t="str">
        <f t="shared" si="2"/>
        <v>non concerné</v>
      </c>
      <c r="P181" s="67" t="str">
        <f>IF(octime[[#This Row],[Service concerné ?]]="non concerné","",SUBSTITUTE(octime[[#This Row],[Libellé de l''horaire]],"Hor. à la carte  ",""))</f>
        <v/>
      </c>
      <c r="Q181" s="41" t="str">
        <f>IFERROR(IF(O181&lt;&gt;"non concerné",CONCATENATE(D181," ",VLOOKUP(O181,Parametres!$A:$B,2,FALSE)),""),"")</f>
        <v/>
      </c>
      <c r="R181" s="203" t="str">
        <f>VLOOKUP(CONCATENATE(octime[[#This Row],[Population générique]],octime[[#This Row],[Contrat]]),Parametres!G:H,2,FALSE)</f>
        <v>Ok</v>
      </c>
      <c r="S181" s="7"/>
      <c r="T181" s="7"/>
    </row>
    <row r="182" spans="1:20" s="8" customFormat="1" x14ac:dyDescent="0.25">
      <c r="A182" s="39">
        <v>11695</v>
      </c>
      <c r="B182" s="11" t="s">
        <v>725</v>
      </c>
      <c r="C182" s="11" t="s">
        <v>11</v>
      </c>
      <c r="D182" s="11" t="s">
        <v>16</v>
      </c>
      <c r="E182" s="11" t="s">
        <v>29</v>
      </c>
      <c r="F182" s="11" t="s">
        <v>7</v>
      </c>
      <c r="G182" s="36" t="s">
        <v>491</v>
      </c>
      <c r="H182" s="11" t="s">
        <v>14</v>
      </c>
      <c r="I182" s="37" t="s">
        <v>11</v>
      </c>
      <c r="J182" s="37" t="s">
        <v>11</v>
      </c>
      <c r="K182" s="11" t="s">
        <v>11</v>
      </c>
      <c r="L182" s="11" t="s">
        <v>11</v>
      </c>
      <c r="M182" s="11" t="s">
        <v>11</v>
      </c>
      <c r="N182" s="11" t="s">
        <v>289</v>
      </c>
      <c r="O182" s="11" t="str">
        <f t="shared" si="2"/>
        <v>non concerné</v>
      </c>
      <c r="P182" s="67" t="str">
        <f>IF(octime[[#This Row],[Service concerné ?]]="non concerné","",SUBSTITUTE(octime[[#This Row],[Libellé de l''horaire]],"Hor. à la carte  ",""))</f>
        <v/>
      </c>
      <c r="Q182" s="41" t="str">
        <f>IFERROR(IF(O182&lt;&gt;"non concerné",CONCATENATE(D182," ",VLOOKUP(O182,Parametres!$A:$B,2,FALSE)),""),"")</f>
        <v/>
      </c>
      <c r="R182" s="203" t="str">
        <f>VLOOKUP(CONCATENATE(octime[[#This Row],[Population générique]],octime[[#This Row],[Contrat]]),Parametres!G:H,2,FALSE)</f>
        <v>Ok</v>
      </c>
      <c r="S182" s="7"/>
      <c r="T182" s="7"/>
    </row>
    <row r="183" spans="1:20" s="8" customFormat="1" x14ac:dyDescent="0.25">
      <c r="A183" s="39">
        <v>11882</v>
      </c>
      <c r="B183" s="11" t="s">
        <v>726</v>
      </c>
      <c r="C183" s="11" t="s">
        <v>11</v>
      </c>
      <c r="D183" s="11" t="s">
        <v>16</v>
      </c>
      <c r="E183" s="11" t="s">
        <v>12</v>
      </c>
      <c r="F183" s="35" t="s">
        <v>13</v>
      </c>
      <c r="G183" s="36" t="s">
        <v>491</v>
      </c>
      <c r="H183" s="11" t="s">
        <v>14</v>
      </c>
      <c r="I183" s="37" t="s">
        <v>11</v>
      </c>
      <c r="J183" s="37" t="s">
        <v>11</v>
      </c>
      <c r="K183" s="11" t="s">
        <v>11</v>
      </c>
      <c r="L183" s="11" t="s">
        <v>11</v>
      </c>
      <c r="M183" s="11" t="s">
        <v>11</v>
      </c>
      <c r="N183" s="11" t="s">
        <v>14</v>
      </c>
      <c r="O183" s="11" t="str">
        <f t="shared" si="2"/>
        <v>non concerné</v>
      </c>
      <c r="P183" s="67" t="str">
        <f>IF(octime[[#This Row],[Service concerné ?]]="non concerné","",SUBSTITUTE(octime[[#This Row],[Libellé de l''horaire]],"Hor. à la carte  ",""))</f>
        <v/>
      </c>
      <c r="Q183" s="41" t="str">
        <f>IFERROR(IF(O183&lt;&gt;"non concerné",CONCATENATE(D183," ",VLOOKUP(O183,Parametres!$A:$B,2,FALSE)),""),"")</f>
        <v/>
      </c>
      <c r="R183" s="203" t="str">
        <f>VLOOKUP(CONCATENATE(octime[[#This Row],[Population générique]],octime[[#This Row],[Contrat]]),Parametres!G:H,2,FALSE)</f>
        <v>Ok</v>
      </c>
      <c r="S183" s="7"/>
      <c r="T183" s="7"/>
    </row>
    <row r="184" spans="1:20" s="8" customFormat="1" x14ac:dyDescent="0.25">
      <c r="A184" s="39">
        <v>10157</v>
      </c>
      <c r="B184" s="11" t="s">
        <v>727</v>
      </c>
      <c r="C184" s="11" t="s">
        <v>4</v>
      </c>
      <c r="D184" s="11" t="s">
        <v>16</v>
      </c>
      <c r="E184" s="11" t="s">
        <v>6</v>
      </c>
      <c r="F184" s="11" t="s">
        <v>7</v>
      </c>
      <c r="G184" s="36" t="s">
        <v>491</v>
      </c>
      <c r="H184" s="11" t="s">
        <v>8</v>
      </c>
      <c r="I184" s="37" t="s">
        <v>11</v>
      </c>
      <c r="J184" s="37">
        <v>11.67</v>
      </c>
      <c r="K184" s="11" t="s">
        <v>11</v>
      </c>
      <c r="L184" s="11" t="s">
        <v>11</v>
      </c>
      <c r="M184" s="11" t="s">
        <v>11</v>
      </c>
      <c r="N184" s="11" t="s">
        <v>289</v>
      </c>
      <c r="O184" s="11" t="str">
        <f t="shared" si="2"/>
        <v>non concerné</v>
      </c>
      <c r="P184" s="67" t="str">
        <f>IF(octime[[#This Row],[Service concerné ?]]="non concerné","",SUBSTITUTE(octime[[#This Row],[Libellé de l''horaire]],"Hor. à la carte  ",""))</f>
        <v/>
      </c>
      <c r="Q184" s="41" t="str">
        <f>IFERROR(IF(O184&lt;&gt;"non concerné",CONCATENATE(D184," ",VLOOKUP(O184,Parametres!$A:$B,2,FALSE)),""),"")</f>
        <v/>
      </c>
      <c r="R184" s="203" t="str">
        <f>VLOOKUP(CONCATENATE(octime[[#This Row],[Population générique]],octime[[#This Row],[Contrat]]),Parametres!G:H,2,FALSE)</f>
        <v>Ok</v>
      </c>
      <c r="S184" s="7"/>
      <c r="T184" s="7"/>
    </row>
    <row r="185" spans="1:20" s="8" customFormat="1" x14ac:dyDescent="0.25">
      <c r="A185" s="39" t="s">
        <v>125</v>
      </c>
      <c r="B185" s="11" t="s">
        <v>728</v>
      </c>
      <c r="C185" s="11" t="s">
        <v>11</v>
      </c>
      <c r="D185" s="11" t="s">
        <v>5</v>
      </c>
      <c r="E185" s="11" t="s">
        <v>30</v>
      </c>
      <c r="F185" s="11" t="s">
        <v>31</v>
      </c>
      <c r="G185" s="36" t="s">
        <v>491</v>
      </c>
      <c r="H185" s="11" t="s">
        <v>14</v>
      </c>
      <c r="I185" s="37" t="s">
        <v>11</v>
      </c>
      <c r="J185" s="37" t="s">
        <v>11</v>
      </c>
      <c r="K185" s="11" t="s">
        <v>11</v>
      </c>
      <c r="L185" s="11" t="s">
        <v>11</v>
      </c>
      <c r="M185" s="11" t="s">
        <v>11</v>
      </c>
      <c r="N185" s="11" t="s">
        <v>14</v>
      </c>
      <c r="O185" s="11" t="str">
        <f t="shared" si="2"/>
        <v>non concerné</v>
      </c>
      <c r="P185" s="67" t="str">
        <f>IF(octime[[#This Row],[Service concerné ?]]="non concerné","",SUBSTITUTE(octime[[#This Row],[Libellé de l''horaire]],"Hor. à la carte  ",""))</f>
        <v/>
      </c>
      <c r="Q185" s="41" t="str">
        <f>IFERROR(IF(O185&lt;&gt;"non concerné",CONCATENATE(D185," ",VLOOKUP(O185,Parametres!$A:$B,2,FALSE)),""),"")</f>
        <v/>
      </c>
      <c r="R185" s="203" t="str">
        <f>VLOOKUP(CONCATENATE(octime[[#This Row],[Population générique]],octime[[#This Row],[Contrat]]),Parametres!G:H,2,FALSE)</f>
        <v>Ok</v>
      </c>
      <c r="S185" s="7"/>
      <c r="T185" s="7"/>
    </row>
    <row r="186" spans="1:20" s="8" customFormat="1" x14ac:dyDescent="0.25">
      <c r="A186" s="39">
        <v>10367</v>
      </c>
      <c r="B186" s="11" t="s">
        <v>729</v>
      </c>
      <c r="C186" s="11" t="s">
        <v>11</v>
      </c>
      <c r="D186" s="11" t="s">
        <v>16</v>
      </c>
      <c r="E186" s="11" t="s">
        <v>6</v>
      </c>
      <c r="F186" s="11" t="s">
        <v>7</v>
      </c>
      <c r="G186" s="36" t="s">
        <v>491</v>
      </c>
      <c r="H186" s="11" t="s">
        <v>14</v>
      </c>
      <c r="I186" s="37" t="s">
        <v>11</v>
      </c>
      <c r="J186" s="37" t="s">
        <v>11</v>
      </c>
      <c r="K186" s="11" t="s">
        <v>11</v>
      </c>
      <c r="L186" s="11" t="s">
        <v>11</v>
      </c>
      <c r="M186" s="11" t="s">
        <v>11</v>
      </c>
      <c r="N186" s="11" t="s">
        <v>293</v>
      </c>
      <c r="O186" s="11" t="str">
        <f t="shared" si="2"/>
        <v>non concerné</v>
      </c>
      <c r="P186" s="67" t="str">
        <f>IF(octime[[#This Row],[Service concerné ?]]="non concerné","",SUBSTITUTE(octime[[#This Row],[Libellé de l''horaire]],"Hor. à la carte  ",""))</f>
        <v/>
      </c>
      <c r="Q186" s="41" t="str">
        <f>IFERROR(IF(O186&lt;&gt;"non concerné",CONCATENATE(D186," ",VLOOKUP(O186,Parametres!$A:$B,2,FALSE)),""),"")</f>
        <v/>
      </c>
      <c r="R186" s="203" t="str">
        <f>VLOOKUP(CONCATENATE(octime[[#This Row],[Population générique]],octime[[#This Row],[Contrat]]),Parametres!G:H,2,FALSE)</f>
        <v>Ok</v>
      </c>
      <c r="S186" s="7"/>
      <c r="T186" s="7"/>
    </row>
    <row r="187" spans="1:20" s="8" customFormat="1" x14ac:dyDescent="0.25">
      <c r="A187" s="39">
        <v>11877</v>
      </c>
      <c r="B187" s="11" t="s">
        <v>730</v>
      </c>
      <c r="C187" s="11" t="s">
        <v>11</v>
      </c>
      <c r="D187" s="11" t="s">
        <v>5</v>
      </c>
      <c r="E187" s="11" t="s">
        <v>29</v>
      </c>
      <c r="F187" s="11" t="s">
        <v>7</v>
      </c>
      <c r="G187" s="36" t="s">
        <v>491</v>
      </c>
      <c r="H187" s="11" t="s">
        <v>14</v>
      </c>
      <c r="I187" s="37" t="s">
        <v>11</v>
      </c>
      <c r="J187" s="37" t="s">
        <v>11</v>
      </c>
      <c r="K187" s="11" t="s">
        <v>11</v>
      </c>
      <c r="L187" s="11" t="s">
        <v>11</v>
      </c>
      <c r="M187" s="11" t="s">
        <v>11</v>
      </c>
      <c r="N187" s="11" t="s">
        <v>14</v>
      </c>
      <c r="O187" s="11" t="str">
        <f t="shared" si="2"/>
        <v>non concerné</v>
      </c>
      <c r="P187" s="67" t="str">
        <f>IF(octime[[#This Row],[Service concerné ?]]="non concerné","",SUBSTITUTE(octime[[#This Row],[Libellé de l''horaire]],"Hor. à la carte  ",""))</f>
        <v/>
      </c>
      <c r="Q187" s="41" t="str">
        <f>IFERROR(IF(O187&lt;&gt;"non concerné",CONCATENATE(D187," ",VLOOKUP(O187,Parametres!$A:$B,2,FALSE)),""),"")</f>
        <v/>
      </c>
      <c r="R187" s="203" t="str">
        <f>VLOOKUP(CONCATENATE(octime[[#This Row],[Population générique]],octime[[#This Row],[Contrat]]),Parametres!G:H,2,FALSE)</f>
        <v>Ok</v>
      </c>
      <c r="S187" s="7"/>
      <c r="T187" s="7"/>
    </row>
    <row r="188" spans="1:20" s="8" customFormat="1" x14ac:dyDescent="0.25">
      <c r="A188" s="39" t="s">
        <v>126</v>
      </c>
      <c r="B188" s="11" t="s">
        <v>731</v>
      </c>
      <c r="C188" s="11" t="s">
        <v>11</v>
      </c>
      <c r="D188" s="11" t="s">
        <v>18</v>
      </c>
      <c r="E188" s="11" t="s">
        <v>6</v>
      </c>
      <c r="F188" s="11" t="s">
        <v>13</v>
      </c>
      <c r="G188" s="36" t="s">
        <v>491</v>
      </c>
      <c r="H188" s="11" t="s">
        <v>14</v>
      </c>
      <c r="I188" s="37" t="s">
        <v>11</v>
      </c>
      <c r="J188" s="37" t="s">
        <v>11</v>
      </c>
      <c r="K188" s="11" t="s">
        <v>11</v>
      </c>
      <c r="L188" s="11" t="s">
        <v>11</v>
      </c>
      <c r="M188" s="11" t="s">
        <v>11</v>
      </c>
      <c r="N188" s="11" t="s">
        <v>14</v>
      </c>
      <c r="O188" s="11" t="str">
        <f t="shared" si="2"/>
        <v>non concerné</v>
      </c>
      <c r="P188" s="67" t="str">
        <f>IF(octime[[#This Row],[Service concerné ?]]="non concerné","",SUBSTITUTE(octime[[#This Row],[Libellé de l''horaire]],"Hor. à la carte  ",""))</f>
        <v/>
      </c>
      <c r="Q188" s="41" t="str">
        <f>IFERROR(IF(O188&lt;&gt;"non concerné",CONCATENATE(D188," ",VLOOKUP(O188,Parametres!$A:$B,2,FALSE)),""),"")</f>
        <v/>
      </c>
      <c r="R188" s="203" t="str">
        <f>VLOOKUP(CONCATENATE(octime[[#This Row],[Population générique]],octime[[#This Row],[Contrat]]),Parametres!G:H,2,FALSE)</f>
        <v>Ok</v>
      </c>
      <c r="S188" s="7"/>
      <c r="T188" s="7"/>
    </row>
    <row r="189" spans="1:20" s="8" customFormat="1" x14ac:dyDescent="0.25">
      <c r="A189" s="39">
        <v>11776</v>
      </c>
      <c r="B189" s="11" t="s">
        <v>732</v>
      </c>
      <c r="C189" s="11" t="s">
        <v>11</v>
      </c>
      <c r="D189" s="11" t="s">
        <v>5</v>
      </c>
      <c r="E189" s="11" t="s">
        <v>6</v>
      </c>
      <c r="F189" s="11" t="s">
        <v>7</v>
      </c>
      <c r="G189" s="36" t="s">
        <v>491</v>
      </c>
      <c r="H189" s="11" t="s">
        <v>14</v>
      </c>
      <c r="I189" s="37" t="s">
        <v>11</v>
      </c>
      <c r="J189" s="37" t="s">
        <v>11</v>
      </c>
      <c r="K189" s="11" t="s">
        <v>11</v>
      </c>
      <c r="L189" s="11" t="s">
        <v>11</v>
      </c>
      <c r="M189" s="11" t="s">
        <v>11</v>
      </c>
      <c r="N189" s="11" t="s">
        <v>14</v>
      </c>
      <c r="O189" s="11" t="str">
        <f t="shared" si="2"/>
        <v>non concerné</v>
      </c>
      <c r="P189" s="67" t="str">
        <f>IF(octime[[#This Row],[Service concerné ?]]="non concerné","",SUBSTITUTE(octime[[#This Row],[Libellé de l''horaire]],"Hor. à la carte  ",""))</f>
        <v/>
      </c>
      <c r="Q189" s="41" t="str">
        <f>IFERROR(IF(O189&lt;&gt;"non concerné",CONCATENATE(D189," ",VLOOKUP(O189,Parametres!$A:$B,2,FALSE)),""),"")</f>
        <v/>
      </c>
      <c r="R189" s="203" t="str">
        <f>VLOOKUP(CONCATENATE(octime[[#This Row],[Population générique]],octime[[#This Row],[Contrat]]),Parametres!G:H,2,FALSE)</f>
        <v>Ok</v>
      </c>
      <c r="S189" s="7"/>
      <c r="T189" s="7"/>
    </row>
    <row r="190" spans="1:20" s="8" customFormat="1" x14ac:dyDescent="0.25">
      <c r="A190" s="40">
        <v>11807</v>
      </c>
      <c r="B190" s="11" t="s">
        <v>733</v>
      </c>
      <c r="C190" s="11" t="s">
        <v>11</v>
      </c>
      <c r="D190" s="11" t="s">
        <v>5</v>
      </c>
      <c r="E190" s="11" t="s">
        <v>12</v>
      </c>
      <c r="F190" s="11" t="s">
        <v>13</v>
      </c>
      <c r="G190" s="36" t="s">
        <v>491</v>
      </c>
      <c r="H190" s="11" t="s">
        <v>14</v>
      </c>
      <c r="I190" s="37" t="s">
        <v>11</v>
      </c>
      <c r="J190" s="37" t="s">
        <v>11</v>
      </c>
      <c r="K190" s="11" t="s">
        <v>11</v>
      </c>
      <c r="L190" s="11" t="s">
        <v>11</v>
      </c>
      <c r="M190" s="11" t="s">
        <v>11</v>
      </c>
      <c r="N190" s="11" t="s">
        <v>14</v>
      </c>
      <c r="O190" s="11" t="str">
        <f t="shared" si="2"/>
        <v>non concerné</v>
      </c>
      <c r="P190" s="67" t="str">
        <f>IF(octime[[#This Row],[Service concerné ?]]="non concerné","",SUBSTITUTE(octime[[#This Row],[Libellé de l''horaire]],"Hor. à la carte  ",""))</f>
        <v/>
      </c>
      <c r="Q190" s="41" t="str">
        <f>IFERROR(IF(O190&lt;&gt;"non concerné",CONCATENATE(D190," ",VLOOKUP(O190,Parametres!$A:$B,2,FALSE)),""),"")</f>
        <v/>
      </c>
      <c r="R190" s="203" t="str">
        <f>VLOOKUP(CONCATENATE(octime[[#This Row],[Population générique]],octime[[#This Row],[Contrat]]),Parametres!G:H,2,FALSE)</f>
        <v>Ok</v>
      </c>
      <c r="S190" s="7"/>
      <c r="T190" s="7"/>
    </row>
    <row r="191" spans="1:20" s="8" customFormat="1" x14ac:dyDescent="0.25">
      <c r="A191" s="39">
        <v>10916</v>
      </c>
      <c r="B191" s="11" t="s">
        <v>734</v>
      </c>
      <c r="C191" s="11" t="s">
        <v>61</v>
      </c>
      <c r="D191" s="11" t="s">
        <v>16</v>
      </c>
      <c r="E191" s="11" t="s">
        <v>29</v>
      </c>
      <c r="F191" s="11" t="s">
        <v>7</v>
      </c>
      <c r="G191" s="36" t="s">
        <v>491</v>
      </c>
      <c r="H191" s="11" t="s">
        <v>34</v>
      </c>
      <c r="I191" s="37" t="s">
        <v>11</v>
      </c>
      <c r="J191" s="37">
        <v>12</v>
      </c>
      <c r="K191" s="11" t="s">
        <v>9</v>
      </c>
      <c r="L191" s="11" t="s">
        <v>47</v>
      </c>
      <c r="M191" s="11" t="s">
        <v>11</v>
      </c>
      <c r="N191" s="11" t="s">
        <v>303</v>
      </c>
      <c r="O191" s="11" t="str">
        <f t="shared" si="2"/>
        <v>REAN</v>
      </c>
      <c r="P191" s="67" t="str">
        <f>IF(octime[[#This Row],[Service concerné ?]]="non concerné","",SUBSTITUTE(octime[[#This Row],[Libellé de l''horaire]],"Hor. à la carte  ",""))</f>
        <v>20h00 - 08h00</v>
      </c>
      <c r="Q191" s="41" t="str">
        <f>IFERROR(IF(O191&lt;&gt;"non concerné",CONCATENATE(D191," ",VLOOKUP(O191,Parametres!$A:$B,2,FALSE)),""),"")</f>
        <v>AIDE SOIGNANT REAN</v>
      </c>
      <c r="R191" s="203" t="str">
        <f>VLOOKUP(CONCATENATE(octime[[#This Row],[Population générique]],octime[[#This Row],[Contrat]]),Parametres!G:H,2,FALSE)</f>
        <v>Ok</v>
      </c>
      <c r="S191" s="7"/>
      <c r="T191" s="7"/>
    </row>
    <row r="192" spans="1:20" s="8" customFormat="1" x14ac:dyDescent="0.25">
      <c r="A192" s="39">
        <v>11587</v>
      </c>
      <c r="B192" s="11" t="s">
        <v>735</v>
      </c>
      <c r="C192" s="11" t="s">
        <v>11</v>
      </c>
      <c r="D192" s="11" t="s">
        <v>5</v>
      </c>
      <c r="E192" s="11" t="s">
        <v>6</v>
      </c>
      <c r="F192" s="11" t="s">
        <v>7</v>
      </c>
      <c r="G192" s="36" t="s">
        <v>491</v>
      </c>
      <c r="H192" s="11" t="s">
        <v>14</v>
      </c>
      <c r="I192" s="37" t="s">
        <v>11</v>
      </c>
      <c r="J192" s="37" t="s">
        <v>11</v>
      </c>
      <c r="K192" s="11" t="s">
        <v>11</v>
      </c>
      <c r="L192" s="11" t="s">
        <v>11</v>
      </c>
      <c r="M192" s="11" t="s">
        <v>11</v>
      </c>
      <c r="N192" s="11" t="s">
        <v>14</v>
      </c>
      <c r="O192" s="11" t="str">
        <f t="shared" si="2"/>
        <v>non concerné</v>
      </c>
      <c r="P192" s="67" t="str">
        <f>IF(octime[[#This Row],[Service concerné ?]]="non concerné","",SUBSTITUTE(octime[[#This Row],[Libellé de l''horaire]],"Hor. à la carte  ",""))</f>
        <v/>
      </c>
      <c r="Q192" s="41" t="str">
        <f>IFERROR(IF(O192&lt;&gt;"non concerné",CONCATENATE(D192," ",VLOOKUP(O192,Parametres!$A:$B,2,FALSE)),""),"")</f>
        <v/>
      </c>
      <c r="R192" s="203" t="str">
        <f>VLOOKUP(CONCATENATE(octime[[#This Row],[Population générique]],octime[[#This Row],[Contrat]]),Parametres!G:H,2,FALSE)</f>
        <v>Ok</v>
      </c>
      <c r="S192" s="7"/>
      <c r="T192" s="7"/>
    </row>
    <row r="193" spans="1:20" s="8" customFormat="1" x14ac:dyDescent="0.25">
      <c r="A193" s="39">
        <v>10235</v>
      </c>
      <c r="B193" s="11" t="s">
        <v>736</v>
      </c>
      <c r="C193" s="11" t="s">
        <v>35</v>
      </c>
      <c r="D193" s="11" t="s">
        <v>5</v>
      </c>
      <c r="E193" s="11" t="s">
        <v>6</v>
      </c>
      <c r="F193" s="11" t="s">
        <v>7</v>
      </c>
      <c r="G193" s="36" t="s">
        <v>491</v>
      </c>
      <c r="H193" s="11" t="s">
        <v>8</v>
      </c>
      <c r="I193" s="37" t="s">
        <v>11</v>
      </c>
      <c r="J193" s="37">
        <v>11.67</v>
      </c>
      <c r="K193" s="11" t="s">
        <v>11</v>
      </c>
      <c r="L193" s="11" t="s">
        <v>11</v>
      </c>
      <c r="M193" s="11" t="s">
        <v>11</v>
      </c>
      <c r="N193" s="11" t="s">
        <v>289</v>
      </c>
      <c r="O193" s="11" t="str">
        <f t="shared" si="2"/>
        <v>non concerné</v>
      </c>
      <c r="P193" s="67" t="str">
        <f>IF(octime[[#This Row],[Service concerné ?]]="non concerné","",SUBSTITUTE(octime[[#This Row],[Libellé de l''horaire]],"Hor. à la carte  ",""))</f>
        <v/>
      </c>
      <c r="Q193" s="41" t="str">
        <f>IFERROR(IF(O193&lt;&gt;"non concerné",CONCATENATE(D193," ",VLOOKUP(O193,Parametres!$A:$B,2,FALSE)),""),"")</f>
        <v/>
      </c>
      <c r="R193" s="203" t="str">
        <f>VLOOKUP(CONCATENATE(octime[[#This Row],[Population générique]],octime[[#This Row],[Contrat]]),Parametres!G:H,2,FALSE)</f>
        <v>Ok</v>
      </c>
      <c r="S193" s="7"/>
      <c r="T193" s="7"/>
    </row>
    <row r="194" spans="1:20" s="8" customFormat="1" x14ac:dyDescent="0.25">
      <c r="A194" s="39">
        <v>30001</v>
      </c>
      <c r="B194" s="11" t="s">
        <v>737</v>
      </c>
      <c r="C194" s="11" t="s">
        <v>11</v>
      </c>
      <c r="D194" s="11" t="s">
        <v>454</v>
      </c>
      <c r="E194" s="11" t="s">
        <v>6</v>
      </c>
      <c r="F194" s="11" t="s">
        <v>7</v>
      </c>
      <c r="G194" s="36" t="s">
        <v>491</v>
      </c>
      <c r="H194" s="11" t="s">
        <v>14</v>
      </c>
      <c r="I194" s="37" t="s">
        <v>11</v>
      </c>
      <c r="J194" s="37" t="s">
        <v>11</v>
      </c>
      <c r="K194" s="11" t="s">
        <v>11</v>
      </c>
      <c r="L194" s="11" t="s">
        <v>11</v>
      </c>
      <c r="M194" s="11" t="s">
        <v>11</v>
      </c>
      <c r="N194" s="11" t="s">
        <v>14</v>
      </c>
      <c r="O194" s="11" t="str">
        <f t="shared" si="2"/>
        <v>non concerné</v>
      </c>
      <c r="P194" s="67" t="str">
        <f>IF(octime[[#This Row],[Service concerné ?]]="non concerné","",SUBSTITUTE(octime[[#This Row],[Libellé de l''horaire]],"Hor. à la carte  ",""))</f>
        <v/>
      </c>
      <c r="Q194" s="41" t="str">
        <f>IFERROR(IF(O194&lt;&gt;"non concerné",CONCATENATE(D194," ",VLOOKUP(O194,Parametres!$A:$B,2,FALSE)),""),"")</f>
        <v/>
      </c>
      <c r="R194" s="203" t="str">
        <f>VLOOKUP(CONCATENATE(octime[[#This Row],[Population générique]],octime[[#This Row],[Contrat]]),Parametres!G:H,2,FALSE)</f>
        <v>Ok</v>
      </c>
      <c r="S194" s="7"/>
      <c r="T194" s="7"/>
    </row>
    <row r="195" spans="1:20" s="8" customFormat="1" x14ac:dyDescent="0.25">
      <c r="A195" s="39">
        <v>10863</v>
      </c>
      <c r="B195" s="11" t="s">
        <v>738</v>
      </c>
      <c r="C195" s="11" t="s">
        <v>11</v>
      </c>
      <c r="D195" s="11" t="s">
        <v>16</v>
      </c>
      <c r="E195" s="11" t="s">
        <v>29</v>
      </c>
      <c r="F195" s="11" t="s">
        <v>7</v>
      </c>
      <c r="G195" s="36" t="s">
        <v>491</v>
      </c>
      <c r="H195" s="11" t="s">
        <v>14</v>
      </c>
      <c r="I195" s="37" t="s">
        <v>11</v>
      </c>
      <c r="J195" s="37" t="s">
        <v>11</v>
      </c>
      <c r="K195" s="11" t="s">
        <v>11</v>
      </c>
      <c r="L195" s="11" t="s">
        <v>11</v>
      </c>
      <c r="M195" s="11" t="s">
        <v>11</v>
      </c>
      <c r="N195" s="11" t="s">
        <v>14</v>
      </c>
      <c r="O195" s="11" t="str">
        <f t="shared" si="2"/>
        <v>non concerné</v>
      </c>
      <c r="P195" s="67" t="str">
        <f>IF(octime[[#This Row],[Service concerné ?]]="non concerné","",SUBSTITUTE(octime[[#This Row],[Libellé de l''horaire]],"Hor. à la carte  ",""))</f>
        <v/>
      </c>
      <c r="Q195" s="41" t="str">
        <f>IFERROR(IF(O195&lt;&gt;"non concerné",CONCATENATE(D195," ",VLOOKUP(O195,Parametres!$A:$B,2,FALSE)),""),"")</f>
        <v/>
      </c>
      <c r="R195" s="203" t="str">
        <f>VLOOKUP(CONCATENATE(octime[[#This Row],[Population générique]],octime[[#This Row],[Contrat]]),Parametres!G:H,2,FALSE)</f>
        <v>Ok</v>
      </c>
      <c r="S195" s="7"/>
      <c r="T195" s="7"/>
    </row>
    <row r="196" spans="1:20" s="8" customFormat="1" x14ac:dyDescent="0.25">
      <c r="A196" s="39">
        <v>11195</v>
      </c>
      <c r="B196" s="11" t="s">
        <v>739</v>
      </c>
      <c r="C196" s="11" t="s">
        <v>11</v>
      </c>
      <c r="D196" s="11" t="s">
        <v>16</v>
      </c>
      <c r="E196" s="11" t="s">
        <v>6</v>
      </c>
      <c r="F196" s="11" t="s">
        <v>7</v>
      </c>
      <c r="G196" s="36" t="s">
        <v>491</v>
      </c>
      <c r="H196" s="11" t="s">
        <v>14</v>
      </c>
      <c r="I196" s="37" t="s">
        <v>11</v>
      </c>
      <c r="J196" s="37" t="s">
        <v>11</v>
      </c>
      <c r="K196" s="11" t="s">
        <v>11</v>
      </c>
      <c r="L196" s="11" t="s">
        <v>11</v>
      </c>
      <c r="M196" s="11" t="s">
        <v>11</v>
      </c>
      <c r="N196" s="11" t="s">
        <v>14</v>
      </c>
      <c r="O196" s="11" t="str">
        <f t="shared" si="2"/>
        <v>non concerné</v>
      </c>
      <c r="P196" s="67" t="str">
        <f>IF(octime[[#This Row],[Service concerné ?]]="non concerné","",SUBSTITUTE(octime[[#This Row],[Libellé de l''horaire]],"Hor. à la carte  ",""))</f>
        <v/>
      </c>
      <c r="Q196" s="41" t="str">
        <f>IFERROR(IF(O196&lt;&gt;"non concerné",CONCATENATE(D196," ",VLOOKUP(O196,Parametres!$A:$B,2,FALSE)),""),"")</f>
        <v/>
      </c>
      <c r="R196" s="203" t="str">
        <f>VLOOKUP(CONCATENATE(octime[[#This Row],[Population générique]],octime[[#This Row],[Contrat]]),Parametres!G:H,2,FALSE)</f>
        <v>Ok</v>
      </c>
      <c r="S196" s="7"/>
      <c r="T196" s="7"/>
    </row>
    <row r="197" spans="1:20" s="8" customFormat="1" x14ac:dyDescent="0.25">
      <c r="A197" s="39">
        <v>30070</v>
      </c>
      <c r="B197" s="11" t="s">
        <v>740</v>
      </c>
      <c r="C197" s="11" t="s">
        <v>11</v>
      </c>
      <c r="D197" s="11" t="s">
        <v>18</v>
      </c>
      <c r="E197" s="11" t="s">
        <v>6</v>
      </c>
      <c r="F197" s="11" t="s">
        <v>7</v>
      </c>
      <c r="G197" s="36" t="s">
        <v>491</v>
      </c>
      <c r="H197" s="11" t="s">
        <v>14</v>
      </c>
      <c r="I197" s="37" t="s">
        <v>11</v>
      </c>
      <c r="J197" s="37" t="s">
        <v>11</v>
      </c>
      <c r="K197" s="11" t="s">
        <v>11</v>
      </c>
      <c r="L197" s="11" t="s">
        <v>11</v>
      </c>
      <c r="M197" s="11" t="s">
        <v>11</v>
      </c>
      <c r="N197" s="11" t="s">
        <v>14</v>
      </c>
      <c r="O197" s="11" t="str">
        <f t="shared" si="2"/>
        <v>non concerné</v>
      </c>
      <c r="P197" s="67" t="str">
        <f>IF(octime[[#This Row],[Service concerné ?]]="non concerné","",SUBSTITUTE(octime[[#This Row],[Libellé de l''horaire]],"Hor. à la carte  ",""))</f>
        <v/>
      </c>
      <c r="Q197" s="41" t="str">
        <f>IFERROR(IF(O197&lt;&gt;"non concerné",CONCATENATE(D197," ",VLOOKUP(O197,Parametres!$A:$B,2,FALSE)),""),"")</f>
        <v/>
      </c>
      <c r="R197" s="203" t="str">
        <f>VLOOKUP(CONCATENATE(octime[[#This Row],[Population générique]],octime[[#This Row],[Contrat]]),Parametres!G:H,2,FALSE)</f>
        <v>Ok</v>
      </c>
      <c r="S197" s="7"/>
      <c r="T197" s="7"/>
    </row>
    <row r="198" spans="1:20" s="8" customFormat="1" x14ac:dyDescent="0.25">
      <c r="A198" s="39">
        <v>11817</v>
      </c>
      <c r="B198" s="11" t="s">
        <v>741</v>
      </c>
      <c r="C198" s="11" t="s">
        <v>11</v>
      </c>
      <c r="D198" s="11" t="s">
        <v>5</v>
      </c>
      <c r="E198" s="11" t="s">
        <v>6</v>
      </c>
      <c r="F198" s="11" t="s">
        <v>7</v>
      </c>
      <c r="G198" s="36" t="s">
        <v>491</v>
      </c>
      <c r="H198" s="11" t="s">
        <v>14</v>
      </c>
      <c r="I198" s="37" t="s">
        <v>11</v>
      </c>
      <c r="J198" s="37" t="s">
        <v>11</v>
      </c>
      <c r="K198" s="11" t="s">
        <v>11</v>
      </c>
      <c r="L198" s="11" t="s">
        <v>11</v>
      </c>
      <c r="M198" s="11" t="s">
        <v>11</v>
      </c>
      <c r="N198" s="11" t="s">
        <v>14</v>
      </c>
      <c r="O198" s="11" t="str">
        <f t="shared" si="2"/>
        <v>non concerné</v>
      </c>
      <c r="P198" s="67" t="str">
        <f>IF(octime[[#This Row],[Service concerné ?]]="non concerné","",SUBSTITUTE(octime[[#This Row],[Libellé de l''horaire]],"Hor. à la carte  ",""))</f>
        <v/>
      </c>
      <c r="Q198" s="41" t="str">
        <f>IFERROR(IF(O198&lt;&gt;"non concerné",CONCATENATE(D198," ",VLOOKUP(O198,Parametres!$A:$B,2,FALSE)),""),"")</f>
        <v/>
      </c>
      <c r="R198" s="203" t="str">
        <f>VLOOKUP(CONCATENATE(octime[[#This Row],[Population générique]],octime[[#This Row],[Contrat]]),Parametres!G:H,2,FALSE)</f>
        <v>Ok</v>
      </c>
      <c r="S198" s="7"/>
      <c r="T198" s="7"/>
    </row>
    <row r="199" spans="1:20" s="8" customFormat="1" x14ac:dyDescent="0.25">
      <c r="A199" s="39">
        <v>10277</v>
      </c>
      <c r="B199" s="11" t="s">
        <v>742</v>
      </c>
      <c r="C199" s="11" t="s">
        <v>11</v>
      </c>
      <c r="D199" s="11" t="s">
        <v>5</v>
      </c>
      <c r="E199" s="11" t="s">
        <v>6</v>
      </c>
      <c r="F199" s="11" t="s">
        <v>7</v>
      </c>
      <c r="G199" s="36" t="s">
        <v>491</v>
      </c>
      <c r="H199" s="11" t="s">
        <v>14</v>
      </c>
      <c r="I199" s="37" t="s">
        <v>11</v>
      </c>
      <c r="J199" s="37" t="s">
        <v>11</v>
      </c>
      <c r="K199" s="11" t="s">
        <v>11</v>
      </c>
      <c r="L199" s="11" t="s">
        <v>11</v>
      </c>
      <c r="M199" s="11" t="s">
        <v>11</v>
      </c>
      <c r="N199" s="11" t="s">
        <v>14</v>
      </c>
      <c r="O199" s="11" t="str">
        <f t="shared" si="2"/>
        <v>non concerné</v>
      </c>
      <c r="P199" s="67" t="str">
        <f>IF(octime[[#This Row],[Service concerné ?]]="non concerné","",SUBSTITUTE(octime[[#This Row],[Libellé de l''horaire]],"Hor. à la carte  ",""))</f>
        <v/>
      </c>
      <c r="Q199" s="41" t="str">
        <f>IFERROR(IF(O199&lt;&gt;"non concerné",CONCATENATE(D199," ",VLOOKUP(O199,Parametres!$A:$B,2,FALSE)),""),"")</f>
        <v/>
      </c>
      <c r="R199" s="203" t="str">
        <f>VLOOKUP(CONCATENATE(octime[[#This Row],[Population générique]],octime[[#This Row],[Contrat]]),Parametres!G:H,2,FALSE)</f>
        <v>Ok</v>
      </c>
      <c r="S199" s="7"/>
      <c r="T199" s="7"/>
    </row>
    <row r="200" spans="1:20" s="8" customFormat="1" x14ac:dyDescent="0.25">
      <c r="A200" s="39">
        <v>10678</v>
      </c>
      <c r="B200" s="11" t="s">
        <v>743</v>
      </c>
      <c r="C200" s="11" t="s">
        <v>127</v>
      </c>
      <c r="D200" s="11" t="s">
        <v>5</v>
      </c>
      <c r="E200" s="11" t="s">
        <v>6</v>
      </c>
      <c r="F200" s="11" t="s">
        <v>7</v>
      </c>
      <c r="G200" s="36" t="s">
        <v>491</v>
      </c>
      <c r="H200" s="11" t="s">
        <v>128</v>
      </c>
      <c r="I200" s="37" t="s">
        <v>11</v>
      </c>
      <c r="J200" s="37">
        <v>10.5</v>
      </c>
      <c r="K200" s="11" t="s">
        <v>9</v>
      </c>
      <c r="L200" s="11" t="s">
        <v>53</v>
      </c>
      <c r="M200" s="11" t="s">
        <v>11</v>
      </c>
      <c r="N200" s="11" t="s">
        <v>317</v>
      </c>
      <c r="O200" s="11" t="str">
        <f t="shared" si="2"/>
        <v>HEM1</v>
      </c>
      <c r="P200" s="67" t="str">
        <f>IF(octime[[#This Row],[Service concerné ?]]="non concerné","",SUBSTITUTE(octime[[#This Row],[Libellé de l''horaire]],"Hor. à la carte  ",""))</f>
        <v>08h00 - 19h00</v>
      </c>
      <c r="Q200" s="41" t="str">
        <f>IFERROR(IF(O200&lt;&gt;"non concerné",CONCATENATE(D200," ",VLOOKUP(O200,Parametres!$A:$B,2,FALSE)),""),"")</f>
        <v>IDE HEMO</v>
      </c>
      <c r="R200" s="203" t="str">
        <f>VLOOKUP(CONCATENATE(octime[[#This Row],[Population générique]],octime[[#This Row],[Contrat]]),Parametres!G:H,2,FALSE)</f>
        <v>Ok</v>
      </c>
      <c r="S200" s="7"/>
      <c r="T200" s="7"/>
    </row>
    <row r="201" spans="1:20" s="8" customFormat="1" x14ac:dyDescent="0.25">
      <c r="A201" s="40">
        <v>10305</v>
      </c>
      <c r="B201" s="11" t="s">
        <v>744</v>
      </c>
      <c r="C201" s="11" t="s">
        <v>129</v>
      </c>
      <c r="D201" s="11" t="s">
        <v>18</v>
      </c>
      <c r="E201" s="11" t="s">
        <v>6</v>
      </c>
      <c r="F201" s="11" t="s">
        <v>7</v>
      </c>
      <c r="G201" s="36" t="s">
        <v>491</v>
      </c>
      <c r="H201" s="11" t="s">
        <v>67</v>
      </c>
      <c r="I201" s="37" t="s">
        <v>11</v>
      </c>
      <c r="J201" s="37">
        <v>10</v>
      </c>
      <c r="K201" s="11" t="s">
        <v>11</v>
      </c>
      <c r="L201" s="11" t="s">
        <v>11</v>
      </c>
      <c r="M201" s="11" t="s">
        <v>11</v>
      </c>
      <c r="N201" s="11" t="s">
        <v>501</v>
      </c>
      <c r="O201" s="11" t="str">
        <f t="shared" ref="O201:O264" si="3">IF(EXACT((IFERROR(LEFT(N201,FIND(" ",N201)-1),N201)),C201)=FALSE,"non concerné",(IFERROR(LEFT(N201,FIND(" ",N201)-1),N201)))</f>
        <v>non concerné</v>
      </c>
      <c r="P201" s="67" t="str">
        <f>IF(octime[[#This Row],[Service concerné ?]]="non concerné","",SUBSTITUTE(octime[[#This Row],[Libellé de l''horaire]],"Hor. à la carte  ",""))</f>
        <v/>
      </c>
      <c r="Q201" s="41" t="str">
        <f>IFERROR(IF(O201&lt;&gt;"non concerné",CONCATENATE(D201," ",VLOOKUP(O201,Parametres!$A:$B,2,FALSE)),""),"")</f>
        <v/>
      </c>
      <c r="R201" s="203" t="str">
        <f>VLOOKUP(CONCATENATE(octime[[#This Row],[Population générique]],octime[[#This Row],[Contrat]]),Parametres!G:H,2,FALSE)</f>
        <v>Ok</v>
      </c>
      <c r="S201" s="7"/>
      <c r="T201" s="7"/>
    </row>
    <row r="202" spans="1:20" s="8" customFormat="1" x14ac:dyDescent="0.25">
      <c r="A202" s="39">
        <v>11991</v>
      </c>
      <c r="B202" s="11" t="s">
        <v>745</v>
      </c>
      <c r="C202" s="11" t="s">
        <v>46</v>
      </c>
      <c r="D202" s="11" t="s">
        <v>5</v>
      </c>
      <c r="E202" s="11" t="s">
        <v>6</v>
      </c>
      <c r="F202" s="11" t="s">
        <v>7</v>
      </c>
      <c r="G202" s="36" t="s">
        <v>491</v>
      </c>
      <c r="H202" s="11" t="s">
        <v>8</v>
      </c>
      <c r="I202" s="37" t="s">
        <v>11</v>
      </c>
      <c r="J202" s="37">
        <v>11.67</v>
      </c>
      <c r="K202" s="11" t="s">
        <v>9</v>
      </c>
      <c r="L202" s="11" t="s">
        <v>47</v>
      </c>
      <c r="M202" s="11" t="s">
        <v>11</v>
      </c>
      <c r="N202" s="11" t="s">
        <v>297</v>
      </c>
      <c r="O202" s="11" t="str">
        <f t="shared" si="3"/>
        <v>REA</v>
      </c>
      <c r="P202" s="67" t="str">
        <f>IF(octime[[#This Row],[Service concerné ?]]="non concerné","",SUBSTITUTE(octime[[#This Row],[Libellé de l''horaire]],"Hor. à la carte  ",""))</f>
        <v>07h50 - 20h10</v>
      </c>
      <c r="Q202" s="41" t="str">
        <f>IFERROR(IF(O202&lt;&gt;"non concerné",CONCATENATE(D202," ",VLOOKUP(O202,Parametres!$A:$B,2,FALSE)),""),"")</f>
        <v>IDE REA</v>
      </c>
      <c r="R202" s="203" t="str">
        <f>VLOOKUP(CONCATENATE(octime[[#This Row],[Population générique]],octime[[#This Row],[Contrat]]),Parametres!G:H,2,FALSE)</f>
        <v>Ok</v>
      </c>
      <c r="S202" s="7"/>
      <c r="T202" s="7"/>
    </row>
    <row r="203" spans="1:20" s="8" customFormat="1" x14ac:dyDescent="0.25">
      <c r="A203" s="39">
        <v>30005</v>
      </c>
      <c r="B203" s="11" t="s">
        <v>746</v>
      </c>
      <c r="C203" s="11" t="s">
        <v>477</v>
      </c>
      <c r="D203" s="11" t="s">
        <v>18</v>
      </c>
      <c r="E203" s="11" t="s">
        <v>6</v>
      </c>
      <c r="F203" s="11" t="s">
        <v>7</v>
      </c>
      <c r="G203" s="36" t="s">
        <v>491</v>
      </c>
      <c r="H203" s="11" t="s">
        <v>478</v>
      </c>
      <c r="I203" s="37" t="s">
        <v>11</v>
      </c>
      <c r="J203" s="37">
        <v>10</v>
      </c>
      <c r="K203" s="11" t="s">
        <v>249</v>
      </c>
      <c r="L203" s="11" t="s">
        <v>460</v>
      </c>
      <c r="M203" s="11" t="s">
        <v>11</v>
      </c>
      <c r="N203" s="11" t="s">
        <v>502</v>
      </c>
      <c r="O203" s="11" t="str">
        <f t="shared" si="3"/>
        <v>SCM7</v>
      </c>
      <c r="P203" s="67" t="str">
        <f>IF(octime[[#This Row],[Service concerné ?]]="non concerné","",SUBSTITUTE(octime[[#This Row],[Libellé de l''horaire]],"Hor. à la carte  ",""))</f>
        <v>08h00 - 18h30</v>
      </c>
      <c r="Q203" s="41" t="str">
        <f>IFERROR(IF(O203&lt;&gt;"non concerné",CONCATENATE(D203," ",VLOOKUP(O203,Parametres!$A:$B,2,FALSE)),""),"")</f>
        <v>AGENT SERVICES HOSPITALIERS ECHO</v>
      </c>
      <c r="R203" s="203" t="str">
        <f>VLOOKUP(CONCATENATE(octime[[#This Row],[Population générique]],octime[[#This Row],[Contrat]]),Parametres!G:H,2,FALSE)</f>
        <v>Ok</v>
      </c>
      <c r="S203" s="7"/>
      <c r="T203" s="7"/>
    </row>
    <row r="204" spans="1:20" s="8" customFormat="1" x14ac:dyDescent="0.25">
      <c r="A204" s="39">
        <v>11800</v>
      </c>
      <c r="B204" s="11" t="s">
        <v>747</v>
      </c>
      <c r="C204" s="11" t="s">
        <v>11</v>
      </c>
      <c r="D204" s="11" t="s">
        <v>5</v>
      </c>
      <c r="E204" s="11" t="s">
        <v>6</v>
      </c>
      <c r="F204" s="11" t="s">
        <v>7</v>
      </c>
      <c r="G204" s="36" t="s">
        <v>491</v>
      </c>
      <c r="H204" s="11" t="s">
        <v>14</v>
      </c>
      <c r="I204" s="37" t="s">
        <v>11</v>
      </c>
      <c r="J204" s="37" t="s">
        <v>11</v>
      </c>
      <c r="K204" s="11" t="s">
        <v>11</v>
      </c>
      <c r="L204" s="11" t="s">
        <v>11</v>
      </c>
      <c r="M204" s="11" t="s">
        <v>11</v>
      </c>
      <c r="N204" s="11" t="s">
        <v>14</v>
      </c>
      <c r="O204" s="11" t="str">
        <f t="shared" si="3"/>
        <v>non concerné</v>
      </c>
      <c r="P204" s="67" t="str">
        <f>IF(octime[[#This Row],[Service concerné ?]]="non concerné","",SUBSTITUTE(octime[[#This Row],[Libellé de l''horaire]],"Hor. à la carte  ",""))</f>
        <v/>
      </c>
      <c r="Q204" s="41" t="str">
        <f>IFERROR(IF(O204&lt;&gt;"non concerné",CONCATENATE(D204," ",VLOOKUP(O204,Parametres!$A:$B,2,FALSE)),""),"")</f>
        <v/>
      </c>
      <c r="R204" s="203" t="str">
        <f>VLOOKUP(CONCATENATE(octime[[#This Row],[Population générique]],octime[[#This Row],[Contrat]]),Parametres!G:H,2,FALSE)</f>
        <v>Ok</v>
      </c>
      <c r="S204" s="7"/>
      <c r="T204" s="7"/>
    </row>
    <row r="205" spans="1:20" s="8" customFormat="1" x14ac:dyDescent="0.25">
      <c r="A205" s="39">
        <v>11340</v>
      </c>
      <c r="B205" s="11" t="s">
        <v>748</v>
      </c>
      <c r="C205" s="11" t="s">
        <v>49</v>
      </c>
      <c r="D205" s="11" t="s">
        <v>16</v>
      </c>
      <c r="E205" s="11" t="s">
        <v>29</v>
      </c>
      <c r="F205" s="11" t="s">
        <v>7</v>
      </c>
      <c r="G205" s="36" t="s">
        <v>491</v>
      </c>
      <c r="H205" s="11" t="s">
        <v>34</v>
      </c>
      <c r="I205" s="37" t="s">
        <v>11</v>
      </c>
      <c r="J205" s="37">
        <v>12</v>
      </c>
      <c r="K205" s="11" t="s">
        <v>11</v>
      </c>
      <c r="L205" s="11" t="s">
        <v>11</v>
      </c>
      <c r="M205" s="11" t="s">
        <v>11</v>
      </c>
      <c r="N205" s="11" t="s">
        <v>289</v>
      </c>
      <c r="O205" s="11" t="str">
        <f t="shared" si="3"/>
        <v>non concerné</v>
      </c>
      <c r="P205" s="67" t="str">
        <f>IF(octime[[#This Row],[Service concerné ?]]="non concerné","",SUBSTITUTE(octime[[#This Row],[Libellé de l''horaire]],"Hor. à la carte  ",""))</f>
        <v/>
      </c>
      <c r="Q205" s="41" t="str">
        <f>IFERROR(IF(O205&lt;&gt;"non concerné",CONCATENATE(D205," ",VLOOKUP(O205,Parametres!$A:$B,2,FALSE)),""),"")</f>
        <v/>
      </c>
      <c r="R205" s="203" t="str">
        <f>VLOOKUP(CONCATENATE(octime[[#This Row],[Population générique]],octime[[#This Row],[Contrat]]),Parametres!G:H,2,FALSE)</f>
        <v>Ok</v>
      </c>
      <c r="S205" s="7"/>
      <c r="T205" s="7"/>
    </row>
    <row r="206" spans="1:20" s="8" customFormat="1" x14ac:dyDescent="0.25">
      <c r="A206" s="39">
        <v>11150</v>
      </c>
      <c r="B206" s="11" t="s">
        <v>749</v>
      </c>
      <c r="C206" s="11" t="s">
        <v>422</v>
      </c>
      <c r="D206" s="11" t="s">
        <v>18</v>
      </c>
      <c r="E206" s="11" t="s">
        <v>6</v>
      </c>
      <c r="F206" s="11" t="s">
        <v>7</v>
      </c>
      <c r="G206" s="36" t="s">
        <v>491</v>
      </c>
      <c r="H206" s="11" t="s">
        <v>423</v>
      </c>
      <c r="I206" s="37" t="s">
        <v>11</v>
      </c>
      <c r="J206" s="37">
        <v>7</v>
      </c>
      <c r="K206" s="11" t="s">
        <v>11</v>
      </c>
      <c r="L206" s="11" t="s">
        <v>11</v>
      </c>
      <c r="M206" s="11" t="s">
        <v>11</v>
      </c>
      <c r="N206" s="11" t="s">
        <v>336</v>
      </c>
      <c r="O206" s="11" t="str">
        <f t="shared" si="3"/>
        <v>non concerné</v>
      </c>
      <c r="P206" s="67" t="str">
        <f>IF(octime[[#This Row],[Service concerné ?]]="non concerné","",SUBSTITUTE(octime[[#This Row],[Libellé de l''horaire]],"Hor. à la carte  ",""))</f>
        <v/>
      </c>
      <c r="Q206" s="41" t="str">
        <f>IFERROR(IF(O206&lt;&gt;"non concerné",CONCATENATE(D206," ",VLOOKUP(O206,Parametres!$A:$B,2,FALSE)),""),"")</f>
        <v/>
      </c>
      <c r="R206" s="203" t="str">
        <f>VLOOKUP(CONCATENATE(octime[[#This Row],[Population générique]],octime[[#This Row],[Contrat]]),Parametres!G:H,2,FALSE)</f>
        <v>Ok</v>
      </c>
      <c r="S206" s="7"/>
      <c r="T206" s="7"/>
    </row>
    <row r="207" spans="1:20" s="8" customFormat="1" x14ac:dyDescent="0.25">
      <c r="A207" s="39" t="s">
        <v>424</v>
      </c>
      <c r="B207" s="11" t="s">
        <v>750</v>
      </c>
      <c r="C207" s="11" t="s">
        <v>11</v>
      </c>
      <c r="D207" s="11" t="s">
        <v>5</v>
      </c>
      <c r="E207" s="11" t="s">
        <v>30</v>
      </c>
      <c r="F207" s="11" t="s">
        <v>31</v>
      </c>
      <c r="G207" s="36" t="s">
        <v>491</v>
      </c>
      <c r="H207" s="11" t="s">
        <v>14</v>
      </c>
      <c r="I207" s="37" t="s">
        <v>11</v>
      </c>
      <c r="J207" s="37" t="s">
        <v>11</v>
      </c>
      <c r="K207" s="11" t="s">
        <v>11</v>
      </c>
      <c r="L207" s="11" t="s">
        <v>11</v>
      </c>
      <c r="M207" s="11" t="s">
        <v>11</v>
      </c>
      <c r="N207" s="11" t="s">
        <v>14</v>
      </c>
      <c r="O207" s="11" t="str">
        <f t="shared" si="3"/>
        <v>non concerné</v>
      </c>
      <c r="P207" s="67" t="str">
        <f>IF(octime[[#This Row],[Service concerné ?]]="non concerné","",SUBSTITUTE(octime[[#This Row],[Libellé de l''horaire]],"Hor. à la carte  ",""))</f>
        <v/>
      </c>
      <c r="Q207" s="41" t="str">
        <f>IFERROR(IF(O207&lt;&gt;"non concerné",CONCATENATE(D207," ",VLOOKUP(O207,Parametres!$A:$B,2,FALSE)),""),"")</f>
        <v/>
      </c>
      <c r="R207" s="203" t="str">
        <f>VLOOKUP(CONCATENATE(octime[[#This Row],[Population générique]],octime[[#This Row],[Contrat]]),Parametres!G:H,2,FALSE)</f>
        <v>Ok</v>
      </c>
      <c r="S207" s="7"/>
      <c r="T207" s="7"/>
    </row>
    <row r="208" spans="1:20" s="8" customFormat="1" x14ac:dyDescent="0.25">
      <c r="A208" s="39">
        <v>10849</v>
      </c>
      <c r="B208" s="11" t="s">
        <v>751</v>
      </c>
      <c r="C208" s="11" t="s">
        <v>11</v>
      </c>
      <c r="D208" s="11" t="s">
        <v>5</v>
      </c>
      <c r="E208" s="11" t="s">
        <v>6</v>
      </c>
      <c r="F208" s="11" t="s">
        <v>7</v>
      </c>
      <c r="G208" s="36" t="s">
        <v>491</v>
      </c>
      <c r="H208" s="11" t="s">
        <v>14</v>
      </c>
      <c r="I208" s="37" t="s">
        <v>11</v>
      </c>
      <c r="J208" s="37" t="s">
        <v>11</v>
      </c>
      <c r="K208" s="11" t="s">
        <v>11</v>
      </c>
      <c r="L208" s="11" t="s">
        <v>11</v>
      </c>
      <c r="M208" s="11" t="s">
        <v>11</v>
      </c>
      <c r="N208" s="11" t="s">
        <v>14</v>
      </c>
      <c r="O208" s="11" t="str">
        <f t="shared" si="3"/>
        <v>non concerné</v>
      </c>
      <c r="P208" s="67" t="str">
        <f>IF(octime[[#This Row],[Service concerné ?]]="non concerné","",SUBSTITUTE(octime[[#This Row],[Libellé de l''horaire]],"Hor. à la carte  ",""))</f>
        <v/>
      </c>
      <c r="Q208" s="41" t="str">
        <f>IFERROR(IF(O208&lt;&gt;"non concerné",CONCATENATE(D208," ",VLOOKUP(O208,Parametres!$A:$B,2,FALSE)),""),"")</f>
        <v/>
      </c>
      <c r="R208" s="203" t="str">
        <f>VLOOKUP(CONCATENATE(octime[[#This Row],[Population générique]],octime[[#This Row],[Contrat]]),Parametres!G:H,2,FALSE)</f>
        <v>Ok</v>
      </c>
      <c r="S208" s="7"/>
      <c r="T208" s="7"/>
    </row>
    <row r="209" spans="1:20" s="8" customFormat="1" x14ac:dyDescent="0.25">
      <c r="A209" s="39">
        <v>10402</v>
      </c>
      <c r="B209" s="11" t="s">
        <v>752</v>
      </c>
      <c r="C209" s="11" t="s">
        <v>131</v>
      </c>
      <c r="D209" s="11" t="s">
        <v>18</v>
      </c>
      <c r="E209" s="11" t="s">
        <v>6</v>
      </c>
      <c r="F209" s="11" t="s">
        <v>7</v>
      </c>
      <c r="G209" s="36" t="s">
        <v>491</v>
      </c>
      <c r="H209" s="11" t="s">
        <v>132</v>
      </c>
      <c r="I209" s="37" t="s">
        <v>11</v>
      </c>
      <c r="J209" s="37">
        <v>9</v>
      </c>
      <c r="K209" s="11" t="s">
        <v>9</v>
      </c>
      <c r="L209" s="11" t="s">
        <v>81</v>
      </c>
      <c r="M209" s="11" t="s">
        <v>133</v>
      </c>
      <c r="N209" s="11" t="s">
        <v>318</v>
      </c>
      <c r="O209" s="11" t="str">
        <f t="shared" si="3"/>
        <v>DOPP</v>
      </c>
      <c r="P209" s="67" t="str">
        <f>IF(octime[[#This Row],[Service concerné ?]]="non concerné","",SUBSTITUTE(octime[[#This Row],[Libellé de l''horaire]],"Hor. à la carte  ",""))</f>
        <v>08h30 - 18h30</v>
      </c>
      <c r="Q209" s="41" t="str">
        <f>IFERROR(IF(O209&lt;&gt;"non concerné",CONCATENATE(D209," ",VLOOKUP(O209,Parametres!$A:$B,2,FALSE)),""),"")</f>
        <v/>
      </c>
      <c r="R209" s="203" t="str">
        <f>VLOOKUP(CONCATENATE(octime[[#This Row],[Population générique]],octime[[#This Row],[Contrat]]),Parametres!G:H,2,FALSE)</f>
        <v>Ok</v>
      </c>
      <c r="S209" s="7"/>
      <c r="T209" s="7"/>
    </row>
    <row r="210" spans="1:20" s="8" customFormat="1" x14ac:dyDescent="0.25">
      <c r="A210" s="39">
        <v>11252</v>
      </c>
      <c r="B210" s="11" t="s">
        <v>753</v>
      </c>
      <c r="C210" s="11" t="s">
        <v>15</v>
      </c>
      <c r="D210" s="11" t="s">
        <v>5</v>
      </c>
      <c r="E210" s="11" t="s">
        <v>6</v>
      </c>
      <c r="F210" s="11" t="s">
        <v>7</v>
      </c>
      <c r="G210" s="36" t="s">
        <v>491</v>
      </c>
      <c r="H210" s="11" t="s">
        <v>8</v>
      </c>
      <c r="I210" s="37" t="s">
        <v>11</v>
      </c>
      <c r="J210" s="37">
        <v>11.67</v>
      </c>
      <c r="K210" s="11" t="s">
        <v>9</v>
      </c>
      <c r="L210" s="11" t="s">
        <v>15</v>
      </c>
      <c r="M210" s="11" t="s">
        <v>11</v>
      </c>
      <c r="N210" s="11" t="s">
        <v>287</v>
      </c>
      <c r="O210" s="11" t="str">
        <f t="shared" si="3"/>
        <v>USIC</v>
      </c>
      <c r="P210" s="67" t="str">
        <f>IF(octime[[#This Row],[Service concerné ?]]="non concerné","",SUBSTITUTE(octime[[#This Row],[Libellé de l''horaire]],"Hor. à la carte  ",""))</f>
        <v>07h50 - 20h10</v>
      </c>
      <c r="Q210" s="41" t="str">
        <f>IFERROR(IF(O210&lt;&gt;"non concerné",CONCATENATE(D210," ",VLOOKUP(O210,Parametres!$A:$B,2,FALSE)),""),"")</f>
        <v>IDE USIC</v>
      </c>
      <c r="R210" s="203" t="str">
        <f>VLOOKUP(CONCATENATE(octime[[#This Row],[Population générique]],octime[[#This Row],[Contrat]]),Parametres!G:H,2,FALSE)</f>
        <v>Ok</v>
      </c>
      <c r="S210" s="7"/>
      <c r="T210" s="7"/>
    </row>
    <row r="211" spans="1:20" s="8" customFormat="1" x14ac:dyDescent="0.25">
      <c r="A211" s="39">
        <v>11393</v>
      </c>
      <c r="B211" s="11" t="s">
        <v>754</v>
      </c>
      <c r="C211" s="11" t="s">
        <v>11</v>
      </c>
      <c r="D211" s="11" t="s">
        <v>5</v>
      </c>
      <c r="E211" s="11" t="s">
        <v>6</v>
      </c>
      <c r="F211" s="11" t="s">
        <v>7</v>
      </c>
      <c r="G211" s="36" t="s">
        <v>491</v>
      </c>
      <c r="H211" s="11" t="s">
        <v>14</v>
      </c>
      <c r="I211" s="37" t="s">
        <v>11</v>
      </c>
      <c r="J211" s="37" t="s">
        <v>11</v>
      </c>
      <c r="K211" s="11" t="s">
        <v>11</v>
      </c>
      <c r="L211" s="11" t="s">
        <v>11</v>
      </c>
      <c r="M211" s="11" t="s">
        <v>11</v>
      </c>
      <c r="N211" s="11" t="s">
        <v>289</v>
      </c>
      <c r="O211" s="11" t="str">
        <f t="shared" si="3"/>
        <v>non concerné</v>
      </c>
      <c r="P211" s="67" t="str">
        <f>IF(octime[[#This Row],[Service concerné ?]]="non concerné","",SUBSTITUTE(octime[[#This Row],[Libellé de l''horaire]],"Hor. à la carte  ",""))</f>
        <v/>
      </c>
      <c r="Q211" s="41" t="str">
        <f>IFERROR(IF(O211&lt;&gt;"non concerné",CONCATENATE(D211," ",VLOOKUP(O211,Parametres!$A:$B,2,FALSE)),""),"")</f>
        <v/>
      </c>
      <c r="R211" s="203" t="str">
        <f>VLOOKUP(CONCATENATE(octime[[#This Row],[Population générique]],octime[[#This Row],[Contrat]]),Parametres!G:H,2,FALSE)</f>
        <v>Ok</v>
      </c>
      <c r="S211" s="7"/>
      <c r="T211" s="7"/>
    </row>
    <row r="212" spans="1:20" s="8" customFormat="1" x14ac:dyDescent="0.25">
      <c r="A212" s="39">
        <v>10310</v>
      </c>
      <c r="B212" s="11" t="s">
        <v>755</v>
      </c>
      <c r="C212" s="11" t="s">
        <v>11</v>
      </c>
      <c r="D212" s="11" t="s">
        <v>18</v>
      </c>
      <c r="E212" s="11" t="s">
        <v>6</v>
      </c>
      <c r="F212" s="11" t="s">
        <v>7</v>
      </c>
      <c r="G212" s="36" t="s">
        <v>491</v>
      </c>
      <c r="H212" s="11" t="s">
        <v>14</v>
      </c>
      <c r="I212" s="37" t="s">
        <v>11</v>
      </c>
      <c r="J212" s="37" t="s">
        <v>11</v>
      </c>
      <c r="K212" s="11" t="s">
        <v>11</v>
      </c>
      <c r="L212" s="11" t="s">
        <v>11</v>
      </c>
      <c r="M212" s="11" t="s">
        <v>11</v>
      </c>
      <c r="N212" s="11" t="s">
        <v>289</v>
      </c>
      <c r="O212" s="11" t="str">
        <f t="shared" si="3"/>
        <v>non concerné</v>
      </c>
      <c r="P212" s="67" t="str">
        <f>IF(octime[[#This Row],[Service concerné ?]]="non concerné","",SUBSTITUTE(octime[[#This Row],[Libellé de l''horaire]],"Hor. à la carte  ",""))</f>
        <v/>
      </c>
      <c r="Q212" s="41" t="str">
        <f>IFERROR(IF(O212&lt;&gt;"non concerné",CONCATENATE(D212," ",VLOOKUP(O212,Parametres!$A:$B,2,FALSE)),""),"")</f>
        <v/>
      </c>
      <c r="R212" s="203" t="str">
        <f>VLOOKUP(CONCATENATE(octime[[#This Row],[Population générique]],octime[[#This Row],[Contrat]]),Parametres!G:H,2,FALSE)</f>
        <v>Ok</v>
      </c>
      <c r="S212" s="7"/>
      <c r="T212" s="7"/>
    </row>
    <row r="213" spans="1:20" s="8" customFormat="1" x14ac:dyDescent="0.25">
      <c r="A213" s="39">
        <v>10036</v>
      </c>
      <c r="B213" s="11" t="s">
        <v>756</v>
      </c>
      <c r="C213" s="11" t="s">
        <v>121</v>
      </c>
      <c r="D213" s="11" t="s">
        <v>16</v>
      </c>
      <c r="E213" s="11" t="s">
        <v>6</v>
      </c>
      <c r="F213" s="11" t="s">
        <v>7</v>
      </c>
      <c r="G213" s="36" t="s">
        <v>491</v>
      </c>
      <c r="H213" s="11" t="s">
        <v>8</v>
      </c>
      <c r="I213" s="37" t="s">
        <v>11</v>
      </c>
      <c r="J213" s="37">
        <v>11.67</v>
      </c>
      <c r="K213" s="11" t="s">
        <v>9</v>
      </c>
      <c r="L213" s="11" t="s">
        <v>57</v>
      </c>
      <c r="M213" s="11" t="s">
        <v>11</v>
      </c>
      <c r="N213" s="11" t="s">
        <v>319</v>
      </c>
      <c r="O213" s="11" t="str">
        <f t="shared" si="3"/>
        <v>C2</v>
      </c>
      <c r="P213" s="67" t="str">
        <f>IF(octime[[#This Row],[Service concerné ?]]="non concerné","",SUBSTITUTE(octime[[#This Row],[Libellé de l''horaire]],"Hor. à la carte  ",""))</f>
        <v>07h50 - 20h10</v>
      </c>
      <c r="Q213" s="41" t="str">
        <f>IFERROR(IF(O213&lt;&gt;"non concerné",CONCATENATE(D213," ",VLOOKUP(O213,Parametres!$A:$B,2,FALSE)),""),"")</f>
        <v>AIDE SOIGNANT C2</v>
      </c>
      <c r="R213" s="203" t="str">
        <f>VLOOKUP(CONCATENATE(octime[[#This Row],[Population générique]],octime[[#This Row],[Contrat]]),Parametres!G:H,2,FALSE)</f>
        <v>Ok</v>
      </c>
      <c r="S213" s="7"/>
      <c r="T213" s="7"/>
    </row>
    <row r="214" spans="1:20" s="8" customFormat="1" x14ac:dyDescent="0.25">
      <c r="A214" s="39" t="s">
        <v>426</v>
      </c>
      <c r="B214" s="11" t="s">
        <v>757</v>
      </c>
      <c r="C214" s="11" t="s">
        <v>11</v>
      </c>
      <c r="D214" s="11" t="s">
        <v>5</v>
      </c>
      <c r="E214" s="11" t="s">
        <v>30</v>
      </c>
      <c r="F214" s="11" t="s">
        <v>31</v>
      </c>
      <c r="G214" s="36" t="s">
        <v>491</v>
      </c>
      <c r="H214" s="11" t="s">
        <v>14</v>
      </c>
      <c r="I214" s="37" t="s">
        <v>11</v>
      </c>
      <c r="J214" s="37" t="s">
        <v>11</v>
      </c>
      <c r="K214" s="11" t="s">
        <v>11</v>
      </c>
      <c r="L214" s="11" t="s">
        <v>11</v>
      </c>
      <c r="M214" s="11" t="s">
        <v>11</v>
      </c>
      <c r="N214" s="11" t="s">
        <v>14</v>
      </c>
      <c r="O214" s="11" t="str">
        <f t="shared" si="3"/>
        <v>non concerné</v>
      </c>
      <c r="P214" s="67" t="str">
        <f>IF(octime[[#This Row],[Service concerné ?]]="non concerné","",SUBSTITUTE(octime[[#This Row],[Libellé de l''horaire]],"Hor. à la carte  ",""))</f>
        <v/>
      </c>
      <c r="Q214" s="41" t="str">
        <f>IFERROR(IF(O214&lt;&gt;"non concerné",CONCATENATE(D214," ",VLOOKUP(O214,Parametres!$A:$B,2,FALSE)),""),"")</f>
        <v/>
      </c>
      <c r="R214" s="203" t="str">
        <f>VLOOKUP(CONCATENATE(octime[[#This Row],[Population générique]],octime[[#This Row],[Contrat]]),Parametres!G:H,2,FALSE)</f>
        <v>Ok</v>
      </c>
      <c r="S214" s="7"/>
      <c r="T214" s="7"/>
    </row>
    <row r="215" spans="1:20" s="8" customFormat="1" x14ac:dyDescent="0.25">
      <c r="A215" s="39">
        <v>10258</v>
      </c>
      <c r="B215" s="11" t="s">
        <v>758</v>
      </c>
      <c r="C215" s="11" t="s">
        <v>11</v>
      </c>
      <c r="D215" s="11" t="s">
        <v>16</v>
      </c>
      <c r="E215" s="11" t="s">
        <v>6</v>
      </c>
      <c r="F215" s="11" t="s">
        <v>7</v>
      </c>
      <c r="G215" s="36" t="s">
        <v>491</v>
      </c>
      <c r="H215" s="11" t="s">
        <v>14</v>
      </c>
      <c r="I215" s="37" t="s">
        <v>11</v>
      </c>
      <c r="J215" s="37" t="s">
        <v>11</v>
      </c>
      <c r="K215" s="11" t="s">
        <v>11</v>
      </c>
      <c r="L215" s="11" t="s">
        <v>11</v>
      </c>
      <c r="M215" s="11" t="s">
        <v>11</v>
      </c>
      <c r="N215" s="11" t="s">
        <v>14</v>
      </c>
      <c r="O215" s="11" t="str">
        <f t="shared" si="3"/>
        <v>non concerné</v>
      </c>
      <c r="P215" s="67" t="str">
        <f>IF(octime[[#This Row],[Service concerné ?]]="non concerné","",SUBSTITUTE(octime[[#This Row],[Libellé de l''horaire]],"Hor. à la carte  ",""))</f>
        <v/>
      </c>
      <c r="Q215" s="41" t="str">
        <f>IFERROR(IF(O215&lt;&gt;"non concerné",CONCATENATE(D215," ",VLOOKUP(O215,Parametres!$A:$B,2,FALSE)),""),"")</f>
        <v/>
      </c>
      <c r="R215" s="203" t="str">
        <f>VLOOKUP(CONCATENATE(octime[[#This Row],[Population générique]],octime[[#This Row],[Contrat]]),Parametres!G:H,2,FALSE)</f>
        <v>Ok</v>
      </c>
      <c r="S215" s="7"/>
      <c r="T215" s="7"/>
    </row>
    <row r="216" spans="1:20" s="8" customFormat="1" x14ac:dyDescent="0.25">
      <c r="A216" s="39">
        <v>10322</v>
      </c>
      <c r="B216" s="11" t="s">
        <v>759</v>
      </c>
      <c r="C216" s="11" t="s">
        <v>33</v>
      </c>
      <c r="D216" s="11" t="s">
        <v>5</v>
      </c>
      <c r="E216" s="11" t="s">
        <v>29</v>
      </c>
      <c r="F216" s="11" t="s">
        <v>7</v>
      </c>
      <c r="G216" s="36" t="s">
        <v>491</v>
      </c>
      <c r="H216" s="11" t="s">
        <v>34</v>
      </c>
      <c r="I216" s="37" t="s">
        <v>11</v>
      </c>
      <c r="J216" s="37">
        <v>12</v>
      </c>
      <c r="K216" s="11" t="s">
        <v>9</v>
      </c>
      <c r="L216" s="11" t="s">
        <v>15</v>
      </c>
      <c r="M216" s="11" t="s">
        <v>503</v>
      </c>
      <c r="N216" s="11" t="s">
        <v>291</v>
      </c>
      <c r="O216" s="11" t="str">
        <f t="shared" si="3"/>
        <v>USIN</v>
      </c>
      <c r="P216" s="67" t="str">
        <f>IF(octime[[#This Row],[Service concerné ?]]="non concerné","",SUBSTITUTE(octime[[#This Row],[Libellé de l''horaire]],"Hor. à la carte  ",""))</f>
        <v>20h00 - 08h00</v>
      </c>
      <c r="Q216" s="41" t="str">
        <f>IFERROR(IF(O216&lt;&gt;"non concerné",CONCATENATE(D216," ",VLOOKUP(O216,Parametres!$A:$B,2,FALSE)),""),"")</f>
        <v>IDE USICN</v>
      </c>
      <c r="R216" s="203" t="str">
        <f>VLOOKUP(CONCATENATE(octime[[#This Row],[Population générique]],octime[[#This Row],[Contrat]]),Parametres!G:H,2,FALSE)</f>
        <v>Ok</v>
      </c>
      <c r="S216" s="7"/>
      <c r="T216" s="7"/>
    </row>
    <row r="217" spans="1:20" s="8" customFormat="1" x14ac:dyDescent="0.25">
      <c r="A217" s="40">
        <v>10299</v>
      </c>
      <c r="B217" s="11" t="s">
        <v>760</v>
      </c>
      <c r="C217" s="11" t="s">
        <v>358</v>
      </c>
      <c r="D217" s="11" t="s">
        <v>342</v>
      </c>
      <c r="E217" s="11" t="s">
        <v>6</v>
      </c>
      <c r="F217" s="11" t="s">
        <v>7</v>
      </c>
      <c r="G217" s="36" t="s">
        <v>491</v>
      </c>
      <c r="H217" s="11" t="s">
        <v>359</v>
      </c>
      <c r="I217" s="37" t="s">
        <v>11</v>
      </c>
      <c r="J217" s="37">
        <v>11.67</v>
      </c>
      <c r="K217" s="11" t="s">
        <v>9</v>
      </c>
      <c r="L217" s="11" t="s">
        <v>27</v>
      </c>
      <c r="M217" s="11" t="s">
        <v>11</v>
      </c>
      <c r="N217" s="11" t="s">
        <v>360</v>
      </c>
      <c r="O217" s="11" t="str">
        <f t="shared" si="3"/>
        <v>CAR1</v>
      </c>
      <c r="P217" s="67" t="str">
        <f>IF(octime[[#This Row],[Service concerné ?]]="non concerné","",SUBSTITUTE(octime[[#This Row],[Libellé de l''horaire]],"Hor. à la carte  ",""))</f>
        <v>07h00 - 19h00</v>
      </c>
      <c r="Q217" s="41" t="str">
        <f>IFERROR(IF(O217&lt;&gt;"non concerné",CONCATENATE(D217," ",VLOOKUP(O217,Parametres!$A:$B,2,FALSE)),""),"")</f>
        <v>IDE BLOC BLOC</v>
      </c>
      <c r="R217" s="203" t="str">
        <f>VLOOKUP(CONCATENATE(octime[[#This Row],[Population générique]],octime[[#This Row],[Contrat]]),Parametres!G:H,2,FALSE)</f>
        <v>Ok</v>
      </c>
      <c r="S217" s="7"/>
      <c r="T217" s="7"/>
    </row>
    <row r="218" spans="1:20" s="8" customFormat="1" x14ac:dyDescent="0.25">
      <c r="A218" s="39">
        <v>10268</v>
      </c>
      <c r="B218" s="11" t="s">
        <v>761</v>
      </c>
      <c r="C218" s="11" t="s">
        <v>11</v>
      </c>
      <c r="D218" s="11" t="s">
        <v>5</v>
      </c>
      <c r="E218" s="11" t="s">
        <v>29</v>
      </c>
      <c r="F218" s="11" t="s">
        <v>7</v>
      </c>
      <c r="G218" s="36" t="s">
        <v>491</v>
      </c>
      <c r="H218" s="11" t="s">
        <v>14</v>
      </c>
      <c r="I218" s="37" t="s">
        <v>11</v>
      </c>
      <c r="J218" s="37" t="s">
        <v>11</v>
      </c>
      <c r="K218" s="11" t="s">
        <v>11</v>
      </c>
      <c r="L218" s="11" t="s">
        <v>11</v>
      </c>
      <c r="M218" s="11" t="s">
        <v>11</v>
      </c>
      <c r="N218" s="11" t="s">
        <v>14</v>
      </c>
      <c r="O218" s="11" t="str">
        <f t="shared" si="3"/>
        <v>non concerné</v>
      </c>
      <c r="P218" s="67" t="str">
        <f>IF(octime[[#This Row],[Service concerné ?]]="non concerné","",SUBSTITUTE(octime[[#This Row],[Libellé de l''horaire]],"Hor. à la carte  ",""))</f>
        <v/>
      </c>
      <c r="Q218" s="41" t="str">
        <f>IFERROR(IF(O218&lt;&gt;"non concerné",CONCATENATE(D218," ",VLOOKUP(O218,Parametres!$A:$B,2,FALSE)),""),"")</f>
        <v/>
      </c>
      <c r="R218" s="203" t="str">
        <f>VLOOKUP(CONCATENATE(octime[[#This Row],[Population générique]],octime[[#This Row],[Contrat]]),Parametres!G:H,2,FALSE)</f>
        <v>Ok</v>
      </c>
      <c r="S218" s="7"/>
      <c r="T218" s="7"/>
    </row>
    <row r="219" spans="1:20" s="8" customFormat="1" x14ac:dyDescent="0.25">
      <c r="A219" s="40">
        <v>10108</v>
      </c>
      <c r="B219" s="11" t="s">
        <v>762</v>
      </c>
      <c r="C219" s="11" t="s">
        <v>234</v>
      </c>
      <c r="D219" s="11" t="s">
        <v>18</v>
      </c>
      <c r="E219" s="11" t="s">
        <v>6</v>
      </c>
      <c r="F219" s="11" t="s">
        <v>7</v>
      </c>
      <c r="G219" s="36" t="s">
        <v>491</v>
      </c>
      <c r="H219" s="11" t="s">
        <v>103</v>
      </c>
      <c r="I219" s="37" t="s">
        <v>11</v>
      </c>
      <c r="J219" s="37">
        <v>10.5</v>
      </c>
      <c r="K219" s="11" t="s">
        <v>11</v>
      </c>
      <c r="L219" s="11" t="s">
        <v>11</v>
      </c>
      <c r="M219" s="11" t="s">
        <v>11</v>
      </c>
      <c r="N219" s="11" t="s">
        <v>289</v>
      </c>
      <c r="O219" s="11" t="str">
        <f t="shared" si="3"/>
        <v>non concerné</v>
      </c>
      <c r="P219" s="67" t="str">
        <f>IF(octime[[#This Row],[Service concerné ?]]="non concerné","",SUBSTITUTE(octime[[#This Row],[Libellé de l''horaire]],"Hor. à la carte  ",""))</f>
        <v/>
      </c>
      <c r="Q219" s="41" t="str">
        <f>IFERROR(IF(O219&lt;&gt;"non concerné",CONCATENATE(D219," ",VLOOKUP(O219,Parametres!$A:$B,2,FALSE)),""),"")</f>
        <v/>
      </c>
      <c r="R219" s="203" t="str">
        <f>VLOOKUP(CONCATENATE(octime[[#This Row],[Population générique]],octime[[#This Row],[Contrat]]),Parametres!G:H,2,FALSE)</f>
        <v>Ok</v>
      </c>
      <c r="S219" s="7"/>
      <c r="T219" s="7"/>
    </row>
    <row r="220" spans="1:20" s="8" customFormat="1" x14ac:dyDescent="0.25">
      <c r="A220" s="39">
        <v>10233</v>
      </c>
      <c r="B220" s="11" t="s">
        <v>763</v>
      </c>
      <c r="C220" s="11" t="s">
        <v>136</v>
      </c>
      <c r="D220" s="11" t="s">
        <v>5</v>
      </c>
      <c r="E220" s="11" t="s">
        <v>6</v>
      </c>
      <c r="F220" s="11" t="s">
        <v>7</v>
      </c>
      <c r="G220" s="36" t="s">
        <v>491</v>
      </c>
      <c r="H220" s="11" t="s">
        <v>367</v>
      </c>
      <c r="I220" s="37" t="s">
        <v>11</v>
      </c>
      <c r="J220" s="37">
        <v>10.5</v>
      </c>
      <c r="K220" s="11" t="s">
        <v>11</v>
      </c>
      <c r="L220" s="11" t="s">
        <v>11</v>
      </c>
      <c r="M220" s="11" t="s">
        <v>11</v>
      </c>
      <c r="N220" s="11" t="s">
        <v>289</v>
      </c>
      <c r="O220" s="11" t="str">
        <f t="shared" si="3"/>
        <v>non concerné</v>
      </c>
      <c r="P220" s="67" t="str">
        <f>IF(octime[[#This Row],[Service concerné ?]]="non concerné","",SUBSTITUTE(octime[[#This Row],[Libellé de l''horaire]],"Hor. à la carte  ",""))</f>
        <v/>
      </c>
      <c r="Q220" s="41" t="str">
        <f>IFERROR(IF(O220&lt;&gt;"non concerné",CONCATENATE(D220," ",VLOOKUP(O220,Parametres!$A:$B,2,FALSE)),""),"")</f>
        <v/>
      </c>
      <c r="R220" s="203" t="str">
        <f>VLOOKUP(CONCATENATE(octime[[#This Row],[Population générique]],octime[[#This Row],[Contrat]]),Parametres!G:H,2,FALSE)</f>
        <v>Ok</v>
      </c>
      <c r="S220" s="7"/>
      <c r="T220" s="7"/>
    </row>
    <row r="221" spans="1:20" s="8" customFormat="1" x14ac:dyDescent="0.25">
      <c r="A221" s="39">
        <v>10336</v>
      </c>
      <c r="B221" s="11" t="s">
        <v>764</v>
      </c>
      <c r="C221" s="11" t="s">
        <v>11</v>
      </c>
      <c r="D221" s="11" t="s">
        <v>5</v>
      </c>
      <c r="E221" s="11" t="s">
        <v>29</v>
      </c>
      <c r="F221" s="11" t="s">
        <v>7</v>
      </c>
      <c r="G221" s="36" t="s">
        <v>491</v>
      </c>
      <c r="H221" s="11" t="s">
        <v>14</v>
      </c>
      <c r="I221" s="37" t="s">
        <v>11</v>
      </c>
      <c r="J221" s="37" t="s">
        <v>11</v>
      </c>
      <c r="K221" s="11" t="s">
        <v>11</v>
      </c>
      <c r="L221" s="11" t="s">
        <v>11</v>
      </c>
      <c r="M221" s="11" t="s">
        <v>11</v>
      </c>
      <c r="N221" s="11" t="s">
        <v>14</v>
      </c>
      <c r="O221" s="11" t="str">
        <f t="shared" si="3"/>
        <v>non concerné</v>
      </c>
      <c r="P221" s="67" t="str">
        <f>IF(octime[[#This Row],[Service concerné ?]]="non concerné","",SUBSTITUTE(octime[[#This Row],[Libellé de l''horaire]],"Hor. à la carte  ",""))</f>
        <v/>
      </c>
      <c r="Q221" s="41" t="str">
        <f>IFERROR(IF(O221&lt;&gt;"non concerné",CONCATENATE(D221," ",VLOOKUP(O221,Parametres!$A:$B,2,FALSE)),""),"")</f>
        <v/>
      </c>
      <c r="R221" s="203" t="str">
        <f>VLOOKUP(CONCATENATE(octime[[#This Row],[Population générique]],octime[[#This Row],[Contrat]]),Parametres!G:H,2,FALSE)</f>
        <v>Ok</v>
      </c>
      <c r="S221" s="7"/>
      <c r="T221" s="7"/>
    </row>
    <row r="222" spans="1:20" s="8" customFormat="1" x14ac:dyDescent="0.25">
      <c r="A222" s="39">
        <v>10912</v>
      </c>
      <c r="B222" s="11" t="s">
        <v>765</v>
      </c>
      <c r="C222" s="11" t="s">
        <v>32</v>
      </c>
      <c r="D222" s="11" t="s">
        <v>5</v>
      </c>
      <c r="E222" s="11" t="s">
        <v>6</v>
      </c>
      <c r="F222" s="11" t="s">
        <v>7</v>
      </c>
      <c r="G222" s="36" t="s">
        <v>491</v>
      </c>
      <c r="H222" s="11" t="s">
        <v>8</v>
      </c>
      <c r="I222" s="37" t="s">
        <v>11</v>
      </c>
      <c r="J222" s="37">
        <v>11.67</v>
      </c>
      <c r="K222" s="11" t="s">
        <v>11</v>
      </c>
      <c r="L222" s="11" t="s">
        <v>11</v>
      </c>
      <c r="M222" s="11" t="s">
        <v>11</v>
      </c>
      <c r="N222" s="11" t="s">
        <v>289</v>
      </c>
      <c r="O222" s="11" t="str">
        <f t="shared" si="3"/>
        <v>non concerné</v>
      </c>
      <c r="P222" s="67" t="str">
        <f>IF(octime[[#This Row],[Service concerné ?]]="non concerné","",SUBSTITUTE(octime[[#This Row],[Libellé de l''horaire]],"Hor. à la carte  ",""))</f>
        <v/>
      </c>
      <c r="Q222" s="41" t="str">
        <f>IFERROR(IF(O222&lt;&gt;"non concerné",CONCATENATE(D222," ",VLOOKUP(O222,Parametres!$A:$B,2,FALSE)),""),"")</f>
        <v/>
      </c>
      <c r="R222" s="203" t="str">
        <f>VLOOKUP(CONCATENATE(octime[[#This Row],[Population générique]],octime[[#This Row],[Contrat]]),Parametres!G:H,2,FALSE)</f>
        <v>Ok</v>
      </c>
      <c r="S222" s="7"/>
      <c r="T222" s="7"/>
    </row>
    <row r="223" spans="1:20" s="8" customFormat="1" x14ac:dyDescent="0.25">
      <c r="A223" s="39">
        <v>10614</v>
      </c>
      <c r="B223" s="11" t="s">
        <v>766</v>
      </c>
      <c r="C223" s="11" t="s">
        <v>49</v>
      </c>
      <c r="D223" s="11" t="s">
        <v>5</v>
      </c>
      <c r="E223" s="11" t="s">
        <v>29</v>
      </c>
      <c r="F223" s="11" t="s">
        <v>7</v>
      </c>
      <c r="G223" s="36" t="s">
        <v>491</v>
      </c>
      <c r="H223" s="11" t="s">
        <v>34</v>
      </c>
      <c r="I223" s="37" t="s">
        <v>11</v>
      </c>
      <c r="J223" s="37">
        <v>12</v>
      </c>
      <c r="K223" s="11" t="s">
        <v>9</v>
      </c>
      <c r="L223" s="11" t="s">
        <v>45</v>
      </c>
      <c r="M223" s="11" t="s">
        <v>11</v>
      </c>
      <c r="N223" s="11" t="s">
        <v>304</v>
      </c>
      <c r="O223" s="11" t="str">
        <f t="shared" si="3"/>
        <v>USN1</v>
      </c>
      <c r="P223" s="67" t="str">
        <f>IF(octime[[#This Row],[Service concerné ?]]="non concerné","",SUBSTITUTE(octime[[#This Row],[Libellé de l''horaire]],"Hor. à la carte  ",""))</f>
        <v>20h00 - 08h00</v>
      </c>
      <c r="Q223" s="41" t="str">
        <f>IFERROR(IF(O223&lt;&gt;"non concerné",CONCATENATE(D223," ",VLOOKUP(O223,Parametres!$A:$B,2,FALSE)),""),"")</f>
        <v>IDE USC1N</v>
      </c>
      <c r="R223" s="203" t="str">
        <f>VLOOKUP(CONCATENATE(octime[[#This Row],[Population générique]],octime[[#This Row],[Contrat]]),Parametres!G:H,2,FALSE)</f>
        <v>Ok</v>
      </c>
      <c r="S223" s="7"/>
      <c r="T223" s="7"/>
    </row>
    <row r="224" spans="1:20" s="8" customFormat="1" x14ac:dyDescent="0.25">
      <c r="A224" s="39">
        <v>11221</v>
      </c>
      <c r="B224" s="11" t="s">
        <v>767</v>
      </c>
      <c r="C224" s="11" t="s">
        <v>137</v>
      </c>
      <c r="D224" s="11" t="s">
        <v>18</v>
      </c>
      <c r="E224" s="11" t="s">
        <v>6</v>
      </c>
      <c r="F224" s="11" t="s">
        <v>7</v>
      </c>
      <c r="G224" s="36" t="s">
        <v>491</v>
      </c>
      <c r="H224" s="11" t="s">
        <v>138</v>
      </c>
      <c r="I224" s="37" t="s">
        <v>11</v>
      </c>
      <c r="J224" s="37">
        <v>7</v>
      </c>
      <c r="K224" s="11" t="s">
        <v>9</v>
      </c>
      <c r="L224" s="11" t="s">
        <v>69</v>
      </c>
      <c r="M224" s="11" t="s">
        <v>11</v>
      </c>
      <c r="N224" s="11" t="s">
        <v>320</v>
      </c>
      <c r="O224" s="11" t="str">
        <f t="shared" si="3"/>
        <v>CI-D</v>
      </c>
      <c r="P224" s="67" t="str">
        <f>IF(octime[[#This Row],[Service concerné ?]]="non concerné","",SUBSTITUTE(octime[[#This Row],[Libellé de l''horaire]],"Hor. à la carte  ",""))</f>
        <v>14h00 - 22h00</v>
      </c>
      <c r="Q224" s="41" t="str">
        <f>IFERROR(IF(O224&lt;&gt;"non concerné",CONCATENATE(D224," ",VLOOKUP(O224,Parametres!$A:$B,2,FALSE)),""),"")</f>
        <v/>
      </c>
      <c r="R224" s="203" t="str">
        <f>VLOOKUP(CONCATENATE(octime[[#This Row],[Population générique]],octime[[#This Row],[Contrat]]),Parametres!G:H,2,FALSE)</f>
        <v>Ok</v>
      </c>
      <c r="S224" s="7"/>
      <c r="T224" s="7"/>
    </row>
    <row r="225" spans="1:20" s="8" customFormat="1" x14ac:dyDescent="0.25">
      <c r="A225" s="40">
        <v>10150</v>
      </c>
      <c r="B225" s="11" t="s">
        <v>768</v>
      </c>
      <c r="C225" s="11" t="s">
        <v>139</v>
      </c>
      <c r="D225" s="11" t="s">
        <v>18</v>
      </c>
      <c r="E225" s="11" t="s">
        <v>6</v>
      </c>
      <c r="F225" s="11" t="s">
        <v>7</v>
      </c>
      <c r="G225" s="36" t="s">
        <v>491</v>
      </c>
      <c r="H225" s="11" t="s">
        <v>140</v>
      </c>
      <c r="I225" s="37" t="s">
        <v>11</v>
      </c>
      <c r="J225" s="37">
        <v>7</v>
      </c>
      <c r="K225" s="11" t="s">
        <v>11</v>
      </c>
      <c r="L225" s="11" t="s">
        <v>11</v>
      </c>
      <c r="M225" s="11" t="s">
        <v>11</v>
      </c>
      <c r="N225" s="11" t="s">
        <v>289</v>
      </c>
      <c r="O225" s="11" t="str">
        <f t="shared" si="3"/>
        <v>non concerné</v>
      </c>
      <c r="P225" s="67" t="str">
        <f>IF(octime[[#This Row],[Service concerné ?]]="non concerné","",SUBSTITUTE(octime[[#This Row],[Libellé de l''horaire]],"Hor. à la carte  ",""))</f>
        <v/>
      </c>
      <c r="Q225" s="41" t="str">
        <f>IFERROR(IF(O225&lt;&gt;"non concerné",CONCATENATE(D225," ",VLOOKUP(O225,Parametres!$A:$B,2,FALSE)),""),"")</f>
        <v/>
      </c>
      <c r="R225" s="203" t="str">
        <f>VLOOKUP(CONCATENATE(octime[[#This Row],[Population générique]],octime[[#This Row],[Contrat]]),Parametres!G:H,2,FALSE)</f>
        <v>Ok</v>
      </c>
      <c r="S225" s="7"/>
      <c r="T225" s="7"/>
    </row>
    <row r="226" spans="1:20" s="8" customFormat="1" x14ac:dyDescent="0.25">
      <c r="A226" s="39">
        <v>10885</v>
      </c>
      <c r="B226" s="11" t="s">
        <v>769</v>
      </c>
      <c r="C226" s="11" t="s">
        <v>11</v>
      </c>
      <c r="D226" s="11" t="s">
        <v>5</v>
      </c>
      <c r="E226" s="11" t="s">
        <v>29</v>
      </c>
      <c r="F226" s="11" t="s">
        <v>13</v>
      </c>
      <c r="G226" s="36" t="s">
        <v>491</v>
      </c>
      <c r="H226" s="11" t="s">
        <v>14</v>
      </c>
      <c r="I226" s="37" t="s">
        <v>11</v>
      </c>
      <c r="J226" s="37" t="s">
        <v>11</v>
      </c>
      <c r="K226" s="11" t="s">
        <v>11</v>
      </c>
      <c r="L226" s="11" t="s">
        <v>11</v>
      </c>
      <c r="M226" s="11" t="s">
        <v>11</v>
      </c>
      <c r="N226" s="11" t="s">
        <v>14</v>
      </c>
      <c r="O226" s="11" t="str">
        <f t="shared" si="3"/>
        <v>non concerné</v>
      </c>
      <c r="P226" s="67" t="str">
        <f>IF(octime[[#This Row],[Service concerné ?]]="non concerné","",SUBSTITUTE(octime[[#This Row],[Libellé de l''horaire]],"Hor. à la carte  ",""))</f>
        <v/>
      </c>
      <c r="Q226" s="41" t="str">
        <f>IFERROR(IF(O226&lt;&gt;"non concerné",CONCATENATE(D226," ",VLOOKUP(O226,Parametres!$A:$B,2,FALSE)),""),"")</f>
        <v/>
      </c>
      <c r="R226" s="203" t="str">
        <f>VLOOKUP(CONCATENATE(octime[[#This Row],[Population générique]],octime[[#This Row],[Contrat]]),Parametres!G:H,2,FALSE)</f>
        <v>Ok</v>
      </c>
      <c r="S226" s="7"/>
      <c r="T226" s="7"/>
    </row>
    <row r="227" spans="1:20" s="8" customFormat="1" x14ac:dyDescent="0.25">
      <c r="A227" s="39">
        <v>10396</v>
      </c>
      <c r="B227" s="11" t="s">
        <v>770</v>
      </c>
      <c r="C227" s="11" t="s">
        <v>15</v>
      </c>
      <c r="D227" s="11" t="s">
        <v>5</v>
      </c>
      <c r="E227" s="11" t="s">
        <v>6</v>
      </c>
      <c r="F227" s="11" t="s">
        <v>7</v>
      </c>
      <c r="G227" s="36" t="s">
        <v>491</v>
      </c>
      <c r="H227" s="11" t="s">
        <v>8</v>
      </c>
      <c r="I227" s="37" t="s">
        <v>11</v>
      </c>
      <c r="J227" s="37">
        <v>11.67</v>
      </c>
      <c r="K227" s="11" t="s">
        <v>11</v>
      </c>
      <c r="L227" s="11" t="s">
        <v>11</v>
      </c>
      <c r="M227" s="11" t="s">
        <v>11</v>
      </c>
      <c r="N227" s="11" t="s">
        <v>289</v>
      </c>
      <c r="O227" s="11" t="str">
        <f t="shared" si="3"/>
        <v>non concerné</v>
      </c>
      <c r="P227" s="67" t="str">
        <f>IF(octime[[#This Row],[Service concerné ?]]="non concerné","",SUBSTITUTE(octime[[#This Row],[Libellé de l''horaire]],"Hor. à la carte  ",""))</f>
        <v/>
      </c>
      <c r="Q227" s="41" t="str">
        <f>IFERROR(IF(O227&lt;&gt;"non concerné",CONCATENATE(D227," ",VLOOKUP(O227,Parametres!$A:$B,2,FALSE)),""),"")</f>
        <v/>
      </c>
      <c r="R227" s="203" t="str">
        <f>VLOOKUP(CONCATENATE(octime[[#This Row],[Population générique]],octime[[#This Row],[Contrat]]),Parametres!G:H,2,FALSE)</f>
        <v>Ok</v>
      </c>
      <c r="S227" s="7"/>
      <c r="T227" s="7"/>
    </row>
    <row r="228" spans="1:20" s="8" customFormat="1" x14ac:dyDescent="0.25">
      <c r="A228" s="39">
        <v>11498</v>
      </c>
      <c r="B228" s="11" t="s">
        <v>771</v>
      </c>
      <c r="C228" s="11" t="s">
        <v>11</v>
      </c>
      <c r="D228" s="11" t="s">
        <v>16</v>
      </c>
      <c r="E228" s="11" t="s">
        <v>12</v>
      </c>
      <c r="F228" s="11" t="s">
        <v>13</v>
      </c>
      <c r="G228" s="36" t="s">
        <v>491</v>
      </c>
      <c r="H228" s="11" t="s">
        <v>14</v>
      </c>
      <c r="I228" s="37" t="s">
        <v>11</v>
      </c>
      <c r="J228" s="37" t="s">
        <v>11</v>
      </c>
      <c r="K228" s="11" t="s">
        <v>11</v>
      </c>
      <c r="L228" s="11" t="s">
        <v>11</v>
      </c>
      <c r="M228" s="11" t="s">
        <v>11</v>
      </c>
      <c r="N228" s="11" t="s">
        <v>14</v>
      </c>
      <c r="O228" s="11" t="str">
        <f t="shared" si="3"/>
        <v>non concerné</v>
      </c>
      <c r="P228" s="67" t="str">
        <f>IF(octime[[#This Row],[Service concerné ?]]="non concerné","",SUBSTITUTE(octime[[#This Row],[Libellé de l''horaire]],"Hor. à la carte  ",""))</f>
        <v/>
      </c>
      <c r="Q228" s="41" t="str">
        <f>IFERROR(IF(O228&lt;&gt;"non concerné",CONCATENATE(D228," ",VLOOKUP(O228,Parametres!$A:$B,2,FALSE)),""),"")</f>
        <v/>
      </c>
      <c r="R228" s="203" t="str">
        <f>VLOOKUP(CONCATENATE(octime[[#This Row],[Population générique]],octime[[#This Row],[Contrat]]),Parametres!G:H,2,FALSE)</f>
        <v>Ok</v>
      </c>
      <c r="S228" s="7"/>
      <c r="T228" s="7"/>
    </row>
    <row r="229" spans="1:20" s="8" customFormat="1" x14ac:dyDescent="0.25">
      <c r="A229" s="39">
        <v>11688</v>
      </c>
      <c r="B229" s="11" t="s">
        <v>772</v>
      </c>
      <c r="C229" s="11" t="s">
        <v>121</v>
      </c>
      <c r="D229" s="11" t="s">
        <v>5</v>
      </c>
      <c r="E229" s="11" t="s">
        <v>6</v>
      </c>
      <c r="F229" s="11" t="s">
        <v>7</v>
      </c>
      <c r="G229" s="36" t="s">
        <v>491</v>
      </c>
      <c r="H229" s="11" t="s">
        <v>8</v>
      </c>
      <c r="I229" s="37" t="s">
        <v>11</v>
      </c>
      <c r="J229" s="37">
        <v>11.67</v>
      </c>
      <c r="K229" s="11" t="s">
        <v>11</v>
      </c>
      <c r="L229" s="11" t="s">
        <v>11</v>
      </c>
      <c r="M229" s="11" t="s">
        <v>11</v>
      </c>
      <c r="N229" s="11" t="s">
        <v>312</v>
      </c>
      <c r="O229" s="11" t="str">
        <f t="shared" si="3"/>
        <v>non concerné</v>
      </c>
      <c r="P229" s="67" t="str">
        <f>IF(octime[[#This Row],[Service concerné ?]]="non concerné","",SUBSTITUTE(octime[[#This Row],[Libellé de l''horaire]],"Hor. à la carte  ",""))</f>
        <v/>
      </c>
      <c r="Q229" s="41" t="str">
        <f>IFERROR(IF(O229&lt;&gt;"non concerné",CONCATENATE(D229," ",VLOOKUP(O229,Parametres!$A:$B,2,FALSE)),""),"")</f>
        <v/>
      </c>
      <c r="R229" s="203" t="str">
        <f>VLOOKUP(CONCATENATE(octime[[#This Row],[Population générique]],octime[[#This Row],[Contrat]]),Parametres!G:H,2,FALSE)</f>
        <v>Ok</v>
      </c>
      <c r="S229" s="7"/>
      <c r="T229" s="7"/>
    </row>
    <row r="230" spans="1:20" s="8" customFormat="1" x14ac:dyDescent="0.25">
      <c r="A230" s="39">
        <v>10444</v>
      </c>
      <c r="B230" s="11" t="s">
        <v>773</v>
      </c>
      <c r="C230" s="11" t="s">
        <v>142</v>
      </c>
      <c r="D230" s="11" t="s">
        <v>5</v>
      </c>
      <c r="E230" s="11" t="s">
        <v>6</v>
      </c>
      <c r="F230" s="11" t="s">
        <v>7</v>
      </c>
      <c r="G230" s="36" t="s">
        <v>491</v>
      </c>
      <c r="H230" s="11" t="s">
        <v>128</v>
      </c>
      <c r="I230" s="37" t="s">
        <v>11</v>
      </c>
      <c r="J230" s="37">
        <v>10.5</v>
      </c>
      <c r="K230" s="11" t="s">
        <v>9</v>
      </c>
      <c r="L230" s="11" t="s">
        <v>69</v>
      </c>
      <c r="M230" s="11" t="s">
        <v>11</v>
      </c>
      <c r="N230" s="11" t="s">
        <v>465</v>
      </c>
      <c r="O230" s="11" t="str">
        <f t="shared" si="3"/>
        <v>SCI1</v>
      </c>
      <c r="P230" s="67" t="str">
        <f>IF(octime[[#This Row],[Service concerné ?]]="non concerné","",SUBSTITUTE(octime[[#This Row],[Libellé de l''horaire]],"Hor. à la carte  ",""))</f>
        <v>08h00 - 19h00</v>
      </c>
      <c r="Q230" s="41" t="str">
        <f>IFERROR(IF(O230&lt;&gt;"non concerné",CONCATENATE(D230," ",VLOOKUP(O230,Parametres!$A:$B,2,FALSE)),""),"")</f>
        <v>IDE SSPICARDIO</v>
      </c>
      <c r="R230" s="203" t="str">
        <f>VLOOKUP(CONCATENATE(octime[[#This Row],[Population générique]],octime[[#This Row],[Contrat]]),Parametres!G:H,2,FALSE)</f>
        <v>Ok</v>
      </c>
      <c r="S230" s="7"/>
      <c r="T230" s="7"/>
    </row>
    <row r="231" spans="1:20" s="8" customFormat="1" x14ac:dyDescent="0.25">
      <c r="A231" s="39">
        <v>11697</v>
      </c>
      <c r="B231" s="11" t="s">
        <v>774</v>
      </c>
      <c r="C231" s="11" t="s">
        <v>11</v>
      </c>
      <c r="D231" s="11" t="s">
        <v>5</v>
      </c>
      <c r="E231" s="11" t="s">
        <v>29</v>
      </c>
      <c r="F231" s="11" t="s">
        <v>7</v>
      </c>
      <c r="G231" s="36" t="s">
        <v>491</v>
      </c>
      <c r="H231" s="11" t="s">
        <v>14</v>
      </c>
      <c r="I231" s="37" t="s">
        <v>11</v>
      </c>
      <c r="J231" s="37" t="s">
        <v>11</v>
      </c>
      <c r="K231" s="11" t="s">
        <v>11</v>
      </c>
      <c r="L231" s="11" t="s">
        <v>11</v>
      </c>
      <c r="M231" s="11" t="s">
        <v>11</v>
      </c>
      <c r="N231" s="11" t="s">
        <v>289</v>
      </c>
      <c r="O231" s="11" t="str">
        <f t="shared" si="3"/>
        <v>non concerné</v>
      </c>
      <c r="P231" s="67" t="str">
        <f>IF(octime[[#This Row],[Service concerné ?]]="non concerné","",SUBSTITUTE(octime[[#This Row],[Libellé de l''horaire]],"Hor. à la carte  ",""))</f>
        <v/>
      </c>
      <c r="Q231" s="41" t="str">
        <f>IFERROR(IF(O231&lt;&gt;"non concerné",CONCATENATE(D231," ",VLOOKUP(O231,Parametres!$A:$B,2,FALSE)),""),"")</f>
        <v/>
      </c>
      <c r="R231" s="203" t="str">
        <f>VLOOKUP(CONCATENATE(octime[[#This Row],[Population générique]],octime[[#This Row],[Contrat]]),Parametres!G:H,2,FALSE)</f>
        <v>Ok</v>
      </c>
      <c r="S231" s="7"/>
      <c r="T231" s="7"/>
    </row>
    <row r="232" spans="1:20" s="8" customFormat="1" x14ac:dyDescent="0.25">
      <c r="A232" s="39" t="s">
        <v>427</v>
      </c>
      <c r="B232" s="11" t="s">
        <v>775</v>
      </c>
      <c r="C232" s="11" t="s">
        <v>11</v>
      </c>
      <c r="D232" s="11" t="s">
        <v>5</v>
      </c>
      <c r="E232" s="11" t="s">
        <v>30</v>
      </c>
      <c r="F232" s="11" t="s">
        <v>31</v>
      </c>
      <c r="G232" s="36" t="s">
        <v>491</v>
      </c>
      <c r="H232" s="11" t="s">
        <v>14</v>
      </c>
      <c r="I232" s="37" t="s">
        <v>11</v>
      </c>
      <c r="J232" s="37" t="s">
        <v>11</v>
      </c>
      <c r="K232" s="11" t="s">
        <v>11</v>
      </c>
      <c r="L232" s="11" t="s">
        <v>11</v>
      </c>
      <c r="M232" s="11" t="s">
        <v>11</v>
      </c>
      <c r="N232" s="11" t="s">
        <v>14</v>
      </c>
      <c r="O232" s="11" t="str">
        <f t="shared" si="3"/>
        <v>non concerné</v>
      </c>
      <c r="P232" s="67" t="str">
        <f>IF(octime[[#This Row],[Service concerné ?]]="non concerné","",SUBSTITUTE(octime[[#This Row],[Libellé de l''horaire]],"Hor. à la carte  ",""))</f>
        <v/>
      </c>
      <c r="Q232" s="41" t="str">
        <f>IFERROR(IF(O232&lt;&gt;"non concerné",CONCATENATE(D232," ",VLOOKUP(O232,Parametres!$A:$B,2,FALSE)),""),"")</f>
        <v/>
      </c>
      <c r="R232" s="203" t="str">
        <f>VLOOKUP(CONCATENATE(octime[[#This Row],[Population générique]],octime[[#This Row],[Contrat]]),Parametres!G:H,2,FALSE)</f>
        <v>Ok</v>
      </c>
      <c r="S232" s="7"/>
      <c r="T232" s="7"/>
    </row>
    <row r="233" spans="1:20" s="8" customFormat="1" x14ac:dyDescent="0.25">
      <c r="A233" s="39">
        <v>10717</v>
      </c>
      <c r="B233" s="11" t="s">
        <v>776</v>
      </c>
      <c r="C233" s="11" t="s">
        <v>11</v>
      </c>
      <c r="D233" s="11" t="s">
        <v>5</v>
      </c>
      <c r="E233" s="11" t="s">
        <v>12</v>
      </c>
      <c r="F233" s="11" t="s">
        <v>13</v>
      </c>
      <c r="G233" s="36" t="s">
        <v>491</v>
      </c>
      <c r="H233" s="11" t="s">
        <v>14</v>
      </c>
      <c r="I233" s="37" t="s">
        <v>11</v>
      </c>
      <c r="J233" s="37" t="s">
        <v>11</v>
      </c>
      <c r="K233" s="11" t="s">
        <v>11</v>
      </c>
      <c r="L233" s="11" t="s">
        <v>11</v>
      </c>
      <c r="M233" s="11" t="s">
        <v>11</v>
      </c>
      <c r="N233" s="11" t="s">
        <v>14</v>
      </c>
      <c r="O233" s="11" t="str">
        <f t="shared" si="3"/>
        <v>non concerné</v>
      </c>
      <c r="P233" s="67" t="str">
        <f>IF(octime[[#This Row],[Service concerné ?]]="non concerné","",SUBSTITUTE(octime[[#This Row],[Libellé de l''horaire]],"Hor. à la carte  ",""))</f>
        <v/>
      </c>
      <c r="Q233" s="41" t="str">
        <f>IFERROR(IF(O233&lt;&gt;"non concerné",CONCATENATE(D233," ",VLOOKUP(O233,Parametres!$A:$B,2,FALSE)),""),"")</f>
        <v/>
      </c>
      <c r="R233" s="203" t="str">
        <f>VLOOKUP(CONCATENATE(octime[[#This Row],[Population générique]],octime[[#This Row],[Contrat]]),Parametres!G:H,2,FALSE)</f>
        <v>Ok</v>
      </c>
      <c r="S233" s="7"/>
      <c r="T233" s="7"/>
    </row>
    <row r="234" spans="1:20" s="8" customFormat="1" x14ac:dyDescent="0.25">
      <c r="A234" s="39">
        <v>10120</v>
      </c>
      <c r="B234" s="11" t="s">
        <v>777</v>
      </c>
      <c r="C234" s="11" t="s">
        <v>44</v>
      </c>
      <c r="D234" s="11" t="s">
        <v>16</v>
      </c>
      <c r="E234" s="11" t="s">
        <v>6</v>
      </c>
      <c r="F234" s="11" t="s">
        <v>7</v>
      </c>
      <c r="G234" s="36" t="s">
        <v>491</v>
      </c>
      <c r="H234" s="11" t="s">
        <v>8</v>
      </c>
      <c r="I234" s="37" t="s">
        <v>11</v>
      </c>
      <c r="J234" s="37">
        <v>11.67</v>
      </c>
      <c r="K234" s="11" t="s">
        <v>11</v>
      </c>
      <c r="L234" s="11" t="s">
        <v>11</v>
      </c>
      <c r="M234" s="11" t="s">
        <v>11</v>
      </c>
      <c r="N234" s="11" t="s">
        <v>302</v>
      </c>
      <c r="O234" s="11" t="str">
        <f t="shared" si="3"/>
        <v>non concerné</v>
      </c>
      <c r="P234" s="67" t="str">
        <f>IF(octime[[#This Row],[Service concerné ?]]="non concerné","",SUBSTITUTE(octime[[#This Row],[Libellé de l''horaire]],"Hor. à la carte  ",""))</f>
        <v/>
      </c>
      <c r="Q234" s="41" t="str">
        <f>IFERROR(IF(O234&lt;&gt;"non concerné",CONCATENATE(D234," ",VLOOKUP(O234,Parametres!$A:$B,2,FALSE)),""),"")</f>
        <v/>
      </c>
      <c r="R234" s="203" t="str">
        <f>VLOOKUP(CONCATENATE(octime[[#This Row],[Population générique]],octime[[#This Row],[Contrat]]),Parametres!G:H,2,FALSE)</f>
        <v>Ok</v>
      </c>
      <c r="S234" s="7"/>
      <c r="T234" s="7"/>
    </row>
    <row r="235" spans="1:20" s="8" customFormat="1" x14ac:dyDescent="0.25">
      <c r="A235" s="39">
        <v>10118</v>
      </c>
      <c r="B235" s="11" t="s">
        <v>778</v>
      </c>
      <c r="C235" s="11" t="s">
        <v>11</v>
      </c>
      <c r="D235" s="11" t="s">
        <v>5</v>
      </c>
      <c r="E235" s="11" t="s">
        <v>29</v>
      </c>
      <c r="F235" s="11" t="s">
        <v>7</v>
      </c>
      <c r="G235" s="36" t="s">
        <v>491</v>
      </c>
      <c r="H235" s="11" t="s">
        <v>14</v>
      </c>
      <c r="I235" s="37" t="s">
        <v>11</v>
      </c>
      <c r="J235" s="37" t="s">
        <v>11</v>
      </c>
      <c r="K235" s="11" t="s">
        <v>11</v>
      </c>
      <c r="L235" s="11" t="s">
        <v>11</v>
      </c>
      <c r="M235" s="11" t="s">
        <v>11</v>
      </c>
      <c r="N235" s="11" t="s">
        <v>14</v>
      </c>
      <c r="O235" s="11" t="str">
        <f t="shared" si="3"/>
        <v>non concerné</v>
      </c>
      <c r="P235" s="67" t="str">
        <f>IF(octime[[#This Row],[Service concerné ?]]="non concerné","",SUBSTITUTE(octime[[#This Row],[Libellé de l''horaire]],"Hor. à la carte  ",""))</f>
        <v/>
      </c>
      <c r="Q235" s="41" t="str">
        <f>IFERROR(IF(O235&lt;&gt;"non concerné",CONCATENATE(D235," ",VLOOKUP(O235,Parametres!$A:$B,2,FALSE)),""),"")</f>
        <v/>
      </c>
      <c r="R235" s="203" t="str">
        <f>VLOOKUP(CONCATENATE(octime[[#This Row],[Population générique]],octime[[#This Row],[Contrat]]),Parametres!G:H,2,FALSE)</f>
        <v>Ok</v>
      </c>
      <c r="S235" s="7"/>
      <c r="T235" s="7"/>
    </row>
    <row r="236" spans="1:20" s="8" customFormat="1" x14ac:dyDescent="0.25">
      <c r="A236" s="39">
        <v>10297</v>
      </c>
      <c r="B236" s="11" t="s">
        <v>779</v>
      </c>
      <c r="C236" s="11" t="s">
        <v>50</v>
      </c>
      <c r="D236" s="11" t="s">
        <v>16</v>
      </c>
      <c r="E236" s="11" t="s">
        <v>29</v>
      </c>
      <c r="F236" s="11" t="s">
        <v>7</v>
      </c>
      <c r="G236" s="36" t="s">
        <v>491</v>
      </c>
      <c r="H236" s="11" t="s">
        <v>34</v>
      </c>
      <c r="I236" s="37" t="s">
        <v>11</v>
      </c>
      <c r="J236" s="37">
        <v>12</v>
      </c>
      <c r="K236" s="11" t="s">
        <v>9</v>
      </c>
      <c r="L236" s="11" t="s">
        <v>10</v>
      </c>
      <c r="M236" s="11" t="s">
        <v>11</v>
      </c>
      <c r="N236" s="11" t="s">
        <v>298</v>
      </c>
      <c r="O236" s="11" t="str">
        <f t="shared" si="3"/>
        <v>CH2N</v>
      </c>
      <c r="P236" s="67" t="str">
        <f>IF(octime[[#This Row],[Service concerné ?]]="non concerné","",SUBSTITUTE(octime[[#This Row],[Libellé de l''horaire]],"Hor. à la carte  ",""))</f>
        <v>20h00 - 08h00</v>
      </c>
      <c r="Q236" s="41" t="str">
        <f>IFERROR(IF(O236&lt;&gt;"non concerné",CONCATENATE(D236," ",VLOOKUP(O236,Parametres!$A:$B,2,FALSE)),""),"")</f>
        <v>AIDE SOIGNANT CH2N</v>
      </c>
      <c r="R236" s="203" t="str">
        <f>VLOOKUP(CONCATENATE(octime[[#This Row],[Population générique]],octime[[#This Row],[Contrat]]),Parametres!G:H,2,FALSE)</f>
        <v>Ok</v>
      </c>
      <c r="S236" s="7"/>
      <c r="T236" s="7"/>
    </row>
    <row r="237" spans="1:20" s="8" customFormat="1" x14ac:dyDescent="0.25">
      <c r="A237" s="39">
        <v>11802</v>
      </c>
      <c r="B237" s="11" t="s">
        <v>780</v>
      </c>
      <c r="C237" s="11" t="s">
        <v>11</v>
      </c>
      <c r="D237" s="11" t="s">
        <v>16</v>
      </c>
      <c r="E237" s="11" t="s">
        <v>12</v>
      </c>
      <c r="F237" s="11" t="s">
        <v>13</v>
      </c>
      <c r="G237" s="36" t="s">
        <v>491</v>
      </c>
      <c r="H237" s="11" t="s">
        <v>14</v>
      </c>
      <c r="I237" s="37" t="s">
        <v>11</v>
      </c>
      <c r="J237" s="37" t="s">
        <v>11</v>
      </c>
      <c r="K237" s="11" t="s">
        <v>11</v>
      </c>
      <c r="L237" s="11" t="s">
        <v>11</v>
      </c>
      <c r="M237" s="11" t="s">
        <v>11</v>
      </c>
      <c r="N237" s="11" t="s">
        <v>14</v>
      </c>
      <c r="O237" s="11" t="str">
        <f t="shared" si="3"/>
        <v>non concerné</v>
      </c>
      <c r="P237" s="67" t="str">
        <f>IF(octime[[#This Row],[Service concerné ?]]="non concerné","",SUBSTITUTE(octime[[#This Row],[Libellé de l''horaire]],"Hor. à la carte  ",""))</f>
        <v/>
      </c>
      <c r="Q237" s="41" t="str">
        <f>IFERROR(IF(O237&lt;&gt;"non concerné",CONCATENATE(D237," ",VLOOKUP(O237,Parametres!$A:$B,2,FALSE)),""),"")</f>
        <v/>
      </c>
      <c r="R237" s="203" t="str">
        <f>VLOOKUP(CONCATENATE(octime[[#This Row],[Population générique]],octime[[#This Row],[Contrat]]),Parametres!G:H,2,FALSE)</f>
        <v>Ok</v>
      </c>
      <c r="S237" s="7"/>
      <c r="T237" s="7"/>
    </row>
    <row r="238" spans="1:20" s="8" customFormat="1" x14ac:dyDescent="0.25">
      <c r="A238" s="39">
        <v>10079</v>
      </c>
      <c r="B238" s="11" t="s">
        <v>781</v>
      </c>
      <c r="C238" s="11" t="s">
        <v>11</v>
      </c>
      <c r="D238" s="11" t="s">
        <v>16</v>
      </c>
      <c r="E238" s="11" t="s">
        <v>6</v>
      </c>
      <c r="F238" s="11" t="s">
        <v>7</v>
      </c>
      <c r="G238" s="36" t="s">
        <v>491</v>
      </c>
      <c r="H238" s="11" t="s">
        <v>14</v>
      </c>
      <c r="I238" s="37" t="s">
        <v>11</v>
      </c>
      <c r="J238" s="37" t="s">
        <v>11</v>
      </c>
      <c r="K238" s="11" t="s">
        <v>11</v>
      </c>
      <c r="L238" s="11" t="s">
        <v>11</v>
      </c>
      <c r="M238" s="11" t="s">
        <v>11</v>
      </c>
      <c r="N238" s="11" t="s">
        <v>296</v>
      </c>
      <c r="O238" s="11" t="str">
        <f t="shared" si="3"/>
        <v>non concerné</v>
      </c>
      <c r="P238" s="67" t="str">
        <f>IF(octime[[#This Row],[Service concerné ?]]="non concerné","",SUBSTITUTE(octime[[#This Row],[Libellé de l''horaire]],"Hor. à la carte  ",""))</f>
        <v/>
      </c>
      <c r="Q238" s="41" t="str">
        <f>IFERROR(IF(O238&lt;&gt;"non concerné",CONCATENATE(D238," ",VLOOKUP(O238,Parametres!$A:$B,2,FALSE)),""),"")</f>
        <v/>
      </c>
      <c r="R238" s="203" t="str">
        <f>VLOOKUP(CONCATENATE(octime[[#This Row],[Population générique]],octime[[#This Row],[Contrat]]),Parametres!G:H,2,FALSE)</f>
        <v>Ok</v>
      </c>
      <c r="S238" s="7"/>
      <c r="T238" s="7"/>
    </row>
    <row r="239" spans="1:20" s="8" customFormat="1" x14ac:dyDescent="0.25">
      <c r="A239" s="39">
        <v>11493</v>
      </c>
      <c r="B239" s="11" t="s">
        <v>782</v>
      </c>
      <c r="C239" s="11" t="s">
        <v>143</v>
      </c>
      <c r="D239" s="11" t="s">
        <v>18</v>
      </c>
      <c r="E239" s="11" t="s">
        <v>6</v>
      </c>
      <c r="F239" s="11" t="s">
        <v>7</v>
      </c>
      <c r="G239" s="36" t="s">
        <v>491</v>
      </c>
      <c r="H239" s="11" t="s">
        <v>144</v>
      </c>
      <c r="I239" s="37" t="s">
        <v>11</v>
      </c>
      <c r="J239" s="37">
        <v>6.75</v>
      </c>
      <c r="K239" s="11" t="s">
        <v>9</v>
      </c>
      <c r="L239" s="11" t="s">
        <v>81</v>
      </c>
      <c r="M239" s="11" t="s">
        <v>11</v>
      </c>
      <c r="N239" s="11" t="s">
        <v>321</v>
      </c>
      <c r="O239" s="11" t="str">
        <f t="shared" si="3"/>
        <v>ECHM</v>
      </c>
      <c r="P239" s="67" t="str">
        <f>IF(octime[[#This Row],[Service concerné ?]]="non concerné","",SUBSTITUTE(octime[[#This Row],[Libellé de l''horaire]],"Hor. à la carte  ",""))</f>
        <v>09h00 - 15h45</v>
      </c>
      <c r="Q239" s="41" t="str">
        <f>IFERROR(IF(O239&lt;&gt;"non concerné",CONCATENATE(D239," ",VLOOKUP(O239,Parametres!$A:$B,2,FALSE)),""),"")</f>
        <v/>
      </c>
      <c r="R239" s="203" t="str">
        <f>VLOOKUP(CONCATENATE(octime[[#This Row],[Population générique]],octime[[#This Row],[Contrat]]),Parametres!G:H,2,FALSE)</f>
        <v>Ok</v>
      </c>
      <c r="S239" s="7"/>
      <c r="T239" s="7"/>
    </row>
    <row r="240" spans="1:20" s="8" customFormat="1" x14ac:dyDescent="0.25">
      <c r="A240" s="39">
        <v>10221</v>
      </c>
      <c r="B240" s="11" t="s">
        <v>783</v>
      </c>
      <c r="C240" s="11" t="s">
        <v>61</v>
      </c>
      <c r="D240" s="11" t="s">
        <v>5</v>
      </c>
      <c r="E240" s="11" t="s">
        <v>29</v>
      </c>
      <c r="F240" s="11" t="s">
        <v>7</v>
      </c>
      <c r="G240" s="36" t="s">
        <v>491</v>
      </c>
      <c r="H240" s="11" t="s">
        <v>34</v>
      </c>
      <c r="I240" s="37" t="s">
        <v>11</v>
      </c>
      <c r="J240" s="37">
        <v>12</v>
      </c>
      <c r="K240" s="11" t="s">
        <v>9</v>
      </c>
      <c r="L240" s="11" t="s">
        <v>47</v>
      </c>
      <c r="M240" s="11" t="s">
        <v>11</v>
      </c>
      <c r="N240" s="11" t="s">
        <v>303</v>
      </c>
      <c r="O240" s="11" t="str">
        <f t="shared" si="3"/>
        <v>REAN</v>
      </c>
      <c r="P240" s="67" t="str">
        <f>IF(octime[[#This Row],[Service concerné ?]]="non concerné","",SUBSTITUTE(octime[[#This Row],[Libellé de l''horaire]],"Hor. à la carte  ",""))</f>
        <v>20h00 - 08h00</v>
      </c>
      <c r="Q240" s="41" t="str">
        <f>IFERROR(IF(O240&lt;&gt;"non concerné",CONCATENATE(D240," ",VLOOKUP(O240,Parametres!$A:$B,2,FALSE)),""),"")</f>
        <v>IDE REAN</v>
      </c>
      <c r="R240" s="203" t="str">
        <f>VLOOKUP(CONCATENATE(octime[[#This Row],[Population générique]],octime[[#This Row],[Contrat]]),Parametres!G:H,2,FALSE)</f>
        <v>Ok</v>
      </c>
      <c r="S240" s="7"/>
      <c r="T240" s="7"/>
    </row>
    <row r="241" spans="1:20" s="8" customFormat="1" x14ac:dyDescent="0.25">
      <c r="A241" s="39">
        <v>10195</v>
      </c>
      <c r="B241" s="11" t="s">
        <v>784</v>
      </c>
      <c r="C241" s="11" t="s">
        <v>15</v>
      </c>
      <c r="D241" s="11" t="s">
        <v>5</v>
      </c>
      <c r="E241" s="11" t="s">
        <v>6</v>
      </c>
      <c r="F241" s="11" t="s">
        <v>7</v>
      </c>
      <c r="G241" s="36" t="s">
        <v>491</v>
      </c>
      <c r="H241" s="11" t="s">
        <v>8</v>
      </c>
      <c r="I241" s="37" t="s">
        <v>11</v>
      </c>
      <c r="J241" s="37">
        <v>11.67</v>
      </c>
      <c r="K241" s="11" t="s">
        <v>9</v>
      </c>
      <c r="L241" s="11" t="s">
        <v>15</v>
      </c>
      <c r="M241" s="11" t="s">
        <v>11</v>
      </c>
      <c r="N241" s="11" t="s">
        <v>287</v>
      </c>
      <c r="O241" s="11" t="str">
        <f t="shared" si="3"/>
        <v>USIC</v>
      </c>
      <c r="P241" s="67" t="str">
        <f>IF(octime[[#This Row],[Service concerné ?]]="non concerné","",SUBSTITUTE(octime[[#This Row],[Libellé de l''horaire]],"Hor. à la carte  ",""))</f>
        <v>07h50 - 20h10</v>
      </c>
      <c r="Q241" s="41" t="str">
        <f>IFERROR(IF(O241&lt;&gt;"non concerné",CONCATENATE(D241," ",VLOOKUP(O241,Parametres!$A:$B,2,FALSE)),""),"")</f>
        <v>IDE USIC</v>
      </c>
      <c r="R241" s="203" t="str">
        <f>VLOOKUP(CONCATENATE(octime[[#This Row],[Population générique]],octime[[#This Row],[Contrat]]),Parametres!G:H,2,FALSE)</f>
        <v>Ok</v>
      </c>
      <c r="S241" s="7"/>
      <c r="T241" s="7"/>
    </row>
    <row r="242" spans="1:20" s="8" customFormat="1" x14ac:dyDescent="0.25">
      <c r="A242" s="39">
        <v>11948</v>
      </c>
      <c r="B242" s="11" t="s">
        <v>785</v>
      </c>
      <c r="C242" s="11" t="s">
        <v>466</v>
      </c>
      <c r="D242" s="11" t="s">
        <v>454</v>
      </c>
      <c r="E242" s="11" t="s">
        <v>6</v>
      </c>
      <c r="F242" s="11" t="s">
        <v>13</v>
      </c>
      <c r="G242" s="36" t="s">
        <v>491</v>
      </c>
      <c r="H242" s="11" t="s">
        <v>38</v>
      </c>
      <c r="I242" s="37" t="s">
        <v>11</v>
      </c>
      <c r="J242" s="37">
        <v>7</v>
      </c>
      <c r="K242" s="11" t="s">
        <v>9</v>
      </c>
      <c r="L242" s="11" t="s">
        <v>467</v>
      </c>
      <c r="M242" s="11" t="s">
        <v>11</v>
      </c>
      <c r="N242" s="11" t="s">
        <v>468</v>
      </c>
      <c r="O242" s="11" t="str">
        <f t="shared" si="3"/>
        <v>Sm20</v>
      </c>
      <c r="P242" s="67" t="str">
        <f>IF(octime[[#This Row],[Service concerné ?]]="non concerné","",SUBSTITUTE(octime[[#This Row],[Libellé de l''horaire]],"Hor. à la carte  ",""))</f>
        <v>09h00 - 16h30</v>
      </c>
      <c r="Q242" s="41" t="str">
        <f>IFERROR(IF(O242&lt;&gt;"non concerné",CONCATENATE(D242," ",VLOOKUP(O242,Parametres!$A:$B,2,FALSE)),""),"")</f>
        <v/>
      </c>
      <c r="R242" s="203" t="str">
        <f>VLOOKUP(CONCATENATE(octime[[#This Row],[Population générique]],octime[[#This Row],[Contrat]]),Parametres!G:H,2,FALSE)</f>
        <v>Ok</v>
      </c>
      <c r="S242" s="7"/>
      <c r="T242" s="7"/>
    </row>
    <row r="243" spans="1:20" s="8" customFormat="1" x14ac:dyDescent="0.25">
      <c r="A243" s="39">
        <v>10136</v>
      </c>
      <c r="B243" s="11" t="s">
        <v>786</v>
      </c>
      <c r="C243" s="11" t="s">
        <v>145</v>
      </c>
      <c r="D243" s="11" t="s">
        <v>18</v>
      </c>
      <c r="E243" s="11" t="s">
        <v>6</v>
      </c>
      <c r="F243" s="11" t="s">
        <v>7</v>
      </c>
      <c r="G243" s="36" t="s">
        <v>491</v>
      </c>
      <c r="H243" s="11" t="s">
        <v>109</v>
      </c>
      <c r="I243" s="37" t="s">
        <v>11</v>
      </c>
      <c r="J243" s="37">
        <v>10</v>
      </c>
      <c r="K243" s="11" t="s">
        <v>11</v>
      </c>
      <c r="L243" s="11" t="s">
        <v>11</v>
      </c>
      <c r="M243" s="11" t="s">
        <v>11</v>
      </c>
      <c r="N243" s="11" t="s">
        <v>289</v>
      </c>
      <c r="O243" s="11" t="str">
        <f t="shared" si="3"/>
        <v>non concerné</v>
      </c>
      <c r="P243" s="67" t="str">
        <f>IF(octime[[#This Row],[Service concerné ?]]="non concerné","",SUBSTITUTE(octime[[#This Row],[Libellé de l''horaire]],"Hor. à la carte  ",""))</f>
        <v/>
      </c>
      <c r="Q243" s="41" t="str">
        <f>IFERROR(IF(O243&lt;&gt;"non concerné",CONCATENATE(D243," ",VLOOKUP(O243,Parametres!$A:$B,2,FALSE)),""),"")</f>
        <v/>
      </c>
      <c r="R243" s="203" t="str">
        <f>VLOOKUP(CONCATENATE(octime[[#This Row],[Population générique]],octime[[#This Row],[Contrat]]),Parametres!G:H,2,FALSE)</f>
        <v>Ok</v>
      </c>
      <c r="S243" s="7"/>
      <c r="T243" s="7"/>
    </row>
    <row r="244" spans="1:20" s="8" customFormat="1" x14ac:dyDescent="0.25">
      <c r="A244" s="39">
        <v>11897</v>
      </c>
      <c r="B244" s="11" t="s">
        <v>787</v>
      </c>
      <c r="C244" s="11" t="s">
        <v>46</v>
      </c>
      <c r="D244" s="11" t="s">
        <v>16</v>
      </c>
      <c r="E244" s="11" t="s">
        <v>6</v>
      </c>
      <c r="F244" s="11" t="s">
        <v>13</v>
      </c>
      <c r="G244" s="36" t="s">
        <v>491</v>
      </c>
      <c r="H244" s="11" t="s">
        <v>8</v>
      </c>
      <c r="I244" s="37" t="s">
        <v>11</v>
      </c>
      <c r="J244" s="37">
        <v>11.67</v>
      </c>
      <c r="K244" s="11" t="s">
        <v>9</v>
      </c>
      <c r="L244" s="11" t="s">
        <v>47</v>
      </c>
      <c r="M244" s="11" t="s">
        <v>504</v>
      </c>
      <c r="N244" s="11" t="s">
        <v>297</v>
      </c>
      <c r="O244" s="11" t="str">
        <f t="shared" si="3"/>
        <v>REA</v>
      </c>
      <c r="P244" s="67" t="str">
        <f>IF(octime[[#This Row],[Service concerné ?]]="non concerné","",SUBSTITUTE(octime[[#This Row],[Libellé de l''horaire]],"Hor. à la carte  ",""))</f>
        <v>07h50 - 20h10</v>
      </c>
      <c r="Q244" s="41" t="str">
        <f>IFERROR(IF(O244&lt;&gt;"non concerné",CONCATENATE(D244," ",VLOOKUP(O244,Parametres!$A:$B,2,FALSE)),""),"")</f>
        <v>AIDE SOIGNANT REA</v>
      </c>
      <c r="R244" s="203" t="str">
        <f>VLOOKUP(CONCATENATE(octime[[#This Row],[Population générique]],octime[[#This Row],[Contrat]]),Parametres!G:H,2,FALSE)</f>
        <v>Ok</v>
      </c>
      <c r="S244" s="7"/>
      <c r="T244" s="7"/>
    </row>
    <row r="245" spans="1:20" s="8" customFormat="1" x14ac:dyDescent="0.25">
      <c r="A245" s="39" t="s">
        <v>428</v>
      </c>
      <c r="B245" s="11" t="s">
        <v>788</v>
      </c>
      <c r="C245" s="11" t="s">
        <v>11</v>
      </c>
      <c r="D245" s="11" t="s">
        <v>5</v>
      </c>
      <c r="E245" s="11" t="s">
        <v>30</v>
      </c>
      <c r="F245" s="11" t="s">
        <v>31</v>
      </c>
      <c r="G245" s="36" t="s">
        <v>491</v>
      </c>
      <c r="H245" s="11" t="s">
        <v>14</v>
      </c>
      <c r="I245" s="37" t="s">
        <v>11</v>
      </c>
      <c r="J245" s="37" t="s">
        <v>11</v>
      </c>
      <c r="K245" s="11" t="s">
        <v>11</v>
      </c>
      <c r="L245" s="11" t="s">
        <v>11</v>
      </c>
      <c r="M245" s="11" t="s">
        <v>11</v>
      </c>
      <c r="N245" s="11" t="s">
        <v>14</v>
      </c>
      <c r="O245" s="11" t="str">
        <f t="shared" si="3"/>
        <v>non concerné</v>
      </c>
      <c r="P245" s="67" t="str">
        <f>IF(octime[[#This Row],[Service concerné ?]]="non concerné","",SUBSTITUTE(octime[[#This Row],[Libellé de l''horaire]],"Hor. à la carte  ",""))</f>
        <v/>
      </c>
      <c r="Q245" s="41" t="str">
        <f>IFERROR(IF(O245&lt;&gt;"non concerné",CONCATENATE(D245," ",VLOOKUP(O245,Parametres!$A:$B,2,FALSE)),""),"")</f>
        <v/>
      </c>
      <c r="R245" s="203" t="str">
        <f>VLOOKUP(CONCATENATE(octime[[#This Row],[Population générique]],octime[[#This Row],[Contrat]]),Parametres!G:H,2,FALSE)</f>
        <v>Ok</v>
      </c>
      <c r="S245" s="7"/>
      <c r="T245" s="7"/>
    </row>
    <row r="246" spans="1:20" s="8" customFormat="1" x14ac:dyDescent="0.25">
      <c r="A246" s="39">
        <v>11930</v>
      </c>
      <c r="B246" s="11" t="s">
        <v>789</v>
      </c>
      <c r="C246" s="11" t="s">
        <v>146</v>
      </c>
      <c r="D246" s="11" t="s">
        <v>18</v>
      </c>
      <c r="E246" s="11" t="s">
        <v>6</v>
      </c>
      <c r="F246" s="11" t="s">
        <v>13</v>
      </c>
      <c r="G246" s="36" t="s">
        <v>491</v>
      </c>
      <c r="H246" s="11" t="s">
        <v>109</v>
      </c>
      <c r="I246" s="37" t="s">
        <v>11</v>
      </c>
      <c r="J246" s="37">
        <v>10</v>
      </c>
      <c r="K246" s="11" t="s">
        <v>20</v>
      </c>
      <c r="L246" s="11" t="s">
        <v>147</v>
      </c>
      <c r="M246" s="11" t="s">
        <v>505</v>
      </c>
      <c r="N246" s="11" t="s">
        <v>322</v>
      </c>
      <c r="O246" s="11" t="str">
        <f t="shared" si="3"/>
        <v>2MR</v>
      </c>
      <c r="P246" s="67" t="str">
        <f>IF(octime[[#This Row],[Service concerné ?]]="non concerné","",SUBSTITUTE(octime[[#This Row],[Libellé de l''horaire]],"Hor. à la carte  ",""))</f>
        <v>07h20 - 14h00 / 14h40 - 19h00</v>
      </c>
      <c r="Q246" s="41" t="str">
        <f>IFERROR(IF(O246&lt;&gt;"non concerné",CONCATENATE(D246," ",VLOOKUP(O246,Parametres!$A:$B,2,FALSE)),""),"")</f>
        <v/>
      </c>
      <c r="R246" s="203" t="str">
        <f>VLOOKUP(CONCATENATE(octime[[#This Row],[Population générique]],octime[[#This Row],[Contrat]]),Parametres!G:H,2,FALSE)</f>
        <v>Ok</v>
      </c>
      <c r="S246" s="7"/>
      <c r="T246" s="7"/>
    </row>
    <row r="247" spans="1:20" s="8" customFormat="1" x14ac:dyDescent="0.25">
      <c r="A247" s="39">
        <v>10559</v>
      </c>
      <c r="B247" s="11" t="s">
        <v>790</v>
      </c>
      <c r="C247" s="11" t="s">
        <v>148</v>
      </c>
      <c r="D247" s="11" t="s">
        <v>18</v>
      </c>
      <c r="E247" s="11" t="s">
        <v>6</v>
      </c>
      <c r="F247" s="11" t="s">
        <v>7</v>
      </c>
      <c r="G247" s="36" t="s">
        <v>491</v>
      </c>
      <c r="H247" s="11" t="s">
        <v>67</v>
      </c>
      <c r="I247" s="37" t="s">
        <v>11</v>
      </c>
      <c r="J247" s="37">
        <v>10</v>
      </c>
      <c r="K247" s="11" t="s">
        <v>20</v>
      </c>
      <c r="L247" s="11" t="s">
        <v>110</v>
      </c>
      <c r="M247" s="11" t="s">
        <v>11</v>
      </c>
      <c r="N247" s="11" t="s">
        <v>326</v>
      </c>
      <c r="O247" s="11" t="str">
        <f t="shared" si="3"/>
        <v>US3B</v>
      </c>
      <c r="P247" s="67" t="str">
        <f>IF(octime[[#This Row],[Service concerné ?]]="non concerné","",SUBSTITUTE(octime[[#This Row],[Libellé de l''horaire]],"Hor. à la carte  ",""))</f>
        <v>08h00 - 14h10 / 14h50 - 19h40</v>
      </c>
      <c r="Q247" s="41" t="str">
        <f>IFERROR(IF(O247&lt;&gt;"non concerné",CONCATENATE(D247," ",VLOOKUP(O247,Parametres!$A:$B,2,FALSE)),""),"")</f>
        <v/>
      </c>
      <c r="R247" s="203" t="str">
        <f>VLOOKUP(CONCATENATE(octime[[#This Row],[Population générique]],octime[[#This Row],[Contrat]]),Parametres!G:H,2,FALSE)</f>
        <v>Ok</v>
      </c>
      <c r="S247" s="7"/>
      <c r="T247" s="7"/>
    </row>
    <row r="248" spans="1:20" s="8" customFormat="1" x14ac:dyDescent="0.25">
      <c r="A248" s="39">
        <v>10180</v>
      </c>
      <c r="B248" s="11" t="s">
        <v>791</v>
      </c>
      <c r="C248" s="11" t="s">
        <v>11</v>
      </c>
      <c r="D248" s="11" t="s">
        <v>18</v>
      </c>
      <c r="E248" s="11" t="s">
        <v>6</v>
      </c>
      <c r="F248" s="11" t="s">
        <v>7</v>
      </c>
      <c r="G248" s="36" t="s">
        <v>491</v>
      </c>
      <c r="H248" s="11" t="s">
        <v>14</v>
      </c>
      <c r="I248" s="37" t="s">
        <v>11</v>
      </c>
      <c r="J248" s="37" t="s">
        <v>11</v>
      </c>
      <c r="K248" s="11" t="s">
        <v>11</v>
      </c>
      <c r="L248" s="11" t="s">
        <v>11</v>
      </c>
      <c r="M248" s="11" t="s">
        <v>11</v>
      </c>
      <c r="N248" s="11" t="s">
        <v>14</v>
      </c>
      <c r="O248" s="11" t="str">
        <f t="shared" si="3"/>
        <v>non concerné</v>
      </c>
      <c r="P248" s="67" t="str">
        <f>IF(octime[[#This Row],[Service concerné ?]]="non concerné","",SUBSTITUTE(octime[[#This Row],[Libellé de l''horaire]],"Hor. à la carte  ",""))</f>
        <v/>
      </c>
      <c r="Q248" s="41" t="str">
        <f>IFERROR(IF(O248&lt;&gt;"non concerné",CONCATENATE(D248," ",VLOOKUP(O248,Parametres!$A:$B,2,FALSE)),""),"")</f>
        <v/>
      </c>
      <c r="R248" s="203" t="str">
        <f>VLOOKUP(CONCATENATE(octime[[#This Row],[Population générique]],octime[[#This Row],[Contrat]]),Parametres!G:H,2,FALSE)</f>
        <v>Ok</v>
      </c>
      <c r="S248" s="7"/>
      <c r="T248" s="7"/>
    </row>
    <row r="249" spans="1:20" s="8" customFormat="1" x14ac:dyDescent="0.25">
      <c r="A249" s="39">
        <v>11848</v>
      </c>
      <c r="B249" s="11" t="s">
        <v>792</v>
      </c>
      <c r="C249" s="11" t="s">
        <v>121</v>
      </c>
      <c r="D249" s="11" t="s">
        <v>16</v>
      </c>
      <c r="E249" s="11" t="s">
        <v>6</v>
      </c>
      <c r="F249" s="11" t="s">
        <v>7</v>
      </c>
      <c r="G249" s="36" t="s">
        <v>491</v>
      </c>
      <c r="H249" s="11" t="s">
        <v>8</v>
      </c>
      <c r="I249" s="37" t="s">
        <v>11</v>
      </c>
      <c r="J249" s="37">
        <v>11.67</v>
      </c>
      <c r="K249" s="11" t="s">
        <v>9</v>
      </c>
      <c r="L249" s="11" t="s">
        <v>57</v>
      </c>
      <c r="M249" s="11" t="s">
        <v>469</v>
      </c>
      <c r="N249" s="11" t="s">
        <v>319</v>
      </c>
      <c r="O249" s="11" t="str">
        <f t="shared" si="3"/>
        <v>C2</v>
      </c>
      <c r="P249" s="67" t="str">
        <f>IF(octime[[#This Row],[Service concerné ?]]="non concerné","",SUBSTITUTE(octime[[#This Row],[Libellé de l''horaire]],"Hor. à la carte  ",""))</f>
        <v>07h50 - 20h10</v>
      </c>
      <c r="Q249" s="41" t="str">
        <f>IFERROR(IF(O249&lt;&gt;"non concerné",CONCATENATE(D249," ",VLOOKUP(O249,Parametres!$A:$B,2,FALSE)),""),"")</f>
        <v>AIDE SOIGNANT C2</v>
      </c>
      <c r="R249" s="203" t="str">
        <f>VLOOKUP(CONCATENATE(octime[[#This Row],[Population générique]],octime[[#This Row],[Contrat]]),Parametres!G:H,2,FALSE)</f>
        <v>Ok</v>
      </c>
      <c r="S249" s="7"/>
      <c r="T249" s="7"/>
    </row>
    <row r="250" spans="1:20" s="8" customFormat="1" x14ac:dyDescent="0.25">
      <c r="A250" s="39" t="s">
        <v>149</v>
      </c>
      <c r="B250" s="11" t="s">
        <v>793</v>
      </c>
      <c r="C250" s="11" t="s">
        <v>11</v>
      </c>
      <c r="D250" s="11" t="s">
        <v>5</v>
      </c>
      <c r="E250" s="11" t="s">
        <v>6</v>
      </c>
      <c r="F250" s="11" t="s">
        <v>7</v>
      </c>
      <c r="G250" s="36" t="s">
        <v>491</v>
      </c>
      <c r="H250" s="11" t="s">
        <v>14</v>
      </c>
      <c r="I250" s="37" t="s">
        <v>11</v>
      </c>
      <c r="J250" s="37" t="s">
        <v>11</v>
      </c>
      <c r="K250" s="11" t="s">
        <v>11</v>
      </c>
      <c r="L250" s="11" t="s">
        <v>11</v>
      </c>
      <c r="M250" s="11" t="s">
        <v>11</v>
      </c>
      <c r="N250" s="11" t="s">
        <v>14</v>
      </c>
      <c r="O250" s="11" t="str">
        <f t="shared" si="3"/>
        <v>non concerné</v>
      </c>
      <c r="P250" s="67" t="str">
        <f>IF(octime[[#This Row],[Service concerné ?]]="non concerné","",SUBSTITUTE(octime[[#This Row],[Libellé de l''horaire]],"Hor. à la carte  ",""))</f>
        <v/>
      </c>
      <c r="Q250" s="41" t="str">
        <f>IFERROR(IF(O250&lt;&gt;"non concerné",CONCATENATE(D250," ",VLOOKUP(O250,Parametres!$A:$B,2,FALSE)),""),"")</f>
        <v/>
      </c>
      <c r="R250" s="203" t="str">
        <f>VLOOKUP(CONCATENATE(octime[[#This Row],[Population générique]],octime[[#This Row],[Contrat]]),Parametres!G:H,2,FALSE)</f>
        <v>Ok</v>
      </c>
      <c r="S250" s="7"/>
      <c r="T250" s="7"/>
    </row>
    <row r="251" spans="1:20" s="8" customFormat="1" x14ac:dyDescent="0.25">
      <c r="A251" s="39" t="s">
        <v>150</v>
      </c>
      <c r="B251" s="11" t="s">
        <v>794</v>
      </c>
      <c r="C251" s="11" t="s">
        <v>11</v>
      </c>
      <c r="D251" s="11" t="s">
        <v>5</v>
      </c>
      <c r="E251" s="11" t="s">
        <v>30</v>
      </c>
      <c r="F251" s="11" t="s">
        <v>31</v>
      </c>
      <c r="G251" s="36" t="s">
        <v>491</v>
      </c>
      <c r="H251" s="11" t="s">
        <v>14</v>
      </c>
      <c r="I251" s="37" t="s">
        <v>11</v>
      </c>
      <c r="J251" s="37" t="s">
        <v>11</v>
      </c>
      <c r="K251" s="11" t="s">
        <v>11</v>
      </c>
      <c r="L251" s="11" t="s">
        <v>11</v>
      </c>
      <c r="M251" s="11" t="s">
        <v>11</v>
      </c>
      <c r="N251" s="11" t="s">
        <v>14</v>
      </c>
      <c r="O251" s="11" t="str">
        <f t="shared" si="3"/>
        <v>non concerné</v>
      </c>
      <c r="P251" s="67" t="str">
        <f>IF(octime[[#This Row],[Service concerné ?]]="non concerné","",SUBSTITUTE(octime[[#This Row],[Libellé de l''horaire]],"Hor. à la carte  ",""))</f>
        <v/>
      </c>
      <c r="Q251" s="41" t="str">
        <f>IFERROR(IF(O251&lt;&gt;"non concerné",CONCATENATE(D251," ",VLOOKUP(O251,Parametres!$A:$B,2,FALSE)),""),"")</f>
        <v/>
      </c>
      <c r="R251" s="203" t="str">
        <f>VLOOKUP(CONCATENATE(octime[[#This Row],[Population générique]],octime[[#This Row],[Contrat]]),Parametres!G:H,2,FALSE)</f>
        <v>Ok</v>
      </c>
      <c r="S251" s="7"/>
      <c r="T251" s="7"/>
    </row>
    <row r="252" spans="1:20" s="8" customFormat="1" x14ac:dyDescent="0.25">
      <c r="A252" s="39">
        <v>10283</v>
      </c>
      <c r="B252" s="11" t="s">
        <v>795</v>
      </c>
      <c r="C252" s="11" t="s">
        <v>11</v>
      </c>
      <c r="D252" s="11" t="s">
        <v>5</v>
      </c>
      <c r="E252" s="11" t="s">
        <v>29</v>
      </c>
      <c r="F252" s="11" t="s">
        <v>7</v>
      </c>
      <c r="G252" s="36" t="s">
        <v>491</v>
      </c>
      <c r="H252" s="11" t="s">
        <v>14</v>
      </c>
      <c r="I252" s="37" t="s">
        <v>11</v>
      </c>
      <c r="J252" s="37" t="s">
        <v>11</v>
      </c>
      <c r="K252" s="11" t="s">
        <v>11</v>
      </c>
      <c r="L252" s="11" t="s">
        <v>11</v>
      </c>
      <c r="M252" s="11" t="s">
        <v>11</v>
      </c>
      <c r="N252" s="11" t="s">
        <v>289</v>
      </c>
      <c r="O252" s="11" t="str">
        <f t="shared" si="3"/>
        <v>non concerné</v>
      </c>
      <c r="P252" s="67" t="str">
        <f>IF(octime[[#This Row],[Service concerné ?]]="non concerné","",SUBSTITUTE(octime[[#This Row],[Libellé de l''horaire]],"Hor. à la carte  ",""))</f>
        <v/>
      </c>
      <c r="Q252" s="41" t="str">
        <f>IFERROR(IF(O252&lt;&gt;"non concerné",CONCATENATE(D252," ",VLOOKUP(O252,Parametres!$A:$B,2,FALSE)),""),"")</f>
        <v/>
      </c>
      <c r="R252" s="203" t="str">
        <f>VLOOKUP(CONCATENATE(octime[[#This Row],[Population générique]],octime[[#This Row],[Contrat]]),Parametres!G:H,2,FALSE)</f>
        <v>Ok</v>
      </c>
      <c r="S252" s="7"/>
      <c r="T252" s="7"/>
    </row>
    <row r="253" spans="1:20" s="8" customFormat="1" x14ac:dyDescent="0.25">
      <c r="A253" s="40">
        <v>12013</v>
      </c>
      <c r="B253" s="11" t="s">
        <v>796</v>
      </c>
      <c r="C253" s="11" t="s">
        <v>11</v>
      </c>
      <c r="D253" s="11" t="s">
        <v>16</v>
      </c>
      <c r="E253" s="11" t="s">
        <v>12</v>
      </c>
      <c r="F253" s="11" t="s">
        <v>13</v>
      </c>
      <c r="G253" s="36" t="s">
        <v>491</v>
      </c>
      <c r="H253" s="11" t="s">
        <v>14</v>
      </c>
      <c r="I253" s="37" t="s">
        <v>11</v>
      </c>
      <c r="J253" s="37" t="s">
        <v>11</v>
      </c>
      <c r="K253" s="11" t="s">
        <v>11</v>
      </c>
      <c r="L253" s="11" t="s">
        <v>11</v>
      </c>
      <c r="M253" s="11" t="s">
        <v>11</v>
      </c>
      <c r="N253" s="11" t="s">
        <v>14</v>
      </c>
      <c r="O253" s="11" t="str">
        <f t="shared" si="3"/>
        <v>non concerné</v>
      </c>
      <c r="P253" s="67" t="str">
        <f>IF(octime[[#This Row],[Service concerné ?]]="non concerné","",SUBSTITUTE(octime[[#This Row],[Libellé de l''horaire]],"Hor. à la carte  ",""))</f>
        <v/>
      </c>
      <c r="Q253" s="41" t="str">
        <f>IFERROR(IF(O253&lt;&gt;"non concerné",CONCATENATE(D253," ",VLOOKUP(O253,Parametres!$A:$B,2,FALSE)),""),"")</f>
        <v/>
      </c>
      <c r="R253" s="203" t="str">
        <f>VLOOKUP(CONCATENATE(octime[[#This Row],[Population générique]],octime[[#This Row],[Contrat]]),Parametres!G:H,2,FALSE)</f>
        <v>Ok</v>
      </c>
      <c r="S253" s="7"/>
      <c r="T253" s="7"/>
    </row>
    <row r="254" spans="1:20" s="8" customFormat="1" x14ac:dyDescent="0.25">
      <c r="A254" s="39">
        <v>11399</v>
      </c>
      <c r="B254" s="11" t="s">
        <v>797</v>
      </c>
      <c r="C254" s="11" t="s">
        <v>35</v>
      </c>
      <c r="D254" s="11" t="s">
        <v>16</v>
      </c>
      <c r="E254" s="11" t="s">
        <v>12</v>
      </c>
      <c r="F254" s="11" t="s">
        <v>13</v>
      </c>
      <c r="G254" s="36" t="s">
        <v>491</v>
      </c>
      <c r="H254" s="11" t="s">
        <v>8</v>
      </c>
      <c r="I254" s="37">
        <v>12</v>
      </c>
      <c r="J254" s="37">
        <v>11.67</v>
      </c>
      <c r="K254" s="11" t="s">
        <v>9</v>
      </c>
      <c r="L254" s="11" t="s">
        <v>36</v>
      </c>
      <c r="M254" s="11" t="s">
        <v>506</v>
      </c>
      <c r="N254" s="11" t="s">
        <v>292</v>
      </c>
      <c r="O254" s="11" t="str">
        <f t="shared" si="3"/>
        <v>USC3</v>
      </c>
      <c r="P254" s="67" t="str">
        <f>IF(octime[[#This Row],[Service concerné ?]]="non concerné","",SUBSTITUTE(octime[[#This Row],[Libellé de l''horaire]],"Hor. à la carte  ",""))</f>
        <v>07h50 - 20h10</v>
      </c>
      <c r="Q254" s="41" t="str">
        <f>IFERROR(IF(O254&lt;&gt;"non concerné",CONCATENATE(D254," ",VLOOKUP(O254,Parametres!$A:$B,2,FALSE)),""),"")</f>
        <v>AIDE SOIGNANT USC3</v>
      </c>
      <c r="R254" s="203" t="str">
        <f>VLOOKUP(CONCATENATE(octime[[#This Row],[Population générique]],octime[[#This Row],[Contrat]]),Parametres!G:H,2,FALSE)</f>
        <v>Ok</v>
      </c>
      <c r="S254" s="7"/>
      <c r="T254" s="7"/>
    </row>
    <row r="255" spans="1:20" s="8" customFormat="1" x14ac:dyDescent="0.25">
      <c r="A255" s="39" t="s">
        <v>470</v>
      </c>
      <c r="B255" s="11" t="s">
        <v>798</v>
      </c>
      <c r="C255" s="11" t="s">
        <v>48</v>
      </c>
      <c r="D255" s="11" t="s">
        <v>5</v>
      </c>
      <c r="E255" s="11" t="s">
        <v>30</v>
      </c>
      <c r="F255" s="11" t="s">
        <v>31</v>
      </c>
      <c r="G255" s="36" t="s">
        <v>491</v>
      </c>
      <c r="H255" s="11" t="s">
        <v>34</v>
      </c>
      <c r="I255" s="37" t="s">
        <v>11</v>
      </c>
      <c r="J255" s="37">
        <v>12</v>
      </c>
      <c r="K255" s="11" t="s">
        <v>9</v>
      </c>
      <c r="L255" s="11" t="s">
        <v>36</v>
      </c>
      <c r="M255" s="11" t="s">
        <v>486</v>
      </c>
      <c r="N255" s="11" t="s">
        <v>300</v>
      </c>
      <c r="O255" s="11" t="str">
        <f t="shared" si="3"/>
        <v>USN3</v>
      </c>
      <c r="P255" s="67" t="str">
        <f>IF(octime[[#This Row],[Service concerné ?]]="non concerné","",SUBSTITUTE(octime[[#This Row],[Libellé de l''horaire]],"Hor. à la carte  ",""))</f>
        <v>20h00 - 08h00</v>
      </c>
      <c r="Q255" s="41" t="str">
        <f>IFERROR(IF(O255&lt;&gt;"non concerné",CONCATENATE(D255," ",VLOOKUP(O255,Parametres!$A:$B,2,FALSE)),""),"")</f>
        <v>IDE USC3N</v>
      </c>
      <c r="R255" s="203" t="str">
        <f>VLOOKUP(CONCATENATE(octime[[#This Row],[Population générique]],octime[[#This Row],[Contrat]]),Parametres!G:H,2,FALSE)</f>
        <v>Ok</v>
      </c>
      <c r="S255" s="7"/>
      <c r="T255" s="7"/>
    </row>
    <row r="256" spans="1:20" s="8" customFormat="1" x14ac:dyDescent="0.25">
      <c r="A256" s="40">
        <v>11950</v>
      </c>
      <c r="B256" s="11" t="s">
        <v>799</v>
      </c>
      <c r="C256" s="11" t="s">
        <v>46</v>
      </c>
      <c r="D256" s="11" t="s">
        <v>5</v>
      </c>
      <c r="E256" s="11" t="s">
        <v>6</v>
      </c>
      <c r="F256" s="11" t="s">
        <v>7</v>
      </c>
      <c r="G256" s="36" t="s">
        <v>491</v>
      </c>
      <c r="H256" s="11" t="s">
        <v>8</v>
      </c>
      <c r="I256" s="37" t="s">
        <v>11</v>
      </c>
      <c r="J256" s="37">
        <v>11.67</v>
      </c>
      <c r="K256" s="11" t="s">
        <v>9</v>
      </c>
      <c r="L256" s="11" t="s">
        <v>47</v>
      </c>
      <c r="M256" s="11" t="s">
        <v>11</v>
      </c>
      <c r="N256" s="11" t="s">
        <v>297</v>
      </c>
      <c r="O256" s="11" t="str">
        <f t="shared" si="3"/>
        <v>REA</v>
      </c>
      <c r="P256" s="67" t="str">
        <f>IF(octime[[#This Row],[Service concerné ?]]="non concerné","",SUBSTITUTE(octime[[#This Row],[Libellé de l''horaire]],"Hor. à la carte  ",""))</f>
        <v>07h50 - 20h10</v>
      </c>
      <c r="Q256" s="41" t="str">
        <f>IFERROR(IF(O256&lt;&gt;"non concerné",CONCATENATE(D256," ",VLOOKUP(O256,Parametres!$A:$B,2,FALSE)),""),"")</f>
        <v>IDE REA</v>
      </c>
      <c r="R256" s="203" t="str">
        <f>VLOOKUP(CONCATENATE(octime[[#This Row],[Population générique]],octime[[#This Row],[Contrat]]),Parametres!G:H,2,FALSE)</f>
        <v>Ok</v>
      </c>
      <c r="S256" s="7"/>
      <c r="T256" s="7"/>
    </row>
    <row r="257" spans="1:20" s="8" customFormat="1" x14ac:dyDescent="0.25">
      <c r="A257" s="39">
        <v>10185</v>
      </c>
      <c r="B257" s="11" t="s">
        <v>800</v>
      </c>
      <c r="C257" s="11" t="s">
        <v>429</v>
      </c>
      <c r="D257" s="11" t="s">
        <v>430</v>
      </c>
      <c r="E257" s="11" t="s">
        <v>6</v>
      </c>
      <c r="F257" s="11" t="s">
        <v>7</v>
      </c>
      <c r="G257" s="36" t="s">
        <v>491</v>
      </c>
      <c r="H257" s="11" t="s">
        <v>55</v>
      </c>
      <c r="I257" s="37" t="s">
        <v>11</v>
      </c>
      <c r="J257" s="37">
        <v>7</v>
      </c>
      <c r="K257" s="11" t="s">
        <v>11</v>
      </c>
      <c r="L257" s="11" t="s">
        <v>11</v>
      </c>
      <c r="M257" s="11" t="s">
        <v>11</v>
      </c>
      <c r="N257" s="11" t="s">
        <v>289</v>
      </c>
      <c r="O257" s="11" t="str">
        <f t="shared" si="3"/>
        <v>non concerné</v>
      </c>
      <c r="P257" s="67" t="str">
        <f>IF(octime[[#This Row],[Service concerné ?]]="non concerné","",SUBSTITUTE(octime[[#This Row],[Libellé de l''horaire]],"Hor. à la carte  ",""))</f>
        <v/>
      </c>
      <c r="Q257" s="41" t="str">
        <f>IFERROR(IF(O257&lt;&gt;"non concerné",CONCATENATE(D257," ",VLOOKUP(O257,Parametres!$A:$B,2,FALSE)),""),"")</f>
        <v/>
      </c>
      <c r="R257" s="203" t="str">
        <f>VLOOKUP(CONCATENATE(octime[[#This Row],[Population générique]],octime[[#This Row],[Contrat]]),Parametres!G:H,2,FALSE)</f>
        <v>Ok</v>
      </c>
      <c r="S257" s="7"/>
      <c r="T257" s="7"/>
    </row>
    <row r="258" spans="1:20" s="8" customFormat="1" x14ac:dyDescent="0.25">
      <c r="A258" s="39">
        <v>11208</v>
      </c>
      <c r="B258" s="11" t="s">
        <v>801</v>
      </c>
      <c r="C258" s="11" t="s">
        <v>11</v>
      </c>
      <c r="D258" s="11" t="s">
        <v>16</v>
      </c>
      <c r="E258" s="11" t="s">
        <v>12</v>
      </c>
      <c r="F258" s="11" t="s">
        <v>13</v>
      </c>
      <c r="G258" s="36" t="s">
        <v>491</v>
      </c>
      <c r="H258" s="11" t="s">
        <v>14</v>
      </c>
      <c r="I258" s="37" t="s">
        <v>11</v>
      </c>
      <c r="J258" s="37" t="s">
        <v>11</v>
      </c>
      <c r="K258" s="11" t="s">
        <v>11</v>
      </c>
      <c r="L258" s="11" t="s">
        <v>11</v>
      </c>
      <c r="M258" s="11" t="s">
        <v>11</v>
      </c>
      <c r="N258" s="11" t="s">
        <v>14</v>
      </c>
      <c r="O258" s="11" t="str">
        <f t="shared" si="3"/>
        <v>non concerné</v>
      </c>
      <c r="P258" s="67" t="str">
        <f>IF(octime[[#This Row],[Service concerné ?]]="non concerné","",SUBSTITUTE(octime[[#This Row],[Libellé de l''horaire]],"Hor. à la carte  ",""))</f>
        <v/>
      </c>
      <c r="Q258" s="41" t="str">
        <f>IFERROR(IF(O258&lt;&gt;"non concerné",CONCATENATE(D258," ",VLOOKUP(O258,Parametres!$A:$B,2,FALSE)),""),"")</f>
        <v/>
      </c>
      <c r="R258" s="203" t="str">
        <f>VLOOKUP(CONCATENATE(octime[[#This Row],[Population générique]],octime[[#This Row],[Contrat]]),Parametres!G:H,2,FALSE)</f>
        <v>Ok</v>
      </c>
      <c r="S258" s="7"/>
      <c r="T258" s="7"/>
    </row>
    <row r="259" spans="1:20" s="8" customFormat="1" x14ac:dyDescent="0.25">
      <c r="A259" s="39">
        <v>11899</v>
      </c>
      <c r="B259" s="11" t="s">
        <v>802</v>
      </c>
      <c r="C259" s="11" t="s">
        <v>11</v>
      </c>
      <c r="D259" s="11" t="s">
        <v>5</v>
      </c>
      <c r="E259" s="11" t="s">
        <v>12</v>
      </c>
      <c r="F259" s="11" t="s">
        <v>13</v>
      </c>
      <c r="G259" s="36" t="s">
        <v>491</v>
      </c>
      <c r="H259" s="11" t="s">
        <v>14</v>
      </c>
      <c r="I259" s="37" t="s">
        <v>11</v>
      </c>
      <c r="J259" s="37" t="s">
        <v>11</v>
      </c>
      <c r="K259" s="11" t="s">
        <v>11</v>
      </c>
      <c r="L259" s="11" t="s">
        <v>11</v>
      </c>
      <c r="M259" s="11" t="s">
        <v>11</v>
      </c>
      <c r="N259" s="11" t="s">
        <v>14</v>
      </c>
      <c r="O259" s="11" t="str">
        <f t="shared" si="3"/>
        <v>non concerné</v>
      </c>
      <c r="P259" s="67" t="str">
        <f>IF(octime[[#This Row],[Service concerné ?]]="non concerné","",SUBSTITUTE(octime[[#This Row],[Libellé de l''horaire]],"Hor. à la carte  ",""))</f>
        <v/>
      </c>
      <c r="Q259" s="41" t="str">
        <f>IFERROR(IF(O259&lt;&gt;"non concerné",CONCATENATE(D259," ",VLOOKUP(O259,Parametres!$A:$B,2,FALSE)),""),"")</f>
        <v/>
      </c>
      <c r="R259" s="203" t="str">
        <f>VLOOKUP(CONCATENATE(octime[[#This Row],[Population générique]],octime[[#This Row],[Contrat]]),Parametres!G:H,2,FALSE)</f>
        <v>Ok</v>
      </c>
      <c r="S259" s="7"/>
      <c r="T259" s="7"/>
    </row>
    <row r="260" spans="1:20" s="8" customFormat="1" x14ac:dyDescent="0.25">
      <c r="A260" s="39">
        <v>10883</v>
      </c>
      <c r="B260" s="11" t="s">
        <v>803</v>
      </c>
      <c r="C260" s="11" t="s">
        <v>151</v>
      </c>
      <c r="D260" s="11" t="s">
        <v>18</v>
      </c>
      <c r="E260" s="11" t="s">
        <v>6</v>
      </c>
      <c r="F260" s="11" t="s">
        <v>7</v>
      </c>
      <c r="G260" s="36" t="s">
        <v>491</v>
      </c>
      <c r="H260" s="11" t="s">
        <v>109</v>
      </c>
      <c r="I260" s="37" t="s">
        <v>11</v>
      </c>
      <c r="J260" s="37">
        <v>10</v>
      </c>
      <c r="K260" s="11" t="s">
        <v>20</v>
      </c>
      <c r="L260" s="11" t="s">
        <v>152</v>
      </c>
      <c r="M260" s="11" t="s">
        <v>11</v>
      </c>
      <c r="N260" s="11" t="s">
        <v>323</v>
      </c>
      <c r="O260" s="11" t="str">
        <f t="shared" si="3"/>
        <v>3CR</v>
      </c>
      <c r="P260" s="67" t="str">
        <f>IF(octime[[#This Row],[Service concerné ?]]="non concerné","",SUBSTITUTE(octime[[#This Row],[Libellé de l''horaire]],"Hor. à la carte  ",""))</f>
        <v>07h20 - 14h00 / 14h40 - 19h00</v>
      </c>
      <c r="Q260" s="41" t="str">
        <f>IFERROR(IF(O260&lt;&gt;"non concerné",CONCATENATE(D260," ",VLOOKUP(O260,Parametres!$A:$B,2,FALSE)),""),"")</f>
        <v/>
      </c>
      <c r="R260" s="203" t="str">
        <f>VLOOKUP(CONCATENATE(octime[[#This Row],[Population générique]],octime[[#This Row],[Contrat]]),Parametres!G:H,2,FALSE)</f>
        <v>Ok</v>
      </c>
      <c r="S260" s="7"/>
      <c r="T260" s="7"/>
    </row>
    <row r="261" spans="1:20" s="8" customFormat="1" x14ac:dyDescent="0.25">
      <c r="A261" s="39">
        <v>11793</v>
      </c>
      <c r="B261" s="11" t="s">
        <v>804</v>
      </c>
      <c r="C261" s="11" t="s">
        <v>11</v>
      </c>
      <c r="D261" s="11" t="s">
        <v>5</v>
      </c>
      <c r="E261" s="11" t="s">
        <v>29</v>
      </c>
      <c r="F261" s="11" t="s">
        <v>7</v>
      </c>
      <c r="G261" s="36" t="s">
        <v>491</v>
      </c>
      <c r="H261" s="11" t="s">
        <v>14</v>
      </c>
      <c r="I261" s="37" t="s">
        <v>11</v>
      </c>
      <c r="J261" s="37" t="s">
        <v>11</v>
      </c>
      <c r="K261" s="11" t="s">
        <v>11</v>
      </c>
      <c r="L261" s="11" t="s">
        <v>11</v>
      </c>
      <c r="M261" s="11" t="s">
        <v>11</v>
      </c>
      <c r="N261" s="11" t="s">
        <v>14</v>
      </c>
      <c r="O261" s="11" t="str">
        <f t="shared" si="3"/>
        <v>non concerné</v>
      </c>
      <c r="P261" s="67" t="str">
        <f>IF(octime[[#This Row],[Service concerné ?]]="non concerné","",SUBSTITUTE(octime[[#This Row],[Libellé de l''horaire]],"Hor. à la carte  ",""))</f>
        <v/>
      </c>
      <c r="Q261" s="41" t="str">
        <f>IFERROR(IF(O261&lt;&gt;"non concerné",CONCATENATE(D261," ",VLOOKUP(O261,Parametres!$A:$B,2,FALSE)),""),"")</f>
        <v/>
      </c>
      <c r="R261" s="203" t="str">
        <f>VLOOKUP(CONCATENATE(octime[[#This Row],[Population générique]],octime[[#This Row],[Contrat]]),Parametres!G:H,2,FALSE)</f>
        <v>Ok</v>
      </c>
      <c r="S261" s="7"/>
      <c r="T261" s="7"/>
    </row>
    <row r="262" spans="1:20" s="8" customFormat="1" x14ac:dyDescent="0.25">
      <c r="A262" s="39">
        <v>12014</v>
      </c>
      <c r="B262" s="11" t="s">
        <v>805</v>
      </c>
      <c r="C262" s="11" t="s">
        <v>11</v>
      </c>
      <c r="D262" s="11" t="s">
        <v>16</v>
      </c>
      <c r="E262" s="11" t="s">
        <v>12</v>
      </c>
      <c r="F262" s="11" t="s">
        <v>13</v>
      </c>
      <c r="G262" s="36" t="s">
        <v>491</v>
      </c>
      <c r="H262" s="11" t="s">
        <v>14</v>
      </c>
      <c r="I262" s="37" t="s">
        <v>11</v>
      </c>
      <c r="J262" s="37" t="s">
        <v>11</v>
      </c>
      <c r="K262" s="11" t="s">
        <v>11</v>
      </c>
      <c r="L262" s="11" t="s">
        <v>11</v>
      </c>
      <c r="M262" s="11" t="s">
        <v>11</v>
      </c>
      <c r="N262" s="11" t="s">
        <v>14</v>
      </c>
      <c r="O262" s="11" t="str">
        <f t="shared" si="3"/>
        <v>non concerné</v>
      </c>
      <c r="P262" s="67" t="str">
        <f>IF(octime[[#This Row],[Service concerné ?]]="non concerné","",SUBSTITUTE(octime[[#This Row],[Libellé de l''horaire]],"Hor. à la carte  ",""))</f>
        <v/>
      </c>
      <c r="Q262" s="41" t="str">
        <f>IFERROR(IF(O262&lt;&gt;"non concerné",CONCATENATE(D262," ",VLOOKUP(O262,Parametres!$A:$B,2,FALSE)),""),"")</f>
        <v/>
      </c>
      <c r="R262" s="203" t="str">
        <f>VLOOKUP(CONCATENATE(octime[[#This Row],[Population générique]],octime[[#This Row],[Contrat]]),Parametres!G:H,2,FALSE)</f>
        <v>Ok</v>
      </c>
      <c r="S262" s="7"/>
      <c r="T262" s="7"/>
    </row>
    <row r="263" spans="1:20" s="8" customFormat="1" x14ac:dyDescent="0.25">
      <c r="A263" s="39">
        <v>11784</v>
      </c>
      <c r="B263" s="11" t="s">
        <v>806</v>
      </c>
      <c r="C263" s="11" t="s">
        <v>411</v>
      </c>
      <c r="D263" s="11" t="s">
        <v>18</v>
      </c>
      <c r="E263" s="11" t="s">
        <v>6</v>
      </c>
      <c r="F263" s="11" t="s">
        <v>7</v>
      </c>
      <c r="G263" s="36" t="s">
        <v>491</v>
      </c>
      <c r="H263" s="11" t="s">
        <v>412</v>
      </c>
      <c r="I263" s="37" t="s">
        <v>11</v>
      </c>
      <c r="J263" s="37">
        <v>10</v>
      </c>
      <c r="K263" s="11" t="s">
        <v>9</v>
      </c>
      <c r="L263" s="11" t="s">
        <v>413</v>
      </c>
      <c r="M263" s="11" t="s">
        <v>11</v>
      </c>
      <c r="N263" s="11" t="s">
        <v>414</v>
      </c>
      <c r="O263" s="11" t="str">
        <f t="shared" si="3"/>
        <v>STE2</v>
      </c>
      <c r="P263" s="67" t="str">
        <f>IF(octime[[#This Row],[Service concerné ?]]="non concerné","",SUBSTITUTE(octime[[#This Row],[Libellé de l''horaire]],"Hor. à la carte  ",""))</f>
        <v>09:30 à 20:00</v>
      </c>
      <c r="Q263" s="41" t="str">
        <f>IFERROR(IF(O263&lt;&gt;"non concerné",CONCATENATE(D263," ",VLOOKUP(O263,Parametres!$A:$B,2,FALSE)),""),"")</f>
        <v/>
      </c>
      <c r="R263" s="203" t="str">
        <f>VLOOKUP(CONCATENATE(octime[[#This Row],[Population générique]],octime[[#This Row],[Contrat]]),Parametres!G:H,2,FALSE)</f>
        <v>Ok</v>
      </c>
      <c r="S263" s="7"/>
      <c r="T263" s="7"/>
    </row>
    <row r="264" spans="1:20" s="8" customFormat="1" x14ac:dyDescent="0.25">
      <c r="A264" s="39">
        <v>10265</v>
      </c>
      <c r="B264" s="11" t="s">
        <v>807</v>
      </c>
      <c r="C264" s="11" t="s">
        <v>61</v>
      </c>
      <c r="D264" s="11" t="s">
        <v>5</v>
      </c>
      <c r="E264" s="11" t="s">
        <v>29</v>
      </c>
      <c r="F264" s="11" t="s">
        <v>7</v>
      </c>
      <c r="G264" s="36" t="s">
        <v>491</v>
      </c>
      <c r="H264" s="11" t="s">
        <v>34</v>
      </c>
      <c r="I264" s="37" t="s">
        <v>11</v>
      </c>
      <c r="J264" s="37">
        <v>12</v>
      </c>
      <c r="K264" s="11" t="s">
        <v>11</v>
      </c>
      <c r="L264" s="11" t="s">
        <v>11</v>
      </c>
      <c r="M264" s="11" t="s">
        <v>11</v>
      </c>
      <c r="N264" s="11" t="s">
        <v>296</v>
      </c>
      <c r="O264" s="11" t="str">
        <f t="shared" si="3"/>
        <v>non concerné</v>
      </c>
      <c r="P264" s="67" t="str">
        <f>IF(octime[[#This Row],[Service concerné ?]]="non concerné","",SUBSTITUTE(octime[[#This Row],[Libellé de l''horaire]],"Hor. à la carte  ",""))</f>
        <v/>
      </c>
      <c r="Q264" s="41" t="str">
        <f>IFERROR(IF(O264&lt;&gt;"non concerné",CONCATENATE(D264," ",VLOOKUP(O264,Parametres!$A:$B,2,FALSE)),""),"")</f>
        <v/>
      </c>
      <c r="R264" s="203" t="str">
        <f>VLOOKUP(CONCATENATE(octime[[#This Row],[Population générique]],octime[[#This Row],[Contrat]]),Parametres!G:H,2,FALSE)</f>
        <v>Ok</v>
      </c>
      <c r="S264" s="7"/>
      <c r="T264" s="7"/>
    </row>
    <row r="265" spans="1:20" s="8" customFormat="1" x14ac:dyDescent="0.25">
      <c r="A265" s="39">
        <v>10119</v>
      </c>
      <c r="B265" s="11" t="s">
        <v>808</v>
      </c>
      <c r="C265" s="11" t="s">
        <v>11</v>
      </c>
      <c r="D265" s="11" t="s">
        <v>5</v>
      </c>
      <c r="E265" s="11" t="s">
        <v>6</v>
      </c>
      <c r="F265" s="11" t="s">
        <v>7</v>
      </c>
      <c r="G265" s="36" t="s">
        <v>491</v>
      </c>
      <c r="H265" s="11" t="s">
        <v>14</v>
      </c>
      <c r="I265" s="37" t="s">
        <v>11</v>
      </c>
      <c r="J265" s="37" t="s">
        <v>11</v>
      </c>
      <c r="K265" s="11" t="s">
        <v>11</v>
      </c>
      <c r="L265" s="11" t="s">
        <v>11</v>
      </c>
      <c r="M265" s="11" t="s">
        <v>11</v>
      </c>
      <c r="N265" s="11" t="s">
        <v>289</v>
      </c>
      <c r="O265" s="11" t="str">
        <f t="shared" ref="O265:O328" si="4">IF(EXACT((IFERROR(LEFT(N265,FIND(" ",N265)-1),N265)),C265)=FALSE,"non concerné",(IFERROR(LEFT(N265,FIND(" ",N265)-1),N265)))</f>
        <v>non concerné</v>
      </c>
      <c r="P265" s="67" t="str">
        <f>IF(octime[[#This Row],[Service concerné ?]]="non concerné","",SUBSTITUTE(octime[[#This Row],[Libellé de l''horaire]],"Hor. à la carte  ",""))</f>
        <v/>
      </c>
      <c r="Q265" s="41" t="str">
        <f>IFERROR(IF(O265&lt;&gt;"non concerné",CONCATENATE(D265," ",VLOOKUP(O265,Parametres!$A:$B,2,FALSE)),""),"")</f>
        <v/>
      </c>
      <c r="R265" s="203" t="str">
        <f>VLOOKUP(CONCATENATE(octime[[#This Row],[Population générique]],octime[[#This Row],[Contrat]]),Parametres!G:H,2,FALSE)</f>
        <v>Ok</v>
      </c>
      <c r="S265" s="7"/>
      <c r="T265" s="7"/>
    </row>
    <row r="266" spans="1:20" s="8" customFormat="1" x14ac:dyDescent="0.25">
      <c r="A266" s="39">
        <v>10147</v>
      </c>
      <c r="B266" s="11" t="s">
        <v>809</v>
      </c>
      <c r="C266" s="11" t="s">
        <v>11</v>
      </c>
      <c r="D266" s="11" t="s">
        <v>16</v>
      </c>
      <c r="E266" s="11" t="s">
        <v>29</v>
      </c>
      <c r="F266" s="11" t="s">
        <v>7</v>
      </c>
      <c r="G266" s="36" t="s">
        <v>491</v>
      </c>
      <c r="H266" s="11" t="s">
        <v>14</v>
      </c>
      <c r="I266" s="37" t="s">
        <v>11</v>
      </c>
      <c r="J266" s="37" t="s">
        <v>11</v>
      </c>
      <c r="K266" s="11" t="s">
        <v>11</v>
      </c>
      <c r="L266" s="11" t="s">
        <v>11</v>
      </c>
      <c r="M266" s="11" t="s">
        <v>11</v>
      </c>
      <c r="N266" s="11" t="s">
        <v>293</v>
      </c>
      <c r="O266" s="11" t="str">
        <f t="shared" si="4"/>
        <v>non concerné</v>
      </c>
      <c r="P266" s="67" t="str">
        <f>IF(octime[[#This Row],[Service concerné ?]]="non concerné","",SUBSTITUTE(octime[[#This Row],[Libellé de l''horaire]],"Hor. à la carte  ",""))</f>
        <v/>
      </c>
      <c r="Q266" s="41" t="str">
        <f>IFERROR(IF(O266&lt;&gt;"non concerné",CONCATENATE(D266," ",VLOOKUP(O266,Parametres!$A:$B,2,FALSE)),""),"")</f>
        <v/>
      </c>
      <c r="R266" s="203" t="str">
        <f>VLOOKUP(CONCATENATE(octime[[#This Row],[Population générique]],octime[[#This Row],[Contrat]]),Parametres!G:H,2,FALSE)</f>
        <v>Ok</v>
      </c>
      <c r="S266" s="7"/>
      <c r="T266" s="7"/>
    </row>
    <row r="267" spans="1:20" s="8" customFormat="1" x14ac:dyDescent="0.25">
      <c r="A267" s="39">
        <v>10419</v>
      </c>
      <c r="B267" s="11" t="s">
        <v>810</v>
      </c>
      <c r="C267" s="11" t="s">
        <v>48</v>
      </c>
      <c r="D267" s="11" t="s">
        <v>5</v>
      </c>
      <c r="E267" s="11" t="s">
        <v>29</v>
      </c>
      <c r="F267" s="11" t="s">
        <v>7</v>
      </c>
      <c r="G267" s="36" t="s">
        <v>491</v>
      </c>
      <c r="H267" s="11" t="s">
        <v>34</v>
      </c>
      <c r="I267" s="37" t="s">
        <v>11</v>
      </c>
      <c r="J267" s="37">
        <v>12</v>
      </c>
      <c r="K267" s="11" t="s">
        <v>9</v>
      </c>
      <c r="L267" s="11" t="s">
        <v>36</v>
      </c>
      <c r="M267" s="11" t="s">
        <v>11</v>
      </c>
      <c r="N267" s="11" t="s">
        <v>300</v>
      </c>
      <c r="O267" s="11" t="str">
        <f t="shared" si="4"/>
        <v>USN3</v>
      </c>
      <c r="P267" s="67" t="str">
        <f>IF(octime[[#This Row],[Service concerné ?]]="non concerné","",SUBSTITUTE(octime[[#This Row],[Libellé de l''horaire]],"Hor. à la carte  ",""))</f>
        <v>20h00 - 08h00</v>
      </c>
      <c r="Q267" s="41" t="str">
        <f>IFERROR(IF(O267&lt;&gt;"non concerné",CONCATENATE(D267," ",VLOOKUP(O267,Parametres!$A:$B,2,FALSE)),""),"")</f>
        <v>IDE USC3N</v>
      </c>
      <c r="R267" s="203" t="str">
        <f>VLOOKUP(CONCATENATE(octime[[#This Row],[Population générique]],octime[[#This Row],[Contrat]]),Parametres!G:H,2,FALSE)</f>
        <v>Ok</v>
      </c>
      <c r="S267" s="7"/>
      <c r="T267" s="7"/>
    </row>
    <row r="268" spans="1:20" s="8" customFormat="1" x14ac:dyDescent="0.25">
      <c r="A268" s="39">
        <v>10324</v>
      </c>
      <c r="B268" s="11" t="s">
        <v>811</v>
      </c>
      <c r="C268" s="11" t="s">
        <v>11</v>
      </c>
      <c r="D268" s="11" t="s">
        <v>5</v>
      </c>
      <c r="E268" s="11" t="s">
        <v>6</v>
      </c>
      <c r="F268" s="11" t="s">
        <v>7</v>
      </c>
      <c r="G268" s="36" t="s">
        <v>491</v>
      </c>
      <c r="H268" s="11" t="s">
        <v>14</v>
      </c>
      <c r="I268" s="37" t="s">
        <v>11</v>
      </c>
      <c r="J268" s="37" t="s">
        <v>11</v>
      </c>
      <c r="K268" s="11" t="s">
        <v>11</v>
      </c>
      <c r="L268" s="11" t="s">
        <v>11</v>
      </c>
      <c r="M268" s="11" t="s">
        <v>11</v>
      </c>
      <c r="N268" s="11" t="s">
        <v>14</v>
      </c>
      <c r="O268" s="11" t="str">
        <f t="shared" si="4"/>
        <v>non concerné</v>
      </c>
      <c r="P268" s="67" t="str">
        <f>IF(octime[[#This Row],[Service concerné ?]]="non concerné","",SUBSTITUTE(octime[[#This Row],[Libellé de l''horaire]],"Hor. à la carte  ",""))</f>
        <v/>
      </c>
      <c r="Q268" s="41" t="str">
        <f>IFERROR(IF(O268&lt;&gt;"non concerné",CONCATENATE(D268," ",VLOOKUP(O268,Parametres!$A:$B,2,FALSE)),""),"")</f>
        <v/>
      </c>
      <c r="R268" s="203" t="str">
        <f>VLOOKUP(CONCATENATE(octime[[#This Row],[Population générique]],octime[[#This Row],[Contrat]]),Parametres!G:H,2,FALSE)</f>
        <v>Ok</v>
      </c>
      <c r="S268" s="7"/>
      <c r="T268" s="7"/>
    </row>
    <row r="269" spans="1:20" s="8" customFormat="1" x14ac:dyDescent="0.25">
      <c r="A269" s="39">
        <v>11884</v>
      </c>
      <c r="B269" s="11" t="s">
        <v>812</v>
      </c>
      <c r="C269" s="11" t="s">
        <v>48</v>
      </c>
      <c r="D269" s="11" t="s">
        <v>16</v>
      </c>
      <c r="E269" s="11" t="s">
        <v>29</v>
      </c>
      <c r="F269" s="11" t="s">
        <v>7</v>
      </c>
      <c r="G269" s="36" t="s">
        <v>491</v>
      </c>
      <c r="H269" s="11" t="s">
        <v>34</v>
      </c>
      <c r="I269" s="37" t="s">
        <v>11</v>
      </c>
      <c r="J269" s="37">
        <v>12</v>
      </c>
      <c r="K269" s="11" t="s">
        <v>11</v>
      </c>
      <c r="L269" s="11" t="s">
        <v>11</v>
      </c>
      <c r="M269" s="11" t="s">
        <v>11</v>
      </c>
      <c r="N269" s="11" t="s">
        <v>293</v>
      </c>
      <c r="O269" s="11" t="str">
        <f t="shared" si="4"/>
        <v>non concerné</v>
      </c>
      <c r="P269" s="67" t="str">
        <f>IF(octime[[#This Row],[Service concerné ?]]="non concerné","",SUBSTITUTE(octime[[#This Row],[Libellé de l''horaire]],"Hor. à la carte  ",""))</f>
        <v/>
      </c>
      <c r="Q269" s="41" t="str">
        <f>IFERROR(IF(O269&lt;&gt;"non concerné",CONCATENATE(D269," ",VLOOKUP(O269,Parametres!$A:$B,2,FALSE)),""),"")</f>
        <v/>
      </c>
      <c r="R269" s="203" t="str">
        <f>VLOOKUP(CONCATENATE(octime[[#This Row],[Population générique]],octime[[#This Row],[Contrat]]),Parametres!G:H,2,FALSE)</f>
        <v>Ok</v>
      </c>
      <c r="S269" s="7"/>
      <c r="T269" s="7"/>
    </row>
    <row r="270" spans="1:20" s="8" customFormat="1" x14ac:dyDescent="0.25">
      <c r="A270" s="39">
        <v>10719</v>
      </c>
      <c r="B270" s="11" t="s">
        <v>813</v>
      </c>
      <c r="C270" s="11" t="s">
        <v>11</v>
      </c>
      <c r="D270" s="11" t="s">
        <v>5</v>
      </c>
      <c r="E270" s="11" t="s">
        <v>6</v>
      </c>
      <c r="F270" s="11" t="s">
        <v>7</v>
      </c>
      <c r="G270" s="36" t="s">
        <v>491</v>
      </c>
      <c r="H270" s="11" t="s">
        <v>14</v>
      </c>
      <c r="I270" s="37" t="s">
        <v>11</v>
      </c>
      <c r="J270" s="37" t="s">
        <v>11</v>
      </c>
      <c r="K270" s="11" t="s">
        <v>11</v>
      </c>
      <c r="L270" s="11" t="s">
        <v>11</v>
      </c>
      <c r="M270" s="11" t="s">
        <v>11</v>
      </c>
      <c r="N270" s="11" t="s">
        <v>14</v>
      </c>
      <c r="O270" s="11" t="str">
        <f t="shared" si="4"/>
        <v>non concerné</v>
      </c>
      <c r="P270" s="67" t="str">
        <f>IF(octime[[#This Row],[Service concerné ?]]="non concerné","",SUBSTITUTE(octime[[#This Row],[Libellé de l''horaire]],"Hor. à la carte  ",""))</f>
        <v/>
      </c>
      <c r="Q270" s="41" t="str">
        <f>IFERROR(IF(O270&lt;&gt;"non concerné",CONCATENATE(D270," ",VLOOKUP(O270,Parametres!$A:$B,2,FALSE)),""),"")</f>
        <v/>
      </c>
      <c r="R270" s="203" t="str">
        <f>VLOOKUP(CONCATENATE(octime[[#This Row],[Population générique]],octime[[#This Row],[Contrat]]),Parametres!G:H,2,FALSE)</f>
        <v>Ok</v>
      </c>
      <c r="S270" s="7"/>
      <c r="T270" s="7"/>
    </row>
    <row r="271" spans="1:20" s="8" customFormat="1" x14ac:dyDescent="0.25">
      <c r="A271" s="39">
        <v>12005</v>
      </c>
      <c r="B271" s="11" t="s">
        <v>814</v>
      </c>
      <c r="C271" s="11" t="s">
        <v>11</v>
      </c>
      <c r="D271" s="11" t="s">
        <v>18</v>
      </c>
      <c r="E271" s="11" t="s">
        <v>6</v>
      </c>
      <c r="F271" s="11" t="s">
        <v>13</v>
      </c>
      <c r="G271" s="36" t="s">
        <v>491</v>
      </c>
      <c r="H271" s="11" t="s">
        <v>14</v>
      </c>
      <c r="I271" s="37" t="s">
        <v>11</v>
      </c>
      <c r="J271" s="37" t="s">
        <v>11</v>
      </c>
      <c r="K271" s="11" t="s">
        <v>11</v>
      </c>
      <c r="L271" s="11" t="s">
        <v>11</v>
      </c>
      <c r="M271" s="11" t="s">
        <v>11</v>
      </c>
      <c r="N271" s="11" t="s">
        <v>14</v>
      </c>
      <c r="O271" s="11" t="str">
        <f t="shared" si="4"/>
        <v>non concerné</v>
      </c>
      <c r="P271" s="67" t="str">
        <f>IF(octime[[#This Row],[Service concerné ?]]="non concerné","",SUBSTITUTE(octime[[#This Row],[Libellé de l''horaire]],"Hor. à la carte  ",""))</f>
        <v/>
      </c>
      <c r="Q271" s="41" t="str">
        <f>IFERROR(IF(O271&lt;&gt;"non concerné",CONCATENATE(D271," ",VLOOKUP(O271,Parametres!$A:$B,2,FALSE)),""),"")</f>
        <v/>
      </c>
      <c r="R271" s="203" t="str">
        <f>VLOOKUP(CONCATENATE(octime[[#This Row],[Population générique]],octime[[#This Row],[Contrat]]),Parametres!G:H,2,FALSE)</f>
        <v>Ok</v>
      </c>
      <c r="S271" s="7"/>
      <c r="T271" s="7"/>
    </row>
    <row r="272" spans="1:20" s="8" customFormat="1" x14ac:dyDescent="0.25">
      <c r="A272" s="39">
        <v>10202</v>
      </c>
      <c r="B272" s="11" t="s">
        <v>815</v>
      </c>
      <c r="C272" s="11" t="s">
        <v>131</v>
      </c>
      <c r="D272" s="11" t="s">
        <v>18</v>
      </c>
      <c r="E272" s="11" t="s">
        <v>6</v>
      </c>
      <c r="F272" s="11" t="s">
        <v>7</v>
      </c>
      <c r="G272" s="36" t="s">
        <v>491</v>
      </c>
      <c r="H272" s="11" t="s">
        <v>132</v>
      </c>
      <c r="I272" s="37" t="s">
        <v>11</v>
      </c>
      <c r="J272" s="37">
        <v>9</v>
      </c>
      <c r="K272" s="11" t="s">
        <v>11</v>
      </c>
      <c r="L272" s="11" t="s">
        <v>11</v>
      </c>
      <c r="M272" s="11" t="s">
        <v>11</v>
      </c>
      <c r="N272" s="11" t="s">
        <v>289</v>
      </c>
      <c r="O272" s="11" t="str">
        <f t="shared" si="4"/>
        <v>non concerné</v>
      </c>
      <c r="P272" s="67" t="str">
        <f>IF(octime[[#This Row],[Service concerné ?]]="non concerné","",SUBSTITUTE(octime[[#This Row],[Libellé de l''horaire]],"Hor. à la carte  ",""))</f>
        <v/>
      </c>
      <c r="Q272" s="41" t="str">
        <f>IFERROR(IF(O272&lt;&gt;"non concerné",CONCATENATE(D272," ",VLOOKUP(O272,Parametres!$A:$B,2,FALSE)),""),"")</f>
        <v/>
      </c>
      <c r="R272" s="203" t="str">
        <f>VLOOKUP(CONCATENATE(octime[[#This Row],[Population générique]],octime[[#This Row],[Contrat]]),Parametres!G:H,2,FALSE)</f>
        <v>Ok</v>
      </c>
      <c r="S272" s="7"/>
      <c r="T272" s="7"/>
    </row>
    <row r="273" spans="1:20" s="8" customFormat="1" x14ac:dyDescent="0.25">
      <c r="A273" s="39">
        <v>10078</v>
      </c>
      <c r="B273" s="11" t="s">
        <v>816</v>
      </c>
      <c r="C273" s="11" t="s">
        <v>56</v>
      </c>
      <c r="D273" s="11" t="s">
        <v>5</v>
      </c>
      <c r="E273" s="11" t="s">
        <v>29</v>
      </c>
      <c r="F273" s="11" t="s">
        <v>7</v>
      </c>
      <c r="G273" s="36" t="s">
        <v>491</v>
      </c>
      <c r="H273" s="11" t="s">
        <v>34</v>
      </c>
      <c r="I273" s="37" t="s">
        <v>11</v>
      </c>
      <c r="J273" s="37">
        <v>12</v>
      </c>
      <c r="K273" s="11" t="s">
        <v>9</v>
      </c>
      <c r="L273" s="11" t="s">
        <v>57</v>
      </c>
      <c r="M273" s="11" t="s">
        <v>507</v>
      </c>
      <c r="N273" s="11" t="s">
        <v>301</v>
      </c>
      <c r="O273" s="11" t="str">
        <f t="shared" si="4"/>
        <v>C2N</v>
      </c>
      <c r="P273" s="67" t="str">
        <f>IF(octime[[#This Row],[Service concerné ?]]="non concerné","",SUBSTITUTE(octime[[#This Row],[Libellé de l''horaire]],"Hor. à la carte  ",""))</f>
        <v>20h00 - 08h00</v>
      </c>
      <c r="Q273" s="41" t="str">
        <f>IFERROR(IF(O273&lt;&gt;"non concerné",CONCATENATE(D273," ",VLOOKUP(O273,Parametres!$A:$B,2,FALSE)),""),"")</f>
        <v>IDE C2N</v>
      </c>
      <c r="R273" s="203" t="str">
        <f>VLOOKUP(CONCATENATE(octime[[#This Row],[Population générique]],octime[[#This Row],[Contrat]]),Parametres!G:H,2,FALSE)</f>
        <v>Ok</v>
      </c>
      <c r="S273" s="7"/>
      <c r="T273" s="7"/>
    </row>
    <row r="274" spans="1:20" s="8" customFormat="1" x14ac:dyDescent="0.25">
      <c r="A274" s="39">
        <v>10227</v>
      </c>
      <c r="B274" s="11" t="s">
        <v>817</v>
      </c>
      <c r="C274" s="11" t="s">
        <v>453</v>
      </c>
      <c r="D274" s="11" t="s">
        <v>454</v>
      </c>
      <c r="E274" s="11" t="s">
        <v>6</v>
      </c>
      <c r="F274" s="11" t="s">
        <v>7</v>
      </c>
      <c r="G274" s="36" t="s">
        <v>491</v>
      </c>
      <c r="H274" s="11" t="s">
        <v>455</v>
      </c>
      <c r="I274" s="37" t="s">
        <v>11</v>
      </c>
      <c r="J274" s="37">
        <v>7</v>
      </c>
      <c r="K274" s="11" t="s">
        <v>11</v>
      </c>
      <c r="L274" s="11" t="s">
        <v>11</v>
      </c>
      <c r="M274" s="11" t="s">
        <v>11</v>
      </c>
      <c r="N274" s="11" t="s">
        <v>289</v>
      </c>
      <c r="O274" s="11" t="str">
        <f t="shared" si="4"/>
        <v>non concerné</v>
      </c>
      <c r="P274" s="67" t="str">
        <f>IF(octime[[#This Row],[Service concerné ?]]="non concerné","",SUBSTITUTE(octime[[#This Row],[Libellé de l''horaire]],"Hor. à la carte  ",""))</f>
        <v/>
      </c>
      <c r="Q274" s="41" t="str">
        <f>IFERROR(IF(O274&lt;&gt;"non concerné",CONCATENATE(D274," ",VLOOKUP(O274,Parametres!$A:$B,2,FALSE)),""),"")</f>
        <v/>
      </c>
      <c r="R274" s="203" t="str">
        <f>VLOOKUP(CONCATENATE(octime[[#This Row],[Population générique]],octime[[#This Row],[Contrat]]),Parametres!G:H,2,FALSE)</f>
        <v>Ok</v>
      </c>
      <c r="S274" s="7"/>
      <c r="T274" s="7"/>
    </row>
    <row r="275" spans="1:20" s="8" customFormat="1" x14ac:dyDescent="0.25">
      <c r="A275" s="39">
        <v>11662</v>
      </c>
      <c r="B275" s="11" t="s">
        <v>818</v>
      </c>
      <c r="C275" s="11" t="s">
        <v>15</v>
      </c>
      <c r="D275" s="11" t="s">
        <v>5</v>
      </c>
      <c r="E275" s="11" t="s">
        <v>6</v>
      </c>
      <c r="F275" s="11" t="s">
        <v>7</v>
      </c>
      <c r="G275" s="36" t="s">
        <v>491</v>
      </c>
      <c r="H275" s="11" t="s">
        <v>8</v>
      </c>
      <c r="I275" s="37" t="s">
        <v>11</v>
      </c>
      <c r="J275" s="37">
        <v>11.67</v>
      </c>
      <c r="K275" s="11" t="s">
        <v>9</v>
      </c>
      <c r="L275" s="11" t="s">
        <v>15</v>
      </c>
      <c r="M275" s="11" t="s">
        <v>11</v>
      </c>
      <c r="N275" s="11" t="s">
        <v>287</v>
      </c>
      <c r="O275" s="11" t="str">
        <f t="shared" si="4"/>
        <v>USIC</v>
      </c>
      <c r="P275" s="67" t="str">
        <f>IF(octime[[#This Row],[Service concerné ?]]="non concerné","",SUBSTITUTE(octime[[#This Row],[Libellé de l''horaire]],"Hor. à la carte  ",""))</f>
        <v>07h50 - 20h10</v>
      </c>
      <c r="Q275" s="41" t="str">
        <f>IFERROR(IF(O275&lt;&gt;"non concerné",CONCATENATE(D275," ",VLOOKUP(O275,Parametres!$A:$B,2,FALSE)),""),"")</f>
        <v>IDE USIC</v>
      </c>
      <c r="R275" s="203" t="str">
        <f>VLOOKUP(CONCATENATE(octime[[#This Row],[Population générique]],octime[[#This Row],[Contrat]]),Parametres!G:H,2,FALSE)</f>
        <v>Ok</v>
      </c>
      <c r="S275" s="7"/>
      <c r="T275" s="7"/>
    </row>
    <row r="276" spans="1:20" s="8" customFormat="1" x14ac:dyDescent="0.25">
      <c r="A276" s="39">
        <v>11245</v>
      </c>
      <c r="B276" s="11" t="s">
        <v>819</v>
      </c>
      <c r="C276" s="11" t="s">
        <v>50</v>
      </c>
      <c r="D276" s="11" t="s">
        <v>5</v>
      </c>
      <c r="E276" s="11" t="s">
        <v>29</v>
      </c>
      <c r="F276" s="11" t="s">
        <v>7</v>
      </c>
      <c r="G276" s="36" t="s">
        <v>491</v>
      </c>
      <c r="H276" s="11" t="s">
        <v>34</v>
      </c>
      <c r="I276" s="37" t="s">
        <v>11</v>
      </c>
      <c r="J276" s="37">
        <v>12</v>
      </c>
      <c r="K276" s="11" t="s">
        <v>9</v>
      </c>
      <c r="L276" s="11" t="s">
        <v>10</v>
      </c>
      <c r="M276" s="11" t="s">
        <v>11</v>
      </c>
      <c r="N276" s="11" t="s">
        <v>298</v>
      </c>
      <c r="O276" s="11" t="str">
        <f t="shared" si="4"/>
        <v>CH2N</v>
      </c>
      <c r="P276" s="67" t="str">
        <f>IF(octime[[#This Row],[Service concerné ?]]="non concerné","",SUBSTITUTE(octime[[#This Row],[Libellé de l''horaire]],"Hor. à la carte  ",""))</f>
        <v>20h00 - 08h00</v>
      </c>
      <c r="Q276" s="41" t="str">
        <f>IFERROR(IF(O276&lt;&gt;"non concerné",CONCATENATE(D276," ",VLOOKUP(O276,Parametres!$A:$B,2,FALSE)),""),"")</f>
        <v>IDE CH2N</v>
      </c>
      <c r="R276" s="203" t="str">
        <f>VLOOKUP(CONCATENATE(octime[[#This Row],[Population générique]],octime[[#This Row],[Contrat]]),Parametres!G:H,2,FALSE)</f>
        <v>Ok</v>
      </c>
      <c r="S276" s="7"/>
      <c r="T276" s="7"/>
    </row>
    <row r="277" spans="1:20" s="8" customFormat="1" x14ac:dyDescent="0.25">
      <c r="A277" s="39">
        <v>30084</v>
      </c>
      <c r="B277" s="11" t="s">
        <v>820</v>
      </c>
      <c r="C277" s="11" t="s">
        <v>11</v>
      </c>
      <c r="D277" s="11" t="s">
        <v>18</v>
      </c>
      <c r="E277" s="11" t="s">
        <v>6</v>
      </c>
      <c r="F277" s="11" t="s">
        <v>7</v>
      </c>
      <c r="G277" s="36" t="s">
        <v>491</v>
      </c>
      <c r="H277" s="11" t="s">
        <v>14</v>
      </c>
      <c r="I277" s="37" t="s">
        <v>11</v>
      </c>
      <c r="J277" s="37" t="s">
        <v>11</v>
      </c>
      <c r="K277" s="11" t="s">
        <v>11</v>
      </c>
      <c r="L277" s="11" t="s">
        <v>11</v>
      </c>
      <c r="M277" s="11" t="s">
        <v>11</v>
      </c>
      <c r="N277" s="11" t="s">
        <v>14</v>
      </c>
      <c r="O277" s="11" t="str">
        <f t="shared" si="4"/>
        <v>non concerné</v>
      </c>
      <c r="P277" s="67" t="str">
        <f>IF(octime[[#This Row],[Service concerné ?]]="non concerné","",SUBSTITUTE(octime[[#This Row],[Libellé de l''horaire]],"Hor. à la carte  ",""))</f>
        <v/>
      </c>
      <c r="Q277" s="41" t="str">
        <f>IFERROR(IF(O277&lt;&gt;"non concerné",CONCATENATE(D277," ",VLOOKUP(O277,Parametres!$A:$B,2,FALSE)),""),"")</f>
        <v/>
      </c>
      <c r="R277" s="203" t="str">
        <f>VLOOKUP(CONCATENATE(octime[[#This Row],[Population générique]],octime[[#This Row],[Contrat]]),Parametres!G:H,2,FALSE)</f>
        <v>Ok</v>
      </c>
      <c r="S277" s="7"/>
      <c r="T277" s="7"/>
    </row>
    <row r="278" spans="1:20" s="8" customFormat="1" x14ac:dyDescent="0.25">
      <c r="A278" s="39">
        <v>10340</v>
      </c>
      <c r="B278" s="11" t="s">
        <v>821</v>
      </c>
      <c r="C278" s="11" t="s">
        <v>11</v>
      </c>
      <c r="D278" s="11" t="s">
        <v>16</v>
      </c>
      <c r="E278" s="11" t="s">
        <v>6</v>
      </c>
      <c r="F278" s="11" t="s">
        <v>7</v>
      </c>
      <c r="G278" s="36" t="s">
        <v>491</v>
      </c>
      <c r="H278" s="11" t="s">
        <v>14</v>
      </c>
      <c r="I278" s="37" t="s">
        <v>11</v>
      </c>
      <c r="J278" s="37" t="s">
        <v>11</v>
      </c>
      <c r="K278" s="11" t="s">
        <v>11</v>
      </c>
      <c r="L278" s="11" t="s">
        <v>11</v>
      </c>
      <c r="M278" s="11" t="s">
        <v>11</v>
      </c>
      <c r="N278" s="11" t="s">
        <v>14</v>
      </c>
      <c r="O278" s="11" t="str">
        <f t="shared" si="4"/>
        <v>non concerné</v>
      </c>
      <c r="P278" s="67" t="str">
        <f>IF(octime[[#This Row],[Service concerné ?]]="non concerné","",SUBSTITUTE(octime[[#This Row],[Libellé de l''horaire]],"Hor. à la carte  ",""))</f>
        <v/>
      </c>
      <c r="Q278" s="41" t="str">
        <f>IFERROR(IF(O278&lt;&gt;"non concerné",CONCATENATE(D278," ",VLOOKUP(O278,Parametres!$A:$B,2,FALSE)),""),"")</f>
        <v/>
      </c>
      <c r="R278" s="203" t="str">
        <f>VLOOKUP(CONCATENATE(octime[[#This Row],[Population générique]],octime[[#This Row],[Contrat]]),Parametres!G:H,2,FALSE)</f>
        <v>Ok</v>
      </c>
      <c r="S278" s="7"/>
      <c r="T278" s="7"/>
    </row>
    <row r="279" spans="1:20" s="8" customFormat="1" x14ac:dyDescent="0.25">
      <c r="A279" s="39">
        <v>11860</v>
      </c>
      <c r="B279" s="11" t="s">
        <v>822</v>
      </c>
      <c r="C279" s="11" t="s">
        <v>11</v>
      </c>
      <c r="D279" s="11" t="s">
        <v>16</v>
      </c>
      <c r="E279" s="11" t="s">
        <v>12</v>
      </c>
      <c r="F279" s="11" t="s">
        <v>13</v>
      </c>
      <c r="G279" s="36" t="s">
        <v>491</v>
      </c>
      <c r="H279" s="11" t="s">
        <v>14</v>
      </c>
      <c r="I279" s="37" t="s">
        <v>11</v>
      </c>
      <c r="J279" s="37" t="s">
        <v>11</v>
      </c>
      <c r="K279" s="11" t="s">
        <v>11</v>
      </c>
      <c r="L279" s="11" t="s">
        <v>11</v>
      </c>
      <c r="M279" s="11" t="s">
        <v>11</v>
      </c>
      <c r="N279" s="11" t="s">
        <v>14</v>
      </c>
      <c r="O279" s="11" t="str">
        <f t="shared" si="4"/>
        <v>non concerné</v>
      </c>
      <c r="P279" s="67" t="str">
        <f>IF(octime[[#This Row],[Service concerné ?]]="non concerné","",SUBSTITUTE(octime[[#This Row],[Libellé de l''horaire]],"Hor. à la carte  ",""))</f>
        <v/>
      </c>
      <c r="Q279" s="41" t="str">
        <f>IFERROR(IF(O279&lt;&gt;"non concerné",CONCATENATE(D279," ",VLOOKUP(O279,Parametres!$A:$B,2,FALSE)),""),"")</f>
        <v/>
      </c>
      <c r="R279" s="203" t="str">
        <f>VLOOKUP(CONCATENATE(octime[[#This Row],[Population générique]],octime[[#This Row],[Contrat]]),Parametres!G:H,2,FALSE)</f>
        <v>Ok</v>
      </c>
      <c r="S279" s="7"/>
      <c r="T279" s="7"/>
    </row>
    <row r="280" spans="1:20" s="8" customFormat="1" x14ac:dyDescent="0.25">
      <c r="A280" s="39">
        <v>10220</v>
      </c>
      <c r="B280" s="11" t="s">
        <v>823</v>
      </c>
      <c r="C280" s="11" t="s">
        <v>4</v>
      </c>
      <c r="D280" s="11" t="s">
        <v>16</v>
      </c>
      <c r="E280" s="11" t="s">
        <v>6</v>
      </c>
      <c r="F280" s="11" t="s">
        <v>7</v>
      </c>
      <c r="G280" s="36" t="s">
        <v>491</v>
      </c>
      <c r="H280" s="11" t="s">
        <v>8</v>
      </c>
      <c r="I280" s="37" t="s">
        <v>11</v>
      </c>
      <c r="J280" s="37">
        <v>11.67</v>
      </c>
      <c r="K280" s="11" t="s">
        <v>9</v>
      </c>
      <c r="L280" s="11" t="s">
        <v>10</v>
      </c>
      <c r="M280" s="11" t="s">
        <v>11</v>
      </c>
      <c r="N280" s="11" t="s">
        <v>286</v>
      </c>
      <c r="O280" s="11" t="str">
        <f t="shared" si="4"/>
        <v>CH2</v>
      </c>
      <c r="P280" s="67" t="str">
        <f>IF(octime[[#This Row],[Service concerné ?]]="non concerné","",SUBSTITUTE(octime[[#This Row],[Libellé de l''horaire]],"Hor. à la carte  ",""))</f>
        <v>07h50 - 20h10</v>
      </c>
      <c r="Q280" s="41" t="str">
        <f>IFERROR(IF(O280&lt;&gt;"non concerné",CONCATENATE(D280," ",VLOOKUP(O280,Parametres!$A:$B,2,FALSE)),""),"")</f>
        <v>AIDE SOIGNANT CH2</v>
      </c>
      <c r="R280" s="203" t="str">
        <f>VLOOKUP(CONCATENATE(octime[[#This Row],[Population générique]],octime[[#This Row],[Contrat]]),Parametres!G:H,2,FALSE)</f>
        <v>Ok</v>
      </c>
      <c r="S280" s="7"/>
      <c r="T280" s="7"/>
    </row>
    <row r="281" spans="1:20" s="8" customFormat="1" x14ac:dyDescent="0.25">
      <c r="A281" s="39">
        <v>10412</v>
      </c>
      <c r="B281" s="11" t="s">
        <v>824</v>
      </c>
      <c r="C281" s="11" t="s">
        <v>11</v>
      </c>
      <c r="D281" s="11" t="s">
        <v>16</v>
      </c>
      <c r="E281" s="11" t="s">
        <v>29</v>
      </c>
      <c r="F281" s="11" t="s">
        <v>7</v>
      </c>
      <c r="G281" s="36" t="s">
        <v>491</v>
      </c>
      <c r="H281" s="11" t="s">
        <v>14</v>
      </c>
      <c r="I281" s="37" t="s">
        <v>11</v>
      </c>
      <c r="J281" s="37" t="s">
        <v>11</v>
      </c>
      <c r="K281" s="11" t="s">
        <v>11</v>
      </c>
      <c r="L281" s="11" t="s">
        <v>11</v>
      </c>
      <c r="M281" s="11" t="s">
        <v>11</v>
      </c>
      <c r="N281" s="11" t="s">
        <v>14</v>
      </c>
      <c r="O281" s="11" t="str">
        <f t="shared" si="4"/>
        <v>non concerné</v>
      </c>
      <c r="P281" s="67" t="str">
        <f>IF(octime[[#This Row],[Service concerné ?]]="non concerné","",SUBSTITUTE(octime[[#This Row],[Libellé de l''horaire]],"Hor. à la carte  ",""))</f>
        <v/>
      </c>
      <c r="Q281" s="41" t="str">
        <f>IFERROR(IF(O281&lt;&gt;"non concerné",CONCATENATE(D281," ",VLOOKUP(O281,Parametres!$A:$B,2,FALSE)),""),"")</f>
        <v/>
      </c>
      <c r="R281" s="203" t="str">
        <f>VLOOKUP(CONCATENATE(octime[[#This Row],[Population générique]],octime[[#This Row],[Contrat]]),Parametres!G:H,2,FALSE)</f>
        <v>Ok</v>
      </c>
      <c r="S281" s="7"/>
      <c r="T281" s="7"/>
    </row>
    <row r="282" spans="1:20" s="8" customFormat="1" x14ac:dyDescent="0.25">
      <c r="A282" s="39">
        <v>11287</v>
      </c>
      <c r="B282" s="11" t="s">
        <v>825</v>
      </c>
      <c r="C282" s="11" t="s">
        <v>11</v>
      </c>
      <c r="D282" s="11" t="s">
        <v>18</v>
      </c>
      <c r="E282" s="11" t="s">
        <v>6</v>
      </c>
      <c r="F282" s="11" t="s">
        <v>7</v>
      </c>
      <c r="G282" s="36" t="s">
        <v>491</v>
      </c>
      <c r="H282" s="11" t="s">
        <v>14</v>
      </c>
      <c r="I282" s="37" t="s">
        <v>11</v>
      </c>
      <c r="J282" s="37" t="s">
        <v>11</v>
      </c>
      <c r="K282" s="11" t="s">
        <v>11</v>
      </c>
      <c r="L282" s="11" t="s">
        <v>11</v>
      </c>
      <c r="M282" s="11" t="s">
        <v>11</v>
      </c>
      <c r="N282" s="11" t="s">
        <v>315</v>
      </c>
      <c r="O282" s="11" t="str">
        <f t="shared" si="4"/>
        <v>non concerné</v>
      </c>
      <c r="P282" s="67" t="str">
        <f>IF(octime[[#This Row],[Service concerné ?]]="non concerné","",SUBSTITUTE(octime[[#This Row],[Libellé de l''horaire]],"Hor. à la carte  ",""))</f>
        <v/>
      </c>
      <c r="Q282" s="41" t="str">
        <f>IFERROR(IF(O282&lt;&gt;"non concerné",CONCATENATE(D282," ",VLOOKUP(O282,Parametres!$A:$B,2,FALSE)),""),"")</f>
        <v/>
      </c>
      <c r="R282" s="203" t="str">
        <f>VLOOKUP(CONCATENATE(octime[[#This Row],[Population générique]],octime[[#This Row],[Contrat]]),Parametres!G:H,2,FALSE)</f>
        <v>Ok</v>
      </c>
      <c r="S282" s="7"/>
      <c r="T282" s="7"/>
    </row>
    <row r="283" spans="1:20" s="8" customFormat="1" x14ac:dyDescent="0.25">
      <c r="A283" s="39">
        <v>11928</v>
      </c>
      <c r="B283" s="11" t="s">
        <v>826</v>
      </c>
      <c r="C283" s="11" t="s">
        <v>4</v>
      </c>
      <c r="D283" s="11" t="s">
        <v>5</v>
      </c>
      <c r="E283" s="11" t="s">
        <v>6</v>
      </c>
      <c r="F283" s="11" t="s">
        <v>7</v>
      </c>
      <c r="G283" s="36" t="s">
        <v>491</v>
      </c>
      <c r="H283" s="11" t="s">
        <v>8</v>
      </c>
      <c r="I283" s="37" t="s">
        <v>11</v>
      </c>
      <c r="J283" s="37">
        <v>11.67</v>
      </c>
      <c r="K283" s="11" t="s">
        <v>9</v>
      </c>
      <c r="L283" s="11" t="s">
        <v>10</v>
      </c>
      <c r="M283" s="11" t="s">
        <v>508</v>
      </c>
      <c r="N283" s="11" t="s">
        <v>286</v>
      </c>
      <c r="O283" s="11" t="str">
        <f t="shared" si="4"/>
        <v>CH2</v>
      </c>
      <c r="P283" s="67" t="str">
        <f>IF(octime[[#This Row],[Service concerné ?]]="non concerné","",SUBSTITUTE(octime[[#This Row],[Libellé de l''horaire]],"Hor. à la carte  ",""))</f>
        <v>07h50 - 20h10</v>
      </c>
      <c r="Q283" s="41" t="str">
        <f>IFERROR(IF(O283&lt;&gt;"non concerné",CONCATENATE(D283," ",VLOOKUP(O283,Parametres!$A:$B,2,FALSE)),""),"")</f>
        <v>IDE CH2</v>
      </c>
      <c r="R283" s="203" t="str">
        <f>VLOOKUP(CONCATENATE(octime[[#This Row],[Population générique]],octime[[#This Row],[Contrat]]),Parametres!G:H,2,FALSE)</f>
        <v>Ok</v>
      </c>
      <c r="S283" s="7"/>
      <c r="T283" s="7"/>
    </row>
    <row r="284" spans="1:20" s="8" customFormat="1" x14ac:dyDescent="0.25">
      <c r="A284" s="39">
        <v>11130</v>
      </c>
      <c r="B284" s="11" t="s">
        <v>827</v>
      </c>
      <c r="C284" s="11" t="s">
        <v>11</v>
      </c>
      <c r="D284" s="11" t="s">
        <v>18</v>
      </c>
      <c r="E284" s="11" t="s">
        <v>6</v>
      </c>
      <c r="F284" s="11" t="s">
        <v>7</v>
      </c>
      <c r="G284" s="36" t="s">
        <v>491</v>
      </c>
      <c r="H284" s="11" t="s">
        <v>14</v>
      </c>
      <c r="I284" s="37" t="s">
        <v>11</v>
      </c>
      <c r="J284" s="37" t="s">
        <v>11</v>
      </c>
      <c r="K284" s="11" t="s">
        <v>11</v>
      </c>
      <c r="L284" s="11" t="s">
        <v>11</v>
      </c>
      <c r="M284" s="11" t="s">
        <v>11</v>
      </c>
      <c r="N284" s="11" t="s">
        <v>289</v>
      </c>
      <c r="O284" s="11" t="str">
        <f t="shared" si="4"/>
        <v>non concerné</v>
      </c>
      <c r="P284" s="67" t="str">
        <f>IF(octime[[#This Row],[Service concerné ?]]="non concerné","",SUBSTITUTE(octime[[#This Row],[Libellé de l''horaire]],"Hor. à la carte  ",""))</f>
        <v/>
      </c>
      <c r="Q284" s="41" t="str">
        <f>IFERROR(IF(O284&lt;&gt;"non concerné",CONCATENATE(D284," ",VLOOKUP(O284,Parametres!$A:$B,2,FALSE)),""),"")</f>
        <v/>
      </c>
      <c r="R284" s="203" t="str">
        <f>VLOOKUP(CONCATENATE(octime[[#This Row],[Population générique]],octime[[#This Row],[Contrat]]),Parametres!G:H,2,FALSE)</f>
        <v>Ok</v>
      </c>
      <c r="S284" s="7"/>
      <c r="T284" s="7"/>
    </row>
    <row r="285" spans="1:20" s="8" customFormat="1" x14ac:dyDescent="0.25">
      <c r="A285" s="39" t="s">
        <v>154</v>
      </c>
      <c r="B285" s="11" t="s">
        <v>828</v>
      </c>
      <c r="C285" s="11" t="s">
        <v>4</v>
      </c>
      <c r="D285" s="11" t="s">
        <v>5</v>
      </c>
      <c r="E285" s="11" t="s">
        <v>12</v>
      </c>
      <c r="F285" s="11" t="s">
        <v>13</v>
      </c>
      <c r="G285" s="36" t="s">
        <v>491</v>
      </c>
      <c r="H285" s="11" t="s">
        <v>8</v>
      </c>
      <c r="I285" s="37">
        <v>12</v>
      </c>
      <c r="J285" s="37">
        <v>11.67</v>
      </c>
      <c r="K285" s="11" t="s">
        <v>9</v>
      </c>
      <c r="L285" s="11" t="s">
        <v>10</v>
      </c>
      <c r="M285" s="11" t="s">
        <v>509</v>
      </c>
      <c r="N285" s="11" t="s">
        <v>286</v>
      </c>
      <c r="O285" s="11" t="str">
        <f t="shared" si="4"/>
        <v>CH2</v>
      </c>
      <c r="P285" s="67" t="str">
        <f>IF(octime[[#This Row],[Service concerné ?]]="non concerné","",SUBSTITUTE(octime[[#This Row],[Libellé de l''horaire]],"Hor. à la carte  ",""))</f>
        <v>07h50 - 20h10</v>
      </c>
      <c r="Q285" s="41" t="str">
        <f>IFERROR(IF(O285&lt;&gt;"non concerné",CONCATENATE(D285," ",VLOOKUP(O285,Parametres!$A:$B,2,FALSE)),""),"")</f>
        <v>IDE CH2</v>
      </c>
      <c r="R285" s="203" t="str">
        <f>VLOOKUP(CONCATENATE(octime[[#This Row],[Population générique]],octime[[#This Row],[Contrat]]),Parametres!G:H,2,FALSE)</f>
        <v>Ok</v>
      </c>
      <c r="S285" s="7"/>
      <c r="T285" s="7"/>
    </row>
    <row r="286" spans="1:20" s="8" customFormat="1" x14ac:dyDescent="0.25">
      <c r="A286" s="40">
        <v>10113</v>
      </c>
      <c r="B286" s="11" t="s">
        <v>829</v>
      </c>
      <c r="C286" s="11" t="s">
        <v>11</v>
      </c>
      <c r="D286" s="11" t="s">
        <v>16</v>
      </c>
      <c r="E286" s="11" t="s">
        <v>6</v>
      </c>
      <c r="F286" s="11" t="s">
        <v>7</v>
      </c>
      <c r="G286" s="36" t="s">
        <v>491</v>
      </c>
      <c r="H286" s="11" t="s">
        <v>14</v>
      </c>
      <c r="I286" s="37" t="s">
        <v>11</v>
      </c>
      <c r="J286" s="37" t="s">
        <v>11</v>
      </c>
      <c r="K286" s="11" t="s">
        <v>11</v>
      </c>
      <c r="L286" s="11" t="s">
        <v>11</v>
      </c>
      <c r="M286" s="11" t="s">
        <v>11</v>
      </c>
      <c r="N286" s="11" t="s">
        <v>14</v>
      </c>
      <c r="O286" s="11" t="str">
        <f t="shared" si="4"/>
        <v>non concerné</v>
      </c>
      <c r="P286" s="67" t="str">
        <f>IF(octime[[#This Row],[Service concerné ?]]="non concerné","",SUBSTITUTE(octime[[#This Row],[Libellé de l''horaire]],"Hor. à la carte  ",""))</f>
        <v/>
      </c>
      <c r="Q286" s="41" t="str">
        <f>IFERROR(IF(O286&lt;&gt;"non concerné",CONCATENATE(D286," ",VLOOKUP(O286,Parametres!$A:$B,2,FALSE)),""),"")</f>
        <v/>
      </c>
      <c r="R286" s="203" t="str">
        <f>VLOOKUP(CONCATENATE(octime[[#This Row],[Population générique]],octime[[#This Row],[Contrat]]),Parametres!G:H,2,FALSE)</f>
        <v>Ok</v>
      </c>
      <c r="S286" s="7"/>
      <c r="T286" s="7"/>
    </row>
    <row r="287" spans="1:20" s="8" customFormat="1" x14ac:dyDescent="0.25">
      <c r="A287" s="39">
        <v>11308</v>
      </c>
      <c r="B287" s="11" t="s">
        <v>830</v>
      </c>
      <c r="C287" s="11" t="s">
        <v>48</v>
      </c>
      <c r="D287" s="11" t="s">
        <v>16</v>
      </c>
      <c r="E287" s="11" t="s">
        <v>12</v>
      </c>
      <c r="F287" s="11">
        <v>0</v>
      </c>
      <c r="G287" s="36" t="s">
        <v>491</v>
      </c>
      <c r="H287" s="11" t="s">
        <v>34</v>
      </c>
      <c r="I287" s="37">
        <v>12</v>
      </c>
      <c r="J287" s="37">
        <v>12</v>
      </c>
      <c r="K287" s="11" t="s">
        <v>9</v>
      </c>
      <c r="L287" s="11" t="s">
        <v>36</v>
      </c>
      <c r="M287" s="11" t="s">
        <v>510</v>
      </c>
      <c r="N287" s="11" t="s">
        <v>300</v>
      </c>
      <c r="O287" s="11" t="str">
        <f t="shared" si="4"/>
        <v>USN3</v>
      </c>
      <c r="P287" s="67" t="str">
        <f>IF(octime[[#This Row],[Service concerné ?]]="non concerné","",SUBSTITUTE(octime[[#This Row],[Libellé de l''horaire]],"Hor. à la carte  ",""))</f>
        <v>20h00 - 08h00</v>
      </c>
      <c r="Q287" s="41" t="str">
        <f>IFERROR(IF(O287&lt;&gt;"non concerné",CONCATENATE(D287," ",VLOOKUP(O287,Parametres!$A:$B,2,FALSE)),""),"")</f>
        <v>AIDE SOIGNANT USC3N</v>
      </c>
      <c r="R287" s="198" t="str">
        <f>VLOOKUP(CONCATENATE(octime[[#This Row],[Population générique]],octime[[#This Row],[Contrat]]),Parametres!G:H,2,FALSE)</f>
        <v>Anomalie type de contrat</v>
      </c>
      <c r="S287" s="7"/>
      <c r="T287" s="7"/>
    </row>
    <row r="288" spans="1:20" s="8" customFormat="1" x14ac:dyDescent="0.25">
      <c r="A288" s="39">
        <v>10337</v>
      </c>
      <c r="B288" s="11" t="s">
        <v>831</v>
      </c>
      <c r="C288" s="11" t="s">
        <v>44</v>
      </c>
      <c r="D288" s="11" t="s">
        <v>16</v>
      </c>
      <c r="E288" s="11" t="s">
        <v>6</v>
      </c>
      <c r="F288" s="11" t="s">
        <v>7</v>
      </c>
      <c r="G288" s="36" t="s">
        <v>491</v>
      </c>
      <c r="H288" s="11" t="s">
        <v>8</v>
      </c>
      <c r="I288" s="37" t="s">
        <v>11</v>
      </c>
      <c r="J288" s="37">
        <v>11.67</v>
      </c>
      <c r="K288" s="11" t="s">
        <v>9</v>
      </c>
      <c r="L288" s="11" t="s">
        <v>45</v>
      </c>
      <c r="M288" s="11" t="s">
        <v>511</v>
      </c>
      <c r="N288" s="11" t="s">
        <v>295</v>
      </c>
      <c r="O288" s="11" t="str">
        <f t="shared" si="4"/>
        <v>USC1</v>
      </c>
      <c r="P288" s="67" t="str">
        <f>IF(octime[[#This Row],[Service concerné ?]]="non concerné","",SUBSTITUTE(octime[[#This Row],[Libellé de l''horaire]],"Hor. à la carte  ",""))</f>
        <v>07h50 - 20h10</v>
      </c>
      <c r="Q288" s="41" t="str">
        <f>IFERROR(IF(O288&lt;&gt;"non concerné",CONCATENATE(D288," ",VLOOKUP(O288,Parametres!$A:$B,2,FALSE)),""),"")</f>
        <v>AIDE SOIGNANT USC1</v>
      </c>
      <c r="R288" s="203" t="str">
        <f>VLOOKUP(CONCATENATE(octime[[#This Row],[Population générique]],octime[[#This Row],[Contrat]]),Parametres!G:H,2,FALSE)</f>
        <v>Ok</v>
      </c>
      <c r="S288" s="7"/>
      <c r="T288" s="7"/>
    </row>
    <row r="289" spans="1:20" s="8" customFormat="1" x14ac:dyDescent="0.25">
      <c r="A289" s="39">
        <v>11042</v>
      </c>
      <c r="B289" s="11" t="s">
        <v>832</v>
      </c>
      <c r="C289" s="11" t="s">
        <v>35</v>
      </c>
      <c r="D289" s="11" t="s">
        <v>16</v>
      </c>
      <c r="E289" s="11" t="s">
        <v>6</v>
      </c>
      <c r="F289" s="11" t="s">
        <v>7</v>
      </c>
      <c r="G289" s="36" t="s">
        <v>491</v>
      </c>
      <c r="H289" s="11" t="s">
        <v>8</v>
      </c>
      <c r="I289" s="37" t="s">
        <v>11</v>
      </c>
      <c r="J289" s="37">
        <v>11.67</v>
      </c>
      <c r="K289" s="11" t="s">
        <v>11</v>
      </c>
      <c r="L289" s="11" t="s">
        <v>11</v>
      </c>
      <c r="M289" s="11" t="s">
        <v>11</v>
      </c>
      <c r="N289" s="11" t="s">
        <v>289</v>
      </c>
      <c r="O289" s="11" t="str">
        <f t="shared" si="4"/>
        <v>non concerné</v>
      </c>
      <c r="P289" s="67" t="str">
        <f>IF(octime[[#This Row],[Service concerné ?]]="non concerné","",SUBSTITUTE(octime[[#This Row],[Libellé de l''horaire]],"Hor. à la carte  ",""))</f>
        <v/>
      </c>
      <c r="Q289" s="41" t="str">
        <f>IFERROR(IF(O289&lt;&gt;"non concerné",CONCATENATE(D289," ",VLOOKUP(O289,Parametres!$A:$B,2,FALSE)),""),"")</f>
        <v/>
      </c>
      <c r="R289" s="203" t="str">
        <f>VLOOKUP(CONCATENATE(octime[[#This Row],[Population générique]],octime[[#This Row],[Contrat]]),Parametres!G:H,2,FALSE)</f>
        <v>Ok</v>
      </c>
      <c r="S289" s="7"/>
      <c r="T289" s="7"/>
    </row>
    <row r="290" spans="1:20" s="8" customFormat="1" x14ac:dyDescent="0.25">
      <c r="A290" s="39">
        <v>10261</v>
      </c>
      <c r="B290" s="11" t="s">
        <v>833</v>
      </c>
      <c r="C290" s="11" t="s">
        <v>11</v>
      </c>
      <c r="D290" s="11" t="s">
        <v>16</v>
      </c>
      <c r="E290" s="11" t="s">
        <v>6</v>
      </c>
      <c r="F290" s="11" t="s">
        <v>7</v>
      </c>
      <c r="G290" s="36" t="s">
        <v>491</v>
      </c>
      <c r="H290" s="11" t="s">
        <v>14</v>
      </c>
      <c r="I290" s="37" t="s">
        <v>11</v>
      </c>
      <c r="J290" s="37" t="s">
        <v>11</v>
      </c>
      <c r="K290" s="11" t="s">
        <v>11</v>
      </c>
      <c r="L290" s="11" t="s">
        <v>11</v>
      </c>
      <c r="M290" s="11" t="s">
        <v>11</v>
      </c>
      <c r="N290" s="11" t="s">
        <v>14</v>
      </c>
      <c r="O290" s="11" t="str">
        <f t="shared" si="4"/>
        <v>non concerné</v>
      </c>
      <c r="P290" s="67" t="str">
        <f>IF(octime[[#This Row],[Service concerné ?]]="non concerné","",SUBSTITUTE(octime[[#This Row],[Libellé de l''horaire]],"Hor. à la carte  ",""))</f>
        <v/>
      </c>
      <c r="Q290" s="41" t="str">
        <f>IFERROR(IF(O290&lt;&gt;"non concerné",CONCATENATE(D290," ",VLOOKUP(O290,Parametres!$A:$B,2,FALSE)),""),"")</f>
        <v/>
      </c>
      <c r="R290" s="203" t="str">
        <f>VLOOKUP(CONCATENATE(octime[[#This Row],[Population générique]],octime[[#This Row],[Contrat]]),Parametres!G:H,2,FALSE)</f>
        <v>Ok</v>
      </c>
      <c r="S290" s="7"/>
      <c r="T290" s="7"/>
    </row>
    <row r="291" spans="1:20" s="8" customFormat="1" x14ac:dyDescent="0.25">
      <c r="A291" s="39">
        <v>10282</v>
      </c>
      <c r="B291" s="11" t="s">
        <v>834</v>
      </c>
      <c r="C291" s="11" t="s">
        <v>11</v>
      </c>
      <c r="D291" s="11" t="s">
        <v>5</v>
      </c>
      <c r="E291" s="11" t="s">
        <v>6</v>
      </c>
      <c r="F291" s="11" t="s">
        <v>7</v>
      </c>
      <c r="G291" s="36" t="s">
        <v>491</v>
      </c>
      <c r="H291" s="11" t="s">
        <v>14</v>
      </c>
      <c r="I291" s="37" t="s">
        <v>11</v>
      </c>
      <c r="J291" s="37" t="s">
        <v>11</v>
      </c>
      <c r="K291" s="11" t="s">
        <v>11</v>
      </c>
      <c r="L291" s="11" t="s">
        <v>11</v>
      </c>
      <c r="M291" s="11" t="s">
        <v>11</v>
      </c>
      <c r="N291" s="11" t="s">
        <v>14</v>
      </c>
      <c r="O291" s="11" t="str">
        <f t="shared" si="4"/>
        <v>non concerné</v>
      </c>
      <c r="P291" s="67" t="str">
        <f>IF(octime[[#This Row],[Service concerné ?]]="non concerné","",SUBSTITUTE(octime[[#This Row],[Libellé de l''horaire]],"Hor. à la carte  ",""))</f>
        <v/>
      </c>
      <c r="Q291" s="41" t="str">
        <f>IFERROR(IF(O291&lt;&gt;"non concerné",CONCATENATE(D291," ",VLOOKUP(O291,Parametres!$A:$B,2,FALSE)),""),"")</f>
        <v/>
      </c>
      <c r="R291" s="203" t="str">
        <f>VLOOKUP(CONCATENATE(octime[[#This Row],[Population générique]],octime[[#This Row],[Contrat]]),Parametres!G:H,2,FALSE)</f>
        <v>Ok</v>
      </c>
      <c r="S291" s="7"/>
      <c r="T291" s="7"/>
    </row>
    <row r="292" spans="1:20" s="8" customFormat="1" x14ac:dyDescent="0.25">
      <c r="A292" s="39">
        <v>10137</v>
      </c>
      <c r="B292" s="11" t="s">
        <v>835</v>
      </c>
      <c r="C292" s="11" t="s">
        <v>11</v>
      </c>
      <c r="D292" s="11" t="s">
        <v>16</v>
      </c>
      <c r="E292" s="11" t="s">
        <v>6</v>
      </c>
      <c r="F292" s="11" t="s">
        <v>7</v>
      </c>
      <c r="G292" s="36" t="s">
        <v>491</v>
      </c>
      <c r="H292" s="11" t="s">
        <v>14</v>
      </c>
      <c r="I292" s="37" t="s">
        <v>11</v>
      </c>
      <c r="J292" s="37" t="s">
        <v>11</v>
      </c>
      <c r="K292" s="11" t="s">
        <v>11</v>
      </c>
      <c r="L292" s="11" t="s">
        <v>11</v>
      </c>
      <c r="M292" s="11" t="s">
        <v>11</v>
      </c>
      <c r="N292" s="11" t="s">
        <v>324</v>
      </c>
      <c r="O292" s="11" t="str">
        <f t="shared" si="4"/>
        <v>non concerné</v>
      </c>
      <c r="P292" s="67" t="str">
        <f>IF(octime[[#This Row],[Service concerné ?]]="non concerné","",SUBSTITUTE(octime[[#This Row],[Libellé de l''horaire]],"Hor. à la carte  ",""))</f>
        <v/>
      </c>
      <c r="Q292" s="41" t="str">
        <f>IFERROR(IF(O292&lt;&gt;"non concerné",CONCATENATE(D292," ",VLOOKUP(O292,Parametres!$A:$B,2,FALSE)),""),"")</f>
        <v/>
      </c>
      <c r="R292" s="203" t="str">
        <f>VLOOKUP(CONCATENATE(octime[[#This Row],[Population générique]],octime[[#This Row],[Contrat]]),Parametres!G:H,2,FALSE)</f>
        <v>Ok</v>
      </c>
      <c r="S292" s="7"/>
      <c r="T292" s="7"/>
    </row>
    <row r="293" spans="1:20" s="8" customFormat="1" x14ac:dyDescent="0.25">
      <c r="A293" s="39" t="s">
        <v>431</v>
      </c>
      <c r="B293" s="11" t="s">
        <v>836</v>
      </c>
      <c r="C293" s="11" t="s">
        <v>11</v>
      </c>
      <c r="D293" s="11" t="s">
        <v>5</v>
      </c>
      <c r="E293" s="11" t="s">
        <v>30</v>
      </c>
      <c r="F293" s="11" t="s">
        <v>31</v>
      </c>
      <c r="G293" s="36" t="s">
        <v>491</v>
      </c>
      <c r="H293" s="11" t="s">
        <v>14</v>
      </c>
      <c r="I293" s="37" t="s">
        <v>11</v>
      </c>
      <c r="J293" s="37" t="s">
        <v>11</v>
      </c>
      <c r="K293" s="11" t="s">
        <v>11</v>
      </c>
      <c r="L293" s="11" t="s">
        <v>11</v>
      </c>
      <c r="M293" s="11" t="s">
        <v>11</v>
      </c>
      <c r="N293" s="11" t="s">
        <v>14</v>
      </c>
      <c r="O293" s="11" t="str">
        <f t="shared" si="4"/>
        <v>non concerné</v>
      </c>
      <c r="P293" s="67" t="str">
        <f>IF(octime[[#This Row],[Service concerné ?]]="non concerné","",SUBSTITUTE(octime[[#This Row],[Libellé de l''horaire]],"Hor. à la carte  ",""))</f>
        <v/>
      </c>
      <c r="Q293" s="41" t="str">
        <f>IFERROR(IF(O293&lt;&gt;"non concerné",CONCATENATE(D293," ",VLOOKUP(O293,Parametres!$A:$B,2,FALSE)),""),"")</f>
        <v/>
      </c>
      <c r="R293" s="203" t="str">
        <f>VLOOKUP(CONCATENATE(octime[[#This Row],[Population générique]],octime[[#This Row],[Contrat]]),Parametres!G:H,2,FALSE)</f>
        <v>Ok</v>
      </c>
      <c r="S293" s="7"/>
      <c r="T293" s="7"/>
    </row>
    <row r="294" spans="1:20" s="8" customFormat="1" x14ac:dyDescent="0.25">
      <c r="A294" s="39">
        <v>10779</v>
      </c>
      <c r="B294" s="11" t="s">
        <v>837</v>
      </c>
      <c r="C294" s="11" t="s">
        <v>11</v>
      </c>
      <c r="D294" s="11" t="s">
        <v>16</v>
      </c>
      <c r="E294" s="11" t="s">
        <v>6</v>
      </c>
      <c r="F294" s="11" t="s">
        <v>7</v>
      </c>
      <c r="G294" s="36" t="s">
        <v>491</v>
      </c>
      <c r="H294" s="11" t="s">
        <v>14</v>
      </c>
      <c r="I294" s="37" t="s">
        <v>11</v>
      </c>
      <c r="J294" s="37" t="s">
        <v>11</v>
      </c>
      <c r="K294" s="11" t="s">
        <v>11</v>
      </c>
      <c r="L294" s="11" t="s">
        <v>11</v>
      </c>
      <c r="M294" s="11" t="s">
        <v>11</v>
      </c>
      <c r="N294" s="11" t="s">
        <v>293</v>
      </c>
      <c r="O294" s="11" t="str">
        <f t="shared" si="4"/>
        <v>non concerné</v>
      </c>
      <c r="P294" s="67" t="str">
        <f>IF(octime[[#This Row],[Service concerné ?]]="non concerné","",SUBSTITUTE(octime[[#This Row],[Libellé de l''horaire]],"Hor. à la carte  ",""))</f>
        <v/>
      </c>
      <c r="Q294" s="41" t="str">
        <f>IFERROR(IF(O294&lt;&gt;"non concerné",CONCATENATE(D294," ",VLOOKUP(O294,Parametres!$A:$B,2,FALSE)),""),"")</f>
        <v/>
      </c>
      <c r="R294" s="203" t="str">
        <f>VLOOKUP(CONCATENATE(octime[[#This Row],[Population générique]],octime[[#This Row],[Contrat]]),Parametres!G:H,2,FALSE)</f>
        <v>Ok</v>
      </c>
      <c r="S294" s="7"/>
      <c r="T294" s="7"/>
    </row>
    <row r="295" spans="1:20" s="8" customFormat="1" x14ac:dyDescent="0.25">
      <c r="A295" s="39">
        <v>10670</v>
      </c>
      <c r="B295" s="11" t="s">
        <v>838</v>
      </c>
      <c r="C295" s="11" t="s">
        <v>11</v>
      </c>
      <c r="D295" s="11" t="s">
        <v>5</v>
      </c>
      <c r="E295" s="11" t="s">
        <v>29</v>
      </c>
      <c r="F295" s="11" t="s">
        <v>7</v>
      </c>
      <c r="G295" s="36" t="s">
        <v>491</v>
      </c>
      <c r="H295" s="11" t="s">
        <v>14</v>
      </c>
      <c r="I295" s="37" t="s">
        <v>11</v>
      </c>
      <c r="J295" s="37" t="s">
        <v>11</v>
      </c>
      <c r="K295" s="11" t="s">
        <v>11</v>
      </c>
      <c r="L295" s="11" t="s">
        <v>11</v>
      </c>
      <c r="M295" s="11" t="s">
        <v>11</v>
      </c>
      <c r="N295" s="11" t="s">
        <v>293</v>
      </c>
      <c r="O295" s="11" t="str">
        <f t="shared" si="4"/>
        <v>non concerné</v>
      </c>
      <c r="P295" s="67" t="str">
        <f>IF(octime[[#This Row],[Service concerné ?]]="non concerné","",SUBSTITUTE(octime[[#This Row],[Libellé de l''horaire]],"Hor. à la carte  ",""))</f>
        <v/>
      </c>
      <c r="Q295" s="41" t="str">
        <f>IFERROR(IF(O295&lt;&gt;"non concerné",CONCATENATE(D295," ",VLOOKUP(O295,Parametres!$A:$B,2,FALSE)),""),"")</f>
        <v/>
      </c>
      <c r="R295" s="203" t="str">
        <f>VLOOKUP(CONCATENATE(octime[[#This Row],[Population générique]],octime[[#This Row],[Contrat]]),Parametres!G:H,2,FALSE)</f>
        <v>Ok</v>
      </c>
      <c r="S295" s="7"/>
      <c r="T295" s="7"/>
    </row>
    <row r="296" spans="1:20" s="8" customFormat="1" x14ac:dyDescent="0.25">
      <c r="A296" s="39">
        <v>11211</v>
      </c>
      <c r="B296" s="11" t="s">
        <v>839</v>
      </c>
      <c r="C296" s="11" t="s">
        <v>368</v>
      </c>
      <c r="D296" s="11" t="s">
        <v>18</v>
      </c>
      <c r="E296" s="11" t="s">
        <v>6</v>
      </c>
      <c r="F296" s="11" t="s">
        <v>7</v>
      </c>
      <c r="G296" s="36" t="s">
        <v>491</v>
      </c>
      <c r="H296" s="11" t="s">
        <v>369</v>
      </c>
      <c r="I296" s="37" t="s">
        <v>11</v>
      </c>
      <c r="J296" s="37">
        <v>7</v>
      </c>
      <c r="K296" s="11" t="s">
        <v>20</v>
      </c>
      <c r="L296" s="11" t="s">
        <v>370</v>
      </c>
      <c r="M296" s="11" t="s">
        <v>11</v>
      </c>
      <c r="N296" s="11" t="s">
        <v>371</v>
      </c>
      <c r="O296" s="11" t="str">
        <f t="shared" si="4"/>
        <v>N</v>
      </c>
      <c r="P296" s="67" t="str">
        <f>IF(octime[[#This Row],[Service concerné ?]]="non concerné","",SUBSTITUTE(octime[[#This Row],[Libellé de l''horaire]],"Hor. à la carte  ",""))</f>
        <v>17h00 - 01h00</v>
      </c>
      <c r="Q296" s="41" t="str">
        <f>IFERROR(IF(O296&lt;&gt;"non concerné",CONCATENATE(D296," ",VLOOKUP(O296,Parametres!$A:$B,2,FALSE)),""),"")</f>
        <v/>
      </c>
      <c r="R296" s="203" t="str">
        <f>VLOOKUP(CONCATENATE(octime[[#This Row],[Population générique]],octime[[#This Row],[Contrat]]),Parametres!G:H,2,FALSE)</f>
        <v>Ok</v>
      </c>
      <c r="S296" s="7"/>
      <c r="T296" s="7"/>
    </row>
    <row r="297" spans="1:20" s="8" customFormat="1" x14ac:dyDescent="0.25">
      <c r="A297" s="39">
        <v>10066</v>
      </c>
      <c r="B297" s="11" t="s">
        <v>840</v>
      </c>
      <c r="C297" s="11" t="s">
        <v>4</v>
      </c>
      <c r="D297" s="11" t="s">
        <v>16</v>
      </c>
      <c r="E297" s="11" t="s">
        <v>6</v>
      </c>
      <c r="F297" s="11" t="s">
        <v>7</v>
      </c>
      <c r="G297" s="36" t="s">
        <v>491</v>
      </c>
      <c r="H297" s="11" t="s">
        <v>8</v>
      </c>
      <c r="I297" s="37" t="s">
        <v>11</v>
      </c>
      <c r="J297" s="37">
        <v>11.67</v>
      </c>
      <c r="K297" s="11" t="s">
        <v>9</v>
      </c>
      <c r="L297" s="11" t="s">
        <v>10</v>
      </c>
      <c r="M297" s="11" t="s">
        <v>512</v>
      </c>
      <c r="N297" s="11" t="s">
        <v>286</v>
      </c>
      <c r="O297" s="11" t="str">
        <f t="shared" si="4"/>
        <v>CH2</v>
      </c>
      <c r="P297" s="67" t="str">
        <f>IF(octime[[#This Row],[Service concerné ?]]="non concerné","",SUBSTITUTE(octime[[#This Row],[Libellé de l''horaire]],"Hor. à la carte  ",""))</f>
        <v>07h50 - 20h10</v>
      </c>
      <c r="Q297" s="41" t="str">
        <f>IFERROR(IF(O297&lt;&gt;"non concerné",CONCATENATE(D297," ",VLOOKUP(O297,Parametres!$A:$B,2,FALSE)),""),"")</f>
        <v>AIDE SOIGNANT CH2</v>
      </c>
      <c r="R297" s="203" t="str">
        <f>VLOOKUP(CONCATENATE(octime[[#This Row],[Population générique]],octime[[#This Row],[Contrat]]),Parametres!G:H,2,FALSE)</f>
        <v>Ok</v>
      </c>
      <c r="S297" s="7"/>
      <c r="T297" s="7"/>
    </row>
    <row r="298" spans="1:20" s="8" customFormat="1" x14ac:dyDescent="0.25">
      <c r="A298" s="39">
        <v>11947</v>
      </c>
      <c r="B298" s="11" t="s">
        <v>841</v>
      </c>
      <c r="C298" s="11" t="s">
        <v>155</v>
      </c>
      <c r="D298" s="11" t="s">
        <v>18</v>
      </c>
      <c r="E298" s="11" t="s">
        <v>6</v>
      </c>
      <c r="F298" s="11" t="s">
        <v>13</v>
      </c>
      <c r="G298" s="36" t="s">
        <v>491</v>
      </c>
      <c r="H298" s="11" t="s">
        <v>54</v>
      </c>
      <c r="I298" s="37" t="s">
        <v>11</v>
      </c>
      <c r="J298" s="37">
        <v>7</v>
      </c>
      <c r="K298" s="11" t="s">
        <v>9</v>
      </c>
      <c r="L298" s="11" t="s">
        <v>27</v>
      </c>
      <c r="M298" s="11" t="s">
        <v>11</v>
      </c>
      <c r="N298" s="11" t="s">
        <v>325</v>
      </c>
      <c r="O298" s="11" t="str">
        <f t="shared" si="4"/>
        <v>BLO1</v>
      </c>
      <c r="P298" s="67" t="str">
        <f>IF(octime[[#This Row],[Service concerné ?]]="non concerné","",SUBSTITUTE(octime[[#This Row],[Libellé de l''horaire]],"Hor. à la carte  ",""))</f>
        <v>08h00 - 15h30</v>
      </c>
      <c r="Q298" s="41" t="str">
        <f>IFERROR(IF(O298&lt;&gt;"non concerné",CONCATENATE(D298," ",VLOOKUP(O298,Parametres!$A:$B,2,FALSE)),""),"")</f>
        <v/>
      </c>
      <c r="R298" s="203" t="str">
        <f>VLOOKUP(CONCATENATE(octime[[#This Row],[Population générique]],octime[[#This Row],[Contrat]]),Parametres!G:H,2,FALSE)</f>
        <v>Ok</v>
      </c>
      <c r="S298" s="7"/>
      <c r="T298" s="7"/>
    </row>
    <row r="299" spans="1:20" s="8" customFormat="1" x14ac:dyDescent="0.25">
      <c r="A299" s="39">
        <v>11468</v>
      </c>
      <c r="B299" s="11" t="s">
        <v>842</v>
      </c>
      <c r="C299" s="11" t="s">
        <v>11</v>
      </c>
      <c r="D299" s="11" t="s">
        <v>5</v>
      </c>
      <c r="E299" s="11" t="s">
        <v>6</v>
      </c>
      <c r="F299" s="11" t="s">
        <v>7</v>
      </c>
      <c r="G299" s="36" t="s">
        <v>491</v>
      </c>
      <c r="H299" s="11" t="s">
        <v>14</v>
      </c>
      <c r="I299" s="37" t="s">
        <v>11</v>
      </c>
      <c r="J299" s="37" t="s">
        <v>11</v>
      </c>
      <c r="K299" s="11" t="s">
        <v>11</v>
      </c>
      <c r="L299" s="11" t="s">
        <v>11</v>
      </c>
      <c r="M299" s="11" t="s">
        <v>11</v>
      </c>
      <c r="N299" s="11" t="s">
        <v>299</v>
      </c>
      <c r="O299" s="11" t="str">
        <f t="shared" si="4"/>
        <v>non concerné</v>
      </c>
      <c r="P299" s="67" t="str">
        <f>IF(octime[[#This Row],[Service concerné ?]]="non concerné","",SUBSTITUTE(octime[[#This Row],[Libellé de l''horaire]],"Hor. à la carte  ",""))</f>
        <v/>
      </c>
      <c r="Q299" s="41" t="str">
        <f>IFERROR(IF(O299&lt;&gt;"non concerné",CONCATENATE(D299," ",VLOOKUP(O299,Parametres!$A:$B,2,FALSE)),""),"")</f>
        <v/>
      </c>
      <c r="R299" s="203" t="str">
        <f>VLOOKUP(CONCATENATE(octime[[#This Row],[Population générique]],octime[[#This Row],[Contrat]]),Parametres!G:H,2,FALSE)</f>
        <v>Ok</v>
      </c>
      <c r="S299" s="7"/>
      <c r="T299" s="7"/>
    </row>
    <row r="300" spans="1:20" s="8" customFormat="1" x14ac:dyDescent="0.25">
      <c r="A300" s="39">
        <v>11264</v>
      </c>
      <c r="B300" s="11" t="s">
        <v>843</v>
      </c>
      <c r="C300" s="11" t="s">
        <v>11</v>
      </c>
      <c r="D300" s="11" t="s">
        <v>342</v>
      </c>
      <c r="E300" s="11" t="s">
        <v>6</v>
      </c>
      <c r="F300" s="11" t="s">
        <v>7</v>
      </c>
      <c r="G300" s="36" t="s">
        <v>491</v>
      </c>
      <c r="H300" s="11" t="s">
        <v>14</v>
      </c>
      <c r="I300" s="37" t="s">
        <v>11</v>
      </c>
      <c r="J300" s="37" t="s">
        <v>11</v>
      </c>
      <c r="K300" s="11" t="s">
        <v>11</v>
      </c>
      <c r="L300" s="11" t="s">
        <v>11</v>
      </c>
      <c r="M300" s="11" t="s">
        <v>11</v>
      </c>
      <c r="N300" s="11" t="s">
        <v>299</v>
      </c>
      <c r="O300" s="11" t="str">
        <f t="shared" si="4"/>
        <v>non concerné</v>
      </c>
      <c r="P300" s="67" t="str">
        <f>IF(octime[[#This Row],[Service concerné ?]]="non concerné","",SUBSTITUTE(octime[[#This Row],[Libellé de l''horaire]],"Hor. à la carte  ",""))</f>
        <v/>
      </c>
      <c r="Q300" s="41" t="str">
        <f>IFERROR(IF(O300&lt;&gt;"non concerné",CONCATENATE(D300," ",VLOOKUP(O300,Parametres!$A:$B,2,FALSE)),""),"")</f>
        <v/>
      </c>
      <c r="R300" s="203" t="str">
        <f>VLOOKUP(CONCATENATE(octime[[#This Row],[Population générique]],octime[[#This Row],[Contrat]]),Parametres!G:H,2,FALSE)</f>
        <v>Ok</v>
      </c>
      <c r="S300" s="7"/>
      <c r="T300" s="7"/>
    </row>
    <row r="301" spans="1:20" s="8" customFormat="1" x14ac:dyDescent="0.25">
      <c r="A301" s="39">
        <v>11356</v>
      </c>
      <c r="B301" s="11" t="s">
        <v>844</v>
      </c>
      <c r="C301" s="11" t="s">
        <v>11</v>
      </c>
      <c r="D301" s="11" t="s">
        <v>18</v>
      </c>
      <c r="E301" s="11" t="s">
        <v>6</v>
      </c>
      <c r="F301" s="11" t="s">
        <v>13</v>
      </c>
      <c r="G301" s="36" t="s">
        <v>491</v>
      </c>
      <c r="H301" s="11" t="s">
        <v>14</v>
      </c>
      <c r="I301" s="37" t="s">
        <v>11</v>
      </c>
      <c r="J301" s="37" t="s">
        <v>11</v>
      </c>
      <c r="K301" s="11" t="s">
        <v>11</v>
      </c>
      <c r="L301" s="11" t="s">
        <v>11</v>
      </c>
      <c r="M301" s="11" t="s">
        <v>11</v>
      </c>
      <c r="N301" s="11" t="s">
        <v>14</v>
      </c>
      <c r="O301" s="11" t="str">
        <f t="shared" si="4"/>
        <v>non concerné</v>
      </c>
      <c r="P301" s="67" t="str">
        <f>IF(octime[[#This Row],[Service concerné ?]]="non concerné","",SUBSTITUTE(octime[[#This Row],[Libellé de l''horaire]],"Hor. à la carte  ",""))</f>
        <v/>
      </c>
      <c r="Q301" s="41" t="str">
        <f>IFERROR(IF(O301&lt;&gt;"non concerné",CONCATENATE(D301," ",VLOOKUP(O301,Parametres!$A:$B,2,FALSE)),""),"")</f>
        <v/>
      </c>
      <c r="R301" s="203" t="str">
        <f>VLOOKUP(CONCATENATE(octime[[#This Row],[Population générique]],octime[[#This Row],[Contrat]]),Parametres!G:H,2,FALSE)</f>
        <v>Ok</v>
      </c>
      <c r="S301" s="7"/>
      <c r="T301" s="7"/>
    </row>
    <row r="302" spans="1:20" s="8" customFormat="1" x14ac:dyDescent="0.25">
      <c r="A302" s="39">
        <v>11284</v>
      </c>
      <c r="B302" s="11" t="s">
        <v>845</v>
      </c>
      <c r="C302" s="11" t="s">
        <v>11</v>
      </c>
      <c r="D302" s="11" t="s">
        <v>5</v>
      </c>
      <c r="E302" s="11" t="s">
        <v>6</v>
      </c>
      <c r="F302" s="11" t="s">
        <v>7</v>
      </c>
      <c r="G302" s="36" t="s">
        <v>491</v>
      </c>
      <c r="H302" s="11" t="s">
        <v>14</v>
      </c>
      <c r="I302" s="37" t="s">
        <v>11</v>
      </c>
      <c r="J302" s="37" t="s">
        <v>11</v>
      </c>
      <c r="K302" s="11" t="s">
        <v>11</v>
      </c>
      <c r="L302" s="11" t="s">
        <v>11</v>
      </c>
      <c r="M302" s="11" t="s">
        <v>11</v>
      </c>
      <c r="N302" s="11" t="s">
        <v>14</v>
      </c>
      <c r="O302" s="11" t="str">
        <f t="shared" si="4"/>
        <v>non concerné</v>
      </c>
      <c r="P302" s="67" t="str">
        <f>IF(octime[[#This Row],[Service concerné ?]]="non concerné","",SUBSTITUTE(octime[[#This Row],[Libellé de l''horaire]],"Hor. à la carte  ",""))</f>
        <v/>
      </c>
      <c r="Q302" s="41" t="str">
        <f>IFERROR(IF(O302&lt;&gt;"non concerné",CONCATENATE(D302," ",VLOOKUP(O302,Parametres!$A:$B,2,FALSE)),""),"")</f>
        <v/>
      </c>
      <c r="R302" s="203" t="str">
        <f>VLOOKUP(CONCATENATE(octime[[#This Row],[Population générique]],octime[[#This Row],[Contrat]]),Parametres!G:H,2,FALSE)</f>
        <v>Ok</v>
      </c>
      <c r="S302" s="7"/>
      <c r="T302" s="7"/>
    </row>
    <row r="303" spans="1:20" s="8" customFormat="1" x14ac:dyDescent="0.25">
      <c r="A303" s="39" t="s">
        <v>432</v>
      </c>
      <c r="B303" s="11" t="s">
        <v>846</v>
      </c>
      <c r="C303" s="11" t="s">
        <v>153</v>
      </c>
      <c r="D303" s="11" t="s">
        <v>5</v>
      </c>
      <c r="E303" s="11" t="s">
        <v>30</v>
      </c>
      <c r="F303" s="11" t="s">
        <v>31</v>
      </c>
      <c r="G303" s="36" t="s">
        <v>491</v>
      </c>
      <c r="H303" s="11" t="s">
        <v>123</v>
      </c>
      <c r="I303" s="37" t="s">
        <v>11</v>
      </c>
      <c r="J303" s="37">
        <v>10.5</v>
      </c>
      <c r="K303" s="11" t="s">
        <v>9</v>
      </c>
      <c r="L303" s="11" t="s">
        <v>156</v>
      </c>
      <c r="M303" s="11" t="s">
        <v>417</v>
      </c>
      <c r="N303" s="11" t="s">
        <v>418</v>
      </c>
      <c r="O303" s="11" t="str">
        <f t="shared" si="4"/>
        <v>SRR2</v>
      </c>
      <c r="P303" s="67" t="str">
        <f>IF(octime[[#This Row],[Service concerné ?]]="non concerné","",SUBSTITUTE(octime[[#This Row],[Libellé de l''horaire]],"Hor. à la carte  ",""))</f>
        <v>09h30 - 20h30</v>
      </c>
      <c r="Q303" s="41" t="str">
        <f>IFERROR(IF(O303&lt;&gt;"non concerné",CONCATENATE(D303," ",VLOOKUP(O303,Parametres!$A:$B,2,FALSE)),""),"")</f>
        <v>IDE SSPIRADIO</v>
      </c>
      <c r="R303" s="203" t="str">
        <f>VLOOKUP(CONCATENATE(octime[[#This Row],[Population générique]],octime[[#This Row],[Contrat]]),Parametres!G:H,2,FALSE)</f>
        <v>Ok</v>
      </c>
      <c r="S303" s="7"/>
      <c r="T303" s="7"/>
    </row>
    <row r="304" spans="1:20" s="8" customFormat="1" x14ac:dyDescent="0.25">
      <c r="A304" s="39" t="s">
        <v>157</v>
      </c>
      <c r="B304" s="11" t="s">
        <v>847</v>
      </c>
      <c r="C304" s="11" t="s">
        <v>11</v>
      </c>
      <c r="D304" s="11" t="s">
        <v>16</v>
      </c>
      <c r="E304" s="11" t="s">
        <v>12</v>
      </c>
      <c r="F304" s="11" t="s">
        <v>13</v>
      </c>
      <c r="G304" s="36" t="s">
        <v>491</v>
      </c>
      <c r="H304" s="11" t="s">
        <v>14</v>
      </c>
      <c r="I304" s="37" t="s">
        <v>11</v>
      </c>
      <c r="J304" s="37" t="s">
        <v>11</v>
      </c>
      <c r="K304" s="11" t="s">
        <v>11</v>
      </c>
      <c r="L304" s="11" t="s">
        <v>11</v>
      </c>
      <c r="M304" s="11" t="s">
        <v>11</v>
      </c>
      <c r="N304" s="11" t="s">
        <v>14</v>
      </c>
      <c r="O304" s="11" t="str">
        <f t="shared" si="4"/>
        <v>non concerné</v>
      </c>
      <c r="P304" s="67" t="str">
        <f>IF(octime[[#This Row],[Service concerné ?]]="non concerné","",SUBSTITUTE(octime[[#This Row],[Libellé de l''horaire]],"Hor. à la carte  ",""))</f>
        <v/>
      </c>
      <c r="Q304" s="41" t="str">
        <f>IFERROR(IF(O304&lt;&gt;"non concerné",CONCATENATE(D304," ",VLOOKUP(O304,Parametres!$A:$B,2,FALSE)),""),"")</f>
        <v/>
      </c>
      <c r="R304" s="203" t="str">
        <f>VLOOKUP(CONCATENATE(octime[[#This Row],[Population générique]],octime[[#This Row],[Contrat]]),Parametres!G:H,2,FALSE)</f>
        <v>Ok</v>
      </c>
      <c r="S304" s="7"/>
      <c r="T304" s="7"/>
    </row>
    <row r="305" spans="1:20" s="8" customFormat="1" x14ac:dyDescent="0.25">
      <c r="A305" s="39" t="s">
        <v>158</v>
      </c>
      <c r="B305" s="11" t="s">
        <v>848</v>
      </c>
      <c r="C305" s="11" t="s">
        <v>11</v>
      </c>
      <c r="D305" s="11" t="s">
        <v>16</v>
      </c>
      <c r="E305" s="11" t="s">
        <v>6</v>
      </c>
      <c r="F305" s="11" t="s">
        <v>13</v>
      </c>
      <c r="G305" s="36" t="s">
        <v>491</v>
      </c>
      <c r="H305" s="11" t="s">
        <v>14</v>
      </c>
      <c r="I305" s="37" t="s">
        <v>11</v>
      </c>
      <c r="J305" s="37" t="s">
        <v>11</v>
      </c>
      <c r="K305" s="11" t="s">
        <v>11</v>
      </c>
      <c r="L305" s="11" t="s">
        <v>11</v>
      </c>
      <c r="M305" s="11" t="s">
        <v>11</v>
      </c>
      <c r="N305" s="11" t="s">
        <v>14</v>
      </c>
      <c r="O305" s="11" t="str">
        <f t="shared" si="4"/>
        <v>non concerné</v>
      </c>
      <c r="P305" s="67" t="str">
        <f>IF(octime[[#This Row],[Service concerné ?]]="non concerné","",SUBSTITUTE(octime[[#This Row],[Libellé de l''horaire]],"Hor. à la carte  ",""))</f>
        <v/>
      </c>
      <c r="Q305" s="41" t="str">
        <f>IFERROR(IF(O305&lt;&gt;"non concerné",CONCATENATE(D305," ",VLOOKUP(O305,Parametres!$A:$B,2,FALSE)),""),"")</f>
        <v/>
      </c>
      <c r="R305" s="203" t="str">
        <f>VLOOKUP(CONCATENATE(octime[[#This Row],[Population générique]],octime[[#This Row],[Contrat]]),Parametres!G:H,2,FALSE)</f>
        <v>Ok</v>
      </c>
      <c r="S305" s="7"/>
      <c r="T305" s="7"/>
    </row>
    <row r="306" spans="1:20" s="8" customFormat="1" x14ac:dyDescent="0.25">
      <c r="A306" s="39">
        <v>10918</v>
      </c>
      <c r="B306" s="11" t="s">
        <v>849</v>
      </c>
      <c r="C306" s="11" t="s">
        <v>272</v>
      </c>
      <c r="D306" s="11" t="s">
        <v>5</v>
      </c>
      <c r="E306" s="11" t="s">
        <v>6</v>
      </c>
      <c r="F306" s="11" t="s">
        <v>7</v>
      </c>
      <c r="G306" s="36" t="s">
        <v>491</v>
      </c>
      <c r="H306" s="11" t="s">
        <v>513</v>
      </c>
      <c r="I306" s="37" t="s">
        <v>11</v>
      </c>
      <c r="J306" s="37">
        <v>10.5</v>
      </c>
      <c r="K306" s="11" t="s">
        <v>11</v>
      </c>
      <c r="L306" s="11" t="s">
        <v>11</v>
      </c>
      <c r="M306" s="11" t="s">
        <v>11</v>
      </c>
      <c r="N306" s="11" t="s">
        <v>315</v>
      </c>
      <c r="O306" s="11" t="str">
        <f t="shared" si="4"/>
        <v>non concerné</v>
      </c>
      <c r="P306" s="67" t="str">
        <f>IF(octime[[#This Row],[Service concerné ?]]="non concerné","",SUBSTITUTE(octime[[#This Row],[Libellé de l''horaire]],"Hor. à la carte  ",""))</f>
        <v/>
      </c>
      <c r="Q306" s="41" t="str">
        <f>IFERROR(IF(O306&lt;&gt;"non concerné",CONCATENATE(D306," ",VLOOKUP(O306,Parametres!$A:$B,2,FALSE)),""),"")</f>
        <v/>
      </c>
      <c r="R306" s="203" t="str">
        <f>VLOOKUP(CONCATENATE(octime[[#This Row],[Population générique]],octime[[#This Row],[Contrat]]),Parametres!G:H,2,FALSE)</f>
        <v>Ok</v>
      </c>
      <c r="S306" s="7"/>
      <c r="T306" s="7"/>
    </row>
    <row r="307" spans="1:20" s="8" customFormat="1" x14ac:dyDescent="0.25">
      <c r="A307" s="39">
        <v>10023</v>
      </c>
      <c r="B307" s="11" t="s">
        <v>850</v>
      </c>
      <c r="C307" s="11" t="s">
        <v>50</v>
      </c>
      <c r="D307" s="11" t="s">
        <v>16</v>
      </c>
      <c r="E307" s="11" t="s">
        <v>29</v>
      </c>
      <c r="F307" s="11" t="s">
        <v>7</v>
      </c>
      <c r="G307" s="36" t="s">
        <v>491</v>
      </c>
      <c r="H307" s="11" t="s">
        <v>34</v>
      </c>
      <c r="I307" s="37" t="s">
        <v>11</v>
      </c>
      <c r="J307" s="37">
        <v>12</v>
      </c>
      <c r="K307" s="11" t="s">
        <v>11</v>
      </c>
      <c r="L307" s="11" t="s">
        <v>11</v>
      </c>
      <c r="M307" s="11" t="s">
        <v>514</v>
      </c>
      <c r="N307" s="11" t="s">
        <v>289</v>
      </c>
      <c r="O307" s="11" t="str">
        <f t="shared" si="4"/>
        <v>non concerné</v>
      </c>
      <c r="P307" s="67" t="str">
        <f>IF(octime[[#This Row],[Service concerné ?]]="non concerné","",SUBSTITUTE(octime[[#This Row],[Libellé de l''horaire]],"Hor. à la carte  ",""))</f>
        <v/>
      </c>
      <c r="Q307" s="41" t="str">
        <f>IFERROR(IF(O307&lt;&gt;"non concerné",CONCATENATE(D307," ",VLOOKUP(O307,Parametres!$A:$B,2,FALSE)),""),"")</f>
        <v/>
      </c>
      <c r="R307" s="203" t="str">
        <f>VLOOKUP(CONCATENATE(octime[[#This Row],[Population générique]],octime[[#This Row],[Contrat]]),Parametres!G:H,2,FALSE)</f>
        <v>Ok</v>
      </c>
      <c r="S307" s="7"/>
      <c r="T307" s="7"/>
    </row>
    <row r="308" spans="1:20" s="8" customFormat="1" x14ac:dyDescent="0.25">
      <c r="A308" s="39">
        <v>11283</v>
      </c>
      <c r="B308" s="11" t="s">
        <v>851</v>
      </c>
      <c r="C308" s="11" t="s">
        <v>121</v>
      </c>
      <c r="D308" s="11" t="s">
        <v>5</v>
      </c>
      <c r="E308" s="11" t="s">
        <v>6</v>
      </c>
      <c r="F308" s="11" t="s">
        <v>7</v>
      </c>
      <c r="G308" s="36" t="s">
        <v>491</v>
      </c>
      <c r="H308" s="11" t="s">
        <v>8</v>
      </c>
      <c r="I308" s="37" t="s">
        <v>11</v>
      </c>
      <c r="J308" s="37">
        <v>11.67</v>
      </c>
      <c r="K308" s="11" t="s">
        <v>9</v>
      </c>
      <c r="L308" s="11" t="s">
        <v>57</v>
      </c>
      <c r="M308" s="11" t="s">
        <v>11</v>
      </c>
      <c r="N308" s="11" t="s">
        <v>319</v>
      </c>
      <c r="O308" s="11" t="str">
        <f t="shared" si="4"/>
        <v>C2</v>
      </c>
      <c r="P308" s="67" t="str">
        <f>IF(octime[[#This Row],[Service concerné ?]]="non concerné","",SUBSTITUTE(octime[[#This Row],[Libellé de l''horaire]],"Hor. à la carte  ",""))</f>
        <v>07h50 - 20h10</v>
      </c>
      <c r="Q308" s="41" t="str">
        <f>IFERROR(IF(O308&lt;&gt;"non concerné",CONCATENATE(D308," ",VLOOKUP(O308,Parametres!$A:$B,2,FALSE)),""),"")</f>
        <v>IDE C2</v>
      </c>
      <c r="R308" s="203" t="str">
        <f>VLOOKUP(CONCATENATE(octime[[#This Row],[Population générique]],octime[[#This Row],[Contrat]]),Parametres!G:H,2,FALSE)</f>
        <v>Ok</v>
      </c>
      <c r="S308" s="7"/>
      <c r="T308" s="7"/>
    </row>
    <row r="309" spans="1:20" s="8" customFormat="1" x14ac:dyDescent="0.25">
      <c r="A309" s="39">
        <v>10313</v>
      </c>
      <c r="B309" s="11" t="s">
        <v>852</v>
      </c>
      <c r="C309" s="11" t="s">
        <v>159</v>
      </c>
      <c r="D309" s="11" t="s">
        <v>16</v>
      </c>
      <c r="E309" s="11" t="s">
        <v>6</v>
      </c>
      <c r="F309" s="11" t="s">
        <v>7</v>
      </c>
      <c r="G309" s="36" t="s">
        <v>491</v>
      </c>
      <c r="H309" s="11" t="s">
        <v>160</v>
      </c>
      <c r="I309" s="37" t="s">
        <v>11</v>
      </c>
      <c r="J309" s="37">
        <v>7</v>
      </c>
      <c r="K309" s="11" t="s">
        <v>11</v>
      </c>
      <c r="L309" s="11" t="s">
        <v>11</v>
      </c>
      <c r="M309" s="11" t="s">
        <v>11</v>
      </c>
      <c r="N309" s="11" t="s">
        <v>289</v>
      </c>
      <c r="O309" s="11" t="str">
        <f t="shared" si="4"/>
        <v>non concerné</v>
      </c>
      <c r="P309" s="67" t="str">
        <f>IF(octime[[#This Row],[Service concerné ?]]="non concerné","",SUBSTITUTE(octime[[#This Row],[Libellé de l''horaire]],"Hor. à la carte  ",""))</f>
        <v/>
      </c>
      <c r="Q309" s="41" t="str">
        <f>IFERROR(IF(O309&lt;&gt;"non concerné",CONCATENATE(D309," ",VLOOKUP(O309,Parametres!$A:$B,2,FALSE)),""),"")</f>
        <v/>
      </c>
      <c r="R309" s="203" t="str">
        <f>VLOOKUP(CONCATENATE(octime[[#This Row],[Population générique]],octime[[#This Row],[Contrat]]),Parametres!G:H,2,FALSE)</f>
        <v>Ok</v>
      </c>
      <c r="S309" s="7"/>
      <c r="T309" s="7"/>
    </row>
    <row r="310" spans="1:20" s="8" customFormat="1" x14ac:dyDescent="0.25">
      <c r="A310" s="39">
        <v>10964</v>
      </c>
      <c r="B310" s="11" t="s">
        <v>853</v>
      </c>
      <c r="C310" s="11" t="s">
        <v>161</v>
      </c>
      <c r="D310" s="11" t="s">
        <v>18</v>
      </c>
      <c r="E310" s="11" t="s">
        <v>6</v>
      </c>
      <c r="F310" s="11" t="s">
        <v>7</v>
      </c>
      <c r="G310" s="36" t="s">
        <v>491</v>
      </c>
      <c r="H310" s="11" t="s">
        <v>67</v>
      </c>
      <c r="I310" s="37" t="s">
        <v>11</v>
      </c>
      <c r="J310" s="37">
        <v>10</v>
      </c>
      <c r="K310" s="11" t="s">
        <v>20</v>
      </c>
      <c r="L310" s="11" t="s">
        <v>152</v>
      </c>
      <c r="M310" s="11" t="s">
        <v>11</v>
      </c>
      <c r="N310" s="11" t="s">
        <v>327</v>
      </c>
      <c r="O310" s="11" t="str">
        <f t="shared" si="4"/>
        <v>3CB</v>
      </c>
      <c r="P310" s="67" t="str">
        <f>IF(octime[[#This Row],[Service concerné ?]]="non concerné","",SUBSTITUTE(octime[[#This Row],[Libellé de l''horaire]],"Hor. à la carte  ",""))</f>
        <v>08h00 - 14h10 / 14h50 - 19h40</v>
      </c>
      <c r="Q310" s="41" t="str">
        <f>IFERROR(IF(O310&lt;&gt;"non concerné",CONCATENATE(D310," ",VLOOKUP(O310,Parametres!$A:$B,2,FALSE)),""),"")</f>
        <v/>
      </c>
      <c r="R310" s="203" t="str">
        <f>VLOOKUP(CONCATENATE(octime[[#This Row],[Population générique]],octime[[#This Row],[Contrat]]),Parametres!G:H,2,FALSE)</f>
        <v>Ok</v>
      </c>
      <c r="S310" s="7"/>
      <c r="T310" s="7"/>
    </row>
    <row r="311" spans="1:20" s="8" customFormat="1" x14ac:dyDescent="0.25">
      <c r="A311" s="40">
        <v>11230</v>
      </c>
      <c r="B311" s="11" t="s">
        <v>854</v>
      </c>
      <c r="C311" s="11" t="s">
        <v>372</v>
      </c>
      <c r="D311" s="11" t="s">
        <v>18</v>
      </c>
      <c r="E311" s="11" t="s">
        <v>6</v>
      </c>
      <c r="F311" s="11" t="s">
        <v>7</v>
      </c>
      <c r="G311" s="36" t="s">
        <v>491</v>
      </c>
      <c r="H311" s="11" t="s">
        <v>373</v>
      </c>
      <c r="I311" s="37" t="s">
        <v>11</v>
      </c>
      <c r="J311" s="37">
        <v>7</v>
      </c>
      <c r="K311" s="11" t="s">
        <v>9</v>
      </c>
      <c r="L311" s="11" t="s">
        <v>27</v>
      </c>
      <c r="M311" s="11" t="s">
        <v>11</v>
      </c>
      <c r="N311" s="11" t="s">
        <v>471</v>
      </c>
      <c r="O311" s="11" t="str">
        <f t="shared" si="4"/>
        <v>Cbis</v>
      </c>
      <c r="P311" s="67" t="str">
        <f>IF(octime[[#This Row],[Service concerné ?]]="non concerné","",SUBSTITUTE(octime[[#This Row],[Libellé de l''horaire]],"Hor. à la carte  ",""))</f>
        <v>11h00 - 19h00</v>
      </c>
      <c r="Q311" s="41" t="str">
        <f>IFERROR(IF(O311&lt;&gt;"non concerné",CONCATENATE(D311," ",VLOOKUP(O311,Parametres!$A:$B,2,FALSE)),""),"")</f>
        <v/>
      </c>
      <c r="R311" s="203" t="str">
        <f>VLOOKUP(CONCATENATE(octime[[#This Row],[Population générique]],octime[[#This Row],[Contrat]]),Parametres!G:H,2,FALSE)</f>
        <v>Ok</v>
      </c>
      <c r="S311" s="7"/>
      <c r="T311" s="7"/>
    </row>
    <row r="312" spans="1:20" s="8" customFormat="1" x14ac:dyDescent="0.25">
      <c r="A312" s="39">
        <v>12024</v>
      </c>
      <c r="B312" s="11" t="s">
        <v>855</v>
      </c>
      <c r="C312" s="11" t="s">
        <v>58</v>
      </c>
      <c r="D312" s="11" t="s">
        <v>18</v>
      </c>
      <c r="E312" s="11" t="s">
        <v>6</v>
      </c>
      <c r="F312" s="11" t="s">
        <v>13</v>
      </c>
      <c r="G312" s="36" t="s">
        <v>491</v>
      </c>
      <c r="H312" s="11" t="s">
        <v>59</v>
      </c>
      <c r="I312" s="37" t="s">
        <v>11</v>
      </c>
      <c r="J312" s="37">
        <v>5.5</v>
      </c>
      <c r="K312" s="11" t="s">
        <v>9</v>
      </c>
      <c r="L312" s="11" t="s">
        <v>69</v>
      </c>
      <c r="M312" s="11" t="s">
        <v>374</v>
      </c>
      <c r="N312" s="11" t="s">
        <v>375</v>
      </c>
      <c r="O312" s="11" t="str">
        <f t="shared" si="4"/>
        <v>CI-E</v>
      </c>
      <c r="P312" s="67" t="str">
        <f>IF(octime[[#This Row],[Service concerné ?]]="non concerné","",SUBSTITUTE(octime[[#This Row],[Libellé de l''horaire]],"Hor. à la carte  ",""))</f>
        <v>16h30 - 22h00</v>
      </c>
      <c r="Q312" s="41" t="str">
        <f>IFERROR(IF(O312&lt;&gt;"non concerné",CONCATENATE(D312," ",VLOOKUP(O312,Parametres!$A:$B,2,FALSE)),""),"")</f>
        <v/>
      </c>
      <c r="R312" s="203" t="str">
        <f>VLOOKUP(CONCATENATE(octime[[#This Row],[Population générique]],octime[[#This Row],[Contrat]]),Parametres!G:H,2,FALSE)</f>
        <v>Ok</v>
      </c>
      <c r="S312" s="7"/>
      <c r="T312" s="7"/>
    </row>
    <row r="313" spans="1:20" s="8" customFormat="1" x14ac:dyDescent="0.25">
      <c r="A313" s="39">
        <v>12028</v>
      </c>
      <c r="B313" s="11" t="s">
        <v>856</v>
      </c>
      <c r="C313" s="11" t="s">
        <v>11</v>
      </c>
      <c r="D313" s="11" t="s">
        <v>18</v>
      </c>
      <c r="E313" s="11" t="s">
        <v>6</v>
      </c>
      <c r="F313" s="11" t="s">
        <v>13</v>
      </c>
      <c r="G313" s="36" t="s">
        <v>491</v>
      </c>
      <c r="H313" s="11" t="s">
        <v>14</v>
      </c>
      <c r="I313" s="37" t="s">
        <v>11</v>
      </c>
      <c r="J313" s="37" t="s">
        <v>11</v>
      </c>
      <c r="K313" s="11" t="s">
        <v>11</v>
      </c>
      <c r="L313" s="11" t="s">
        <v>11</v>
      </c>
      <c r="M313" s="11" t="s">
        <v>11</v>
      </c>
      <c r="N313" s="11" t="s">
        <v>14</v>
      </c>
      <c r="O313" s="11" t="str">
        <f t="shared" si="4"/>
        <v>non concerné</v>
      </c>
      <c r="P313" s="67" t="str">
        <f>IF(octime[[#This Row],[Service concerné ?]]="non concerné","",SUBSTITUTE(octime[[#This Row],[Libellé de l''horaire]],"Hor. à la carte  ",""))</f>
        <v/>
      </c>
      <c r="Q313" s="41" t="str">
        <f>IFERROR(IF(O313&lt;&gt;"non concerné",CONCATENATE(D313," ",VLOOKUP(O313,Parametres!$A:$B,2,FALSE)),""),"")</f>
        <v/>
      </c>
      <c r="R313" s="203" t="str">
        <f>VLOOKUP(CONCATENATE(octime[[#This Row],[Population générique]],octime[[#This Row],[Contrat]]),Parametres!G:H,2,FALSE)</f>
        <v>Ok</v>
      </c>
      <c r="S313" s="7"/>
      <c r="T313" s="7"/>
    </row>
    <row r="314" spans="1:20" s="8" customFormat="1" x14ac:dyDescent="0.25">
      <c r="A314" s="39">
        <v>11740</v>
      </c>
      <c r="B314" s="11" t="s">
        <v>857</v>
      </c>
      <c r="C314" s="11" t="s">
        <v>11</v>
      </c>
      <c r="D314" s="11" t="s">
        <v>16</v>
      </c>
      <c r="E314" s="11" t="s">
        <v>12</v>
      </c>
      <c r="F314" s="11" t="s">
        <v>13</v>
      </c>
      <c r="G314" s="36" t="s">
        <v>491</v>
      </c>
      <c r="H314" s="11" t="s">
        <v>14</v>
      </c>
      <c r="I314" s="37" t="s">
        <v>11</v>
      </c>
      <c r="J314" s="37" t="s">
        <v>11</v>
      </c>
      <c r="K314" s="11" t="s">
        <v>11</v>
      </c>
      <c r="L314" s="11" t="s">
        <v>11</v>
      </c>
      <c r="M314" s="11" t="s">
        <v>11</v>
      </c>
      <c r="N314" s="11" t="s">
        <v>14</v>
      </c>
      <c r="O314" s="11" t="str">
        <f t="shared" si="4"/>
        <v>non concerné</v>
      </c>
      <c r="P314" s="67" t="str">
        <f>IF(octime[[#This Row],[Service concerné ?]]="non concerné","",SUBSTITUTE(octime[[#This Row],[Libellé de l''horaire]],"Hor. à la carte  ",""))</f>
        <v/>
      </c>
      <c r="Q314" s="41" t="str">
        <f>IFERROR(IF(O314&lt;&gt;"non concerné",CONCATENATE(D314," ",VLOOKUP(O314,Parametres!$A:$B,2,FALSE)),""),"")</f>
        <v/>
      </c>
      <c r="R314" s="203" t="str">
        <f>VLOOKUP(CONCATENATE(octime[[#This Row],[Population générique]],octime[[#This Row],[Contrat]]),Parametres!G:H,2,FALSE)</f>
        <v>Ok</v>
      </c>
      <c r="S314" s="7"/>
      <c r="T314" s="7"/>
    </row>
    <row r="315" spans="1:20" s="8" customFormat="1" x14ac:dyDescent="0.25">
      <c r="A315" s="39">
        <v>11816</v>
      </c>
      <c r="B315" s="11" t="s">
        <v>858</v>
      </c>
      <c r="C315" s="11" t="s">
        <v>11</v>
      </c>
      <c r="D315" s="11" t="s">
        <v>5</v>
      </c>
      <c r="E315" s="11" t="s">
        <v>6</v>
      </c>
      <c r="F315" s="11" t="s">
        <v>7</v>
      </c>
      <c r="G315" s="36" t="s">
        <v>491</v>
      </c>
      <c r="H315" s="11" t="s">
        <v>14</v>
      </c>
      <c r="I315" s="37" t="s">
        <v>11</v>
      </c>
      <c r="J315" s="37" t="s">
        <v>11</v>
      </c>
      <c r="K315" s="11" t="s">
        <v>11</v>
      </c>
      <c r="L315" s="11" t="s">
        <v>11</v>
      </c>
      <c r="M315" s="11" t="s">
        <v>11</v>
      </c>
      <c r="N315" s="11" t="s">
        <v>296</v>
      </c>
      <c r="O315" s="11" t="str">
        <f t="shared" si="4"/>
        <v>non concerné</v>
      </c>
      <c r="P315" s="67" t="str">
        <f>IF(octime[[#This Row],[Service concerné ?]]="non concerné","",SUBSTITUTE(octime[[#This Row],[Libellé de l''horaire]],"Hor. à la carte  ",""))</f>
        <v/>
      </c>
      <c r="Q315" s="41" t="str">
        <f>IFERROR(IF(O315&lt;&gt;"non concerné",CONCATENATE(D315," ",VLOOKUP(O315,Parametres!$A:$B,2,FALSE)),""),"")</f>
        <v/>
      </c>
      <c r="R315" s="203" t="str">
        <f>VLOOKUP(CONCATENATE(octime[[#This Row],[Population générique]],octime[[#This Row],[Contrat]]),Parametres!G:H,2,FALSE)</f>
        <v>Ok</v>
      </c>
      <c r="S315" s="7"/>
      <c r="T315" s="7"/>
    </row>
    <row r="316" spans="1:20" s="8" customFormat="1" x14ac:dyDescent="0.25">
      <c r="A316" s="39">
        <v>10243</v>
      </c>
      <c r="B316" s="11" t="s">
        <v>859</v>
      </c>
      <c r="C316" s="11" t="s">
        <v>162</v>
      </c>
      <c r="D316" s="11" t="s">
        <v>5</v>
      </c>
      <c r="E316" s="11" t="s">
        <v>6</v>
      </c>
      <c r="F316" s="11" t="s">
        <v>7</v>
      </c>
      <c r="G316" s="36" t="s">
        <v>491</v>
      </c>
      <c r="H316" s="11" t="s">
        <v>163</v>
      </c>
      <c r="I316" s="37" t="s">
        <v>11</v>
      </c>
      <c r="J316" s="37">
        <v>10.5</v>
      </c>
      <c r="K316" s="11" t="s">
        <v>9</v>
      </c>
      <c r="L316" s="11" t="s">
        <v>75</v>
      </c>
      <c r="M316" s="11" t="s">
        <v>11</v>
      </c>
      <c r="N316" s="11" t="s">
        <v>452</v>
      </c>
      <c r="O316" s="11" t="str">
        <f t="shared" si="4"/>
        <v>BRY2</v>
      </c>
      <c r="P316" s="67" t="str">
        <f>IF(octime[[#This Row],[Service concerné ?]]="non concerné","",SUBSTITUTE(octime[[#This Row],[Libellé de l''horaire]],"Hor. à la carte  ",""))</f>
        <v>09h00 - 20h15</v>
      </c>
      <c r="Q316" s="41" t="str">
        <f>IFERROR(IF(O316&lt;&gt;"non concerné",CONCATENATE(D316," ",VLOOKUP(O316,Parametres!$A:$B,2,FALSE)),""),"")</f>
        <v>IDE RYTHMO</v>
      </c>
      <c r="R316" s="203" t="str">
        <f>VLOOKUP(CONCATENATE(octime[[#This Row],[Population générique]],octime[[#This Row],[Contrat]]),Parametres!G:H,2,FALSE)</f>
        <v>Ok</v>
      </c>
      <c r="S316" s="7"/>
      <c r="T316" s="7"/>
    </row>
    <row r="317" spans="1:20" s="8" customFormat="1" x14ac:dyDescent="0.25">
      <c r="A317" s="39">
        <v>11030</v>
      </c>
      <c r="B317" s="11" t="s">
        <v>860</v>
      </c>
      <c r="C317" s="11" t="s">
        <v>11</v>
      </c>
      <c r="D317" s="11" t="s">
        <v>5</v>
      </c>
      <c r="E317" s="11" t="s">
        <v>12</v>
      </c>
      <c r="F317" s="11" t="s">
        <v>13</v>
      </c>
      <c r="G317" s="36" t="s">
        <v>491</v>
      </c>
      <c r="H317" s="11" t="s">
        <v>14</v>
      </c>
      <c r="I317" s="37" t="s">
        <v>11</v>
      </c>
      <c r="J317" s="37" t="s">
        <v>11</v>
      </c>
      <c r="K317" s="11" t="s">
        <v>11</v>
      </c>
      <c r="L317" s="11" t="s">
        <v>11</v>
      </c>
      <c r="M317" s="11" t="s">
        <v>11</v>
      </c>
      <c r="N317" s="11" t="s">
        <v>14</v>
      </c>
      <c r="O317" s="11" t="str">
        <f t="shared" si="4"/>
        <v>non concerné</v>
      </c>
      <c r="P317" s="67" t="str">
        <f>IF(octime[[#This Row],[Service concerné ?]]="non concerné","",SUBSTITUTE(octime[[#This Row],[Libellé de l''horaire]],"Hor. à la carte  ",""))</f>
        <v/>
      </c>
      <c r="Q317" s="41" t="str">
        <f>IFERROR(IF(O317&lt;&gt;"non concerné",CONCATENATE(D317," ",VLOOKUP(O317,Parametres!$A:$B,2,FALSE)),""),"")</f>
        <v/>
      </c>
      <c r="R317" s="203" t="str">
        <f>VLOOKUP(CONCATENATE(octime[[#This Row],[Population générique]],octime[[#This Row],[Contrat]]),Parametres!G:H,2,FALSE)</f>
        <v>Ok</v>
      </c>
      <c r="S317" s="7"/>
      <c r="T317" s="7"/>
    </row>
    <row r="318" spans="1:20" s="8" customFormat="1" x14ac:dyDescent="0.25">
      <c r="A318" s="39">
        <v>11136</v>
      </c>
      <c r="B318" s="11" t="s">
        <v>861</v>
      </c>
      <c r="C318" s="11" t="s">
        <v>49</v>
      </c>
      <c r="D318" s="11" t="s">
        <v>16</v>
      </c>
      <c r="E318" s="11" t="s">
        <v>29</v>
      </c>
      <c r="F318" s="11" t="s">
        <v>7</v>
      </c>
      <c r="G318" s="36" t="s">
        <v>491</v>
      </c>
      <c r="H318" s="11" t="s">
        <v>34</v>
      </c>
      <c r="I318" s="37" t="s">
        <v>11</v>
      </c>
      <c r="J318" s="37">
        <v>12</v>
      </c>
      <c r="K318" s="11" t="s">
        <v>9</v>
      </c>
      <c r="L318" s="11" t="s">
        <v>45</v>
      </c>
      <c r="M318" s="11" t="s">
        <v>515</v>
      </c>
      <c r="N318" s="11" t="s">
        <v>304</v>
      </c>
      <c r="O318" s="11" t="str">
        <f t="shared" si="4"/>
        <v>USN1</v>
      </c>
      <c r="P318" s="67" t="str">
        <f>IF(octime[[#This Row],[Service concerné ?]]="non concerné","",SUBSTITUTE(octime[[#This Row],[Libellé de l''horaire]],"Hor. à la carte  ",""))</f>
        <v>20h00 - 08h00</v>
      </c>
      <c r="Q318" s="41" t="str">
        <f>IFERROR(IF(O318&lt;&gt;"non concerné",CONCATENATE(D318," ",VLOOKUP(O318,Parametres!$A:$B,2,FALSE)),""),"")</f>
        <v>AIDE SOIGNANT USC1N</v>
      </c>
      <c r="R318" s="203" t="str">
        <f>VLOOKUP(CONCATENATE(octime[[#This Row],[Population générique]],octime[[#This Row],[Contrat]]),Parametres!G:H,2,FALSE)</f>
        <v>Ok</v>
      </c>
      <c r="S318" s="7"/>
      <c r="T318" s="7"/>
    </row>
    <row r="319" spans="1:20" s="8" customFormat="1" x14ac:dyDescent="0.25">
      <c r="A319" s="39">
        <v>11631</v>
      </c>
      <c r="B319" s="11" t="s">
        <v>862</v>
      </c>
      <c r="C319" s="11" t="s">
        <v>33</v>
      </c>
      <c r="D319" s="11" t="s">
        <v>5</v>
      </c>
      <c r="E319" s="11" t="s">
        <v>29</v>
      </c>
      <c r="F319" s="11" t="s">
        <v>7</v>
      </c>
      <c r="G319" s="36" t="s">
        <v>491</v>
      </c>
      <c r="H319" s="11" t="s">
        <v>34</v>
      </c>
      <c r="I319" s="37" t="s">
        <v>11</v>
      </c>
      <c r="J319" s="37">
        <v>12</v>
      </c>
      <c r="K319" s="11" t="s">
        <v>9</v>
      </c>
      <c r="L319" s="11" t="s">
        <v>15</v>
      </c>
      <c r="M319" s="11" t="s">
        <v>11</v>
      </c>
      <c r="N319" s="11" t="s">
        <v>291</v>
      </c>
      <c r="O319" s="11" t="str">
        <f t="shared" si="4"/>
        <v>USIN</v>
      </c>
      <c r="P319" s="67" t="str">
        <f>IF(octime[[#This Row],[Service concerné ?]]="non concerné","",SUBSTITUTE(octime[[#This Row],[Libellé de l''horaire]],"Hor. à la carte  ",""))</f>
        <v>20h00 - 08h00</v>
      </c>
      <c r="Q319" s="41" t="str">
        <f>IFERROR(IF(O319&lt;&gt;"non concerné",CONCATENATE(D319," ",VLOOKUP(O319,Parametres!$A:$B,2,FALSE)),""),"")</f>
        <v>IDE USICN</v>
      </c>
      <c r="R319" s="203" t="str">
        <f>VLOOKUP(CONCATENATE(octime[[#This Row],[Population générique]],octime[[#This Row],[Contrat]]),Parametres!G:H,2,FALSE)</f>
        <v>Ok</v>
      </c>
      <c r="S319" s="7"/>
      <c r="T319" s="7"/>
    </row>
    <row r="320" spans="1:20" s="8" customFormat="1" x14ac:dyDescent="0.25">
      <c r="A320" s="39">
        <v>11257</v>
      </c>
      <c r="B320" s="11" t="s">
        <v>863</v>
      </c>
      <c r="C320" s="11" t="s">
        <v>136</v>
      </c>
      <c r="D320" s="11" t="s">
        <v>5</v>
      </c>
      <c r="E320" s="11" t="s">
        <v>6</v>
      </c>
      <c r="F320" s="11" t="s">
        <v>7</v>
      </c>
      <c r="G320" s="36" t="s">
        <v>491</v>
      </c>
      <c r="H320" s="11" t="s">
        <v>367</v>
      </c>
      <c r="I320" s="37" t="s">
        <v>11</v>
      </c>
      <c r="J320" s="37">
        <v>10.5</v>
      </c>
      <c r="K320" s="11" t="s">
        <v>9</v>
      </c>
      <c r="L320" s="11" t="s">
        <v>75</v>
      </c>
      <c r="M320" s="11" t="s">
        <v>516</v>
      </c>
      <c r="N320" s="11" t="s">
        <v>517</v>
      </c>
      <c r="O320" s="11" t="str">
        <f t="shared" si="4"/>
        <v>BRY1</v>
      </c>
      <c r="P320" s="67" t="str">
        <f>IF(octime[[#This Row],[Service concerné ?]]="non concerné","",SUBSTITUTE(octime[[#This Row],[Libellé de l''horaire]],"Hor. à la carte  ",""))</f>
        <v>08h30 - 19h45</v>
      </c>
      <c r="Q320" s="41" t="str">
        <f>IFERROR(IF(O320&lt;&gt;"non concerné",CONCATENATE(D320," ",VLOOKUP(O320,Parametres!$A:$B,2,FALSE)),""),"")</f>
        <v>IDE RYTHMO</v>
      </c>
      <c r="R320" s="203" t="str">
        <f>VLOOKUP(CONCATENATE(octime[[#This Row],[Population générique]],octime[[#This Row],[Contrat]]),Parametres!G:H,2,FALSE)</f>
        <v>Ok</v>
      </c>
      <c r="S320" s="7"/>
      <c r="T320" s="7"/>
    </row>
    <row r="321" spans="1:20" s="8" customFormat="1" x14ac:dyDescent="0.25">
      <c r="A321" s="39">
        <v>10352</v>
      </c>
      <c r="B321" s="11" t="s">
        <v>864</v>
      </c>
      <c r="C321" s="11" t="s">
        <v>11</v>
      </c>
      <c r="D321" s="11" t="s">
        <v>5</v>
      </c>
      <c r="E321" s="11" t="s">
        <v>29</v>
      </c>
      <c r="F321" s="11" t="s">
        <v>7</v>
      </c>
      <c r="G321" s="36" t="s">
        <v>491</v>
      </c>
      <c r="H321" s="11" t="s">
        <v>14</v>
      </c>
      <c r="I321" s="37" t="s">
        <v>11</v>
      </c>
      <c r="J321" s="37" t="s">
        <v>11</v>
      </c>
      <c r="K321" s="11" t="s">
        <v>11</v>
      </c>
      <c r="L321" s="11" t="s">
        <v>11</v>
      </c>
      <c r="M321" s="11" t="s">
        <v>11</v>
      </c>
      <c r="N321" s="11" t="s">
        <v>14</v>
      </c>
      <c r="O321" s="11" t="str">
        <f t="shared" si="4"/>
        <v>non concerné</v>
      </c>
      <c r="P321" s="67" t="str">
        <f>IF(octime[[#This Row],[Service concerné ?]]="non concerné","",SUBSTITUTE(octime[[#This Row],[Libellé de l''horaire]],"Hor. à la carte  ",""))</f>
        <v/>
      </c>
      <c r="Q321" s="41" t="str">
        <f>IFERROR(IF(O321&lt;&gt;"non concerné",CONCATENATE(D321," ",VLOOKUP(O321,Parametres!$A:$B,2,FALSE)),""),"")</f>
        <v/>
      </c>
      <c r="R321" s="203" t="str">
        <f>VLOOKUP(CONCATENATE(octime[[#This Row],[Population générique]],octime[[#This Row],[Contrat]]),Parametres!G:H,2,FALSE)</f>
        <v>Ok</v>
      </c>
      <c r="S321" s="7"/>
      <c r="T321" s="7"/>
    </row>
    <row r="322" spans="1:20" s="8" customFormat="1" x14ac:dyDescent="0.25">
      <c r="A322" s="39">
        <v>12025</v>
      </c>
      <c r="B322" s="11" t="s">
        <v>865</v>
      </c>
      <c r="C322" s="11" t="s">
        <v>11</v>
      </c>
      <c r="D322" s="11" t="s">
        <v>5</v>
      </c>
      <c r="E322" s="11" t="s">
        <v>6</v>
      </c>
      <c r="F322" s="11" t="s">
        <v>7</v>
      </c>
      <c r="G322" s="36" t="s">
        <v>491</v>
      </c>
      <c r="H322" s="11" t="s">
        <v>14</v>
      </c>
      <c r="I322" s="37" t="s">
        <v>11</v>
      </c>
      <c r="J322" s="37" t="s">
        <v>11</v>
      </c>
      <c r="K322" s="11" t="s">
        <v>11</v>
      </c>
      <c r="L322" s="11" t="s">
        <v>11</v>
      </c>
      <c r="M322" s="11" t="s">
        <v>11</v>
      </c>
      <c r="N322" s="11" t="s">
        <v>14</v>
      </c>
      <c r="O322" s="11" t="str">
        <f t="shared" si="4"/>
        <v>non concerné</v>
      </c>
      <c r="P322" s="67" t="str">
        <f>IF(octime[[#This Row],[Service concerné ?]]="non concerné","",SUBSTITUTE(octime[[#This Row],[Libellé de l''horaire]],"Hor. à la carte  ",""))</f>
        <v/>
      </c>
      <c r="Q322" s="41" t="str">
        <f>IFERROR(IF(O322&lt;&gt;"non concerné",CONCATENATE(D322," ",VLOOKUP(O322,Parametres!$A:$B,2,FALSE)),""),"")</f>
        <v/>
      </c>
      <c r="R322" s="203" t="str">
        <f>VLOOKUP(CONCATENATE(octime[[#This Row],[Population générique]],octime[[#This Row],[Contrat]]),Parametres!G:H,2,FALSE)</f>
        <v>Ok</v>
      </c>
      <c r="S322" s="7"/>
      <c r="T322" s="7"/>
    </row>
    <row r="323" spans="1:20" s="8" customFormat="1" x14ac:dyDescent="0.25">
      <c r="A323" s="39">
        <v>11941</v>
      </c>
      <c r="B323" s="11" t="s">
        <v>866</v>
      </c>
      <c r="C323" s="11" t="s">
        <v>11</v>
      </c>
      <c r="D323" s="11" t="s">
        <v>16</v>
      </c>
      <c r="E323" s="11" t="s">
        <v>12</v>
      </c>
      <c r="F323" s="11" t="s">
        <v>13</v>
      </c>
      <c r="G323" s="36" t="s">
        <v>491</v>
      </c>
      <c r="H323" s="11" t="s">
        <v>14</v>
      </c>
      <c r="I323" s="37" t="s">
        <v>11</v>
      </c>
      <c r="J323" s="37" t="s">
        <v>11</v>
      </c>
      <c r="K323" s="11" t="s">
        <v>11</v>
      </c>
      <c r="L323" s="11" t="s">
        <v>11</v>
      </c>
      <c r="M323" s="11" t="s">
        <v>11</v>
      </c>
      <c r="N323" s="11" t="s">
        <v>14</v>
      </c>
      <c r="O323" s="11" t="str">
        <f t="shared" si="4"/>
        <v>non concerné</v>
      </c>
      <c r="P323" s="67" t="str">
        <f>IF(octime[[#This Row],[Service concerné ?]]="non concerné","",SUBSTITUTE(octime[[#This Row],[Libellé de l''horaire]],"Hor. à la carte  ",""))</f>
        <v/>
      </c>
      <c r="Q323" s="41" t="str">
        <f>IFERROR(IF(O323&lt;&gt;"non concerné",CONCATENATE(D323," ",VLOOKUP(O323,Parametres!$A:$B,2,FALSE)),""),"")</f>
        <v/>
      </c>
      <c r="R323" s="203" t="str">
        <f>VLOOKUP(CONCATENATE(octime[[#This Row],[Population générique]],octime[[#This Row],[Contrat]]),Parametres!G:H,2,FALSE)</f>
        <v>Ok</v>
      </c>
      <c r="S323" s="7"/>
      <c r="T323" s="7"/>
    </row>
    <row r="324" spans="1:20" s="8" customFormat="1" x14ac:dyDescent="0.25">
      <c r="A324" s="39">
        <v>10042</v>
      </c>
      <c r="B324" s="11" t="s">
        <v>867</v>
      </c>
      <c r="C324" s="11" t="s">
        <v>130</v>
      </c>
      <c r="D324" s="11" t="s">
        <v>16</v>
      </c>
      <c r="E324" s="11" t="s">
        <v>6</v>
      </c>
      <c r="F324" s="11" t="s">
        <v>7</v>
      </c>
      <c r="G324" s="36" t="s">
        <v>491</v>
      </c>
      <c r="H324" s="11" t="s">
        <v>8</v>
      </c>
      <c r="I324" s="37" t="s">
        <v>11</v>
      </c>
      <c r="J324" s="37">
        <v>11.67</v>
      </c>
      <c r="K324" s="11" t="s">
        <v>11</v>
      </c>
      <c r="L324" s="11" t="s">
        <v>11</v>
      </c>
      <c r="M324" s="11" t="s">
        <v>11</v>
      </c>
      <c r="N324" s="11" t="s">
        <v>293</v>
      </c>
      <c r="O324" s="11" t="str">
        <f t="shared" si="4"/>
        <v>non concerné</v>
      </c>
      <c r="P324" s="67" t="str">
        <f>IF(octime[[#This Row],[Service concerné ?]]="non concerné","",SUBSTITUTE(octime[[#This Row],[Libellé de l''horaire]],"Hor. à la carte  ",""))</f>
        <v/>
      </c>
      <c r="Q324" s="41" t="str">
        <f>IFERROR(IF(O324&lt;&gt;"non concerné",CONCATENATE(D324," ",VLOOKUP(O324,Parametres!$A:$B,2,FALSE)),""),"")</f>
        <v/>
      </c>
      <c r="R324" s="203" t="str">
        <f>VLOOKUP(CONCATENATE(octime[[#This Row],[Population générique]],octime[[#This Row],[Contrat]]),Parametres!G:H,2,FALSE)</f>
        <v>Ok</v>
      </c>
      <c r="S324" s="7"/>
      <c r="T324" s="7"/>
    </row>
    <row r="325" spans="1:20" s="8" customFormat="1" x14ac:dyDescent="0.25">
      <c r="A325" s="39">
        <v>11007</v>
      </c>
      <c r="B325" s="11" t="s">
        <v>868</v>
      </c>
      <c r="C325" s="11" t="s">
        <v>44</v>
      </c>
      <c r="D325" s="11" t="s">
        <v>5</v>
      </c>
      <c r="E325" s="11" t="s">
        <v>6</v>
      </c>
      <c r="F325" s="11" t="s">
        <v>7</v>
      </c>
      <c r="G325" s="36" t="s">
        <v>491</v>
      </c>
      <c r="H325" s="11" t="s">
        <v>8</v>
      </c>
      <c r="I325" s="37" t="s">
        <v>11</v>
      </c>
      <c r="J325" s="37">
        <v>11.67</v>
      </c>
      <c r="K325" s="11" t="s">
        <v>11</v>
      </c>
      <c r="L325" s="11" t="s">
        <v>11</v>
      </c>
      <c r="M325" s="11" t="s">
        <v>11</v>
      </c>
      <c r="N325" s="11" t="s">
        <v>289</v>
      </c>
      <c r="O325" s="11" t="str">
        <f t="shared" si="4"/>
        <v>non concerné</v>
      </c>
      <c r="P325" s="67" t="str">
        <f>IF(octime[[#This Row],[Service concerné ?]]="non concerné","",SUBSTITUTE(octime[[#This Row],[Libellé de l''horaire]],"Hor. à la carte  ",""))</f>
        <v/>
      </c>
      <c r="Q325" s="41" t="str">
        <f>IFERROR(IF(O325&lt;&gt;"non concerné",CONCATENATE(D325," ",VLOOKUP(O325,Parametres!$A:$B,2,FALSE)),""),"")</f>
        <v/>
      </c>
      <c r="R325" s="203" t="str">
        <f>VLOOKUP(CONCATENATE(octime[[#This Row],[Population générique]],octime[[#This Row],[Contrat]]),Parametres!G:H,2,FALSE)</f>
        <v>Ok</v>
      </c>
      <c r="S325" s="7"/>
      <c r="T325" s="7"/>
    </row>
    <row r="326" spans="1:20" s="8" customFormat="1" x14ac:dyDescent="0.25">
      <c r="A326" s="39">
        <v>10188</v>
      </c>
      <c r="B326" s="11" t="s">
        <v>869</v>
      </c>
      <c r="C326" s="11" t="s">
        <v>121</v>
      </c>
      <c r="D326" s="11" t="s">
        <v>5</v>
      </c>
      <c r="E326" s="11" t="s">
        <v>6</v>
      </c>
      <c r="F326" s="11" t="s">
        <v>7</v>
      </c>
      <c r="G326" s="36" t="s">
        <v>491</v>
      </c>
      <c r="H326" s="11" t="s">
        <v>8</v>
      </c>
      <c r="I326" s="37" t="s">
        <v>11</v>
      </c>
      <c r="J326" s="37">
        <v>11.67</v>
      </c>
      <c r="K326" s="11" t="s">
        <v>9</v>
      </c>
      <c r="L326" s="11" t="s">
        <v>57</v>
      </c>
      <c r="M326" s="11" t="s">
        <v>11</v>
      </c>
      <c r="N326" s="11" t="s">
        <v>319</v>
      </c>
      <c r="O326" s="11" t="str">
        <f t="shared" si="4"/>
        <v>C2</v>
      </c>
      <c r="P326" s="67" t="str">
        <f>IF(octime[[#This Row],[Service concerné ?]]="non concerné","",SUBSTITUTE(octime[[#This Row],[Libellé de l''horaire]],"Hor. à la carte  ",""))</f>
        <v>07h50 - 20h10</v>
      </c>
      <c r="Q326" s="41" t="str">
        <f>IFERROR(IF(O326&lt;&gt;"non concerné",CONCATENATE(D326," ",VLOOKUP(O326,Parametres!$A:$B,2,FALSE)),""),"")</f>
        <v>IDE C2</v>
      </c>
      <c r="R326" s="203" t="str">
        <f>VLOOKUP(CONCATENATE(octime[[#This Row],[Population générique]],octime[[#This Row],[Contrat]]),Parametres!G:H,2,FALSE)</f>
        <v>Ok</v>
      </c>
      <c r="S326" s="7"/>
      <c r="T326" s="7"/>
    </row>
    <row r="327" spans="1:20" s="8" customFormat="1" x14ac:dyDescent="0.25">
      <c r="A327" s="39">
        <v>10994</v>
      </c>
      <c r="B327" s="11" t="s">
        <v>870</v>
      </c>
      <c r="C327" s="11" t="s">
        <v>11</v>
      </c>
      <c r="D327" s="11" t="s">
        <v>5</v>
      </c>
      <c r="E327" s="11" t="s">
        <v>6</v>
      </c>
      <c r="F327" s="11" t="s">
        <v>7</v>
      </c>
      <c r="G327" s="36" t="s">
        <v>491</v>
      </c>
      <c r="H327" s="11" t="s">
        <v>14</v>
      </c>
      <c r="I327" s="37" t="s">
        <v>11</v>
      </c>
      <c r="J327" s="37" t="s">
        <v>11</v>
      </c>
      <c r="K327" s="11" t="s">
        <v>11</v>
      </c>
      <c r="L327" s="11" t="s">
        <v>11</v>
      </c>
      <c r="M327" s="11" t="s">
        <v>11</v>
      </c>
      <c r="N327" s="11" t="s">
        <v>14</v>
      </c>
      <c r="O327" s="11" t="str">
        <f t="shared" si="4"/>
        <v>non concerné</v>
      </c>
      <c r="P327" s="67" t="str">
        <f>IF(octime[[#This Row],[Service concerné ?]]="non concerné","",SUBSTITUTE(octime[[#This Row],[Libellé de l''horaire]],"Hor. à la carte  ",""))</f>
        <v/>
      </c>
      <c r="Q327" s="41" t="str">
        <f>IFERROR(IF(O327&lt;&gt;"non concerné",CONCATENATE(D327," ",VLOOKUP(O327,Parametres!$A:$B,2,FALSE)),""),"")</f>
        <v/>
      </c>
      <c r="R327" s="203" t="str">
        <f>VLOOKUP(CONCATENATE(octime[[#This Row],[Population générique]],octime[[#This Row],[Contrat]]),Parametres!G:H,2,FALSE)</f>
        <v>Ok</v>
      </c>
      <c r="S327" s="7"/>
      <c r="T327" s="7"/>
    </row>
    <row r="328" spans="1:20" s="8" customFormat="1" x14ac:dyDescent="0.25">
      <c r="A328" s="40">
        <v>10603</v>
      </c>
      <c r="B328" s="11" t="s">
        <v>871</v>
      </c>
      <c r="C328" s="11" t="s">
        <v>11</v>
      </c>
      <c r="D328" s="11" t="s">
        <v>5</v>
      </c>
      <c r="E328" s="11" t="s">
        <v>29</v>
      </c>
      <c r="F328" s="11" t="s">
        <v>7</v>
      </c>
      <c r="G328" s="36" t="s">
        <v>491</v>
      </c>
      <c r="H328" s="11" t="s">
        <v>14</v>
      </c>
      <c r="I328" s="37" t="s">
        <v>11</v>
      </c>
      <c r="J328" s="37" t="s">
        <v>11</v>
      </c>
      <c r="K328" s="11" t="s">
        <v>11</v>
      </c>
      <c r="L328" s="11" t="s">
        <v>11</v>
      </c>
      <c r="M328" s="11" t="s">
        <v>11</v>
      </c>
      <c r="N328" s="11" t="s">
        <v>14</v>
      </c>
      <c r="O328" s="11" t="str">
        <f t="shared" si="4"/>
        <v>non concerné</v>
      </c>
      <c r="P328" s="67" t="str">
        <f>IF(octime[[#This Row],[Service concerné ?]]="non concerné","",SUBSTITUTE(octime[[#This Row],[Libellé de l''horaire]],"Hor. à la carte  ",""))</f>
        <v/>
      </c>
      <c r="Q328" s="41" t="str">
        <f>IFERROR(IF(O328&lt;&gt;"non concerné",CONCATENATE(D328," ",VLOOKUP(O328,Parametres!$A:$B,2,FALSE)),""),"")</f>
        <v/>
      </c>
      <c r="R328" s="203" t="str">
        <f>VLOOKUP(CONCATENATE(octime[[#This Row],[Population générique]],octime[[#This Row],[Contrat]]),Parametres!G:H,2,FALSE)</f>
        <v>Ok</v>
      </c>
      <c r="S328" s="7"/>
      <c r="T328" s="7"/>
    </row>
    <row r="329" spans="1:20" s="8" customFormat="1" x14ac:dyDescent="0.25">
      <c r="A329" s="39">
        <v>11771</v>
      </c>
      <c r="B329" s="11" t="s">
        <v>872</v>
      </c>
      <c r="C329" s="11" t="s">
        <v>11</v>
      </c>
      <c r="D329" s="11" t="s">
        <v>16</v>
      </c>
      <c r="E329" s="11" t="s">
        <v>12</v>
      </c>
      <c r="F329" s="11" t="s">
        <v>13</v>
      </c>
      <c r="G329" s="36" t="s">
        <v>491</v>
      </c>
      <c r="H329" s="11" t="s">
        <v>14</v>
      </c>
      <c r="I329" s="37" t="s">
        <v>11</v>
      </c>
      <c r="J329" s="37" t="s">
        <v>11</v>
      </c>
      <c r="K329" s="11" t="s">
        <v>11</v>
      </c>
      <c r="L329" s="11" t="s">
        <v>11</v>
      </c>
      <c r="M329" s="11" t="s">
        <v>11</v>
      </c>
      <c r="N329" s="11" t="s">
        <v>14</v>
      </c>
      <c r="O329" s="11" t="str">
        <f t="shared" ref="O329:O392" si="5">IF(EXACT((IFERROR(LEFT(N329,FIND(" ",N329)-1),N329)),C329)=FALSE,"non concerné",(IFERROR(LEFT(N329,FIND(" ",N329)-1),N329)))</f>
        <v>non concerné</v>
      </c>
      <c r="P329" s="67" t="str">
        <f>IF(octime[[#This Row],[Service concerné ?]]="non concerné","",SUBSTITUTE(octime[[#This Row],[Libellé de l''horaire]],"Hor. à la carte  ",""))</f>
        <v/>
      </c>
      <c r="Q329" s="41" t="str">
        <f>IFERROR(IF(O329&lt;&gt;"non concerné",CONCATENATE(D329," ",VLOOKUP(O329,Parametres!$A:$B,2,FALSE)),""),"")</f>
        <v/>
      </c>
      <c r="R329" s="203" t="str">
        <f>VLOOKUP(CONCATENATE(octime[[#This Row],[Population générique]],octime[[#This Row],[Contrat]]),Parametres!G:H,2,FALSE)</f>
        <v>Ok</v>
      </c>
      <c r="S329" s="7"/>
      <c r="T329" s="7"/>
    </row>
    <row r="330" spans="1:20" s="8" customFormat="1" x14ac:dyDescent="0.25">
      <c r="A330" s="39">
        <v>10896</v>
      </c>
      <c r="B330" s="11" t="s">
        <v>873</v>
      </c>
      <c r="C330" s="11" t="s">
        <v>11</v>
      </c>
      <c r="D330" s="11" t="s">
        <v>18</v>
      </c>
      <c r="E330" s="11" t="s">
        <v>6</v>
      </c>
      <c r="F330" s="11" t="s">
        <v>7</v>
      </c>
      <c r="G330" s="36" t="s">
        <v>491</v>
      </c>
      <c r="H330" s="11" t="s">
        <v>14</v>
      </c>
      <c r="I330" s="37" t="s">
        <v>11</v>
      </c>
      <c r="J330" s="37" t="s">
        <v>11</v>
      </c>
      <c r="K330" s="11" t="s">
        <v>11</v>
      </c>
      <c r="L330" s="11" t="s">
        <v>11</v>
      </c>
      <c r="M330" s="11" t="s">
        <v>11</v>
      </c>
      <c r="N330" s="11" t="s">
        <v>14</v>
      </c>
      <c r="O330" s="11" t="str">
        <f t="shared" si="5"/>
        <v>non concerné</v>
      </c>
      <c r="P330" s="67" t="str">
        <f>IF(octime[[#This Row],[Service concerné ?]]="non concerné","",SUBSTITUTE(octime[[#This Row],[Libellé de l''horaire]],"Hor. à la carte  ",""))</f>
        <v/>
      </c>
      <c r="Q330" s="41" t="str">
        <f>IFERROR(IF(O330&lt;&gt;"non concerné",CONCATENATE(D330," ",VLOOKUP(O330,Parametres!$A:$B,2,FALSE)),""),"")</f>
        <v/>
      </c>
      <c r="R330" s="203" t="str">
        <f>VLOOKUP(CONCATENATE(octime[[#This Row],[Population générique]],octime[[#This Row],[Contrat]]),Parametres!G:H,2,FALSE)</f>
        <v>Ok</v>
      </c>
      <c r="S330" s="7"/>
      <c r="T330" s="7"/>
    </row>
    <row r="331" spans="1:20" s="8" customFormat="1" x14ac:dyDescent="0.25">
      <c r="A331" s="39">
        <v>10897</v>
      </c>
      <c r="B331" s="11" t="s">
        <v>874</v>
      </c>
      <c r="C331" s="11" t="s">
        <v>518</v>
      </c>
      <c r="D331" s="11" t="s">
        <v>18</v>
      </c>
      <c r="E331" s="11" t="s">
        <v>6</v>
      </c>
      <c r="F331" s="11" t="s">
        <v>7</v>
      </c>
      <c r="G331" s="36" t="s">
        <v>491</v>
      </c>
      <c r="H331" s="11" t="s">
        <v>67</v>
      </c>
      <c r="I331" s="37" t="s">
        <v>11</v>
      </c>
      <c r="J331" s="37">
        <v>10</v>
      </c>
      <c r="K331" s="11" t="s">
        <v>20</v>
      </c>
      <c r="L331" s="11" t="s">
        <v>164</v>
      </c>
      <c r="M331" s="11" t="s">
        <v>11</v>
      </c>
      <c r="N331" s="11" t="s">
        <v>519</v>
      </c>
      <c r="O331" s="11" t="str">
        <f t="shared" si="5"/>
        <v>3RB</v>
      </c>
      <c r="P331" s="67" t="str">
        <f>IF(octime[[#This Row],[Service concerné ?]]="non concerné","",SUBSTITUTE(octime[[#This Row],[Libellé de l''horaire]],"Hor. à la carte  ",""))</f>
        <v>08h00 - 14h10 / 14h50 - 19h40</v>
      </c>
      <c r="Q331" s="41" t="str">
        <f>IFERROR(IF(O331&lt;&gt;"non concerné",CONCATENATE(D331," ",VLOOKUP(O331,Parametres!$A:$B,2,FALSE)),""),"")</f>
        <v/>
      </c>
      <c r="R331" s="203" t="str">
        <f>VLOOKUP(CONCATENATE(octime[[#This Row],[Population générique]],octime[[#This Row],[Contrat]]),Parametres!G:H,2,FALSE)</f>
        <v>Ok</v>
      </c>
      <c r="S331" s="7"/>
      <c r="T331" s="7"/>
    </row>
    <row r="332" spans="1:20" s="8" customFormat="1" x14ac:dyDescent="0.25">
      <c r="A332" s="40" t="s">
        <v>165</v>
      </c>
      <c r="B332" s="11" t="s">
        <v>875</v>
      </c>
      <c r="C332" s="11" t="s">
        <v>11</v>
      </c>
      <c r="D332" s="11" t="s">
        <v>5</v>
      </c>
      <c r="E332" s="11" t="s">
        <v>12</v>
      </c>
      <c r="F332" s="11" t="s">
        <v>13</v>
      </c>
      <c r="G332" s="36" t="s">
        <v>491</v>
      </c>
      <c r="H332" s="11" t="s">
        <v>14</v>
      </c>
      <c r="I332" s="37" t="s">
        <v>11</v>
      </c>
      <c r="J332" s="37" t="s">
        <v>11</v>
      </c>
      <c r="K332" s="11" t="s">
        <v>11</v>
      </c>
      <c r="L332" s="11" t="s">
        <v>11</v>
      </c>
      <c r="M332" s="11" t="s">
        <v>11</v>
      </c>
      <c r="N332" s="11" t="s">
        <v>14</v>
      </c>
      <c r="O332" s="11" t="str">
        <f t="shared" si="5"/>
        <v>non concerné</v>
      </c>
      <c r="P332" s="67" t="str">
        <f>IF(octime[[#This Row],[Service concerné ?]]="non concerné","",SUBSTITUTE(octime[[#This Row],[Libellé de l''horaire]],"Hor. à la carte  ",""))</f>
        <v/>
      </c>
      <c r="Q332" s="41" t="str">
        <f>IFERROR(IF(O332&lt;&gt;"non concerné",CONCATENATE(D332," ",VLOOKUP(O332,Parametres!$A:$B,2,FALSE)),""),"")</f>
        <v/>
      </c>
      <c r="R332" s="203" t="str">
        <f>VLOOKUP(CONCATENATE(octime[[#This Row],[Population générique]],octime[[#This Row],[Contrat]]),Parametres!G:H,2,FALSE)</f>
        <v>Ok</v>
      </c>
      <c r="S332" s="7"/>
      <c r="T332" s="7"/>
    </row>
    <row r="333" spans="1:20" s="8" customFormat="1" x14ac:dyDescent="0.25">
      <c r="A333" s="39">
        <v>11953</v>
      </c>
      <c r="B333" s="11" t="s">
        <v>876</v>
      </c>
      <c r="C333" s="11" t="s">
        <v>11</v>
      </c>
      <c r="D333" s="11" t="s">
        <v>18</v>
      </c>
      <c r="E333" s="11" t="s">
        <v>6</v>
      </c>
      <c r="F333" s="11" t="s">
        <v>13</v>
      </c>
      <c r="G333" s="36" t="s">
        <v>491</v>
      </c>
      <c r="H333" s="11" t="s">
        <v>14</v>
      </c>
      <c r="I333" s="37" t="s">
        <v>11</v>
      </c>
      <c r="J333" s="37" t="s">
        <v>11</v>
      </c>
      <c r="K333" s="11" t="s">
        <v>11</v>
      </c>
      <c r="L333" s="11" t="s">
        <v>11</v>
      </c>
      <c r="M333" s="11" t="s">
        <v>11</v>
      </c>
      <c r="N333" s="11" t="s">
        <v>14</v>
      </c>
      <c r="O333" s="11" t="str">
        <f t="shared" si="5"/>
        <v>non concerné</v>
      </c>
      <c r="P333" s="67" t="str">
        <f>IF(octime[[#This Row],[Service concerné ?]]="non concerné","",SUBSTITUTE(octime[[#This Row],[Libellé de l''horaire]],"Hor. à la carte  ",""))</f>
        <v/>
      </c>
      <c r="Q333" s="41" t="str">
        <f>IFERROR(IF(O333&lt;&gt;"non concerné",CONCATENATE(D333," ",VLOOKUP(O333,Parametres!$A:$B,2,FALSE)),""),"")</f>
        <v/>
      </c>
      <c r="R333" s="203" t="str">
        <f>VLOOKUP(CONCATENATE(octime[[#This Row],[Population générique]],octime[[#This Row],[Contrat]]),Parametres!G:H,2,FALSE)</f>
        <v>Ok</v>
      </c>
      <c r="S333" s="7"/>
      <c r="T333" s="7"/>
    </row>
    <row r="334" spans="1:20" s="8" customFormat="1" x14ac:dyDescent="0.25">
      <c r="A334" s="39">
        <v>11522</v>
      </c>
      <c r="B334" s="11" t="s">
        <v>877</v>
      </c>
      <c r="C334" s="11" t="s">
        <v>46</v>
      </c>
      <c r="D334" s="11" t="s">
        <v>16</v>
      </c>
      <c r="E334" s="11" t="s">
        <v>12</v>
      </c>
      <c r="F334" s="11" t="s">
        <v>13</v>
      </c>
      <c r="G334" s="36" t="s">
        <v>491</v>
      </c>
      <c r="H334" s="11" t="s">
        <v>8</v>
      </c>
      <c r="I334" s="37">
        <v>12</v>
      </c>
      <c r="J334" s="37">
        <v>11.67</v>
      </c>
      <c r="K334" s="11" t="s">
        <v>9</v>
      </c>
      <c r="L334" s="11" t="s">
        <v>47</v>
      </c>
      <c r="M334" s="11" t="s">
        <v>11</v>
      </c>
      <c r="N334" s="11" t="s">
        <v>297</v>
      </c>
      <c r="O334" s="11" t="str">
        <f t="shared" si="5"/>
        <v>REA</v>
      </c>
      <c r="P334" s="67" t="str">
        <f>IF(octime[[#This Row],[Service concerné ?]]="non concerné","",SUBSTITUTE(octime[[#This Row],[Libellé de l''horaire]],"Hor. à la carte  ",""))</f>
        <v>07h50 - 20h10</v>
      </c>
      <c r="Q334" s="41" t="str">
        <f>IFERROR(IF(O334&lt;&gt;"non concerné",CONCATENATE(D334," ",VLOOKUP(O334,Parametres!$A:$B,2,FALSE)),""),"")</f>
        <v>AIDE SOIGNANT REA</v>
      </c>
      <c r="R334" s="203" t="str">
        <f>VLOOKUP(CONCATENATE(octime[[#This Row],[Population générique]],octime[[#This Row],[Contrat]]),Parametres!G:H,2,FALSE)</f>
        <v>Ok</v>
      </c>
      <c r="S334" s="7"/>
      <c r="T334" s="7"/>
    </row>
    <row r="335" spans="1:20" s="8" customFormat="1" x14ac:dyDescent="0.25">
      <c r="A335" s="39">
        <v>11409</v>
      </c>
      <c r="B335" s="11" t="s">
        <v>878</v>
      </c>
      <c r="C335" s="11" t="s">
        <v>166</v>
      </c>
      <c r="D335" s="11" t="s">
        <v>18</v>
      </c>
      <c r="E335" s="11" t="s">
        <v>6</v>
      </c>
      <c r="F335" s="11" t="s">
        <v>7</v>
      </c>
      <c r="G335" s="36" t="s">
        <v>491</v>
      </c>
      <c r="H335" s="11" t="s">
        <v>167</v>
      </c>
      <c r="I335" s="37" t="s">
        <v>11</v>
      </c>
      <c r="J335" s="37">
        <v>7</v>
      </c>
      <c r="K335" s="11" t="s">
        <v>9</v>
      </c>
      <c r="L335" s="11" t="s">
        <v>81</v>
      </c>
      <c r="M335" s="11" t="s">
        <v>11</v>
      </c>
      <c r="N335" s="11" t="s">
        <v>434</v>
      </c>
      <c r="O335" s="11" t="str">
        <f t="shared" si="5"/>
        <v>MULM</v>
      </c>
      <c r="P335" s="67" t="str">
        <f>IF(octime[[#This Row],[Service concerné ?]]="non concerné","",SUBSTITUTE(octime[[#This Row],[Libellé de l''horaire]],"Hor. à la carte  ",""))</f>
        <v>09:00 à 16:00</v>
      </c>
      <c r="Q335" s="41" t="str">
        <f>IFERROR(IF(O335&lt;&gt;"non concerné",CONCATENATE(D335," ",VLOOKUP(O335,Parametres!$A:$B,2,FALSE)),""),"")</f>
        <v/>
      </c>
      <c r="R335" s="203" t="str">
        <f>VLOOKUP(CONCATENATE(octime[[#This Row],[Population générique]],octime[[#This Row],[Contrat]]),Parametres!G:H,2,FALSE)</f>
        <v>Ok</v>
      </c>
      <c r="S335" s="7"/>
      <c r="T335" s="7"/>
    </row>
    <row r="336" spans="1:20" s="8" customFormat="1" x14ac:dyDescent="0.25">
      <c r="A336" s="39">
        <v>11527</v>
      </c>
      <c r="B336" s="11" t="s">
        <v>879</v>
      </c>
      <c r="C336" s="11" t="s">
        <v>46</v>
      </c>
      <c r="D336" s="11" t="s">
        <v>16</v>
      </c>
      <c r="E336" s="11" t="s">
        <v>6</v>
      </c>
      <c r="F336" s="11" t="s">
        <v>7</v>
      </c>
      <c r="G336" s="36" t="s">
        <v>491</v>
      </c>
      <c r="H336" s="11" t="s">
        <v>8</v>
      </c>
      <c r="I336" s="37" t="s">
        <v>11</v>
      </c>
      <c r="J336" s="37">
        <v>11.67</v>
      </c>
      <c r="K336" s="11" t="s">
        <v>9</v>
      </c>
      <c r="L336" s="11" t="s">
        <v>47</v>
      </c>
      <c r="M336" s="11" t="s">
        <v>11</v>
      </c>
      <c r="N336" s="11" t="s">
        <v>297</v>
      </c>
      <c r="O336" s="11" t="str">
        <f t="shared" si="5"/>
        <v>REA</v>
      </c>
      <c r="P336" s="67" t="str">
        <f>IF(octime[[#This Row],[Service concerné ?]]="non concerné","",SUBSTITUTE(octime[[#This Row],[Libellé de l''horaire]],"Hor. à la carte  ",""))</f>
        <v>07h50 - 20h10</v>
      </c>
      <c r="Q336" s="41" t="str">
        <f>IFERROR(IF(O336&lt;&gt;"non concerné",CONCATENATE(D336," ",VLOOKUP(O336,Parametres!$A:$B,2,FALSE)),""),"")</f>
        <v>AIDE SOIGNANT REA</v>
      </c>
      <c r="R336" s="203" t="str">
        <f>VLOOKUP(CONCATENATE(octime[[#This Row],[Population générique]],octime[[#This Row],[Contrat]]),Parametres!G:H,2,FALSE)</f>
        <v>Ok</v>
      </c>
      <c r="S336" s="7"/>
      <c r="T336" s="7"/>
    </row>
    <row r="337" spans="1:20" s="8" customFormat="1" x14ac:dyDescent="0.25">
      <c r="A337" s="39">
        <v>11847</v>
      </c>
      <c r="B337" s="11" t="s">
        <v>880</v>
      </c>
      <c r="C337" s="11" t="s">
        <v>102</v>
      </c>
      <c r="D337" s="11" t="s">
        <v>18</v>
      </c>
      <c r="E337" s="11" t="s">
        <v>6</v>
      </c>
      <c r="F337" s="11" t="s">
        <v>13</v>
      </c>
      <c r="G337" s="36" t="s">
        <v>491</v>
      </c>
      <c r="H337" s="11" t="s">
        <v>103</v>
      </c>
      <c r="I337" s="37" t="s">
        <v>11</v>
      </c>
      <c r="J337" s="37">
        <v>10.5</v>
      </c>
      <c r="K337" s="11" t="s">
        <v>9</v>
      </c>
      <c r="L337" s="11" t="s">
        <v>168</v>
      </c>
      <c r="M337" s="11" t="s">
        <v>435</v>
      </c>
      <c r="N337" s="11" t="s">
        <v>332</v>
      </c>
      <c r="O337" s="11" t="str">
        <f t="shared" si="5"/>
        <v>R4E5</v>
      </c>
      <c r="P337" s="67" t="str">
        <f>IF(octime[[#This Row],[Service concerné ?]]="non concerné","",SUBSTITUTE(octime[[#This Row],[Libellé de l''horaire]],"Hor. à la carte  ",""))</f>
        <v>08h00 - 19h15</v>
      </c>
      <c r="Q337" s="41" t="str">
        <f>IFERROR(IF(O337&lt;&gt;"non concerné",CONCATENATE(D337," ",VLOOKUP(O337,Parametres!$A:$B,2,FALSE)),""),"")</f>
        <v/>
      </c>
      <c r="R337" s="203" t="str">
        <f>VLOOKUP(CONCATENATE(octime[[#This Row],[Population générique]],octime[[#This Row],[Contrat]]),Parametres!G:H,2,FALSE)</f>
        <v>Ok</v>
      </c>
      <c r="S337" s="7"/>
      <c r="T337" s="7"/>
    </row>
    <row r="338" spans="1:20" s="8" customFormat="1" x14ac:dyDescent="0.25">
      <c r="A338" s="39" t="s">
        <v>436</v>
      </c>
      <c r="B338" s="11" t="s">
        <v>881</v>
      </c>
      <c r="C338" s="11" t="s">
        <v>11</v>
      </c>
      <c r="D338" s="11" t="s">
        <v>5</v>
      </c>
      <c r="E338" s="11" t="s">
        <v>30</v>
      </c>
      <c r="F338" s="11" t="s">
        <v>31</v>
      </c>
      <c r="G338" s="36" t="s">
        <v>491</v>
      </c>
      <c r="H338" s="11" t="s">
        <v>14</v>
      </c>
      <c r="I338" s="37" t="s">
        <v>11</v>
      </c>
      <c r="J338" s="37" t="s">
        <v>11</v>
      </c>
      <c r="K338" s="11" t="s">
        <v>11</v>
      </c>
      <c r="L338" s="11" t="s">
        <v>11</v>
      </c>
      <c r="M338" s="11" t="s">
        <v>11</v>
      </c>
      <c r="N338" s="11" t="s">
        <v>14</v>
      </c>
      <c r="O338" s="11" t="str">
        <f t="shared" si="5"/>
        <v>non concerné</v>
      </c>
      <c r="P338" s="67" t="str">
        <f>IF(octime[[#This Row],[Service concerné ?]]="non concerné","",SUBSTITUTE(octime[[#This Row],[Libellé de l''horaire]],"Hor. à la carte  ",""))</f>
        <v/>
      </c>
      <c r="Q338" s="41" t="str">
        <f>IFERROR(IF(O338&lt;&gt;"non concerné",CONCATENATE(D338," ",VLOOKUP(O338,Parametres!$A:$B,2,FALSE)),""),"")</f>
        <v/>
      </c>
      <c r="R338" s="203" t="str">
        <f>VLOOKUP(CONCATENATE(octime[[#This Row],[Population générique]],octime[[#This Row],[Contrat]]),Parametres!G:H,2,FALSE)</f>
        <v>Ok</v>
      </c>
      <c r="S338" s="7"/>
      <c r="T338" s="7"/>
    </row>
    <row r="339" spans="1:20" s="8" customFormat="1" x14ac:dyDescent="0.25">
      <c r="A339" s="39">
        <v>10727</v>
      </c>
      <c r="B339" s="11" t="s">
        <v>882</v>
      </c>
      <c r="C339" s="11" t="s">
        <v>11</v>
      </c>
      <c r="D339" s="11" t="s">
        <v>5</v>
      </c>
      <c r="E339" s="11" t="s">
        <v>12</v>
      </c>
      <c r="F339" s="11" t="s">
        <v>13</v>
      </c>
      <c r="G339" s="36" t="s">
        <v>491</v>
      </c>
      <c r="H339" s="11" t="s">
        <v>14</v>
      </c>
      <c r="I339" s="37" t="s">
        <v>11</v>
      </c>
      <c r="J339" s="37" t="s">
        <v>11</v>
      </c>
      <c r="K339" s="11" t="s">
        <v>11</v>
      </c>
      <c r="L339" s="11" t="s">
        <v>11</v>
      </c>
      <c r="M339" s="11" t="s">
        <v>11</v>
      </c>
      <c r="N339" s="11" t="s">
        <v>14</v>
      </c>
      <c r="O339" s="11" t="str">
        <f t="shared" si="5"/>
        <v>non concerné</v>
      </c>
      <c r="P339" s="67" t="str">
        <f>IF(octime[[#This Row],[Service concerné ?]]="non concerné","",SUBSTITUTE(octime[[#This Row],[Libellé de l''horaire]],"Hor. à la carte  ",""))</f>
        <v/>
      </c>
      <c r="Q339" s="41" t="str">
        <f>IFERROR(IF(O339&lt;&gt;"non concerné",CONCATENATE(D339," ",VLOOKUP(O339,Parametres!$A:$B,2,FALSE)),""),"")</f>
        <v/>
      </c>
      <c r="R339" s="203" t="str">
        <f>VLOOKUP(CONCATENATE(octime[[#This Row],[Population générique]],octime[[#This Row],[Contrat]]),Parametres!G:H,2,FALSE)</f>
        <v>Ok</v>
      </c>
      <c r="S339" s="7"/>
      <c r="T339" s="7"/>
    </row>
    <row r="340" spans="1:20" s="8" customFormat="1" x14ac:dyDescent="0.25">
      <c r="A340" s="39">
        <v>10198</v>
      </c>
      <c r="B340" s="11" t="s">
        <v>883</v>
      </c>
      <c r="C340" s="11" t="s">
        <v>11</v>
      </c>
      <c r="D340" s="11" t="s">
        <v>5</v>
      </c>
      <c r="E340" s="11" t="s">
        <v>6</v>
      </c>
      <c r="F340" s="11" t="s">
        <v>7</v>
      </c>
      <c r="G340" s="36" t="s">
        <v>491</v>
      </c>
      <c r="H340" s="11" t="s">
        <v>14</v>
      </c>
      <c r="I340" s="37" t="s">
        <v>11</v>
      </c>
      <c r="J340" s="37" t="s">
        <v>11</v>
      </c>
      <c r="K340" s="11" t="s">
        <v>11</v>
      </c>
      <c r="L340" s="11" t="s">
        <v>11</v>
      </c>
      <c r="M340" s="11" t="s">
        <v>11</v>
      </c>
      <c r="N340" s="11" t="s">
        <v>14</v>
      </c>
      <c r="O340" s="11" t="str">
        <f t="shared" si="5"/>
        <v>non concerné</v>
      </c>
      <c r="P340" s="67" t="str">
        <f>IF(octime[[#This Row],[Service concerné ?]]="non concerné","",SUBSTITUTE(octime[[#This Row],[Libellé de l''horaire]],"Hor. à la carte  ",""))</f>
        <v/>
      </c>
      <c r="Q340" s="41" t="str">
        <f>IFERROR(IF(O340&lt;&gt;"non concerné",CONCATENATE(D340," ",VLOOKUP(O340,Parametres!$A:$B,2,FALSE)),""),"")</f>
        <v/>
      </c>
      <c r="R340" s="203" t="str">
        <f>VLOOKUP(CONCATENATE(octime[[#This Row],[Population générique]],octime[[#This Row],[Contrat]]),Parametres!G:H,2,FALSE)</f>
        <v>Ok</v>
      </c>
      <c r="S340" s="7"/>
      <c r="T340" s="7"/>
    </row>
    <row r="341" spans="1:20" s="8" customFormat="1" x14ac:dyDescent="0.25">
      <c r="A341" s="39" t="s">
        <v>169</v>
      </c>
      <c r="B341" s="11" t="s">
        <v>884</v>
      </c>
      <c r="C341" s="11" t="s">
        <v>11</v>
      </c>
      <c r="D341" s="11" t="s">
        <v>5</v>
      </c>
      <c r="E341" s="11" t="s">
        <v>30</v>
      </c>
      <c r="F341" s="11" t="s">
        <v>31</v>
      </c>
      <c r="G341" s="36" t="s">
        <v>491</v>
      </c>
      <c r="H341" s="11" t="s">
        <v>14</v>
      </c>
      <c r="I341" s="37" t="s">
        <v>11</v>
      </c>
      <c r="J341" s="37" t="s">
        <v>11</v>
      </c>
      <c r="K341" s="11" t="s">
        <v>11</v>
      </c>
      <c r="L341" s="11" t="s">
        <v>11</v>
      </c>
      <c r="M341" s="11" t="s">
        <v>11</v>
      </c>
      <c r="N341" s="11" t="s">
        <v>14</v>
      </c>
      <c r="O341" s="11" t="str">
        <f t="shared" si="5"/>
        <v>non concerné</v>
      </c>
      <c r="P341" s="67" t="str">
        <f>IF(octime[[#This Row],[Service concerné ?]]="non concerné","",SUBSTITUTE(octime[[#This Row],[Libellé de l''horaire]],"Hor. à la carte  ",""))</f>
        <v/>
      </c>
      <c r="Q341" s="41" t="str">
        <f>IFERROR(IF(O341&lt;&gt;"non concerné",CONCATENATE(D341," ",VLOOKUP(O341,Parametres!$A:$B,2,FALSE)),""),"")</f>
        <v/>
      </c>
      <c r="R341" s="203" t="str">
        <f>VLOOKUP(CONCATENATE(octime[[#This Row],[Population générique]],octime[[#This Row],[Contrat]]),Parametres!G:H,2,FALSE)</f>
        <v>Ok</v>
      </c>
      <c r="S341" s="7"/>
      <c r="T341" s="7"/>
    </row>
    <row r="342" spans="1:20" s="8" customFormat="1" x14ac:dyDescent="0.25">
      <c r="A342" s="39">
        <v>10115</v>
      </c>
      <c r="B342" s="11" t="s">
        <v>885</v>
      </c>
      <c r="C342" s="11" t="s">
        <v>11</v>
      </c>
      <c r="D342" s="11" t="s">
        <v>18</v>
      </c>
      <c r="E342" s="11" t="s">
        <v>6</v>
      </c>
      <c r="F342" s="11" t="s">
        <v>7</v>
      </c>
      <c r="G342" s="36" t="s">
        <v>491</v>
      </c>
      <c r="H342" s="11" t="s">
        <v>14</v>
      </c>
      <c r="I342" s="37" t="s">
        <v>11</v>
      </c>
      <c r="J342" s="37" t="s">
        <v>11</v>
      </c>
      <c r="K342" s="11" t="s">
        <v>11</v>
      </c>
      <c r="L342" s="11" t="s">
        <v>11</v>
      </c>
      <c r="M342" s="11" t="s">
        <v>11</v>
      </c>
      <c r="N342" s="11" t="s">
        <v>14</v>
      </c>
      <c r="O342" s="11" t="str">
        <f t="shared" si="5"/>
        <v>non concerné</v>
      </c>
      <c r="P342" s="67" t="str">
        <f>IF(octime[[#This Row],[Service concerné ?]]="non concerné","",SUBSTITUTE(octime[[#This Row],[Libellé de l''horaire]],"Hor. à la carte  ",""))</f>
        <v/>
      </c>
      <c r="Q342" s="41" t="str">
        <f>IFERROR(IF(O342&lt;&gt;"non concerné",CONCATENATE(D342," ",VLOOKUP(O342,Parametres!$A:$B,2,FALSE)),""),"")</f>
        <v/>
      </c>
      <c r="R342" s="203" t="str">
        <f>VLOOKUP(CONCATENATE(octime[[#This Row],[Population générique]],octime[[#This Row],[Contrat]]),Parametres!G:H,2,FALSE)</f>
        <v>Ok</v>
      </c>
      <c r="S342" s="7"/>
      <c r="T342" s="7"/>
    </row>
    <row r="343" spans="1:20" s="8" customFormat="1" x14ac:dyDescent="0.25">
      <c r="A343" s="39">
        <v>10935</v>
      </c>
      <c r="B343" s="11" t="s">
        <v>886</v>
      </c>
      <c r="C343" s="11" t="s">
        <v>170</v>
      </c>
      <c r="D343" s="11" t="s">
        <v>5</v>
      </c>
      <c r="E343" s="11" t="s">
        <v>6</v>
      </c>
      <c r="F343" s="11" t="s">
        <v>7</v>
      </c>
      <c r="G343" s="36" t="s">
        <v>491</v>
      </c>
      <c r="H343" s="11" t="s">
        <v>171</v>
      </c>
      <c r="I343" s="37" t="s">
        <v>11</v>
      </c>
      <c r="J343" s="37">
        <v>10</v>
      </c>
      <c r="K343" s="11" t="s">
        <v>9</v>
      </c>
      <c r="L343" s="11" t="s">
        <v>43</v>
      </c>
      <c r="M343" s="11" t="s">
        <v>450</v>
      </c>
      <c r="N343" s="11" t="s">
        <v>328</v>
      </c>
      <c r="O343" s="11" t="str">
        <f t="shared" si="5"/>
        <v>AMBM</v>
      </c>
      <c r="P343" s="67" t="str">
        <f>IF(octime[[#This Row],[Service concerné ?]]="non concerné","",SUBSTITUTE(octime[[#This Row],[Libellé de l''horaire]],"Hor. à la carte  ",""))</f>
        <v>07h30 - 18h15</v>
      </c>
      <c r="Q343" s="41" t="str">
        <f>IFERROR(IF(O343&lt;&gt;"non concerné",CONCATENATE(D343," ",VLOOKUP(O343,Parametres!$A:$B,2,FALSE)),""),"")</f>
        <v>IDE AMBU</v>
      </c>
      <c r="R343" s="203" t="str">
        <f>VLOOKUP(CONCATENATE(octime[[#This Row],[Population générique]],octime[[#This Row],[Contrat]]),Parametres!G:H,2,FALSE)</f>
        <v>Ok</v>
      </c>
      <c r="S343" s="7"/>
      <c r="T343" s="7"/>
    </row>
    <row r="344" spans="1:20" s="8" customFormat="1" x14ac:dyDescent="0.25">
      <c r="A344" s="39">
        <v>10353</v>
      </c>
      <c r="B344" s="11" t="s">
        <v>887</v>
      </c>
      <c r="C344" s="11" t="s">
        <v>11</v>
      </c>
      <c r="D344" s="11" t="s">
        <v>5</v>
      </c>
      <c r="E344" s="11" t="s">
        <v>6</v>
      </c>
      <c r="F344" s="11" t="s">
        <v>7</v>
      </c>
      <c r="G344" s="36" t="s">
        <v>491</v>
      </c>
      <c r="H344" s="11" t="s">
        <v>14</v>
      </c>
      <c r="I344" s="37" t="s">
        <v>11</v>
      </c>
      <c r="J344" s="37" t="s">
        <v>11</v>
      </c>
      <c r="K344" s="11" t="s">
        <v>11</v>
      </c>
      <c r="L344" s="11" t="s">
        <v>11</v>
      </c>
      <c r="M344" s="11" t="s">
        <v>11</v>
      </c>
      <c r="N344" s="11" t="s">
        <v>14</v>
      </c>
      <c r="O344" s="11" t="str">
        <f t="shared" si="5"/>
        <v>non concerné</v>
      </c>
      <c r="P344" s="67" t="str">
        <f>IF(octime[[#This Row],[Service concerné ?]]="non concerné","",SUBSTITUTE(octime[[#This Row],[Libellé de l''horaire]],"Hor. à la carte  ",""))</f>
        <v/>
      </c>
      <c r="Q344" s="41" t="str">
        <f>IFERROR(IF(O344&lt;&gt;"non concerné",CONCATENATE(D344," ",VLOOKUP(O344,Parametres!$A:$B,2,FALSE)),""),"")</f>
        <v/>
      </c>
      <c r="R344" s="203" t="str">
        <f>VLOOKUP(CONCATENATE(octime[[#This Row],[Population générique]],octime[[#This Row],[Contrat]]),Parametres!G:H,2,FALSE)</f>
        <v>Ok</v>
      </c>
      <c r="S344" s="7"/>
      <c r="T344" s="7"/>
    </row>
    <row r="345" spans="1:20" s="8" customFormat="1" x14ac:dyDescent="0.25">
      <c r="A345" s="39" t="s">
        <v>437</v>
      </c>
      <c r="B345" s="11" t="s">
        <v>888</v>
      </c>
      <c r="C345" s="11" t="s">
        <v>11</v>
      </c>
      <c r="D345" s="11" t="s">
        <v>16</v>
      </c>
      <c r="E345" s="11" t="s">
        <v>6</v>
      </c>
      <c r="F345" s="11" t="s">
        <v>13</v>
      </c>
      <c r="G345" s="36" t="s">
        <v>491</v>
      </c>
      <c r="H345" s="11" t="s">
        <v>14</v>
      </c>
      <c r="I345" s="37" t="s">
        <v>11</v>
      </c>
      <c r="J345" s="37" t="s">
        <v>11</v>
      </c>
      <c r="K345" s="11" t="s">
        <v>11</v>
      </c>
      <c r="L345" s="11" t="s">
        <v>11</v>
      </c>
      <c r="M345" s="11" t="s">
        <v>11</v>
      </c>
      <c r="N345" s="11" t="s">
        <v>14</v>
      </c>
      <c r="O345" s="11" t="str">
        <f t="shared" si="5"/>
        <v>non concerné</v>
      </c>
      <c r="P345" s="67" t="str">
        <f>IF(octime[[#This Row],[Service concerné ?]]="non concerné","",SUBSTITUTE(octime[[#This Row],[Libellé de l''horaire]],"Hor. à la carte  ",""))</f>
        <v/>
      </c>
      <c r="Q345" s="41" t="str">
        <f>IFERROR(IF(O345&lt;&gt;"non concerné",CONCATENATE(D345," ",VLOOKUP(O345,Parametres!$A:$B,2,FALSE)),""),"")</f>
        <v/>
      </c>
      <c r="R345" s="203" t="str">
        <f>VLOOKUP(CONCATENATE(octime[[#This Row],[Population générique]],octime[[#This Row],[Contrat]]),Parametres!G:H,2,FALSE)</f>
        <v>Ok</v>
      </c>
      <c r="S345" s="7"/>
      <c r="T345" s="7"/>
    </row>
    <row r="346" spans="1:20" s="8" customFormat="1" x14ac:dyDescent="0.25">
      <c r="A346" s="39">
        <v>10314</v>
      </c>
      <c r="B346" s="11" t="s">
        <v>889</v>
      </c>
      <c r="C346" s="11" t="s">
        <v>172</v>
      </c>
      <c r="D346" s="11" t="s">
        <v>5</v>
      </c>
      <c r="E346" s="11" t="s">
        <v>6</v>
      </c>
      <c r="F346" s="11" t="s">
        <v>7</v>
      </c>
      <c r="G346" s="36" t="s">
        <v>491</v>
      </c>
      <c r="H346" s="11" t="s">
        <v>173</v>
      </c>
      <c r="I346" s="37" t="s">
        <v>11</v>
      </c>
      <c r="J346" s="37">
        <v>9.5</v>
      </c>
      <c r="K346" s="11" t="s">
        <v>11</v>
      </c>
      <c r="L346" s="11" t="s">
        <v>11</v>
      </c>
      <c r="M346" s="11" t="s">
        <v>11</v>
      </c>
      <c r="N346" s="11" t="s">
        <v>302</v>
      </c>
      <c r="O346" s="11" t="str">
        <f t="shared" si="5"/>
        <v>non concerné</v>
      </c>
      <c r="P346" s="67" t="str">
        <f>IF(octime[[#This Row],[Service concerné ?]]="non concerné","",SUBSTITUTE(octime[[#This Row],[Libellé de l''horaire]],"Hor. à la carte  ",""))</f>
        <v/>
      </c>
      <c r="Q346" s="41" t="str">
        <f>IFERROR(IF(O346&lt;&gt;"non concerné",CONCATENATE(D346," ",VLOOKUP(O346,Parametres!$A:$B,2,FALSE)),""),"")</f>
        <v/>
      </c>
      <c r="R346" s="203" t="str">
        <f>VLOOKUP(CONCATENATE(octime[[#This Row],[Population générique]],octime[[#This Row],[Contrat]]),Parametres!G:H,2,FALSE)</f>
        <v>Ok</v>
      </c>
      <c r="S346" s="7"/>
      <c r="T346" s="7"/>
    </row>
    <row r="347" spans="1:20" s="8" customFormat="1" x14ac:dyDescent="0.25">
      <c r="A347" s="39">
        <v>11061</v>
      </c>
      <c r="B347" s="11" t="s">
        <v>890</v>
      </c>
      <c r="C347" s="11" t="s">
        <v>146</v>
      </c>
      <c r="D347" s="11" t="s">
        <v>18</v>
      </c>
      <c r="E347" s="11" t="s">
        <v>6</v>
      </c>
      <c r="F347" s="11" t="s">
        <v>7</v>
      </c>
      <c r="G347" s="36" t="s">
        <v>491</v>
      </c>
      <c r="H347" s="11" t="s">
        <v>109</v>
      </c>
      <c r="I347" s="37" t="s">
        <v>11</v>
      </c>
      <c r="J347" s="37">
        <v>10</v>
      </c>
      <c r="K347" s="11" t="s">
        <v>11</v>
      </c>
      <c r="L347" s="11" t="s">
        <v>11</v>
      </c>
      <c r="M347" s="11" t="s">
        <v>11</v>
      </c>
      <c r="N347" s="11" t="s">
        <v>296</v>
      </c>
      <c r="O347" s="11" t="str">
        <f t="shared" si="5"/>
        <v>non concerné</v>
      </c>
      <c r="P347" s="67" t="str">
        <f>IF(octime[[#This Row],[Service concerné ?]]="non concerné","",SUBSTITUTE(octime[[#This Row],[Libellé de l''horaire]],"Hor. à la carte  ",""))</f>
        <v/>
      </c>
      <c r="Q347" s="41" t="str">
        <f>IFERROR(IF(O347&lt;&gt;"non concerné",CONCATENATE(D347," ",VLOOKUP(O347,Parametres!$A:$B,2,FALSE)),""),"")</f>
        <v/>
      </c>
      <c r="R347" s="203" t="str">
        <f>VLOOKUP(CONCATENATE(octime[[#This Row],[Population générique]],octime[[#This Row],[Contrat]]),Parametres!G:H,2,FALSE)</f>
        <v>Ok</v>
      </c>
      <c r="S347" s="7"/>
      <c r="T347" s="7"/>
    </row>
    <row r="348" spans="1:20" s="8" customFormat="1" x14ac:dyDescent="0.25">
      <c r="A348" s="39">
        <v>10882</v>
      </c>
      <c r="B348" s="11" t="s">
        <v>891</v>
      </c>
      <c r="C348" s="11" t="s">
        <v>174</v>
      </c>
      <c r="D348" s="11" t="s">
        <v>18</v>
      </c>
      <c r="E348" s="11" t="s">
        <v>6</v>
      </c>
      <c r="F348" s="11" t="s">
        <v>7</v>
      </c>
      <c r="G348" s="36" t="s">
        <v>491</v>
      </c>
      <c r="H348" s="11" t="s">
        <v>124</v>
      </c>
      <c r="I348" s="37" t="s">
        <v>11</v>
      </c>
      <c r="J348" s="37">
        <v>7</v>
      </c>
      <c r="K348" s="11" t="s">
        <v>9</v>
      </c>
      <c r="L348" s="11" t="s">
        <v>43</v>
      </c>
      <c r="M348" s="11" t="s">
        <v>11</v>
      </c>
      <c r="N348" s="11" t="s">
        <v>329</v>
      </c>
      <c r="O348" s="11" t="str">
        <f t="shared" si="5"/>
        <v>HJ06</v>
      </c>
      <c r="P348" s="67" t="str">
        <f>IF(octime[[#This Row],[Service concerné ?]]="non concerné","",SUBSTITUTE(octime[[#This Row],[Libellé de l''horaire]],"Hor. à la carte  ",""))</f>
        <v>12h30 - 20h00</v>
      </c>
      <c r="Q348" s="41" t="str">
        <f>IFERROR(IF(O348&lt;&gt;"non concerné",CONCATENATE(D348," ",VLOOKUP(O348,Parametres!$A:$B,2,FALSE)),""),"")</f>
        <v/>
      </c>
      <c r="R348" s="203" t="str">
        <f>VLOOKUP(CONCATENATE(octime[[#This Row],[Population générique]],octime[[#This Row],[Contrat]]),Parametres!G:H,2,FALSE)</f>
        <v>Ok</v>
      </c>
      <c r="S348" s="7"/>
      <c r="T348" s="7"/>
    </row>
    <row r="349" spans="1:20" s="8" customFormat="1" x14ac:dyDescent="0.25">
      <c r="A349" s="40">
        <v>10772</v>
      </c>
      <c r="B349" s="11" t="s">
        <v>892</v>
      </c>
      <c r="C349" s="11" t="s">
        <v>11</v>
      </c>
      <c r="D349" s="11" t="s">
        <v>16</v>
      </c>
      <c r="E349" s="11" t="s">
        <v>6</v>
      </c>
      <c r="F349" s="11" t="s">
        <v>7</v>
      </c>
      <c r="G349" s="36" t="s">
        <v>491</v>
      </c>
      <c r="H349" s="11" t="s">
        <v>14</v>
      </c>
      <c r="I349" s="37" t="s">
        <v>11</v>
      </c>
      <c r="J349" s="37" t="s">
        <v>11</v>
      </c>
      <c r="K349" s="11" t="s">
        <v>11</v>
      </c>
      <c r="L349" s="11" t="s">
        <v>11</v>
      </c>
      <c r="M349" s="11" t="s">
        <v>11</v>
      </c>
      <c r="N349" s="11" t="s">
        <v>14</v>
      </c>
      <c r="O349" s="11" t="str">
        <f t="shared" si="5"/>
        <v>non concerné</v>
      </c>
      <c r="P349" s="67" t="str">
        <f>IF(octime[[#This Row],[Service concerné ?]]="non concerné","",SUBSTITUTE(octime[[#This Row],[Libellé de l''horaire]],"Hor. à la carte  ",""))</f>
        <v/>
      </c>
      <c r="Q349" s="41" t="str">
        <f>IFERROR(IF(O349&lt;&gt;"non concerné",CONCATENATE(D349," ",VLOOKUP(O349,Parametres!$A:$B,2,FALSE)),""),"")</f>
        <v/>
      </c>
      <c r="R349" s="203" t="str">
        <f>VLOOKUP(CONCATENATE(octime[[#This Row],[Population générique]],octime[[#This Row],[Contrat]]),Parametres!G:H,2,FALSE)</f>
        <v>Ok</v>
      </c>
      <c r="S349" s="7"/>
      <c r="T349" s="7"/>
    </row>
    <row r="350" spans="1:20" s="8" customFormat="1" x14ac:dyDescent="0.25">
      <c r="A350" s="39" t="s">
        <v>376</v>
      </c>
      <c r="B350" s="11" t="s">
        <v>893</v>
      </c>
      <c r="C350" s="11" t="s">
        <v>11</v>
      </c>
      <c r="D350" s="11" t="s">
        <v>5</v>
      </c>
      <c r="E350" s="11" t="s">
        <v>6</v>
      </c>
      <c r="F350" s="11" t="s">
        <v>7</v>
      </c>
      <c r="G350" s="36" t="s">
        <v>491</v>
      </c>
      <c r="H350" s="11" t="s">
        <v>14</v>
      </c>
      <c r="I350" s="37" t="s">
        <v>11</v>
      </c>
      <c r="J350" s="37" t="s">
        <v>11</v>
      </c>
      <c r="K350" s="11" t="s">
        <v>11</v>
      </c>
      <c r="L350" s="11" t="s">
        <v>11</v>
      </c>
      <c r="M350" s="11" t="s">
        <v>11</v>
      </c>
      <c r="N350" s="11" t="s">
        <v>14</v>
      </c>
      <c r="O350" s="11" t="str">
        <f t="shared" si="5"/>
        <v>non concerné</v>
      </c>
      <c r="P350" s="67" t="str">
        <f>IF(octime[[#This Row],[Service concerné ?]]="non concerné","",SUBSTITUTE(octime[[#This Row],[Libellé de l''horaire]],"Hor. à la carte  ",""))</f>
        <v/>
      </c>
      <c r="Q350" s="41" t="str">
        <f>IFERROR(IF(O350&lt;&gt;"non concerné",CONCATENATE(D350," ",VLOOKUP(O350,Parametres!$A:$B,2,FALSE)),""),"")</f>
        <v/>
      </c>
      <c r="R350" s="203" t="str">
        <f>VLOOKUP(CONCATENATE(octime[[#This Row],[Population générique]],octime[[#This Row],[Contrat]]),Parametres!G:H,2,FALSE)</f>
        <v>Ok</v>
      </c>
      <c r="S350" s="7"/>
      <c r="T350" s="7"/>
    </row>
    <row r="351" spans="1:20" s="8" customFormat="1" x14ac:dyDescent="0.25">
      <c r="A351" s="39" t="s">
        <v>438</v>
      </c>
      <c r="B351" s="11" t="s">
        <v>894</v>
      </c>
      <c r="C351" s="11" t="s">
        <v>11</v>
      </c>
      <c r="D351" s="11" t="s">
        <v>5</v>
      </c>
      <c r="E351" s="11" t="s">
        <v>30</v>
      </c>
      <c r="F351" s="11" t="s">
        <v>13</v>
      </c>
      <c r="G351" s="36" t="s">
        <v>491</v>
      </c>
      <c r="H351" s="11" t="s">
        <v>14</v>
      </c>
      <c r="I351" s="37" t="s">
        <v>11</v>
      </c>
      <c r="J351" s="37" t="s">
        <v>11</v>
      </c>
      <c r="K351" s="11" t="s">
        <v>11</v>
      </c>
      <c r="L351" s="11" t="s">
        <v>11</v>
      </c>
      <c r="M351" s="11" t="s">
        <v>11</v>
      </c>
      <c r="N351" s="11" t="s">
        <v>14</v>
      </c>
      <c r="O351" s="11" t="str">
        <f t="shared" si="5"/>
        <v>non concerné</v>
      </c>
      <c r="P351" s="67" t="str">
        <f>IF(octime[[#This Row],[Service concerné ?]]="non concerné","",SUBSTITUTE(octime[[#This Row],[Libellé de l''horaire]],"Hor. à la carte  ",""))</f>
        <v/>
      </c>
      <c r="Q351" s="41" t="str">
        <f>IFERROR(IF(O351&lt;&gt;"non concerné",CONCATENATE(D351," ",VLOOKUP(O351,Parametres!$A:$B,2,FALSE)),""),"")</f>
        <v/>
      </c>
      <c r="R351" s="198" t="str">
        <f>VLOOKUP(CONCATENATE(octime[[#This Row],[Population générique]],octime[[#This Row],[Contrat]]),Parametres!G:H,2,FALSE)</f>
        <v>Anomalie type de contrat</v>
      </c>
      <c r="S351" s="7"/>
      <c r="T351" s="7"/>
    </row>
    <row r="352" spans="1:20" s="8" customFormat="1" x14ac:dyDescent="0.25">
      <c r="A352" s="39">
        <v>11078</v>
      </c>
      <c r="B352" s="11" t="s">
        <v>895</v>
      </c>
      <c r="C352" s="11" t="s">
        <v>175</v>
      </c>
      <c r="D352" s="11" t="s">
        <v>18</v>
      </c>
      <c r="E352" s="11" t="s">
        <v>6</v>
      </c>
      <c r="F352" s="11" t="s">
        <v>7</v>
      </c>
      <c r="G352" s="36" t="s">
        <v>491</v>
      </c>
      <c r="H352" s="11" t="s">
        <v>176</v>
      </c>
      <c r="I352" s="37" t="s">
        <v>11</v>
      </c>
      <c r="J352" s="37">
        <v>6.5</v>
      </c>
      <c r="K352" s="11" t="s">
        <v>9</v>
      </c>
      <c r="L352" s="11" t="s">
        <v>81</v>
      </c>
      <c r="M352" s="11" t="s">
        <v>11</v>
      </c>
      <c r="N352" s="11" t="s">
        <v>330</v>
      </c>
      <c r="O352" s="11" t="str">
        <f t="shared" si="5"/>
        <v>RADM</v>
      </c>
      <c r="P352" s="67" t="str">
        <f>IF(octime[[#This Row],[Service concerné ?]]="non concerné","",SUBSTITUTE(octime[[#This Row],[Libellé de l''horaire]],"Hor. à la carte  ",""))</f>
        <v>07h30 - 14h00</v>
      </c>
      <c r="Q352" s="41" t="str">
        <f>IFERROR(IF(O352&lt;&gt;"non concerné",CONCATENATE(D352," ",VLOOKUP(O352,Parametres!$A:$B,2,FALSE)),""),"")</f>
        <v/>
      </c>
      <c r="R352" s="203" t="str">
        <f>VLOOKUP(CONCATENATE(octime[[#This Row],[Population générique]],octime[[#This Row],[Contrat]]),Parametres!G:H,2,FALSE)</f>
        <v>Ok</v>
      </c>
      <c r="S352" s="7"/>
      <c r="T352" s="7"/>
    </row>
    <row r="353" spans="1:20" s="8" customFormat="1" x14ac:dyDescent="0.25">
      <c r="A353" s="39">
        <v>10187</v>
      </c>
      <c r="B353" s="11" t="s">
        <v>896</v>
      </c>
      <c r="C353" s="11" t="s">
        <v>44</v>
      </c>
      <c r="D353" s="11" t="s">
        <v>16</v>
      </c>
      <c r="E353" s="11" t="s">
        <v>6</v>
      </c>
      <c r="F353" s="11" t="s">
        <v>7</v>
      </c>
      <c r="G353" s="36" t="s">
        <v>491</v>
      </c>
      <c r="H353" s="11" t="s">
        <v>8</v>
      </c>
      <c r="I353" s="37" t="s">
        <v>11</v>
      </c>
      <c r="J353" s="37">
        <v>11.67</v>
      </c>
      <c r="K353" s="11" t="s">
        <v>9</v>
      </c>
      <c r="L353" s="11" t="s">
        <v>45</v>
      </c>
      <c r="M353" s="11" t="s">
        <v>11</v>
      </c>
      <c r="N353" s="11" t="s">
        <v>295</v>
      </c>
      <c r="O353" s="11" t="str">
        <f t="shared" si="5"/>
        <v>USC1</v>
      </c>
      <c r="P353" s="67" t="str">
        <f>IF(octime[[#This Row],[Service concerné ?]]="non concerné","",SUBSTITUTE(octime[[#This Row],[Libellé de l''horaire]],"Hor. à la carte  ",""))</f>
        <v>07h50 - 20h10</v>
      </c>
      <c r="Q353" s="41" t="str">
        <f>IFERROR(IF(O353&lt;&gt;"non concerné",CONCATENATE(D353," ",VLOOKUP(O353,Parametres!$A:$B,2,FALSE)),""),"")</f>
        <v>AIDE SOIGNANT USC1</v>
      </c>
      <c r="R353" s="203" t="str">
        <f>VLOOKUP(CONCATENATE(octime[[#This Row],[Population générique]],octime[[#This Row],[Contrat]]),Parametres!G:H,2,FALSE)</f>
        <v>Ok</v>
      </c>
      <c r="S353" s="7"/>
      <c r="T353" s="7"/>
    </row>
    <row r="354" spans="1:20" s="8" customFormat="1" x14ac:dyDescent="0.25">
      <c r="A354" s="39">
        <v>10298</v>
      </c>
      <c r="B354" s="11" t="s">
        <v>897</v>
      </c>
      <c r="C354" s="11" t="s">
        <v>177</v>
      </c>
      <c r="D354" s="11" t="s">
        <v>18</v>
      </c>
      <c r="E354" s="11" t="s">
        <v>6</v>
      </c>
      <c r="F354" s="11" t="s">
        <v>7</v>
      </c>
      <c r="G354" s="36" t="s">
        <v>491</v>
      </c>
      <c r="H354" s="11" t="s">
        <v>109</v>
      </c>
      <c r="I354" s="37" t="s">
        <v>11</v>
      </c>
      <c r="J354" s="37">
        <v>10</v>
      </c>
      <c r="K354" s="11" t="s">
        <v>11</v>
      </c>
      <c r="L354" s="11" t="s">
        <v>11</v>
      </c>
      <c r="M354" s="11" t="s">
        <v>11</v>
      </c>
      <c r="N354" s="11" t="s">
        <v>315</v>
      </c>
      <c r="O354" s="11" t="str">
        <f t="shared" si="5"/>
        <v>non concerné</v>
      </c>
      <c r="P354" s="67" t="str">
        <f>IF(octime[[#This Row],[Service concerné ?]]="non concerné","",SUBSTITUTE(octime[[#This Row],[Libellé de l''horaire]],"Hor. à la carte  ",""))</f>
        <v/>
      </c>
      <c r="Q354" s="41" t="str">
        <f>IFERROR(IF(O354&lt;&gt;"non concerné",CONCATENATE(D354," ",VLOOKUP(O354,Parametres!$A:$B,2,FALSE)),""),"")</f>
        <v/>
      </c>
      <c r="R354" s="203" t="str">
        <f>VLOOKUP(CONCATENATE(octime[[#This Row],[Population générique]],octime[[#This Row],[Contrat]]),Parametres!G:H,2,FALSE)</f>
        <v>Ok</v>
      </c>
      <c r="S354" s="7"/>
      <c r="T354" s="7"/>
    </row>
    <row r="355" spans="1:20" s="8" customFormat="1" x14ac:dyDescent="0.25">
      <c r="A355" s="39">
        <v>10124</v>
      </c>
      <c r="B355" s="11" t="s">
        <v>898</v>
      </c>
      <c r="C355" s="11" t="s">
        <v>11</v>
      </c>
      <c r="D355" s="11" t="s">
        <v>16</v>
      </c>
      <c r="E355" s="11" t="s">
        <v>29</v>
      </c>
      <c r="F355" s="11" t="s">
        <v>7</v>
      </c>
      <c r="G355" s="36" t="s">
        <v>491</v>
      </c>
      <c r="H355" s="11" t="s">
        <v>14</v>
      </c>
      <c r="I355" s="37" t="s">
        <v>11</v>
      </c>
      <c r="J355" s="37" t="s">
        <v>11</v>
      </c>
      <c r="K355" s="11" t="s">
        <v>11</v>
      </c>
      <c r="L355" s="11" t="s">
        <v>11</v>
      </c>
      <c r="M355" s="11" t="s">
        <v>11</v>
      </c>
      <c r="N355" s="11" t="s">
        <v>14</v>
      </c>
      <c r="O355" s="11" t="str">
        <f t="shared" si="5"/>
        <v>non concerné</v>
      </c>
      <c r="P355" s="67" t="str">
        <f>IF(octime[[#This Row],[Service concerné ?]]="non concerné","",SUBSTITUTE(octime[[#This Row],[Libellé de l''horaire]],"Hor. à la carte  ",""))</f>
        <v/>
      </c>
      <c r="Q355" s="41" t="str">
        <f>IFERROR(IF(O355&lt;&gt;"non concerné",CONCATENATE(D355," ",VLOOKUP(O355,Parametres!$A:$B,2,FALSE)),""),"")</f>
        <v/>
      </c>
      <c r="R355" s="203" t="str">
        <f>VLOOKUP(CONCATENATE(octime[[#This Row],[Population générique]],octime[[#This Row],[Contrat]]),Parametres!G:H,2,FALSE)</f>
        <v>Ok</v>
      </c>
      <c r="S355" s="7"/>
      <c r="T355" s="7"/>
    </row>
    <row r="356" spans="1:20" s="8" customFormat="1" x14ac:dyDescent="0.25">
      <c r="A356" s="39">
        <v>10255</v>
      </c>
      <c r="B356" s="11" t="s">
        <v>899</v>
      </c>
      <c r="C356" s="11" t="s">
        <v>23</v>
      </c>
      <c r="D356" s="11" t="s">
        <v>16</v>
      </c>
      <c r="E356" s="11" t="s">
        <v>6</v>
      </c>
      <c r="F356" s="11" t="s">
        <v>7</v>
      </c>
      <c r="G356" s="36" t="s">
        <v>491</v>
      </c>
      <c r="H356" s="11" t="s">
        <v>24</v>
      </c>
      <c r="I356" s="37" t="s">
        <v>11</v>
      </c>
      <c r="J356" s="37">
        <v>9.5</v>
      </c>
      <c r="K356" s="11" t="s">
        <v>11</v>
      </c>
      <c r="L356" s="11" t="s">
        <v>11</v>
      </c>
      <c r="M356" s="11" t="s">
        <v>11</v>
      </c>
      <c r="N356" s="11" t="s">
        <v>289</v>
      </c>
      <c r="O356" s="11" t="str">
        <f t="shared" si="5"/>
        <v>non concerné</v>
      </c>
      <c r="P356" s="67" t="str">
        <f>IF(octime[[#This Row],[Service concerné ?]]="non concerné","",SUBSTITUTE(octime[[#This Row],[Libellé de l''horaire]],"Hor. à la carte  ",""))</f>
        <v/>
      </c>
      <c r="Q356" s="41" t="str">
        <f>IFERROR(IF(O356&lt;&gt;"non concerné",CONCATENATE(D356," ",VLOOKUP(O356,Parametres!$A:$B,2,FALSE)),""),"")</f>
        <v/>
      </c>
      <c r="R356" s="203" t="str">
        <f>VLOOKUP(CONCATENATE(octime[[#This Row],[Population générique]],octime[[#This Row],[Contrat]]),Parametres!G:H,2,FALSE)</f>
        <v>Ok</v>
      </c>
      <c r="S356" s="7"/>
      <c r="T356" s="7"/>
    </row>
    <row r="357" spans="1:20" s="8" customFormat="1" x14ac:dyDescent="0.25">
      <c r="A357" s="39">
        <v>11763</v>
      </c>
      <c r="B357" s="11" t="s">
        <v>900</v>
      </c>
      <c r="C357" s="11" t="s">
        <v>33</v>
      </c>
      <c r="D357" s="11" t="s">
        <v>5</v>
      </c>
      <c r="E357" s="11" t="s">
        <v>29</v>
      </c>
      <c r="F357" s="11" t="s">
        <v>7</v>
      </c>
      <c r="G357" s="36" t="s">
        <v>491</v>
      </c>
      <c r="H357" s="11" t="s">
        <v>34</v>
      </c>
      <c r="I357" s="37" t="s">
        <v>11</v>
      </c>
      <c r="J357" s="37">
        <v>12</v>
      </c>
      <c r="K357" s="11" t="s">
        <v>11</v>
      </c>
      <c r="L357" s="11" t="s">
        <v>11</v>
      </c>
      <c r="M357" s="11" t="s">
        <v>11</v>
      </c>
      <c r="N357" s="11" t="s">
        <v>289</v>
      </c>
      <c r="O357" s="11" t="str">
        <f t="shared" si="5"/>
        <v>non concerné</v>
      </c>
      <c r="P357" s="67" t="str">
        <f>IF(octime[[#This Row],[Service concerné ?]]="non concerné","",SUBSTITUTE(octime[[#This Row],[Libellé de l''horaire]],"Hor. à la carte  ",""))</f>
        <v/>
      </c>
      <c r="Q357" s="41" t="str">
        <f>IFERROR(IF(O357&lt;&gt;"non concerné",CONCATENATE(D357," ",VLOOKUP(O357,Parametres!$A:$B,2,FALSE)),""),"")</f>
        <v/>
      </c>
      <c r="R357" s="203" t="str">
        <f>VLOOKUP(CONCATENATE(octime[[#This Row],[Population générique]],octime[[#This Row],[Contrat]]),Parametres!G:H,2,FALSE)</f>
        <v>Ok</v>
      </c>
      <c r="S357" s="7"/>
      <c r="T357" s="7"/>
    </row>
    <row r="358" spans="1:20" s="8" customFormat="1" x14ac:dyDescent="0.25">
      <c r="A358" s="39">
        <v>11633</v>
      </c>
      <c r="B358" s="11" t="s">
        <v>901</v>
      </c>
      <c r="C358" s="11" t="s">
        <v>11</v>
      </c>
      <c r="D358" s="11" t="s">
        <v>5</v>
      </c>
      <c r="E358" s="11" t="s">
        <v>12</v>
      </c>
      <c r="F358" s="11" t="s">
        <v>13</v>
      </c>
      <c r="G358" s="36" t="s">
        <v>491</v>
      </c>
      <c r="H358" s="11" t="s">
        <v>14</v>
      </c>
      <c r="I358" s="37" t="s">
        <v>11</v>
      </c>
      <c r="J358" s="37" t="s">
        <v>11</v>
      </c>
      <c r="K358" s="11" t="s">
        <v>11</v>
      </c>
      <c r="L358" s="11" t="s">
        <v>11</v>
      </c>
      <c r="M358" s="11" t="s">
        <v>11</v>
      </c>
      <c r="N358" s="11" t="s">
        <v>14</v>
      </c>
      <c r="O358" s="11" t="str">
        <f t="shared" si="5"/>
        <v>non concerné</v>
      </c>
      <c r="P358" s="67" t="str">
        <f>IF(octime[[#This Row],[Service concerné ?]]="non concerné","",SUBSTITUTE(octime[[#This Row],[Libellé de l''horaire]],"Hor. à la carte  ",""))</f>
        <v/>
      </c>
      <c r="Q358" s="41" t="str">
        <f>IFERROR(IF(O358&lt;&gt;"non concerné",CONCATENATE(D358," ",VLOOKUP(O358,Parametres!$A:$B,2,FALSE)),""),"")</f>
        <v/>
      </c>
      <c r="R358" s="203" t="str">
        <f>VLOOKUP(CONCATENATE(octime[[#This Row],[Population générique]],octime[[#This Row],[Contrat]]),Parametres!G:H,2,FALSE)</f>
        <v>Ok</v>
      </c>
      <c r="S358" s="7"/>
      <c r="T358" s="7"/>
    </row>
    <row r="359" spans="1:20" s="8" customFormat="1" x14ac:dyDescent="0.25">
      <c r="A359" s="39">
        <v>11416</v>
      </c>
      <c r="B359" s="11" t="s">
        <v>902</v>
      </c>
      <c r="C359" s="11" t="s">
        <v>48</v>
      </c>
      <c r="D359" s="11" t="s">
        <v>16</v>
      </c>
      <c r="E359" s="11" t="s">
        <v>12</v>
      </c>
      <c r="F359" s="11" t="s">
        <v>13</v>
      </c>
      <c r="G359" s="36" t="s">
        <v>491</v>
      </c>
      <c r="H359" s="11" t="s">
        <v>34</v>
      </c>
      <c r="I359" s="37">
        <v>12</v>
      </c>
      <c r="J359" s="37">
        <v>12</v>
      </c>
      <c r="K359" s="11" t="s">
        <v>9</v>
      </c>
      <c r="L359" s="11" t="s">
        <v>36</v>
      </c>
      <c r="M359" s="11" t="s">
        <v>11</v>
      </c>
      <c r="N359" s="11" t="s">
        <v>300</v>
      </c>
      <c r="O359" s="11" t="str">
        <f t="shared" si="5"/>
        <v>USN3</v>
      </c>
      <c r="P359" s="67" t="str">
        <f>IF(octime[[#This Row],[Service concerné ?]]="non concerné","",SUBSTITUTE(octime[[#This Row],[Libellé de l''horaire]],"Hor. à la carte  ",""))</f>
        <v>20h00 - 08h00</v>
      </c>
      <c r="Q359" s="41" t="str">
        <f>IFERROR(IF(O359&lt;&gt;"non concerné",CONCATENATE(D359," ",VLOOKUP(O359,Parametres!$A:$B,2,FALSE)),""),"")</f>
        <v>AIDE SOIGNANT USC3N</v>
      </c>
      <c r="R359" s="203" t="str">
        <f>VLOOKUP(CONCATENATE(octime[[#This Row],[Population générique]],octime[[#This Row],[Contrat]]),Parametres!G:H,2,FALSE)</f>
        <v>Ok</v>
      </c>
      <c r="S359" s="7"/>
      <c r="T359" s="7"/>
    </row>
    <row r="360" spans="1:20" s="8" customFormat="1" x14ac:dyDescent="0.25">
      <c r="A360" s="39">
        <v>10219</v>
      </c>
      <c r="B360" s="11" t="s">
        <v>903</v>
      </c>
      <c r="C360" s="11" t="s">
        <v>346</v>
      </c>
      <c r="D360" s="11" t="s">
        <v>16</v>
      </c>
      <c r="E360" s="11" t="s">
        <v>6</v>
      </c>
      <c r="F360" s="11" t="s">
        <v>7</v>
      </c>
      <c r="G360" s="36" t="s">
        <v>491</v>
      </c>
      <c r="H360" s="11" t="s">
        <v>347</v>
      </c>
      <c r="I360" s="37" t="s">
        <v>11</v>
      </c>
      <c r="J360" s="37">
        <v>11.5</v>
      </c>
      <c r="K360" s="11" t="s">
        <v>9</v>
      </c>
      <c r="L360" s="11" t="s">
        <v>388</v>
      </c>
      <c r="M360" s="11" t="s">
        <v>11</v>
      </c>
      <c r="N360" s="11" t="s">
        <v>474</v>
      </c>
      <c r="O360" s="11" t="str">
        <f t="shared" si="5"/>
        <v>ENDA</v>
      </c>
      <c r="P360" s="67" t="str">
        <f>IF(octime[[#This Row],[Service concerné ?]]="non concerné","",SUBSTITUTE(octime[[#This Row],[Libellé de l''horaire]],"Hor. à la carte  ",""))</f>
        <v>07h00 - 19h15</v>
      </c>
      <c r="Q360" s="41" t="str">
        <f>IFERROR(IF(O360&lt;&gt;"non concerné",CONCATENATE(D360," ",VLOOKUP(O360,Parametres!$A:$B,2,FALSE)),""),"")</f>
        <v>AIDE SOIGNANT ENDO</v>
      </c>
      <c r="R360" s="203" t="str">
        <f>VLOOKUP(CONCATENATE(octime[[#This Row],[Population générique]],octime[[#This Row],[Contrat]]),Parametres!G:H,2,FALSE)</f>
        <v>Ok</v>
      </c>
      <c r="S360" s="7"/>
      <c r="T360" s="7"/>
    </row>
    <row r="361" spans="1:20" s="8" customFormat="1" x14ac:dyDescent="0.25">
      <c r="A361" s="39">
        <v>11541</v>
      </c>
      <c r="B361" s="11" t="s">
        <v>904</v>
      </c>
      <c r="C361" s="11" t="s">
        <v>11</v>
      </c>
      <c r="D361" s="11" t="s">
        <v>16</v>
      </c>
      <c r="E361" s="11" t="s">
        <v>12</v>
      </c>
      <c r="F361" s="11" t="s">
        <v>13</v>
      </c>
      <c r="G361" s="36" t="s">
        <v>491</v>
      </c>
      <c r="H361" s="11" t="s">
        <v>14</v>
      </c>
      <c r="I361" s="37" t="s">
        <v>11</v>
      </c>
      <c r="J361" s="37" t="s">
        <v>11</v>
      </c>
      <c r="K361" s="11" t="s">
        <v>11</v>
      </c>
      <c r="L361" s="11" t="s">
        <v>11</v>
      </c>
      <c r="M361" s="11" t="s">
        <v>11</v>
      </c>
      <c r="N361" s="11" t="s">
        <v>14</v>
      </c>
      <c r="O361" s="11" t="str">
        <f t="shared" si="5"/>
        <v>non concerné</v>
      </c>
      <c r="P361" s="67" t="str">
        <f>IF(octime[[#This Row],[Service concerné ?]]="non concerné","",SUBSTITUTE(octime[[#This Row],[Libellé de l''horaire]],"Hor. à la carte  ",""))</f>
        <v/>
      </c>
      <c r="Q361" s="41" t="str">
        <f>IFERROR(IF(O361&lt;&gt;"non concerné",CONCATENATE(D361," ",VLOOKUP(O361,Parametres!$A:$B,2,FALSE)),""),"")</f>
        <v/>
      </c>
      <c r="R361" s="203" t="str">
        <f>VLOOKUP(CONCATENATE(octime[[#This Row],[Population générique]],octime[[#This Row],[Contrat]]),Parametres!G:H,2,FALSE)</f>
        <v>Ok</v>
      </c>
      <c r="S361" s="7"/>
      <c r="T361" s="7"/>
    </row>
    <row r="362" spans="1:20" s="8" customFormat="1" x14ac:dyDescent="0.25">
      <c r="A362" s="39">
        <v>10278</v>
      </c>
      <c r="B362" s="11" t="s">
        <v>905</v>
      </c>
      <c r="C362" s="11" t="s">
        <v>11</v>
      </c>
      <c r="D362" s="11" t="s">
        <v>5</v>
      </c>
      <c r="E362" s="11" t="s">
        <v>6</v>
      </c>
      <c r="F362" s="11" t="s">
        <v>7</v>
      </c>
      <c r="G362" s="36" t="s">
        <v>491</v>
      </c>
      <c r="H362" s="11" t="s">
        <v>14</v>
      </c>
      <c r="I362" s="37" t="s">
        <v>11</v>
      </c>
      <c r="J362" s="37" t="s">
        <v>11</v>
      </c>
      <c r="K362" s="11" t="s">
        <v>11</v>
      </c>
      <c r="L362" s="11" t="s">
        <v>11</v>
      </c>
      <c r="M362" s="11" t="s">
        <v>11</v>
      </c>
      <c r="N362" s="11" t="s">
        <v>289</v>
      </c>
      <c r="O362" s="11" t="str">
        <f t="shared" si="5"/>
        <v>non concerné</v>
      </c>
      <c r="P362" s="67" t="str">
        <f>IF(octime[[#This Row],[Service concerné ?]]="non concerné","",SUBSTITUTE(octime[[#This Row],[Libellé de l''horaire]],"Hor. à la carte  ",""))</f>
        <v/>
      </c>
      <c r="Q362" s="41" t="str">
        <f>IFERROR(IF(O362&lt;&gt;"non concerné",CONCATENATE(D362," ",VLOOKUP(O362,Parametres!$A:$B,2,FALSE)),""),"")</f>
        <v/>
      </c>
      <c r="R362" s="203" t="str">
        <f>VLOOKUP(CONCATENATE(octime[[#This Row],[Population générique]],octime[[#This Row],[Contrat]]),Parametres!G:H,2,FALSE)</f>
        <v>Ok</v>
      </c>
      <c r="S362" s="7"/>
      <c r="T362" s="7"/>
    </row>
    <row r="363" spans="1:20" s="8" customFormat="1" x14ac:dyDescent="0.25">
      <c r="A363" s="39">
        <v>11486</v>
      </c>
      <c r="B363" s="11" t="s">
        <v>906</v>
      </c>
      <c r="C363" s="11" t="s">
        <v>179</v>
      </c>
      <c r="D363" s="11" t="s">
        <v>18</v>
      </c>
      <c r="E363" s="11" t="s">
        <v>6</v>
      </c>
      <c r="F363" s="11" t="s">
        <v>13</v>
      </c>
      <c r="G363" s="36" t="s">
        <v>491</v>
      </c>
      <c r="H363" s="11" t="s">
        <v>55</v>
      </c>
      <c r="I363" s="37" t="s">
        <v>11</v>
      </c>
      <c r="J363" s="37">
        <v>7</v>
      </c>
      <c r="K363" s="11" t="s">
        <v>20</v>
      </c>
      <c r="L363" s="11" t="s">
        <v>178</v>
      </c>
      <c r="M363" s="11" t="s">
        <v>180</v>
      </c>
      <c r="N363" s="11" t="s">
        <v>331</v>
      </c>
      <c r="O363" s="11" t="str">
        <f t="shared" si="5"/>
        <v>PMS1</v>
      </c>
      <c r="P363" s="67" t="str">
        <f>IF(octime[[#This Row],[Service concerné ?]]="non concerné","",SUBSTITUTE(octime[[#This Row],[Libellé de l''horaire]],"Hor. à la carte  ",""))</f>
        <v>09h00 - 13h00 / 14h00 - 17h00</v>
      </c>
      <c r="Q363" s="41" t="str">
        <f>IFERROR(IF(O363&lt;&gt;"non concerné",CONCATENATE(D363," ",VLOOKUP(O363,Parametres!$A:$B,2,FALSE)),""),"")</f>
        <v/>
      </c>
      <c r="R363" s="203" t="str">
        <f>VLOOKUP(CONCATENATE(octime[[#This Row],[Population générique]],octime[[#This Row],[Contrat]]),Parametres!G:H,2,FALSE)</f>
        <v>Ok</v>
      </c>
      <c r="S363" s="7"/>
      <c r="T363" s="7"/>
    </row>
    <row r="364" spans="1:20" s="8" customFormat="1" x14ac:dyDescent="0.25">
      <c r="A364" s="39">
        <v>30002</v>
      </c>
      <c r="B364" s="11" t="s">
        <v>907</v>
      </c>
      <c r="C364" s="11" t="s">
        <v>520</v>
      </c>
      <c r="D364" s="11" t="s">
        <v>18</v>
      </c>
      <c r="E364" s="11" t="s">
        <v>6</v>
      </c>
      <c r="F364" s="11" t="s">
        <v>7</v>
      </c>
      <c r="G364" s="36" t="s">
        <v>491</v>
      </c>
      <c r="H364" s="11" t="s">
        <v>128</v>
      </c>
      <c r="I364" s="37" t="s">
        <v>11</v>
      </c>
      <c r="J364" s="37">
        <v>10.5</v>
      </c>
      <c r="K364" s="11" t="s">
        <v>11</v>
      </c>
      <c r="L364" s="11" t="s">
        <v>11</v>
      </c>
      <c r="M364" s="11" t="s">
        <v>11</v>
      </c>
      <c r="N364" s="11" t="s">
        <v>289</v>
      </c>
      <c r="O364" s="11" t="str">
        <f t="shared" si="5"/>
        <v>non concerné</v>
      </c>
      <c r="P364" s="67" t="str">
        <f>IF(octime[[#This Row],[Service concerné ?]]="non concerné","",SUBSTITUTE(octime[[#This Row],[Libellé de l''horaire]],"Hor. à la carte  ",""))</f>
        <v/>
      </c>
      <c r="Q364" s="41" t="str">
        <f>IFERROR(IF(O364&lt;&gt;"non concerné",CONCATENATE(D364," ",VLOOKUP(O364,Parametres!$A:$B,2,FALSE)),""),"")</f>
        <v/>
      </c>
      <c r="R364" s="203" t="str">
        <f>VLOOKUP(CONCATENATE(octime[[#This Row],[Population générique]],octime[[#This Row],[Contrat]]),Parametres!G:H,2,FALSE)</f>
        <v>Ok</v>
      </c>
      <c r="S364" s="7"/>
      <c r="T364" s="7"/>
    </row>
    <row r="365" spans="1:20" s="8" customFormat="1" x14ac:dyDescent="0.25">
      <c r="A365" s="39">
        <v>10172</v>
      </c>
      <c r="B365" s="11" t="s">
        <v>908</v>
      </c>
      <c r="C365" s="11" t="s">
        <v>46</v>
      </c>
      <c r="D365" s="11" t="s">
        <v>5</v>
      </c>
      <c r="E365" s="11" t="s">
        <v>6</v>
      </c>
      <c r="F365" s="11" t="s">
        <v>7</v>
      </c>
      <c r="G365" s="36" t="s">
        <v>491</v>
      </c>
      <c r="H365" s="11" t="s">
        <v>8</v>
      </c>
      <c r="I365" s="37" t="s">
        <v>11</v>
      </c>
      <c r="J365" s="37">
        <v>11.67</v>
      </c>
      <c r="K365" s="11" t="s">
        <v>11</v>
      </c>
      <c r="L365" s="11" t="s">
        <v>11</v>
      </c>
      <c r="M365" s="11" t="s">
        <v>11</v>
      </c>
      <c r="N365" s="11" t="s">
        <v>289</v>
      </c>
      <c r="O365" s="11" t="str">
        <f t="shared" si="5"/>
        <v>non concerné</v>
      </c>
      <c r="P365" s="67" t="str">
        <f>IF(octime[[#This Row],[Service concerné ?]]="non concerné","",SUBSTITUTE(octime[[#This Row],[Libellé de l''horaire]],"Hor. à la carte  ",""))</f>
        <v/>
      </c>
      <c r="Q365" s="41" t="str">
        <f>IFERROR(IF(O365&lt;&gt;"non concerné",CONCATENATE(D365," ",VLOOKUP(O365,Parametres!$A:$B,2,FALSE)),""),"")</f>
        <v/>
      </c>
      <c r="R365" s="203" t="str">
        <f>VLOOKUP(CONCATENATE(octime[[#This Row],[Population générique]],octime[[#This Row],[Contrat]]),Parametres!G:H,2,FALSE)</f>
        <v>Ok</v>
      </c>
      <c r="S365" s="7"/>
      <c r="T365" s="7"/>
    </row>
    <row r="366" spans="1:20" s="8" customFormat="1" x14ac:dyDescent="0.25">
      <c r="A366" s="39" t="s">
        <v>181</v>
      </c>
      <c r="B366" s="11" t="s">
        <v>909</v>
      </c>
      <c r="C366" s="11" t="s">
        <v>48</v>
      </c>
      <c r="D366" s="11" t="s">
        <v>5</v>
      </c>
      <c r="E366" s="11" t="s">
        <v>6</v>
      </c>
      <c r="F366" s="11" t="s">
        <v>13</v>
      </c>
      <c r="G366" s="36" t="s">
        <v>491</v>
      </c>
      <c r="H366" s="11" t="s">
        <v>34</v>
      </c>
      <c r="I366" s="37" t="s">
        <v>11</v>
      </c>
      <c r="J366" s="37">
        <v>12</v>
      </c>
      <c r="K366" s="11" t="s">
        <v>11</v>
      </c>
      <c r="L366" s="11" t="s">
        <v>11</v>
      </c>
      <c r="M366" s="11" t="s">
        <v>11</v>
      </c>
      <c r="N366" s="11" t="s">
        <v>309</v>
      </c>
      <c r="O366" s="11" t="str">
        <f t="shared" si="5"/>
        <v>non concerné</v>
      </c>
      <c r="P366" s="67" t="str">
        <f>IF(octime[[#This Row],[Service concerné ?]]="non concerné","",SUBSTITUTE(octime[[#This Row],[Libellé de l''horaire]],"Hor. à la carte  ",""))</f>
        <v/>
      </c>
      <c r="Q366" s="41" t="str">
        <f>IFERROR(IF(O366&lt;&gt;"non concerné",CONCATENATE(D366," ",VLOOKUP(O366,Parametres!$A:$B,2,FALSE)),""),"")</f>
        <v/>
      </c>
      <c r="R366" s="203" t="str">
        <f>VLOOKUP(CONCATENATE(octime[[#This Row],[Population générique]],octime[[#This Row],[Contrat]]),Parametres!G:H,2,FALSE)</f>
        <v>Ok</v>
      </c>
      <c r="S366" s="7"/>
      <c r="T366" s="7"/>
    </row>
    <row r="367" spans="1:20" s="8" customFormat="1" x14ac:dyDescent="0.25">
      <c r="A367" s="39" t="s">
        <v>182</v>
      </c>
      <c r="B367" s="11" t="s">
        <v>910</v>
      </c>
      <c r="C367" s="11" t="s">
        <v>88</v>
      </c>
      <c r="D367" s="11" t="s">
        <v>16</v>
      </c>
      <c r="E367" s="11" t="s">
        <v>6</v>
      </c>
      <c r="F367" s="11" t="s">
        <v>13</v>
      </c>
      <c r="G367" s="36" t="s">
        <v>491</v>
      </c>
      <c r="H367" s="11" t="s">
        <v>34</v>
      </c>
      <c r="I367" s="37" t="s">
        <v>11</v>
      </c>
      <c r="J367" s="37">
        <v>12</v>
      </c>
      <c r="K367" s="11" t="s">
        <v>11</v>
      </c>
      <c r="L367" s="11" t="s">
        <v>11</v>
      </c>
      <c r="M367" s="11" t="s">
        <v>11</v>
      </c>
      <c r="N367" s="11" t="s">
        <v>309</v>
      </c>
      <c r="O367" s="11" t="str">
        <f t="shared" si="5"/>
        <v>non concerné</v>
      </c>
      <c r="P367" s="67" t="str">
        <f>IF(octime[[#This Row],[Service concerné ?]]="non concerné","",SUBSTITUTE(octime[[#This Row],[Libellé de l''horaire]],"Hor. à la carte  ",""))</f>
        <v/>
      </c>
      <c r="Q367" s="41" t="str">
        <f>IFERROR(IF(O367&lt;&gt;"non concerné",CONCATENATE(D367," ",VLOOKUP(O367,Parametres!$A:$B,2,FALSE)),""),"")</f>
        <v/>
      </c>
      <c r="R367" s="203" t="str">
        <f>VLOOKUP(CONCATENATE(octime[[#This Row],[Population générique]],octime[[#This Row],[Contrat]]),Parametres!G:H,2,FALSE)</f>
        <v>Ok</v>
      </c>
      <c r="S367" s="7"/>
      <c r="T367" s="7"/>
    </row>
    <row r="368" spans="1:20" s="8" customFormat="1" x14ac:dyDescent="0.25">
      <c r="A368" s="39" t="s">
        <v>183</v>
      </c>
      <c r="B368" s="11" t="s">
        <v>911</v>
      </c>
      <c r="C368" s="11" t="s">
        <v>11</v>
      </c>
      <c r="D368" s="11" t="s">
        <v>16</v>
      </c>
      <c r="E368" s="11" t="s">
        <v>6</v>
      </c>
      <c r="F368" s="11" t="s">
        <v>13</v>
      </c>
      <c r="G368" s="36" t="s">
        <v>491</v>
      </c>
      <c r="H368" s="11" t="s">
        <v>14</v>
      </c>
      <c r="I368" s="37" t="s">
        <v>11</v>
      </c>
      <c r="J368" s="37" t="s">
        <v>11</v>
      </c>
      <c r="K368" s="11" t="s">
        <v>11</v>
      </c>
      <c r="L368" s="11" t="s">
        <v>11</v>
      </c>
      <c r="M368" s="11" t="s">
        <v>11</v>
      </c>
      <c r="N368" s="11" t="s">
        <v>14</v>
      </c>
      <c r="O368" s="11" t="str">
        <f t="shared" si="5"/>
        <v>non concerné</v>
      </c>
      <c r="P368" s="67" t="str">
        <f>IF(octime[[#This Row],[Service concerné ?]]="non concerné","",SUBSTITUTE(octime[[#This Row],[Libellé de l''horaire]],"Hor. à la carte  ",""))</f>
        <v/>
      </c>
      <c r="Q368" s="41" t="str">
        <f>IFERROR(IF(O368&lt;&gt;"non concerné",CONCATENATE(D368," ",VLOOKUP(O368,Parametres!$A:$B,2,FALSE)),""),"")</f>
        <v/>
      </c>
      <c r="R368" s="203" t="str">
        <f>VLOOKUP(CONCATENATE(octime[[#This Row],[Population générique]],octime[[#This Row],[Contrat]]),Parametres!G:H,2,FALSE)</f>
        <v>Ok</v>
      </c>
      <c r="S368" s="7"/>
      <c r="T368" s="7"/>
    </row>
    <row r="369" spans="1:20" s="8" customFormat="1" x14ac:dyDescent="0.25">
      <c r="A369" s="39" t="s">
        <v>184</v>
      </c>
      <c r="B369" s="11" t="s">
        <v>912</v>
      </c>
      <c r="C369" s="11" t="s">
        <v>11</v>
      </c>
      <c r="D369" s="11" t="s">
        <v>16</v>
      </c>
      <c r="E369" s="11" t="s">
        <v>6</v>
      </c>
      <c r="F369" s="11" t="s">
        <v>13</v>
      </c>
      <c r="G369" s="36" t="s">
        <v>491</v>
      </c>
      <c r="H369" s="11" t="s">
        <v>14</v>
      </c>
      <c r="I369" s="37" t="s">
        <v>11</v>
      </c>
      <c r="J369" s="37" t="s">
        <v>11</v>
      </c>
      <c r="K369" s="11" t="s">
        <v>11</v>
      </c>
      <c r="L369" s="11" t="s">
        <v>11</v>
      </c>
      <c r="M369" s="11" t="s">
        <v>11</v>
      </c>
      <c r="N369" s="11" t="s">
        <v>14</v>
      </c>
      <c r="O369" s="11" t="str">
        <f t="shared" si="5"/>
        <v>non concerné</v>
      </c>
      <c r="P369" s="67" t="str">
        <f>IF(octime[[#This Row],[Service concerné ?]]="non concerné","",SUBSTITUTE(octime[[#This Row],[Libellé de l''horaire]],"Hor. à la carte  ",""))</f>
        <v/>
      </c>
      <c r="Q369" s="41" t="str">
        <f>IFERROR(IF(O369&lt;&gt;"non concerné",CONCATENATE(D369," ",VLOOKUP(O369,Parametres!$A:$B,2,FALSE)),""),"")</f>
        <v/>
      </c>
      <c r="R369" s="203" t="str">
        <f>VLOOKUP(CONCATENATE(octime[[#This Row],[Population générique]],octime[[#This Row],[Contrat]]),Parametres!G:H,2,FALSE)</f>
        <v>Ok</v>
      </c>
      <c r="S369" s="7"/>
      <c r="T369" s="7"/>
    </row>
    <row r="370" spans="1:20" s="8" customFormat="1" x14ac:dyDescent="0.25">
      <c r="A370" s="39" t="s">
        <v>185</v>
      </c>
      <c r="B370" s="11" t="s">
        <v>913</v>
      </c>
      <c r="C370" s="11" t="s">
        <v>11</v>
      </c>
      <c r="D370" s="11" t="s">
        <v>16</v>
      </c>
      <c r="E370" s="11" t="s">
        <v>6</v>
      </c>
      <c r="F370" s="11" t="s">
        <v>13</v>
      </c>
      <c r="G370" s="36" t="s">
        <v>491</v>
      </c>
      <c r="H370" s="11" t="s">
        <v>14</v>
      </c>
      <c r="I370" s="37" t="s">
        <v>11</v>
      </c>
      <c r="J370" s="37" t="s">
        <v>11</v>
      </c>
      <c r="K370" s="11" t="s">
        <v>11</v>
      </c>
      <c r="L370" s="11" t="s">
        <v>11</v>
      </c>
      <c r="M370" s="11" t="s">
        <v>11</v>
      </c>
      <c r="N370" s="11" t="s">
        <v>14</v>
      </c>
      <c r="O370" s="11" t="str">
        <f t="shared" si="5"/>
        <v>non concerné</v>
      </c>
      <c r="P370" s="67" t="str">
        <f>IF(octime[[#This Row],[Service concerné ?]]="non concerné","",SUBSTITUTE(octime[[#This Row],[Libellé de l''horaire]],"Hor. à la carte  ",""))</f>
        <v/>
      </c>
      <c r="Q370" s="41" t="str">
        <f>IFERROR(IF(O370&lt;&gt;"non concerné",CONCATENATE(D370," ",VLOOKUP(O370,Parametres!$A:$B,2,FALSE)),""),"")</f>
        <v/>
      </c>
      <c r="R370" s="203" t="str">
        <f>VLOOKUP(CONCATENATE(octime[[#This Row],[Population générique]],octime[[#This Row],[Contrat]]),Parametres!G:H,2,FALSE)</f>
        <v>Ok</v>
      </c>
      <c r="S370" s="7"/>
      <c r="T370" s="7"/>
    </row>
    <row r="371" spans="1:20" s="8" customFormat="1" x14ac:dyDescent="0.25">
      <c r="A371" s="39" t="s">
        <v>186</v>
      </c>
      <c r="B371" s="11" t="s">
        <v>914</v>
      </c>
      <c r="C371" s="11" t="s">
        <v>11</v>
      </c>
      <c r="D371" s="11" t="s">
        <v>16</v>
      </c>
      <c r="E371" s="11" t="s">
        <v>6</v>
      </c>
      <c r="F371" s="11" t="s">
        <v>13</v>
      </c>
      <c r="G371" s="36" t="s">
        <v>491</v>
      </c>
      <c r="H371" s="11" t="s">
        <v>14</v>
      </c>
      <c r="I371" s="37" t="s">
        <v>11</v>
      </c>
      <c r="J371" s="37" t="s">
        <v>11</v>
      </c>
      <c r="K371" s="11" t="s">
        <v>11</v>
      </c>
      <c r="L371" s="11" t="s">
        <v>11</v>
      </c>
      <c r="M371" s="11" t="s">
        <v>11</v>
      </c>
      <c r="N371" s="11" t="s">
        <v>14</v>
      </c>
      <c r="O371" s="11" t="str">
        <f t="shared" si="5"/>
        <v>non concerné</v>
      </c>
      <c r="P371" s="67" t="str">
        <f>IF(octime[[#This Row],[Service concerné ?]]="non concerné","",SUBSTITUTE(octime[[#This Row],[Libellé de l''horaire]],"Hor. à la carte  ",""))</f>
        <v/>
      </c>
      <c r="Q371" s="41" t="str">
        <f>IFERROR(IF(O371&lt;&gt;"non concerné",CONCATENATE(D371," ",VLOOKUP(O371,Parametres!$A:$B,2,FALSE)),""),"")</f>
        <v/>
      </c>
      <c r="R371" s="203" t="str">
        <f>VLOOKUP(CONCATENATE(octime[[#This Row],[Population générique]],octime[[#This Row],[Contrat]]),Parametres!G:H,2,FALSE)</f>
        <v>Ok</v>
      </c>
      <c r="S371" s="7"/>
      <c r="T371" s="7"/>
    </row>
    <row r="372" spans="1:20" s="8" customFormat="1" x14ac:dyDescent="0.25">
      <c r="A372" s="39" t="s">
        <v>188</v>
      </c>
      <c r="B372" s="11" t="s">
        <v>915</v>
      </c>
      <c r="C372" s="11" t="s">
        <v>48</v>
      </c>
      <c r="D372" s="11" t="s">
        <v>16</v>
      </c>
      <c r="E372" s="11" t="s">
        <v>6</v>
      </c>
      <c r="F372" s="11" t="s">
        <v>13</v>
      </c>
      <c r="G372" s="36" t="s">
        <v>491</v>
      </c>
      <c r="H372" s="11" t="s">
        <v>34</v>
      </c>
      <c r="I372" s="37" t="s">
        <v>11</v>
      </c>
      <c r="J372" s="37">
        <v>12</v>
      </c>
      <c r="K372" s="11" t="s">
        <v>11</v>
      </c>
      <c r="L372" s="11" t="s">
        <v>11</v>
      </c>
      <c r="M372" s="11" t="s">
        <v>11</v>
      </c>
      <c r="N372" s="11" t="s">
        <v>309</v>
      </c>
      <c r="O372" s="11" t="str">
        <f t="shared" si="5"/>
        <v>non concerné</v>
      </c>
      <c r="P372" s="67" t="str">
        <f>IF(octime[[#This Row],[Service concerné ?]]="non concerné","",SUBSTITUTE(octime[[#This Row],[Libellé de l''horaire]],"Hor. à la carte  ",""))</f>
        <v/>
      </c>
      <c r="Q372" s="41" t="str">
        <f>IFERROR(IF(O372&lt;&gt;"non concerné",CONCATENATE(D372," ",VLOOKUP(O372,Parametres!$A:$B,2,FALSE)),""),"")</f>
        <v/>
      </c>
      <c r="R372" s="203" t="str">
        <f>VLOOKUP(CONCATENATE(octime[[#This Row],[Population générique]],octime[[#This Row],[Contrat]]),Parametres!G:H,2,FALSE)</f>
        <v>Ok</v>
      </c>
      <c r="S372" s="7"/>
      <c r="T372" s="7"/>
    </row>
    <row r="373" spans="1:20" s="8" customFormat="1" x14ac:dyDescent="0.25">
      <c r="A373" s="39" t="s">
        <v>189</v>
      </c>
      <c r="B373" s="11" t="s">
        <v>916</v>
      </c>
      <c r="C373" s="11" t="s">
        <v>11</v>
      </c>
      <c r="D373" s="11" t="s">
        <v>16</v>
      </c>
      <c r="E373" s="11" t="s">
        <v>6</v>
      </c>
      <c r="F373" s="11" t="s">
        <v>13</v>
      </c>
      <c r="G373" s="36" t="s">
        <v>491</v>
      </c>
      <c r="H373" s="11" t="s">
        <v>14</v>
      </c>
      <c r="I373" s="37" t="s">
        <v>11</v>
      </c>
      <c r="J373" s="37" t="s">
        <v>11</v>
      </c>
      <c r="K373" s="11" t="s">
        <v>11</v>
      </c>
      <c r="L373" s="11" t="s">
        <v>11</v>
      </c>
      <c r="M373" s="11" t="s">
        <v>11</v>
      </c>
      <c r="N373" s="11" t="s">
        <v>14</v>
      </c>
      <c r="O373" s="11" t="str">
        <f t="shared" si="5"/>
        <v>non concerné</v>
      </c>
      <c r="P373" s="67" t="str">
        <f>IF(octime[[#This Row],[Service concerné ?]]="non concerné","",SUBSTITUTE(octime[[#This Row],[Libellé de l''horaire]],"Hor. à la carte  ",""))</f>
        <v/>
      </c>
      <c r="Q373" s="41" t="str">
        <f>IFERROR(IF(O373&lt;&gt;"non concerné",CONCATENATE(D373," ",VLOOKUP(O373,Parametres!$A:$B,2,FALSE)),""),"")</f>
        <v/>
      </c>
      <c r="R373" s="203" t="str">
        <f>VLOOKUP(CONCATENATE(octime[[#This Row],[Population générique]],octime[[#This Row],[Contrat]]),Parametres!G:H,2,FALSE)</f>
        <v>Ok</v>
      </c>
      <c r="S373" s="7"/>
      <c r="T373" s="7"/>
    </row>
    <row r="374" spans="1:20" s="8" customFormat="1" x14ac:dyDescent="0.25">
      <c r="A374" s="39" t="s">
        <v>190</v>
      </c>
      <c r="B374" s="11" t="s">
        <v>917</v>
      </c>
      <c r="C374" s="11" t="s">
        <v>11</v>
      </c>
      <c r="D374" s="11" t="s">
        <v>16</v>
      </c>
      <c r="E374" s="11" t="s">
        <v>6</v>
      </c>
      <c r="F374" s="11" t="s">
        <v>13</v>
      </c>
      <c r="G374" s="36" t="s">
        <v>491</v>
      </c>
      <c r="H374" s="11" t="s">
        <v>14</v>
      </c>
      <c r="I374" s="37" t="s">
        <v>11</v>
      </c>
      <c r="J374" s="37" t="s">
        <v>11</v>
      </c>
      <c r="K374" s="11" t="s">
        <v>11</v>
      </c>
      <c r="L374" s="11" t="s">
        <v>11</v>
      </c>
      <c r="M374" s="11" t="s">
        <v>11</v>
      </c>
      <c r="N374" s="11" t="s">
        <v>14</v>
      </c>
      <c r="O374" s="11" t="str">
        <f t="shared" si="5"/>
        <v>non concerné</v>
      </c>
      <c r="P374" s="67" t="str">
        <f>IF(octime[[#This Row],[Service concerné ?]]="non concerné","",SUBSTITUTE(octime[[#This Row],[Libellé de l''horaire]],"Hor. à la carte  ",""))</f>
        <v/>
      </c>
      <c r="Q374" s="41" t="str">
        <f>IFERROR(IF(O374&lt;&gt;"non concerné",CONCATENATE(D374," ",VLOOKUP(O374,Parametres!$A:$B,2,FALSE)),""),"")</f>
        <v/>
      </c>
      <c r="R374" s="203" t="str">
        <f>VLOOKUP(CONCATENATE(octime[[#This Row],[Population générique]],octime[[#This Row],[Contrat]]),Parametres!G:H,2,FALSE)</f>
        <v>Ok</v>
      </c>
      <c r="S374" s="7"/>
      <c r="T374" s="7"/>
    </row>
    <row r="375" spans="1:20" s="8" customFormat="1" x14ac:dyDescent="0.25">
      <c r="A375" s="39" t="s">
        <v>191</v>
      </c>
      <c r="B375" s="11" t="s">
        <v>918</v>
      </c>
      <c r="C375" s="11" t="s">
        <v>11</v>
      </c>
      <c r="D375" s="11" t="s">
        <v>18</v>
      </c>
      <c r="E375" s="11" t="s">
        <v>6</v>
      </c>
      <c r="F375" s="11" t="s">
        <v>13</v>
      </c>
      <c r="G375" s="36" t="s">
        <v>491</v>
      </c>
      <c r="H375" s="11" t="s">
        <v>14</v>
      </c>
      <c r="I375" s="37" t="s">
        <v>11</v>
      </c>
      <c r="J375" s="37" t="s">
        <v>11</v>
      </c>
      <c r="K375" s="11" t="s">
        <v>11</v>
      </c>
      <c r="L375" s="11" t="s">
        <v>11</v>
      </c>
      <c r="M375" s="11" t="s">
        <v>11</v>
      </c>
      <c r="N375" s="11" t="s">
        <v>14</v>
      </c>
      <c r="O375" s="11" t="str">
        <f t="shared" si="5"/>
        <v>non concerné</v>
      </c>
      <c r="P375" s="67" t="str">
        <f>IF(octime[[#This Row],[Service concerné ?]]="non concerné","",SUBSTITUTE(octime[[#This Row],[Libellé de l''horaire]],"Hor. à la carte  ",""))</f>
        <v/>
      </c>
      <c r="Q375" s="41" t="str">
        <f>IFERROR(IF(O375&lt;&gt;"non concerné",CONCATENATE(D375," ",VLOOKUP(O375,Parametres!$A:$B,2,FALSE)),""),"")</f>
        <v/>
      </c>
      <c r="R375" s="203" t="str">
        <f>VLOOKUP(CONCATENATE(octime[[#This Row],[Population générique]],octime[[#This Row],[Contrat]]),Parametres!G:H,2,FALSE)</f>
        <v>Ok</v>
      </c>
      <c r="S375" s="7"/>
      <c r="T375" s="7"/>
    </row>
    <row r="376" spans="1:20" s="8" customFormat="1" x14ac:dyDescent="0.25">
      <c r="A376" s="39" t="s">
        <v>192</v>
      </c>
      <c r="B376" s="11" t="s">
        <v>919</v>
      </c>
      <c r="C376" s="11" t="s">
        <v>11</v>
      </c>
      <c r="D376" s="11" t="s">
        <v>18</v>
      </c>
      <c r="E376" s="11" t="s">
        <v>6</v>
      </c>
      <c r="F376" s="11" t="s">
        <v>13</v>
      </c>
      <c r="G376" s="36" t="s">
        <v>491</v>
      </c>
      <c r="H376" s="11" t="s">
        <v>14</v>
      </c>
      <c r="I376" s="37" t="s">
        <v>11</v>
      </c>
      <c r="J376" s="37" t="s">
        <v>11</v>
      </c>
      <c r="K376" s="11" t="s">
        <v>11</v>
      </c>
      <c r="L376" s="11" t="s">
        <v>11</v>
      </c>
      <c r="M376" s="11" t="s">
        <v>11</v>
      </c>
      <c r="N376" s="11" t="s">
        <v>14</v>
      </c>
      <c r="O376" s="11" t="str">
        <f t="shared" si="5"/>
        <v>non concerné</v>
      </c>
      <c r="P376" s="67" t="str">
        <f>IF(octime[[#This Row],[Service concerné ?]]="non concerné","",SUBSTITUTE(octime[[#This Row],[Libellé de l''horaire]],"Hor. à la carte  ",""))</f>
        <v/>
      </c>
      <c r="Q376" s="41" t="str">
        <f>IFERROR(IF(O376&lt;&gt;"non concerné",CONCATENATE(D376," ",VLOOKUP(O376,Parametres!$A:$B,2,FALSE)),""),"")</f>
        <v/>
      </c>
      <c r="R376" s="203" t="str">
        <f>VLOOKUP(CONCATENATE(octime[[#This Row],[Population générique]],octime[[#This Row],[Contrat]]),Parametres!G:H,2,FALSE)</f>
        <v>Ok</v>
      </c>
      <c r="S376" s="7"/>
      <c r="T376" s="7"/>
    </row>
    <row r="377" spans="1:20" s="8" customFormat="1" x14ac:dyDescent="0.25">
      <c r="A377" s="39" t="s">
        <v>193</v>
      </c>
      <c r="B377" s="11" t="s">
        <v>920</v>
      </c>
      <c r="C377" s="11" t="s">
        <v>58</v>
      </c>
      <c r="D377" s="11" t="s">
        <v>18</v>
      </c>
      <c r="E377" s="11" t="s">
        <v>6</v>
      </c>
      <c r="F377" s="11" t="s">
        <v>13</v>
      </c>
      <c r="G377" s="36" t="s">
        <v>491</v>
      </c>
      <c r="H377" s="11" t="s">
        <v>59</v>
      </c>
      <c r="I377" s="37" t="s">
        <v>11</v>
      </c>
      <c r="J377" s="37">
        <v>5.5</v>
      </c>
      <c r="K377" s="11" t="s">
        <v>11</v>
      </c>
      <c r="L377" s="11" t="s">
        <v>11</v>
      </c>
      <c r="M377" s="11" t="s">
        <v>11</v>
      </c>
      <c r="N377" s="11" t="s">
        <v>296</v>
      </c>
      <c r="O377" s="11" t="str">
        <f t="shared" si="5"/>
        <v>non concerné</v>
      </c>
      <c r="P377" s="67" t="str">
        <f>IF(octime[[#This Row],[Service concerné ?]]="non concerné","",SUBSTITUTE(octime[[#This Row],[Libellé de l''horaire]],"Hor. à la carte  ",""))</f>
        <v/>
      </c>
      <c r="Q377" s="41" t="str">
        <f>IFERROR(IF(O377&lt;&gt;"non concerné",CONCATENATE(D377," ",VLOOKUP(O377,Parametres!$A:$B,2,FALSE)),""),"")</f>
        <v/>
      </c>
      <c r="R377" s="203" t="str">
        <f>VLOOKUP(CONCATENATE(octime[[#This Row],[Population générique]],octime[[#This Row],[Contrat]]),Parametres!G:H,2,FALSE)</f>
        <v>Ok</v>
      </c>
      <c r="S377" s="7"/>
      <c r="T377" s="7"/>
    </row>
    <row r="378" spans="1:20" s="8" customFormat="1" x14ac:dyDescent="0.25">
      <c r="A378" s="39" t="s">
        <v>194</v>
      </c>
      <c r="B378" s="11" t="s">
        <v>921</v>
      </c>
      <c r="C378" s="11" t="s">
        <v>195</v>
      </c>
      <c r="D378" s="11" t="s">
        <v>18</v>
      </c>
      <c r="E378" s="11" t="s">
        <v>6</v>
      </c>
      <c r="F378" s="11" t="s">
        <v>13</v>
      </c>
      <c r="G378" s="36" t="s">
        <v>491</v>
      </c>
      <c r="H378" s="11" t="s">
        <v>196</v>
      </c>
      <c r="I378" s="37" t="s">
        <v>11</v>
      </c>
      <c r="J378" s="37">
        <v>7</v>
      </c>
      <c r="K378" s="11" t="s">
        <v>11</v>
      </c>
      <c r="L378" s="11" t="s">
        <v>11</v>
      </c>
      <c r="M378" s="11" t="s">
        <v>11</v>
      </c>
      <c r="N378" s="11" t="s">
        <v>309</v>
      </c>
      <c r="O378" s="11" t="str">
        <f t="shared" si="5"/>
        <v>non concerné</v>
      </c>
      <c r="P378" s="67" t="str">
        <f>IF(octime[[#This Row],[Service concerné ?]]="non concerné","",SUBSTITUTE(octime[[#This Row],[Libellé de l''horaire]],"Hor. à la carte  ",""))</f>
        <v/>
      </c>
      <c r="Q378" s="41" t="str">
        <f>IFERROR(IF(O378&lt;&gt;"non concerné",CONCATENATE(D378," ",VLOOKUP(O378,Parametres!$A:$B,2,FALSE)),""),"")</f>
        <v/>
      </c>
      <c r="R378" s="203" t="str">
        <f>VLOOKUP(CONCATENATE(octime[[#This Row],[Population générique]],octime[[#This Row],[Contrat]]),Parametres!G:H,2,FALSE)</f>
        <v>Ok</v>
      </c>
      <c r="S378" s="7"/>
      <c r="T378" s="7"/>
    </row>
    <row r="379" spans="1:20" s="8" customFormat="1" x14ac:dyDescent="0.25">
      <c r="A379" s="39" t="s">
        <v>197</v>
      </c>
      <c r="B379" s="11" t="s">
        <v>922</v>
      </c>
      <c r="C379" s="11" t="s">
        <v>11</v>
      </c>
      <c r="D379" s="11" t="s">
        <v>18</v>
      </c>
      <c r="E379" s="11" t="s">
        <v>6</v>
      </c>
      <c r="F379" s="11" t="s">
        <v>13</v>
      </c>
      <c r="G379" s="36" t="s">
        <v>491</v>
      </c>
      <c r="H379" s="11" t="s">
        <v>14</v>
      </c>
      <c r="I379" s="37" t="s">
        <v>11</v>
      </c>
      <c r="J379" s="37" t="s">
        <v>11</v>
      </c>
      <c r="K379" s="11" t="s">
        <v>11</v>
      </c>
      <c r="L379" s="11" t="s">
        <v>11</v>
      </c>
      <c r="M379" s="11" t="s">
        <v>11</v>
      </c>
      <c r="N379" s="11" t="s">
        <v>14</v>
      </c>
      <c r="O379" s="11" t="str">
        <f t="shared" si="5"/>
        <v>non concerné</v>
      </c>
      <c r="P379" s="67" t="str">
        <f>IF(octime[[#This Row],[Service concerné ?]]="non concerné","",SUBSTITUTE(octime[[#This Row],[Libellé de l''horaire]],"Hor. à la carte  ",""))</f>
        <v/>
      </c>
      <c r="Q379" s="41" t="str">
        <f>IFERROR(IF(O379&lt;&gt;"non concerné",CONCATENATE(D379," ",VLOOKUP(O379,Parametres!$A:$B,2,FALSE)),""),"")</f>
        <v/>
      </c>
      <c r="R379" s="203" t="str">
        <f>VLOOKUP(CONCATENATE(octime[[#This Row],[Population générique]],octime[[#This Row],[Contrat]]),Parametres!G:H,2,FALSE)</f>
        <v>Ok</v>
      </c>
      <c r="S379" s="7"/>
      <c r="T379" s="7"/>
    </row>
    <row r="380" spans="1:20" s="8" customFormat="1" x14ac:dyDescent="0.25">
      <c r="A380" s="40" t="s">
        <v>377</v>
      </c>
      <c r="B380" s="11" t="s">
        <v>923</v>
      </c>
      <c r="C380" s="11" t="s">
        <v>162</v>
      </c>
      <c r="D380" s="11" t="s">
        <v>5</v>
      </c>
      <c r="E380" s="11" t="s">
        <v>6</v>
      </c>
      <c r="F380" s="11">
        <v>0</v>
      </c>
      <c r="G380" s="36" t="s">
        <v>491</v>
      </c>
      <c r="H380" s="11" t="s">
        <v>163</v>
      </c>
      <c r="I380" s="37" t="s">
        <v>11</v>
      </c>
      <c r="J380" s="37">
        <v>10.5</v>
      </c>
      <c r="K380" s="11" t="s">
        <v>11</v>
      </c>
      <c r="L380" s="11" t="s">
        <v>11</v>
      </c>
      <c r="M380" s="11" t="s">
        <v>11</v>
      </c>
      <c r="N380" s="11" t="s">
        <v>309</v>
      </c>
      <c r="O380" s="11" t="str">
        <f t="shared" si="5"/>
        <v>non concerné</v>
      </c>
      <c r="P380" s="67" t="str">
        <f>IF(octime[[#This Row],[Service concerné ?]]="non concerné","",SUBSTITUTE(octime[[#This Row],[Libellé de l''horaire]],"Hor. à la carte  ",""))</f>
        <v/>
      </c>
      <c r="Q380" s="41" t="str">
        <f>IFERROR(IF(O380&lt;&gt;"non concerné",CONCATENATE(D380," ",VLOOKUP(O380,Parametres!$A:$B,2,FALSE)),""),"")</f>
        <v/>
      </c>
      <c r="R380" s="198" t="str">
        <f>VLOOKUP(CONCATENATE(octime[[#This Row],[Population générique]],octime[[#This Row],[Contrat]]),Parametres!G:H,2,FALSE)</f>
        <v>Anomalie type de contrat</v>
      </c>
      <c r="S380" s="7"/>
      <c r="T380" s="7"/>
    </row>
    <row r="381" spans="1:20" s="8" customFormat="1" x14ac:dyDescent="0.25">
      <c r="A381" s="39" t="s">
        <v>198</v>
      </c>
      <c r="B381" s="11" t="s">
        <v>924</v>
      </c>
      <c r="C381" s="11" t="s">
        <v>170</v>
      </c>
      <c r="D381" s="11" t="s">
        <v>5</v>
      </c>
      <c r="E381" s="11" t="s">
        <v>6</v>
      </c>
      <c r="F381" s="11" t="s">
        <v>13</v>
      </c>
      <c r="G381" s="36" t="s">
        <v>491</v>
      </c>
      <c r="H381" s="11" t="s">
        <v>171</v>
      </c>
      <c r="I381" s="37" t="s">
        <v>11</v>
      </c>
      <c r="J381" s="37">
        <v>10</v>
      </c>
      <c r="K381" s="11" t="s">
        <v>11</v>
      </c>
      <c r="L381" s="11" t="s">
        <v>11</v>
      </c>
      <c r="M381" s="11" t="s">
        <v>11</v>
      </c>
      <c r="N381" s="11" t="s">
        <v>309</v>
      </c>
      <c r="O381" s="11" t="str">
        <f t="shared" si="5"/>
        <v>non concerné</v>
      </c>
      <c r="P381" s="67" t="str">
        <f>IF(octime[[#This Row],[Service concerné ?]]="non concerné","",SUBSTITUTE(octime[[#This Row],[Libellé de l''horaire]],"Hor. à la carte  ",""))</f>
        <v/>
      </c>
      <c r="Q381" s="41" t="str">
        <f>IFERROR(IF(O381&lt;&gt;"non concerné",CONCATENATE(D381," ",VLOOKUP(O381,Parametres!$A:$B,2,FALSE)),""),"")</f>
        <v/>
      </c>
      <c r="R381" s="203" t="str">
        <f>VLOOKUP(CONCATENATE(octime[[#This Row],[Population générique]],octime[[#This Row],[Contrat]]),Parametres!G:H,2,FALSE)</f>
        <v>Ok</v>
      </c>
      <c r="S381" s="7"/>
      <c r="T381" s="7"/>
    </row>
    <row r="382" spans="1:20" s="8" customFormat="1" x14ac:dyDescent="0.25">
      <c r="A382" s="39" t="s">
        <v>199</v>
      </c>
      <c r="B382" s="11" t="s">
        <v>925</v>
      </c>
      <c r="C382" s="11" t="s">
        <v>230</v>
      </c>
      <c r="D382" s="11" t="s">
        <v>5</v>
      </c>
      <c r="E382" s="11" t="s">
        <v>6</v>
      </c>
      <c r="F382" s="11" t="s">
        <v>13</v>
      </c>
      <c r="G382" s="36" t="s">
        <v>491</v>
      </c>
      <c r="H382" s="11" t="s">
        <v>231</v>
      </c>
      <c r="I382" s="37" t="s">
        <v>11</v>
      </c>
      <c r="J382" s="37">
        <v>10.5</v>
      </c>
      <c r="K382" s="11" t="s">
        <v>11</v>
      </c>
      <c r="L382" s="11" t="s">
        <v>11</v>
      </c>
      <c r="M382" s="11" t="s">
        <v>11</v>
      </c>
      <c r="N382" s="11" t="s">
        <v>309</v>
      </c>
      <c r="O382" s="11" t="str">
        <f t="shared" si="5"/>
        <v>non concerné</v>
      </c>
      <c r="P382" s="67" t="str">
        <f>IF(octime[[#This Row],[Service concerné ?]]="non concerné","",SUBSTITUTE(octime[[#This Row],[Libellé de l''horaire]],"Hor. à la carte  ",""))</f>
        <v/>
      </c>
      <c r="Q382" s="41" t="str">
        <f>IFERROR(IF(O382&lt;&gt;"non concerné",CONCATENATE(D382," ",VLOOKUP(O382,Parametres!$A:$B,2,FALSE)),""),"")</f>
        <v/>
      </c>
      <c r="R382" s="203" t="str">
        <f>VLOOKUP(CONCATENATE(octime[[#This Row],[Population générique]],octime[[#This Row],[Contrat]]),Parametres!G:H,2,FALSE)</f>
        <v>Ok</v>
      </c>
      <c r="S382" s="7"/>
      <c r="T382" s="7"/>
    </row>
    <row r="383" spans="1:20" s="8" customFormat="1" x14ac:dyDescent="0.25">
      <c r="A383" s="39" t="s">
        <v>200</v>
      </c>
      <c r="B383" s="11" t="s">
        <v>926</v>
      </c>
      <c r="C383" s="11" t="s">
        <v>130</v>
      </c>
      <c r="D383" s="11" t="s">
        <v>5</v>
      </c>
      <c r="E383" s="11" t="s">
        <v>6</v>
      </c>
      <c r="F383" s="35" t="s">
        <v>13</v>
      </c>
      <c r="G383" s="36" t="s">
        <v>491</v>
      </c>
      <c r="H383" s="11" t="s">
        <v>8</v>
      </c>
      <c r="I383" s="37" t="s">
        <v>11</v>
      </c>
      <c r="J383" s="37">
        <v>11.67</v>
      </c>
      <c r="K383" s="11" t="s">
        <v>11</v>
      </c>
      <c r="L383" s="11" t="s">
        <v>11</v>
      </c>
      <c r="M383" s="11" t="s">
        <v>11</v>
      </c>
      <c r="N383" s="11" t="s">
        <v>309</v>
      </c>
      <c r="O383" s="11" t="str">
        <f t="shared" si="5"/>
        <v>non concerné</v>
      </c>
      <c r="P383" s="67" t="str">
        <f>IF(octime[[#This Row],[Service concerné ?]]="non concerné","",SUBSTITUTE(octime[[#This Row],[Libellé de l''horaire]],"Hor. à la carte  ",""))</f>
        <v/>
      </c>
      <c r="Q383" s="41" t="str">
        <f>IFERROR(IF(O383&lt;&gt;"non concerné",CONCATENATE(D383," ",VLOOKUP(O383,Parametres!$A:$B,2,FALSE)),""),"")</f>
        <v/>
      </c>
      <c r="R383" s="203" t="str">
        <f>VLOOKUP(CONCATENATE(octime[[#This Row],[Population générique]],octime[[#This Row],[Contrat]]),Parametres!G:H,2,FALSE)</f>
        <v>Ok</v>
      </c>
      <c r="S383" s="7"/>
      <c r="T383" s="7"/>
    </row>
    <row r="384" spans="1:20" s="8" customFormat="1" x14ac:dyDescent="0.25">
      <c r="A384" s="39" t="s">
        <v>201</v>
      </c>
      <c r="B384" s="11" t="s">
        <v>927</v>
      </c>
      <c r="C384" s="11" t="s">
        <v>11</v>
      </c>
      <c r="D384" s="11" t="s">
        <v>5</v>
      </c>
      <c r="E384" s="11" t="s">
        <v>6</v>
      </c>
      <c r="F384" s="11" t="s">
        <v>13</v>
      </c>
      <c r="G384" s="36" t="s">
        <v>491</v>
      </c>
      <c r="H384" s="11" t="s">
        <v>14</v>
      </c>
      <c r="I384" s="37" t="s">
        <v>11</v>
      </c>
      <c r="J384" s="37" t="s">
        <v>11</v>
      </c>
      <c r="K384" s="11" t="s">
        <v>11</v>
      </c>
      <c r="L384" s="11" t="s">
        <v>11</v>
      </c>
      <c r="M384" s="11" t="s">
        <v>11</v>
      </c>
      <c r="N384" s="11" t="s">
        <v>14</v>
      </c>
      <c r="O384" s="11" t="str">
        <f t="shared" si="5"/>
        <v>non concerné</v>
      </c>
      <c r="P384" s="67" t="str">
        <f>IF(octime[[#This Row],[Service concerné ?]]="non concerné","",SUBSTITUTE(octime[[#This Row],[Libellé de l''horaire]],"Hor. à la carte  ",""))</f>
        <v/>
      </c>
      <c r="Q384" s="41" t="str">
        <f>IFERROR(IF(O384&lt;&gt;"non concerné",CONCATENATE(D384," ",VLOOKUP(O384,Parametres!$A:$B,2,FALSE)),""),"")</f>
        <v/>
      </c>
      <c r="R384" s="203" t="str">
        <f>VLOOKUP(CONCATENATE(octime[[#This Row],[Population générique]],octime[[#This Row],[Contrat]]),Parametres!G:H,2,FALSE)</f>
        <v>Ok</v>
      </c>
      <c r="S384" s="7"/>
      <c r="T384" s="7"/>
    </row>
    <row r="385" spans="1:20" s="8" customFormat="1" x14ac:dyDescent="0.25">
      <c r="A385" s="39" t="s">
        <v>202</v>
      </c>
      <c r="B385" s="11" t="s">
        <v>928</v>
      </c>
      <c r="C385" s="11" t="s">
        <v>141</v>
      </c>
      <c r="D385" s="11" t="s">
        <v>5</v>
      </c>
      <c r="E385" s="11" t="s">
        <v>6</v>
      </c>
      <c r="F385" s="11" t="s">
        <v>13</v>
      </c>
      <c r="G385" s="36" t="s">
        <v>491</v>
      </c>
      <c r="H385" s="11" t="s">
        <v>8</v>
      </c>
      <c r="I385" s="37" t="s">
        <v>11</v>
      </c>
      <c r="J385" s="37">
        <v>11.67</v>
      </c>
      <c r="K385" s="11" t="s">
        <v>11</v>
      </c>
      <c r="L385" s="11" t="s">
        <v>11</v>
      </c>
      <c r="M385" s="11" t="s">
        <v>11</v>
      </c>
      <c r="N385" s="11" t="s">
        <v>309</v>
      </c>
      <c r="O385" s="11" t="str">
        <f t="shared" si="5"/>
        <v>non concerné</v>
      </c>
      <c r="P385" s="67" t="str">
        <f>IF(octime[[#This Row],[Service concerné ?]]="non concerné","",SUBSTITUTE(octime[[#This Row],[Libellé de l''horaire]],"Hor. à la carte  ",""))</f>
        <v/>
      </c>
      <c r="Q385" s="41" t="str">
        <f>IFERROR(IF(O385&lt;&gt;"non concerné",CONCATENATE(D385," ",VLOOKUP(O385,Parametres!$A:$B,2,FALSE)),""),"")</f>
        <v/>
      </c>
      <c r="R385" s="203" t="str">
        <f>VLOOKUP(CONCATENATE(octime[[#This Row],[Population générique]],octime[[#This Row],[Contrat]]),Parametres!G:H,2,FALSE)</f>
        <v>Ok</v>
      </c>
      <c r="S385" s="7"/>
      <c r="T385" s="7"/>
    </row>
    <row r="386" spans="1:20" s="8" customFormat="1" x14ac:dyDescent="0.25">
      <c r="A386" s="39" t="s">
        <v>203</v>
      </c>
      <c r="B386" s="11" t="s">
        <v>929</v>
      </c>
      <c r="C386" s="11" t="s">
        <v>56</v>
      </c>
      <c r="D386" s="11" t="s">
        <v>5</v>
      </c>
      <c r="E386" s="11" t="s">
        <v>29</v>
      </c>
      <c r="F386" s="11" t="s">
        <v>13</v>
      </c>
      <c r="G386" s="36" t="s">
        <v>491</v>
      </c>
      <c r="H386" s="11" t="s">
        <v>34</v>
      </c>
      <c r="I386" s="37" t="s">
        <v>11</v>
      </c>
      <c r="J386" s="37">
        <v>12</v>
      </c>
      <c r="K386" s="11" t="s">
        <v>11</v>
      </c>
      <c r="L386" s="11" t="s">
        <v>11</v>
      </c>
      <c r="M386" s="11" t="s">
        <v>11</v>
      </c>
      <c r="N386" s="11" t="s">
        <v>309</v>
      </c>
      <c r="O386" s="11" t="str">
        <f t="shared" si="5"/>
        <v>non concerné</v>
      </c>
      <c r="P386" s="67" t="str">
        <f>IF(octime[[#This Row],[Service concerné ?]]="non concerné","",SUBSTITUTE(octime[[#This Row],[Libellé de l''horaire]],"Hor. à la carte  ",""))</f>
        <v/>
      </c>
      <c r="Q386" s="41" t="str">
        <f>IFERROR(IF(O386&lt;&gt;"non concerné",CONCATENATE(D386," ",VLOOKUP(O386,Parametres!$A:$B,2,FALSE)),""),"")</f>
        <v/>
      </c>
      <c r="R386" s="203" t="str">
        <f>VLOOKUP(CONCATENATE(octime[[#This Row],[Population générique]],octime[[#This Row],[Contrat]]),Parametres!G:H,2,FALSE)</f>
        <v>Ok</v>
      </c>
      <c r="S386" s="7"/>
      <c r="T386" s="7"/>
    </row>
    <row r="387" spans="1:20" s="8" customFormat="1" x14ac:dyDescent="0.25">
      <c r="A387" s="39" t="s">
        <v>204</v>
      </c>
      <c r="B387" s="11" t="s">
        <v>930</v>
      </c>
      <c r="C387" s="11" t="s">
        <v>187</v>
      </c>
      <c r="D387" s="11" t="s">
        <v>5</v>
      </c>
      <c r="E387" s="11" t="s">
        <v>29</v>
      </c>
      <c r="F387" s="11" t="s">
        <v>13</v>
      </c>
      <c r="G387" s="36" t="s">
        <v>491</v>
      </c>
      <c r="H387" s="11" t="s">
        <v>34</v>
      </c>
      <c r="I387" s="37" t="s">
        <v>11</v>
      </c>
      <c r="J387" s="37">
        <v>12</v>
      </c>
      <c r="K387" s="11" t="s">
        <v>11</v>
      </c>
      <c r="L387" s="11" t="s">
        <v>11</v>
      </c>
      <c r="M387" s="11" t="s">
        <v>11</v>
      </c>
      <c r="N387" s="11" t="s">
        <v>309</v>
      </c>
      <c r="O387" s="11" t="str">
        <f t="shared" si="5"/>
        <v>non concerné</v>
      </c>
      <c r="P387" s="67" t="str">
        <f>IF(octime[[#This Row],[Service concerné ?]]="non concerné","",SUBSTITUTE(octime[[#This Row],[Libellé de l''horaire]],"Hor. à la carte  ",""))</f>
        <v/>
      </c>
      <c r="Q387" s="41" t="str">
        <f>IFERROR(IF(O387&lt;&gt;"non concerné",CONCATENATE(D387," ",VLOOKUP(O387,Parametres!$A:$B,2,FALSE)),""),"")</f>
        <v/>
      </c>
      <c r="R387" s="203" t="str">
        <f>VLOOKUP(CONCATENATE(octime[[#This Row],[Population générique]],octime[[#This Row],[Contrat]]),Parametres!G:H,2,FALSE)</f>
        <v>Ok</v>
      </c>
      <c r="S387" s="7"/>
      <c r="T387" s="7"/>
    </row>
    <row r="388" spans="1:20" s="8" customFormat="1" x14ac:dyDescent="0.25">
      <c r="A388" s="39" t="s">
        <v>205</v>
      </c>
      <c r="B388" s="11" t="s">
        <v>931</v>
      </c>
      <c r="C388" s="11" t="s">
        <v>11</v>
      </c>
      <c r="D388" s="11" t="s">
        <v>5</v>
      </c>
      <c r="E388" s="11" t="s">
        <v>6</v>
      </c>
      <c r="F388" s="11" t="s">
        <v>13</v>
      </c>
      <c r="G388" s="36" t="s">
        <v>491</v>
      </c>
      <c r="H388" s="11" t="s">
        <v>14</v>
      </c>
      <c r="I388" s="37" t="s">
        <v>11</v>
      </c>
      <c r="J388" s="37" t="s">
        <v>11</v>
      </c>
      <c r="K388" s="11" t="s">
        <v>11</v>
      </c>
      <c r="L388" s="11" t="s">
        <v>11</v>
      </c>
      <c r="M388" s="11" t="s">
        <v>11</v>
      </c>
      <c r="N388" s="11" t="s">
        <v>14</v>
      </c>
      <c r="O388" s="11" t="str">
        <f t="shared" si="5"/>
        <v>non concerné</v>
      </c>
      <c r="P388" s="67" t="str">
        <f>IF(octime[[#This Row],[Service concerné ?]]="non concerné","",SUBSTITUTE(octime[[#This Row],[Libellé de l''horaire]],"Hor. à la carte  ",""))</f>
        <v/>
      </c>
      <c r="Q388" s="41" t="str">
        <f>IFERROR(IF(O388&lt;&gt;"non concerné",CONCATENATE(D388," ",VLOOKUP(O388,Parametres!$A:$B,2,FALSE)),""),"")</f>
        <v/>
      </c>
      <c r="R388" s="203" t="str">
        <f>VLOOKUP(CONCATENATE(octime[[#This Row],[Population générique]],octime[[#This Row],[Contrat]]),Parametres!G:H,2,FALSE)</f>
        <v>Ok</v>
      </c>
      <c r="S388" s="7"/>
      <c r="T388" s="7"/>
    </row>
    <row r="389" spans="1:20" s="8" customFormat="1" x14ac:dyDescent="0.25">
      <c r="A389" s="39" t="s">
        <v>206</v>
      </c>
      <c r="B389" s="11" t="s">
        <v>932</v>
      </c>
      <c r="C389" s="11" t="s">
        <v>61</v>
      </c>
      <c r="D389" s="11" t="s">
        <v>5</v>
      </c>
      <c r="E389" s="11" t="s">
        <v>6</v>
      </c>
      <c r="F389" s="11" t="s">
        <v>13</v>
      </c>
      <c r="G389" s="36" t="s">
        <v>491</v>
      </c>
      <c r="H389" s="11" t="s">
        <v>34</v>
      </c>
      <c r="I389" s="37" t="s">
        <v>11</v>
      </c>
      <c r="J389" s="37">
        <v>12</v>
      </c>
      <c r="K389" s="11" t="s">
        <v>11</v>
      </c>
      <c r="L389" s="11" t="s">
        <v>11</v>
      </c>
      <c r="M389" s="11" t="s">
        <v>11</v>
      </c>
      <c r="N389" s="11" t="s">
        <v>309</v>
      </c>
      <c r="O389" s="11" t="str">
        <f t="shared" si="5"/>
        <v>non concerné</v>
      </c>
      <c r="P389" s="67" t="str">
        <f>IF(octime[[#This Row],[Service concerné ?]]="non concerné","",SUBSTITUTE(octime[[#This Row],[Libellé de l''horaire]],"Hor. à la carte  ",""))</f>
        <v/>
      </c>
      <c r="Q389" s="41" t="str">
        <f>IFERROR(IF(O389&lt;&gt;"non concerné",CONCATENATE(D389," ",VLOOKUP(O389,Parametres!$A:$B,2,FALSE)),""),"")</f>
        <v/>
      </c>
      <c r="R389" s="203" t="str">
        <f>VLOOKUP(CONCATENATE(octime[[#This Row],[Population générique]],octime[[#This Row],[Contrat]]),Parametres!G:H,2,FALSE)</f>
        <v>Ok</v>
      </c>
      <c r="S389" s="7"/>
      <c r="T389" s="7"/>
    </row>
    <row r="390" spans="1:20" s="8" customFormat="1" x14ac:dyDescent="0.25">
      <c r="A390" s="39" t="s">
        <v>207</v>
      </c>
      <c r="B390" s="11" t="s">
        <v>933</v>
      </c>
      <c r="C390" s="11" t="s">
        <v>61</v>
      </c>
      <c r="D390" s="11" t="s">
        <v>5</v>
      </c>
      <c r="E390" s="11" t="s">
        <v>6</v>
      </c>
      <c r="F390" s="11" t="s">
        <v>13</v>
      </c>
      <c r="G390" s="36" t="s">
        <v>491</v>
      </c>
      <c r="H390" s="11" t="s">
        <v>34</v>
      </c>
      <c r="I390" s="37" t="s">
        <v>11</v>
      </c>
      <c r="J390" s="37">
        <v>12</v>
      </c>
      <c r="K390" s="11" t="s">
        <v>11</v>
      </c>
      <c r="L390" s="11" t="s">
        <v>11</v>
      </c>
      <c r="M390" s="11" t="s">
        <v>11</v>
      </c>
      <c r="N390" s="11" t="s">
        <v>309</v>
      </c>
      <c r="O390" s="11" t="str">
        <f t="shared" si="5"/>
        <v>non concerné</v>
      </c>
      <c r="P390" s="67" t="str">
        <f>IF(octime[[#This Row],[Service concerné ?]]="non concerné","",SUBSTITUTE(octime[[#This Row],[Libellé de l''horaire]],"Hor. à la carte  ",""))</f>
        <v/>
      </c>
      <c r="Q390" s="41" t="str">
        <f>IFERROR(IF(O390&lt;&gt;"non concerné",CONCATENATE(D390," ",VLOOKUP(O390,Parametres!$A:$B,2,FALSE)),""),"")</f>
        <v/>
      </c>
      <c r="R390" s="203" t="str">
        <f>VLOOKUP(CONCATENATE(octime[[#This Row],[Population générique]],octime[[#This Row],[Contrat]]),Parametres!G:H,2,FALSE)</f>
        <v>Ok</v>
      </c>
      <c r="S390" s="7"/>
      <c r="T390" s="7"/>
    </row>
    <row r="391" spans="1:20" s="8" customFormat="1" x14ac:dyDescent="0.25">
      <c r="A391" s="40" t="s">
        <v>208</v>
      </c>
      <c r="B391" s="11" t="s">
        <v>934</v>
      </c>
      <c r="C391" s="11" t="s">
        <v>11</v>
      </c>
      <c r="D391" s="11" t="s">
        <v>5</v>
      </c>
      <c r="E391" s="11" t="s">
        <v>6</v>
      </c>
      <c r="F391" s="11" t="s">
        <v>13</v>
      </c>
      <c r="G391" s="36" t="s">
        <v>491</v>
      </c>
      <c r="H391" s="11" t="s">
        <v>14</v>
      </c>
      <c r="I391" s="37" t="s">
        <v>11</v>
      </c>
      <c r="J391" s="37" t="s">
        <v>11</v>
      </c>
      <c r="K391" s="11" t="s">
        <v>11</v>
      </c>
      <c r="L391" s="11" t="s">
        <v>11</v>
      </c>
      <c r="M391" s="11" t="s">
        <v>11</v>
      </c>
      <c r="N391" s="11" t="s">
        <v>14</v>
      </c>
      <c r="O391" s="11" t="str">
        <f t="shared" si="5"/>
        <v>non concerné</v>
      </c>
      <c r="P391" s="67" t="str">
        <f>IF(octime[[#This Row],[Service concerné ?]]="non concerné","",SUBSTITUTE(octime[[#This Row],[Libellé de l''horaire]],"Hor. à la carte  ",""))</f>
        <v/>
      </c>
      <c r="Q391" s="41" t="str">
        <f>IFERROR(IF(O391&lt;&gt;"non concerné",CONCATENATE(D391," ",VLOOKUP(O391,Parametres!$A:$B,2,FALSE)),""),"")</f>
        <v/>
      </c>
      <c r="R391" s="203" t="str">
        <f>VLOOKUP(CONCATENATE(octime[[#This Row],[Population générique]],octime[[#This Row],[Contrat]]),Parametres!G:H,2,FALSE)</f>
        <v>Ok</v>
      </c>
      <c r="S391" s="7"/>
      <c r="T391" s="7"/>
    </row>
    <row r="392" spans="1:20" s="8" customFormat="1" x14ac:dyDescent="0.25">
      <c r="A392" s="39" t="s">
        <v>209</v>
      </c>
      <c r="B392" s="11" t="s">
        <v>935</v>
      </c>
      <c r="C392" s="11" t="s">
        <v>48</v>
      </c>
      <c r="D392" s="11" t="s">
        <v>5</v>
      </c>
      <c r="E392" s="11" t="s">
        <v>11</v>
      </c>
      <c r="F392" s="11" t="s">
        <v>13</v>
      </c>
      <c r="G392" s="36" t="s">
        <v>491</v>
      </c>
      <c r="H392" s="11" t="s">
        <v>34</v>
      </c>
      <c r="I392" s="37" t="s">
        <v>11</v>
      </c>
      <c r="J392" s="37" t="s">
        <v>11</v>
      </c>
      <c r="K392" s="11" t="s">
        <v>11</v>
      </c>
      <c r="L392" s="11" t="s">
        <v>11</v>
      </c>
      <c r="M392" s="11" t="s">
        <v>11</v>
      </c>
      <c r="N392" s="11" t="s">
        <v>309</v>
      </c>
      <c r="O392" s="11" t="str">
        <f t="shared" si="5"/>
        <v>non concerné</v>
      </c>
      <c r="P392" s="67" t="str">
        <f>IF(octime[[#This Row],[Service concerné ?]]="non concerné","",SUBSTITUTE(octime[[#This Row],[Libellé de l''horaire]],"Hor. à la carte  ",""))</f>
        <v/>
      </c>
      <c r="Q392" s="41" t="str">
        <f>IFERROR(IF(O392&lt;&gt;"non concerné",CONCATENATE(D392," ",VLOOKUP(O392,Parametres!$A:$B,2,FALSE)),""),"")</f>
        <v/>
      </c>
      <c r="R392" s="198" t="str">
        <f>VLOOKUP(CONCATENATE(octime[[#This Row],[Population générique]],octime[[#This Row],[Contrat]]),Parametres!G:H,2,FALSE)</f>
        <v>Contrôler population</v>
      </c>
      <c r="S392" s="7"/>
      <c r="T392" s="7"/>
    </row>
    <row r="393" spans="1:20" s="8" customFormat="1" x14ac:dyDescent="0.25">
      <c r="A393" s="39" t="s">
        <v>210</v>
      </c>
      <c r="B393" s="11" t="s">
        <v>936</v>
      </c>
      <c r="C393" s="11" t="s">
        <v>11</v>
      </c>
      <c r="D393" s="11" t="s">
        <v>5</v>
      </c>
      <c r="E393" s="11" t="s">
        <v>6</v>
      </c>
      <c r="F393" s="11" t="s">
        <v>13</v>
      </c>
      <c r="G393" s="36" t="s">
        <v>491</v>
      </c>
      <c r="H393" s="11" t="s">
        <v>14</v>
      </c>
      <c r="I393" s="37" t="s">
        <v>11</v>
      </c>
      <c r="J393" s="37" t="s">
        <v>11</v>
      </c>
      <c r="K393" s="11" t="s">
        <v>11</v>
      </c>
      <c r="L393" s="11" t="s">
        <v>11</v>
      </c>
      <c r="M393" s="11" t="s">
        <v>11</v>
      </c>
      <c r="N393" s="11" t="s">
        <v>14</v>
      </c>
      <c r="O393" s="11" t="str">
        <f t="shared" ref="O393:O456" si="6">IF(EXACT((IFERROR(LEFT(N393,FIND(" ",N393)-1),N393)),C393)=FALSE,"non concerné",(IFERROR(LEFT(N393,FIND(" ",N393)-1),N393)))</f>
        <v>non concerné</v>
      </c>
      <c r="P393" s="67" t="str">
        <f>IF(octime[[#This Row],[Service concerné ?]]="non concerné","",SUBSTITUTE(octime[[#This Row],[Libellé de l''horaire]],"Hor. à la carte  ",""))</f>
        <v/>
      </c>
      <c r="Q393" s="41" t="str">
        <f>IFERROR(IF(O393&lt;&gt;"non concerné",CONCATENATE(D393," ",VLOOKUP(O393,Parametres!$A:$B,2,FALSE)),""),"")</f>
        <v/>
      </c>
      <c r="R393" s="203" t="str">
        <f>VLOOKUP(CONCATENATE(octime[[#This Row],[Population générique]],octime[[#This Row],[Contrat]]),Parametres!G:H,2,FALSE)</f>
        <v>Ok</v>
      </c>
      <c r="S393" s="7"/>
      <c r="T393" s="7"/>
    </row>
    <row r="394" spans="1:20" s="8" customFormat="1" x14ac:dyDescent="0.25">
      <c r="A394" s="39" t="s">
        <v>211</v>
      </c>
      <c r="B394" s="11" t="s">
        <v>937</v>
      </c>
      <c r="C394" s="11" t="s">
        <v>11</v>
      </c>
      <c r="D394" s="11" t="s">
        <v>5</v>
      </c>
      <c r="E394" s="11" t="s">
        <v>6</v>
      </c>
      <c r="F394" s="11" t="s">
        <v>13</v>
      </c>
      <c r="G394" s="36" t="s">
        <v>491</v>
      </c>
      <c r="H394" s="11" t="s">
        <v>14</v>
      </c>
      <c r="I394" s="37" t="s">
        <v>11</v>
      </c>
      <c r="J394" s="37" t="s">
        <v>11</v>
      </c>
      <c r="K394" s="11" t="s">
        <v>11</v>
      </c>
      <c r="L394" s="11" t="s">
        <v>11</v>
      </c>
      <c r="M394" s="11" t="s">
        <v>11</v>
      </c>
      <c r="N394" s="11" t="s">
        <v>14</v>
      </c>
      <c r="O394" s="11" t="str">
        <f t="shared" si="6"/>
        <v>non concerné</v>
      </c>
      <c r="P394" s="67" t="str">
        <f>IF(octime[[#This Row],[Service concerné ?]]="non concerné","",SUBSTITUTE(octime[[#This Row],[Libellé de l''horaire]],"Hor. à la carte  ",""))</f>
        <v/>
      </c>
      <c r="Q394" s="41" t="str">
        <f>IFERROR(IF(O394&lt;&gt;"non concerné",CONCATENATE(D394," ",VLOOKUP(O394,Parametres!$A:$B,2,FALSE)),""),"")</f>
        <v/>
      </c>
      <c r="R394" s="203" t="str">
        <f>VLOOKUP(CONCATENATE(octime[[#This Row],[Population générique]],octime[[#This Row],[Contrat]]),Parametres!G:H,2,FALSE)</f>
        <v>Ok</v>
      </c>
      <c r="S394" s="7"/>
      <c r="T394" s="7"/>
    </row>
    <row r="395" spans="1:20" s="8" customFormat="1" x14ac:dyDescent="0.25">
      <c r="A395" s="39" t="s">
        <v>212</v>
      </c>
      <c r="B395" s="11" t="s">
        <v>938</v>
      </c>
      <c r="C395" s="11" t="s">
        <v>11</v>
      </c>
      <c r="D395" s="11" t="s">
        <v>5</v>
      </c>
      <c r="E395" s="11" t="s">
        <v>6</v>
      </c>
      <c r="F395" s="11" t="s">
        <v>13</v>
      </c>
      <c r="G395" s="36" t="s">
        <v>491</v>
      </c>
      <c r="H395" s="11" t="s">
        <v>14</v>
      </c>
      <c r="I395" s="37" t="s">
        <v>11</v>
      </c>
      <c r="J395" s="37" t="s">
        <v>11</v>
      </c>
      <c r="K395" s="11" t="s">
        <v>11</v>
      </c>
      <c r="L395" s="11" t="s">
        <v>11</v>
      </c>
      <c r="M395" s="11" t="s">
        <v>11</v>
      </c>
      <c r="N395" s="11" t="s">
        <v>14</v>
      </c>
      <c r="O395" s="11" t="str">
        <f t="shared" si="6"/>
        <v>non concerné</v>
      </c>
      <c r="P395" s="67" t="str">
        <f>IF(octime[[#This Row],[Service concerné ?]]="non concerné","",SUBSTITUTE(octime[[#This Row],[Libellé de l''horaire]],"Hor. à la carte  ",""))</f>
        <v/>
      </c>
      <c r="Q395" s="41" t="str">
        <f>IFERROR(IF(O395&lt;&gt;"non concerné",CONCATENATE(D395," ",VLOOKUP(O395,Parametres!$A:$B,2,FALSE)),""),"")</f>
        <v/>
      </c>
      <c r="R395" s="203" t="str">
        <f>VLOOKUP(CONCATENATE(octime[[#This Row],[Population générique]],octime[[#This Row],[Contrat]]),Parametres!G:H,2,FALSE)</f>
        <v>Ok</v>
      </c>
      <c r="S395" s="7"/>
      <c r="T395" s="7"/>
    </row>
    <row r="396" spans="1:20" s="8" customFormat="1" x14ac:dyDescent="0.25">
      <c r="A396" s="39" t="s">
        <v>378</v>
      </c>
      <c r="B396" s="11" t="s">
        <v>939</v>
      </c>
      <c r="C396" s="11" t="s">
        <v>216</v>
      </c>
      <c r="D396" s="11" t="s">
        <v>5</v>
      </c>
      <c r="E396" s="11" t="s">
        <v>6</v>
      </c>
      <c r="F396" s="11" t="s">
        <v>13</v>
      </c>
      <c r="G396" s="36" t="s">
        <v>491</v>
      </c>
      <c r="H396" s="11" t="s">
        <v>380</v>
      </c>
      <c r="I396" s="37" t="s">
        <v>11</v>
      </c>
      <c r="J396" s="37">
        <v>10.5</v>
      </c>
      <c r="K396" s="11" t="s">
        <v>11</v>
      </c>
      <c r="L396" s="11" t="s">
        <v>11</v>
      </c>
      <c r="M396" s="11" t="s">
        <v>11</v>
      </c>
      <c r="N396" s="11" t="s">
        <v>309</v>
      </c>
      <c r="O396" s="11" t="str">
        <f t="shared" si="6"/>
        <v>non concerné</v>
      </c>
      <c r="P396" s="67" t="str">
        <f>IF(octime[[#This Row],[Service concerné ?]]="non concerné","",SUBSTITUTE(octime[[#This Row],[Libellé de l''horaire]],"Hor. à la carte  ",""))</f>
        <v/>
      </c>
      <c r="Q396" s="41" t="str">
        <f>IFERROR(IF(O396&lt;&gt;"non concerné",CONCATENATE(D396," ",VLOOKUP(O396,Parametres!$A:$B,2,FALSE)),""),"")</f>
        <v/>
      </c>
      <c r="R396" s="203" t="str">
        <f>VLOOKUP(CONCATENATE(octime[[#This Row],[Population générique]],octime[[#This Row],[Contrat]]),Parametres!G:H,2,FALSE)</f>
        <v>Ok</v>
      </c>
      <c r="S396" s="7"/>
      <c r="T396" s="7"/>
    </row>
    <row r="397" spans="1:20" s="8" customFormat="1" x14ac:dyDescent="0.25">
      <c r="A397" s="39" t="s">
        <v>213</v>
      </c>
      <c r="B397" s="11" t="s">
        <v>940</v>
      </c>
      <c r="C397" s="11" t="s">
        <v>153</v>
      </c>
      <c r="D397" s="11" t="s">
        <v>5</v>
      </c>
      <c r="E397" s="11" t="s">
        <v>6</v>
      </c>
      <c r="F397" s="11" t="s">
        <v>13</v>
      </c>
      <c r="G397" s="36" t="s">
        <v>491</v>
      </c>
      <c r="H397" s="11" t="s">
        <v>123</v>
      </c>
      <c r="I397" s="37" t="s">
        <v>11</v>
      </c>
      <c r="J397" s="37">
        <v>10.5</v>
      </c>
      <c r="K397" s="11" t="s">
        <v>11</v>
      </c>
      <c r="L397" s="11" t="s">
        <v>11</v>
      </c>
      <c r="M397" s="11" t="s">
        <v>11</v>
      </c>
      <c r="N397" s="11" t="s">
        <v>309</v>
      </c>
      <c r="O397" s="11" t="str">
        <f t="shared" si="6"/>
        <v>non concerné</v>
      </c>
      <c r="P397" s="67" t="str">
        <f>IF(octime[[#This Row],[Service concerné ?]]="non concerné","",SUBSTITUTE(octime[[#This Row],[Libellé de l''horaire]],"Hor. à la carte  ",""))</f>
        <v/>
      </c>
      <c r="Q397" s="41" t="str">
        <f>IFERROR(IF(O397&lt;&gt;"non concerné",CONCATENATE(D397," ",VLOOKUP(O397,Parametres!$A:$B,2,FALSE)),""),"")</f>
        <v/>
      </c>
      <c r="R397" s="203" t="str">
        <f>VLOOKUP(CONCATENATE(octime[[#This Row],[Population générique]],octime[[#This Row],[Contrat]]),Parametres!G:H,2,FALSE)</f>
        <v>Ok</v>
      </c>
      <c r="S397" s="7"/>
      <c r="T397" s="7"/>
    </row>
    <row r="398" spans="1:20" s="8" customFormat="1" x14ac:dyDescent="0.25">
      <c r="A398" s="39" t="s">
        <v>214</v>
      </c>
      <c r="B398" s="11" t="s">
        <v>941</v>
      </c>
      <c r="C398" s="11" t="s">
        <v>11</v>
      </c>
      <c r="D398" s="11" t="s">
        <v>5</v>
      </c>
      <c r="E398" s="11" t="s">
        <v>6</v>
      </c>
      <c r="F398" s="11" t="s">
        <v>13</v>
      </c>
      <c r="G398" s="36" t="s">
        <v>491</v>
      </c>
      <c r="H398" s="11" t="s">
        <v>14</v>
      </c>
      <c r="I398" s="37" t="s">
        <v>11</v>
      </c>
      <c r="J398" s="37" t="s">
        <v>11</v>
      </c>
      <c r="K398" s="11" t="s">
        <v>11</v>
      </c>
      <c r="L398" s="11" t="s">
        <v>11</v>
      </c>
      <c r="M398" s="11" t="s">
        <v>11</v>
      </c>
      <c r="N398" s="11" t="s">
        <v>14</v>
      </c>
      <c r="O398" s="11" t="str">
        <f t="shared" si="6"/>
        <v>non concerné</v>
      </c>
      <c r="P398" s="67" t="str">
        <f>IF(octime[[#This Row],[Service concerné ?]]="non concerné","",SUBSTITUTE(octime[[#This Row],[Libellé de l''horaire]],"Hor. à la carte  ",""))</f>
        <v/>
      </c>
      <c r="Q398" s="41" t="str">
        <f>IFERROR(IF(O398&lt;&gt;"non concerné",CONCATENATE(D398," ",VLOOKUP(O398,Parametres!$A:$B,2,FALSE)),""),"")</f>
        <v/>
      </c>
      <c r="R398" s="203" t="str">
        <f>VLOOKUP(CONCATENATE(octime[[#This Row],[Population générique]],octime[[#This Row],[Contrat]]),Parametres!G:H,2,FALSE)</f>
        <v>Ok</v>
      </c>
      <c r="S398" s="7"/>
      <c r="T398" s="7"/>
    </row>
    <row r="399" spans="1:20" s="8" customFormat="1" x14ac:dyDescent="0.25">
      <c r="A399" s="39" t="s">
        <v>215</v>
      </c>
      <c r="B399" s="11" t="s">
        <v>942</v>
      </c>
      <c r="C399" s="11" t="s">
        <v>11</v>
      </c>
      <c r="D399" s="11" t="s">
        <v>5</v>
      </c>
      <c r="E399" s="11" t="s">
        <v>6</v>
      </c>
      <c r="F399" s="11" t="s">
        <v>13</v>
      </c>
      <c r="G399" s="36" t="s">
        <v>491</v>
      </c>
      <c r="H399" s="11" t="s">
        <v>14</v>
      </c>
      <c r="I399" s="37" t="s">
        <v>11</v>
      </c>
      <c r="J399" s="37" t="s">
        <v>11</v>
      </c>
      <c r="K399" s="11" t="s">
        <v>11</v>
      </c>
      <c r="L399" s="11" t="s">
        <v>11</v>
      </c>
      <c r="M399" s="11" t="s">
        <v>11</v>
      </c>
      <c r="N399" s="11" t="s">
        <v>14</v>
      </c>
      <c r="O399" s="11" t="str">
        <f t="shared" si="6"/>
        <v>non concerné</v>
      </c>
      <c r="P399" s="67" t="str">
        <f>IF(octime[[#This Row],[Service concerné ?]]="non concerné","",SUBSTITUTE(octime[[#This Row],[Libellé de l''horaire]],"Hor. à la carte  ",""))</f>
        <v/>
      </c>
      <c r="Q399" s="41" t="str">
        <f>IFERROR(IF(O399&lt;&gt;"non concerné",CONCATENATE(D399," ",VLOOKUP(O399,Parametres!$A:$B,2,FALSE)),""),"")</f>
        <v/>
      </c>
      <c r="R399" s="203" t="str">
        <f>VLOOKUP(CONCATENATE(octime[[#This Row],[Population générique]],octime[[#This Row],[Contrat]]),Parametres!G:H,2,FALSE)</f>
        <v>Ok</v>
      </c>
      <c r="S399" s="7"/>
      <c r="T399" s="7"/>
    </row>
    <row r="400" spans="1:20" s="8" customFormat="1" x14ac:dyDescent="0.25">
      <c r="A400" s="39" t="s">
        <v>379</v>
      </c>
      <c r="B400" s="11" t="s">
        <v>943</v>
      </c>
      <c r="C400" s="11" t="s">
        <v>11</v>
      </c>
      <c r="D400" s="11" t="s">
        <v>5</v>
      </c>
      <c r="E400" s="11" t="s">
        <v>6</v>
      </c>
      <c r="F400" s="11" t="s">
        <v>13</v>
      </c>
      <c r="G400" s="36" t="s">
        <v>491</v>
      </c>
      <c r="H400" s="11" t="s">
        <v>14</v>
      </c>
      <c r="I400" s="37" t="s">
        <v>11</v>
      </c>
      <c r="J400" s="37" t="s">
        <v>11</v>
      </c>
      <c r="K400" s="11" t="s">
        <v>11</v>
      </c>
      <c r="L400" s="11" t="s">
        <v>11</v>
      </c>
      <c r="M400" s="11" t="s">
        <v>11</v>
      </c>
      <c r="N400" s="11" t="s">
        <v>14</v>
      </c>
      <c r="O400" s="11" t="str">
        <f t="shared" si="6"/>
        <v>non concerné</v>
      </c>
      <c r="P400" s="67" t="str">
        <f>IF(octime[[#This Row],[Service concerné ?]]="non concerné","",SUBSTITUTE(octime[[#This Row],[Libellé de l''horaire]],"Hor. à la carte  ",""))</f>
        <v/>
      </c>
      <c r="Q400" s="41" t="str">
        <f>IFERROR(IF(O400&lt;&gt;"non concerné",CONCATENATE(D400," ",VLOOKUP(O400,Parametres!$A:$B,2,FALSE)),""),"")</f>
        <v/>
      </c>
      <c r="R400" s="203" t="str">
        <f>VLOOKUP(CONCATENATE(octime[[#This Row],[Population générique]],octime[[#This Row],[Contrat]]),Parametres!G:H,2,FALSE)</f>
        <v>Ok</v>
      </c>
      <c r="S400" s="7"/>
      <c r="T400" s="7"/>
    </row>
    <row r="401" spans="1:20" s="8" customFormat="1" x14ac:dyDescent="0.25">
      <c r="A401" s="39" t="s">
        <v>217</v>
      </c>
      <c r="B401" s="11" t="s">
        <v>944</v>
      </c>
      <c r="C401" s="11" t="s">
        <v>46</v>
      </c>
      <c r="D401" s="11" t="s">
        <v>5</v>
      </c>
      <c r="E401" s="11" t="s">
        <v>6</v>
      </c>
      <c r="F401" s="11" t="s">
        <v>13</v>
      </c>
      <c r="G401" s="36" t="s">
        <v>491</v>
      </c>
      <c r="H401" s="11" t="s">
        <v>8</v>
      </c>
      <c r="I401" s="37" t="s">
        <v>11</v>
      </c>
      <c r="J401" s="37">
        <v>11.67</v>
      </c>
      <c r="K401" s="11" t="s">
        <v>11</v>
      </c>
      <c r="L401" s="11" t="s">
        <v>11</v>
      </c>
      <c r="M401" s="11" t="s">
        <v>11</v>
      </c>
      <c r="N401" s="11" t="s">
        <v>309</v>
      </c>
      <c r="O401" s="11" t="str">
        <f t="shared" si="6"/>
        <v>non concerné</v>
      </c>
      <c r="P401" s="67" t="str">
        <f>IF(octime[[#This Row],[Service concerné ?]]="non concerné","",SUBSTITUTE(octime[[#This Row],[Libellé de l''horaire]],"Hor. à la carte  ",""))</f>
        <v/>
      </c>
      <c r="Q401" s="41" t="str">
        <f>IFERROR(IF(O401&lt;&gt;"non concerné",CONCATENATE(D401," ",VLOOKUP(O401,Parametres!$A:$B,2,FALSE)),""),"")</f>
        <v/>
      </c>
      <c r="R401" s="203" t="str">
        <f>VLOOKUP(CONCATENATE(octime[[#This Row],[Population générique]],octime[[#This Row],[Contrat]]),Parametres!G:H,2,FALSE)</f>
        <v>Ok</v>
      </c>
      <c r="S401" s="7"/>
      <c r="T401" s="7"/>
    </row>
    <row r="402" spans="1:20" s="8" customFormat="1" x14ac:dyDescent="0.25">
      <c r="A402" s="39" t="s">
        <v>218</v>
      </c>
      <c r="B402" s="11" t="s">
        <v>945</v>
      </c>
      <c r="C402" s="11" t="s">
        <v>11</v>
      </c>
      <c r="D402" s="11" t="s">
        <v>16</v>
      </c>
      <c r="E402" s="11" t="s">
        <v>6</v>
      </c>
      <c r="F402" s="11" t="s">
        <v>13</v>
      </c>
      <c r="G402" s="36" t="s">
        <v>491</v>
      </c>
      <c r="H402" s="11" t="s">
        <v>14</v>
      </c>
      <c r="I402" s="37" t="s">
        <v>11</v>
      </c>
      <c r="J402" s="37" t="s">
        <v>11</v>
      </c>
      <c r="K402" s="11" t="s">
        <v>11</v>
      </c>
      <c r="L402" s="11" t="s">
        <v>11</v>
      </c>
      <c r="M402" s="11" t="s">
        <v>11</v>
      </c>
      <c r="N402" s="11" t="s">
        <v>14</v>
      </c>
      <c r="O402" s="11" t="str">
        <f t="shared" si="6"/>
        <v>non concerné</v>
      </c>
      <c r="P402" s="67" t="str">
        <f>IF(octime[[#This Row],[Service concerné ?]]="non concerné","",SUBSTITUTE(octime[[#This Row],[Libellé de l''horaire]],"Hor. à la carte  ",""))</f>
        <v/>
      </c>
      <c r="Q402" s="41" t="str">
        <f>IFERROR(IF(O402&lt;&gt;"non concerné",CONCATENATE(D402," ",VLOOKUP(O402,Parametres!$A:$B,2,FALSE)),""),"")</f>
        <v/>
      </c>
      <c r="R402" s="203" t="str">
        <f>VLOOKUP(CONCATENATE(octime[[#This Row],[Population générique]],octime[[#This Row],[Contrat]]),Parametres!G:H,2,FALSE)</f>
        <v>Ok</v>
      </c>
      <c r="S402" s="7"/>
      <c r="T402" s="7"/>
    </row>
    <row r="403" spans="1:20" s="8" customFormat="1" x14ac:dyDescent="0.25">
      <c r="A403" s="39" t="s">
        <v>219</v>
      </c>
      <c r="B403" s="11" t="s">
        <v>946</v>
      </c>
      <c r="C403" s="11" t="s">
        <v>11</v>
      </c>
      <c r="D403" s="11" t="s">
        <v>5</v>
      </c>
      <c r="E403" s="11" t="s">
        <v>6</v>
      </c>
      <c r="F403" s="11" t="s">
        <v>13</v>
      </c>
      <c r="G403" s="36" t="s">
        <v>491</v>
      </c>
      <c r="H403" s="11" t="s">
        <v>14</v>
      </c>
      <c r="I403" s="37" t="s">
        <v>11</v>
      </c>
      <c r="J403" s="37" t="s">
        <v>11</v>
      </c>
      <c r="K403" s="11" t="s">
        <v>11</v>
      </c>
      <c r="L403" s="11" t="s">
        <v>11</v>
      </c>
      <c r="M403" s="11" t="s">
        <v>11</v>
      </c>
      <c r="N403" s="11" t="s">
        <v>14</v>
      </c>
      <c r="O403" s="11" t="str">
        <f t="shared" si="6"/>
        <v>non concerné</v>
      </c>
      <c r="P403" s="67" t="str">
        <f>IF(octime[[#This Row],[Service concerné ?]]="non concerné","",SUBSTITUTE(octime[[#This Row],[Libellé de l''horaire]],"Hor. à la carte  ",""))</f>
        <v/>
      </c>
      <c r="Q403" s="41" t="str">
        <f>IFERROR(IF(O403&lt;&gt;"non concerné",CONCATENATE(D403," ",VLOOKUP(O403,Parametres!$A:$B,2,FALSE)),""),"")</f>
        <v/>
      </c>
      <c r="R403" s="203" t="str">
        <f>VLOOKUP(CONCATENATE(octime[[#This Row],[Population générique]],octime[[#This Row],[Contrat]]),Parametres!G:H,2,FALSE)</f>
        <v>Ok</v>
      </c>
      <c r="S403" s="7"/>
      <c r="T403" s="7"/>
    </row>
    <row r="404" spans="1:20" s="8" customFormat="1" x14ac:dyDescent="0.25">
      <c r="A404" s="40" t="s">
        <v>220</v>
      </c>
      <c r="B404" s="11" t="s">
        <v>947</v>
      </c>
      <c r="C404" s="11" t="s">
        <v>11</v>
      </c>
      <c r="D404" s="11" t="s">
        <v>5</v>
      </c>
      <c r="E404" s="11" t="s">
        <v>6</v>
      </c>
      <c r="F404" s="11" t="s">
        <v>13</v>
      </c>
      <c r="G404" s="36" t="s">
        <v>491</v>
      </c>
      <c r="H404" s="11" t="s">
        <v>14</v>
      </c>
      <c r="I404" s="37" t="s">
        <v>11</v>
      </c>
      <c r="J404" s="37" t="s">
        <v>11</v>
      </c>
      <c r="K404" s="11" t="s">
        <v>11</v>
      </c>
      <c r="L404" s="11" t="s">
        <v>11</v>
      </c>
      <c r="M404" s="11" t="s">
        <v>11</v>
      </c>
      <c r="N404" s="11" t="s">
        <v>14</v>
      </c>
      <c r="O404" s="11" t="str">
        <f t="shared" si="6"/>
        <v>non concerné</v>
      </c>
      <c r="P404" s="67" t="str">
        <f>IF(octime[[#This Row],[Service concerné ?]]="non concerné","",SUBSTITUTE(octime[[#This Row],[Libellé de l''horaire]],"Hor. à la carte  ",""))</f>
        <v/>
      </c>
      <c r="Q404" s="41" t="str">
        <f>IFERROR(IF(O404&lt;&gt;"non concerné",CONCATENATE(D404," ",VLOOKUP(O404,Parametres!$A:$B,2,FALSE)),""),"")</f>
        <v/>
      </c>
      <c r="R404" s="203" t="str">
        <f>VLOOKUP(CONCATENATE(octime[[#This Row],[Population générique]],octime[[#This Row],[Contrat]]),Parametres!G:H,2,FALSE)</f>
        <v>Ok</v>
      </c>
      <c r="S404" s="7"/>
      <c r="T404" s="7"/>
    </row>
    <row r="405" spans="1:20" s="8" customFormat="1" x14ac:dyDescent="0.25">
      <c r="A405" s="40" t="s">
        <v>221</v>
      </c>
      <c r="B405" s="11" t="s">
        <v>948</v>
      </c>
      <c r="C405" s="11" t="s">
        <v>222</v>
      </c>
      <c r="D405" s="11" t="s">
        <v>18</v>
      </c>
      <c r="E405" s="11" t="s">
        <v>6</v>
      </c>
      <c r="F405" s="11" t="s">
        <v>13</v>
      </c>
      <c r="G405" s="36" t="s">
        <v>491</v>
      </c>
      <c r="H405" s="11" t="s">
        <v>223</v>
      </c>
      <c r="I405" s="37" t="s">
        <v>11</v>
      </c>
      <c r="J405" s="37">
        <v>7</v>
      </c>
      <c r="K405" s="11" t="s">
        <v>11</v>
      </c>
      <c r="L405" s="11" t="s">
        <v>11</v>
      </c>
      <c r="M405" s="11" t="s">
        <v>11</v>
      </c>
      <c r="N405" s="11" t="s">
        <v>309</v>
      </c>
      <c r="O405" s="11" t="str">
        <f t="shared" si="6"/>
        <v>non concerné</v>
      </c>
      <c r="P405" s="67" t="str">
        <f>IF(octime[[#This Row],[Service concerné ?]]="non concerné","",SUBSTITUTE(octime[[#This Row],[Libellé de l''horaire]],"Hor. à la carte  ",""))</f>
        <v/>
      </c>
      <c r="Q405" s="41" t="str">
        <f>IFERROR(IF(O405&lt;&gt;"non concerné",CONCATENATE(D405," ",VLOOKUP(O405,Parametres!$A:$B,2,FALSE)),""),"")</f>
        <v/>
      </c>
      <c r="R405" s="203" t="str">
        <f>VLOOKUP(CONCATENATE(octime[[#This Row],[Population générique]],octime[[#This Row],[Contrat]]),Parametres!G:H,2,FALSE)</f>
        <v>Ok</v>
      </c>
      <c r="S405" s="7"/>
      <c r="T405" s="7"/>
    </row>
    <row r="406" spans="1:20" s="8" customFormat="1" x14ac:dyDescent="0.25">
      <c r="A406" s="40">
        <v>10653</v>
      </c>
      <c r="B406" s="11" t="s">
        <v>949</v>
      </c>
      <c r="C406" s="11" t="s">
        <v>4</v>
      </c>
      <c r="D406" s="11" t="s">
        <v>16</v>
      </c>
      <c r="E406" s="11" t="s">
        <v>12</v>
      </c>
      <c r="F406" s="11" t="s">
        <v>13</v>
      </c>
      <c r="G406" s="36" t="s">
        <v>491</v>
      </c>
      <c r="H406" s="11" t="s">
        <v>8</v>
      </c>
      <c r="I406" s="37">
        <v>12</v>
      </c>
      <c r="J406" s="37">
        <v>11.67</v>
      </c>
      <c r="K406" s="11" t="s">
        <v>9</v>
      </c>
      <c r="L406" s="11" t="s">
        <v>10</v>
      </c>
      <c r="M406" s="11" t="s">
        <v>11</v>
      </c>
      <c r="N406" s="11" t="s">
        <v>286</v>
      </c>
      <c r="O406" s="11" t="str">
        <f t="shared" si="6"/>
        <v>CH2</v>
      </c>
      <c r="P406" s="67" t="str">
        <f>IF(octime[[#This Row],[Service concerné ?]]="non concerné","",SUBSTITUTE(octime[[#This Row],[Libellé de l''horaire]],"Hor. à la carte  ",""))</f>
        <v>07h50 - 20h10</v>
      </c>
      <c r="Q406" s="41" t="str">
        <f>IFERROR(IF(O406&lt;&gt;"non concerné",CONCATENATE(D406," ",VLOOKUP(O406,Parametres!$A:$B,2,FALSE)),""),"")</f>
        <v>AIDE SOIGNANT CH2</v>
      </c>
      <c r="R406" s="203" t="str">
        <f>VLOOKUP(CONCATENATE(octime[[#This Row],[Population générique]],octime[[#This Row],[Contrat]]),Parametres!G:H,2,FALSE)</f>
        <v>Ok</v>
      </c>
      <c r="S406" s="7"/>
      <c r="T406" s="7"/>
    </row>
    <row r="407" spans="1:20" s="8" customFormat="1" x14ac:dyDescent="0.25">
      <c r="A407" s="39" t="s">
        <v>224</v>
      </c>
      <c r="B407" s="11" t="s">
        <v>950</v>
      </c>
      <c r="C407" s="11" t="s">
        <v>11</v>
      </c>
      <c r="D407" s="11" t="s">
        <v>16</v>
      </c>
      <c r="E407" s="11" t="s">
        <v>30</v>
      </c>
      <c r="F407" s="11" t="s">
        <v>31</v>
      </c>
      <c r="G407" s="36" t="s">
        <v>491</v>
      </c>
      <c r="H407" s="11" t="s">
        <v>14</v>
      </c>
      <c r="I407" s="37" t="s">
        <v>11</v>
      </c>
      <c r="J407" s="37" t="s">
        <v>11</v>
      </c>
      <c r="K407" s="11" t="s">
        <v>11</v>
      </c>
      <c r="L407" s="11" t="s">
        <v>11</v>
      </c>
      <c r="M407" s="11" t="s">
        <v>11</v>
      </c>
      <c r="N407" s="11" t="s">
        <v>14</v>
      </c>
      <c r="O407" s="11" t="str">
        <f t="shared" si="6"/>
        <v>non concerné</v>
      </c>
      <c r="P407" s="67" t="str">
        <f>IF(octime[[#This Row],[Service concerné ?]]="non concerné","",SUBSTITUTE(octime[[#This Row],[Libellé de l''horaire]],"Hor. à la carte  ",""))</f>
        <v/>
      </c>
      <c r="Q407" s="41" t="str">
        <f>IFERROR(IF(O407&lt;&gt;"non concerné",CONCATENATE(D407," ",VLOOKUP(O407,Parametres!$A:$B,2,FALSE)),""),"")</f>
        <v/>
      </c>
      <c r="R407" s="203" t="str">
        <f>VLOOKUP(CONCATENATE(octime[[#This Row],[Population générique]],octime[[#This Row],[Contrat]]),Parametres!G:H,2,FALSE)</f>
        <v>Ok</v>
      </c>
      <c r="S407" s="7"/>
      <c r="T407" s="7"/>
    </row>
    <row r="408" spans="1:20" s="8" customFormat="1" x14ac:dyDescent="0.25">
      <c r="A408" s="39">
        <v>10281</v>
      </c>
      <c r="B408" s="11" t="s">
        <v>951</v>
      </c>
      <c r="C408" s="11" t="s">
        <v>11</v>
      </c>
      <c r="D408" s="11" t="s">
        <v>5</v>
      </c>
      <c r="E408" s="11" t="s">
        <v>29</v>
      </c>
      <c r="F408" s="11" t="s">
        <v>7</v>
      </c>
      <c r="G408" s="36" t="s">
        <v>491</v>
      </c>
      <c r="H408" s="11" t="s">
        <v>14</v>
      </c>
      <c r="I408" s="37" t="s">
        <v>11</v>
      </c>
      <c r="J408" s="37" t="s">
        <v>11</v>
      </c>
      <c r="K408" s="11" t="s">
        <v>11</v>
      </c>
      <c r="L408" s="11" t="s">
        <v>11</v>
      </c>
      <c r="M408" s="11" t="s">
        <v>11</v>
      </c>
      <c r="N408" s="11" t="s">
        <v>312</v>
      </c>
      <c r="O408" s="11" t="str">
        <f t="shared" si="6"/>
        <v>non concerné</v>
      </c>
      <c r="P408" s="67" t="str">
        <f>IF(octime[[#This Row],[Service concerné ?]]="non concerné","",SUBSTITUTE(octime[[#This Row],[Libellé de l''horaire]],"Hor. à la carte  ",""))</f>
        <v/>
      </c>
      <c r="Q408" s="41" t="str">
        <f>IFERROR(IF(O408&lt;&gt;"non concerné",CONCATENATE(D408," ",VLOOKUP(O408,Parametres!$A:$B,2,FALSE)),""),"")</f>
        <v/>
      </c>
      <c r="R408" s="203" t="str">
        <f>VLOOKUP(CONCATENATE(octime[[#This Row],[Population générique]],octime[[#This Row],[Contrat]]),Parametres!G:H,2,FALSE)</f>
        <v>Ok</v>
      </c>
      <c r="S408" s="7"/>
      <c r="T408" s="7"/>
    </row>
    <row r="409" spans="1:20" s="8" customFormat="1" x14ac:dyDescent="0.25">
      <c r="A409" s="39">
        <v>10294</v>
      </c>
      <c r="B409" s="11" t="s">
        <v>952</v>
      </c>
      <c r="C409" s="11" t="s">
        <v>11</v>
      </c>
      <c r="D409" s="11" t="s">
        <v>5</v>
      </c>
      <c r="E409" s="11" t="s">
        <v>6</v>
      </c>
      <c r="F409" s="11" t="s">
        <v>7</v>
      </c>
      <c r="G409" s="36" t="s">
        <v>491</v>
      </c>
      <c r="H409" s="11" t="s">
        <v>14</v>
      </c>
      <c r="I409" s="37" t="s">
        <v>11</v>
      </c>
      <c r="J409" s="37" t="s">
        <v>11</v>
      </c>
      <c r="K409" s="11" t="s">
        <v>11</v>
      </c>
      <c r="L409" s="11" t="s">
        <v>11</v>
      </c>
      <c r="M409" s="11" t="s">
        <v>11</v>
      </c>
      <c r="N409" s="11" t="s">
        <v>296</v>
      </c>
      <c r="O409" s="11" t="str">
        <f t="shared" si="6"/>
        <v>non concerné</v>
      </c>
      <c r="P409" s="67" t="str">
        <f>IF(octime[[#This Row],[Service concerné ?]]="non concerné","",SUBSTITUTE(octime[[#This Row],[Libellé de l''horaire]],"Hor. à la carte  ",""))</f>
        <v/>
      </c>
      <c r="Q409" s="41" t="str">
        <f>IFERROR(IF(O409&lt;&gt;"non concerné",CONCATENATE(D409," ",VLOOKUP(O409,Parametres!$A:$B,2,FALSE)),""),"")</f>
        <v/>
      </c>
      <c r="R409" s="203" t="str">
        <f>VLOOKUP(CONCATENATE(octime[[#This Row],[Population générique]],octime[[#This Row],[Contrat]]),Parametres!G:H,2,FALSE)</f>
        <v>Ok</v>
      </c>
      <c r="S409" s="7"/>
      <c r="T409" s="7"/>
    </row>
    <row r="410" spans="1:20" s="8" customFormat="1" x14ac:dyDescent="0.25">
      <c r="A410" s="39">
        <v>11004</v>
      </c>
      <c r="B410" s="11" t="s">
        <v>953</v>
      </c>
      <c r="C410" s="11" t="s">
        <v>225</v>
      </c>
      <c r="D410" s="11" t="s">
        <v>16</v>
      </c>
      <c r="E410" s="11" t="s">
        <v>6</v>
      </c>
      <c r="F410" s="11" t="s">
        <v>7</v>
      </c>
      <c r="G410" s="36" t="s">
        <v>491</v>
      </c>
      <c r="H410" s="11" t="s">
        <v>26</v>
      </c>
      <c r="I410" s="37" t="s">
        <v>11</v>
      </c>
      <c r="J410" s="37">
        <v>7</v>
      </c>
      <c r="K410" s="11" t="s">
        <v>11</v>
      </c>
      <c r="L410" s="11" t="s">
        <v>11</v>
      </c>
      <c r="M410" s="11" t="s">
        <v>11</v>
      </c>
      <c r="N410" s="11" t="s">
        <v>289</v>
      </c>
      <c r="O410" s="11" t="str">
        <f t="shared" si="6"/>
        <v>non concerné</v>
      </c>
      <c r="P410" s="67" t="str">
        <f>IF(octime[[#This Row],[Service concerné ?]]="non concerné","",SUBSTITUTE(octime[[#This Row],[Libellé de l''horaire]],"Hor. à la carte  ",""))</f>
        <v/>
      </c>
      <c r="Q410" s="41" t="str">
        <f>IFERROR(IF(O410&lt;&gt;"non concerné",CONCATENATE(D410," ",VLOOKUP(O410,Parametres!$A:$B,2,FALSE)),""),"")</f>
        <v/>
      </c>
      <c r="R410" s="203" t="str">
        <f>VLOOKUP(CONCATENATE(octime[[#This Row],[Population générique]],octime[[#This Row],[Contrat]]),Parametres!G:H,2,FALSE)</f>
        <v>Ok</v>
      </c>
      <c r="S410" s="7"/>
      <c r="T410" s="7"/>
    </row>
    <row r="411" spans="1:20" s="8" customFormat="1" x14ac:dyDescent="0.25">
      <c r="A411" s="39">
        <v>11825</v>
      </c>
      <c r="B411" s="11" t="s">
        <v>954</v>
      </c>
      <c r="C411" s="11" t="s">
        <v>11</v>
      </c>
      <c r="D411" s="11" t="s">
        <v>16</v>
      </c>
      <c r="E411" s="11" t="s">
        <v>12</v>
      </c>
      <c r="F411" s="11" t="s">
        <v>13</v>
      </c>
      <c r="G411" s="36" t="s">
        <v>491</v>
      </c>
      <c r="H411" s="11" t="s">
        <v>14</v>
      </c>
      <c r="I411" s="37" t="s">
        <v>11</v>
      </c>
      <c r="J411" s="37" t="s">
        <v>11</v>
      </c>
      <c r="K411" s="11" t="s">
        <v>11</v>
      </c>
      <c r="L411" s="11" t="s">
        <v>11</v>
      </c>
      <c r="M411" s="11" t="s">
        <v>11</v>
      </c>
      <c r="N411" s="11" t="s">
        <v>14</v>
      </c>
      <c r="O411" s="11" t="str">
        <f t="shared" si="6"/>
        <v>non concerné</v>
      </c>
      <c r="P411" s="67" t="str">
        <f>IF(octime[[#This Row],[Service concerné ?]]="non concerné","",SUBSTITUTE(octime[[#This Row],[Libellé de l''horaire]],"Hor. à la carte  ",""))</f>
        <v/>
      </c>
      <c r="Q411" s="41" t="str">
        <f>IFERROR(IF(O411&lt;&gt;"non concerné",CONCATENATE(D411," ",VLOOKUP(O411,Parametres!$A:$B,2,FALSE)),""),"")</f>
        <v/>
      </c>
      <c r="R411" s="203" t="str">
        <f>VLOOKUP(CONCATENATE(octime[[#This Row],[Population générique]],octime[[#This Row],[Contrat]]),Parametres!G:H,2,FALSE)</f>
        <v>Ok</v>
      </c>
      <c r="S411" s="7"/>
      <c r="T411" s="7"/>
    </row>
    <row r="412" spans="1:20" s="8" customFormat="1" x14ac:dyDescent="0.25">
      <c r="A412" s="39" t="s">
        <v>226</v>
      </c>
      <c r="B412" s="11" t="s">
        <v>955</v>
      </c>
      <c r="C412" s="11" t="s">
        <v>11</v>
      </c>
      <c r="D412" s="11" t="s">
        <v>5</v>
      </c>
      <c r="E412" s="11" t="s">
        <v>30</v>
      </c>
      <c r="F412" s="11" t="s">
        <v>31</v>
      </c>
      <c r="G412" s="36" t="s">
        <v>491</v>
      </c>
      <c r="H412" s="11" t="s">
        <v>14</v>
      </c>
      <c r="I412" s="37" t="s">
        <v>11</v>
      </c>
      <c r="J412" s="37" t="s">
        <v>11</v>
      </c>
      <c r="K412" s="11" t="s">
        <v>11</v>
      </c>
      <c r="L412" s="11" t="s">
        <v>11</v>
      </c>
      <c r="M412" s="11" t="s">
        <v>11</v>
      </c>
      <c r="N412" s="11" t="s">
        <v>14</v>
      </c>
      <c r="O412" s="11" t="str">
        <f t="shared" si="6"/>
        <v>non concerné</v>
      </c>
      <c r="P412" s="67" t="str">
        <f>IF(octime[[#This Row],[Service concerné ?]]="non concerné","",SUBSTITUTE(octime[[#This Row],[Libellé de l''horaire]],"Hor. à la carte  ",""))</f>
        <v/>
      </c>
      <c r="Q412" s="41" t="str">
        <f>IFERROR(IF(O412&lt;&gt;"non concerné",CONCATENATE(D412," ",VLOOKUP(O412,Parametres!$A:$B,2,FALSE)),""),"")</f>
        <v/>
      </c>
      <c r="R412" s="203" t="str">
        <f>VLOOKUP(CONCATENATE(octime[[#This Row],[Population générique]],octime[[#This Row],[Contrat]]),Parametres!G:H,2,FALSE)</f>
        <v>Ok</v>
      </c>
      <c r="S412" s="7"/>
      <c r="T412" s="7"/>
    </row>
    <row r="413" spans="1:20" s="8" customFormat="1" x14ac:dyDescent="0.25">
      <c r="A413" s="39">
        <v>10649</v>
      </c>
      <c r="B413" s="11" t="s">
        <v>956</v>
      </c>
      <c r="C413" s="11" t="s">
        <v>11</v>
      </c>
      <c r="D413" s="11" t="s">
        <v>16</v>
      </c>
      <c r="E413" s="11" t="s">
        <v>12</v>
      </c>
      <c r="F413" s="11" t="s">
        <v>13</v>
      </c>
      <c r="G413" s="36" t="s">
        <v>491</v>
      </c>
      <c r="H413" s="11" t="s">
        <v>14</v>
      </c>
      <c r="I413" s="37" t="s">
        <v>11</v>
      </c>
      <c r="J413" s="37" t="s">
        <v>11</v>
      </c>
      <c r="K413" s="11" t="s">
        <v>11</v>
      </c>
      <c r="L413" s="11" t="s">
        <v>11</v>
      </c>
      <c r="M413" s="11" t="s">
        <v>11</v>
      </c>
      <c r="N413" s="11" t="s">
        <v>14</v>
      </c>
      <c r="O413" s="11" t="str">
        <f t="shared" si="6"/>
        <v>non concerné</v>
      </c>
      <c r="P413" s="67" t="str">
        <f>IF(octime[[#This Row],[Service concerné ?]]="non concerné","",SUBSTITUTE(octime[[#This Row],[Libellé de l''horaire]],"Hor. à la carte  ",""))</f>
        <v/>
      </c>
      <c r="Q413" s="41" t="str">
        <f>IFERROR(IF(O413&lt;&gt;"non concerné",CONCATENATE(D413," ",VLOOKUP(O413,Parametres!$A:$B,2,FALSE)),""),"")</f>
        <v/>
      </c>
      <c r="R413" s="203" t="str">
        <f>VLOOKUP(CONCATENATE(octime[[#This Row],[Population générique]],octime[[#This Row],[Contrat]]),Parametres!G:H,2,FALSE)</f>
        <v>Ok</v>
      </c>
      <c r="S413" s="7"/>
      <c r="T413" s="7"/>
    </row>
    <row r="414" spans="1:20" s="8" customFormat="1" x14ac:dyDescent="0.25">
      <c r="A414" s="39">
        <v>10884</v>
      </c>
      <c r="B414" s="11" t="s">
        <v>957</v>
      </c>
      <c r="C414" s="11" t="s">
        <v>11</v>
      </c>
      <c r="D414" s="11" t="s">
        <v>16</v>
      </c>
      <c r="E414" s="11" t="s">
        <v>6</v>
      </c>
      <c r="F414" s="11" t="s">
        <v>7</v>
      </c>
      <c r="G414" s="36" t="s">
        <v>491</v>
      </c>
      <c r="H414" s="11" t="s">
        <v>14</v>
      </c>
      <c r="I414" s="37" t="s">
        <v>11</v>
      </c>
      <c r="J414" s="37" t="s">
        <v>11</v>
      </c>
      <c r="K414" s="11" t="s">
        <v>11</v>
      </c>
      <c r="L414" s="11" t="s">
        <v>11</v>
      </c>
      <c r="M414" s="11" t="s">
        <v>11</v>
      </c>
      <c r="N414" s="11" t="s">
        <v>293</v>
      </c>
      <c r="O414" s="11" t="str">
        <f t="shared" si="6"/>
        <v>non concerné</v>
      </c>
      <c r="P414" s="67" t="str">
        <f>IF(octime[[#This Row],[Service concerné ?]]="non concerné","",SUBSTITUTE(octime[[#This Row],[Libellé de l''horaire]],"Hor. à la carte  ",""))</f>
        <v/>
      </c>
      <c r="Q414" s="41" t="str">
        <f>IFERROR(IF(O414&lt;&gt;"non concerné",CONCATENATE(D414," ",VLOOKUP(O414,Parametres!$A:$B,2,FALSE)),""),"")</f>
        <v/>
      </c>
      <c r="R414" s="203" t="str">
        <f>VLOOKUP(CONCATENATE(octime[[#This Row],[Population générique]],octime[[#This Row],[Contrat]]),Parametres!G:H,2,FALSE)</f>
        <v>Ok</v>
      </c>
      <c r="S414" s="7"/>
      <c r="T414" s="7"/>
    </row>
    <row r="415" spans="1:20" s="8" customFormat="1" x14ac:dyDescent="0.25">
      <c r="A415" s="39">
        <v>11333</v>
      </c>
      <c r="B415" s="11" t="s">
        <v>958</v>
      </c>
      <c r="C415" s="11" t="s">
        <v>118</v>
      </c>
      <c r="D415" s="11" t="s">
        <v>5</v>
      </c>
      <c r="E415" s="11" t="s">
        <v>6</v>
      </c>
      <c r="F415" s="11" t="s">
        <v>7</v>
      </c>
      <c r="G415" s="36" t="s">
        <v>491</v>
      </c>
      <c r="H415" s="11" t="s">
        <v>52</v>
      </c>
      <c r="I415" s="37" t="s">
        <v>11</v>
      </c>
      <c r="J415" s="37">
        <v>10.5</v>
      </c>
      <c r="K415" s="11" t="s">
        <v>9</v>
      </c>
      <c r="L415" s="11" t="s">
        <v>27</v>
      </c>
      <c r="M415" s="11" t="s">
        <v>476</v>
      </c>
      <c r="N415" s="11" t="s">
        <v>425</v>
      </c>
      <c r="O415" s="11" t="str">
        <f t="shared" si="6"/>
        <v>SS1</v>
      </c>
      <c r="P415" s="67" t="str">
        <f>IF(octime[[#This Row],[Service concerné ?]]="non concerné","",SUBSTITUTE(octime[[#This Row],[Libellé de l''horaire]],"Hor. à la carte  ",""))</f>
        <v>09h00 - 20h00</v>
      </c>
      <c r="Q415" s="41" t="str">
        <f>IFERROR(IF(O415&lt;&gt;"non concerné",CONCATENATE(D415," ",VLOOKUP(O415,Parametres!$A:$B,2,FALSE)),""),"")</f>
        <v>IDE SSPIBLOC</v>
      </c>
      <c r="R415" s="203" t="str">
        <f>VLOOKUP(CONCATENATE(octime[[#This Row],[Population générique]],octime[[#This Row],[Contrat]]),Parametres!G:H,2,FALSE)</f>
        <v>Ok</v>
      </c>
      <c r="S415" s="7"/>
      <c r="T415" s="7"/>
    </row>
    <row r="416" spans="1:20" s="8" customFormat="1" x14ac:dyDescent="0.25">
      <c r="A416" s="39">
        <v>10898</v>
      </c>
      <c r="B416" s="11" t="s">
        <v>959</v>
      </c>
      <c r="C416" s="11" t="s">
        <v>11</v>
      </c>
      <c r="D416" s="11" t="s">
        <v>18</v>
      </c>
      <c r="E416" s="11" t="s">
        <v>6</v>
      </c>
      <c r="F416" s="11" t="s">
        <v>7</v>
      </c>
      <c r="G416" s="36" t="s">
        <v>491</v>
      </c>
      <c r="H416" s="11" t="s">
        <v>14</v>
      </c>
      <c r="I416" s="37" t="s">
        <v>11</v>
      </c>
      <c r="J416" s="37" t="s">
        <v>11</v>
      </c>
      <c r="K416" s="11" t="s">
        <v>11</v>
      </c>
      <c r="L416" s="11" t="s">
        <v>11</v>
      </c>
      <c r="M416" s="11" t="s">
        <v>11</v>
      </c>
      <c r="N416" s="11" t="s">
        <v>14</v>
      </c>
      <c r="O416" s="11" t="str">
        <f t="shared" si="6"/>
        <v>non concerné</v>
      </c>
      <c r="P416" s="67" t="str">
        <f>IF(octime[[#This Row],[Service concerné ?]]="non concerné","",SUBSTITUTE(octime[[#This Row],[Libellé de l''horaire]],"Hor. à la carte  ",""))</f>
        <v/>
      </c>
      <c r="Q416" s="41" t="str">
        <f>IFERROR(IF(O416&lt;&gt;"non concerné",CONCATENATE(D416," ",VLOOKUP(O416,Parametres!$A:$B,2,FALSE)),""),"")</f>
        <v/>
      </c>
      <c r="R416" s="203" t="str">
        <f>VLOOKUP(CONCATENATE(octime[[#This Row],[Population générique]],octime[[#This Row],[Contrat]]),Parametres!G:H,2,FALSE)</f>
        <v>Ok</v>
      </c>
      <c r="S416" s="7"/>
      <c r="T416" s="7"/>
    </row>
    <row r="417" spans="1:20" s="8" customFormat="1" x14ac:dyDescent="0.25">
      <c r="A417" s="39">
        <v>11585</v>
      </c>
      <c r="B417" s="11" t="s">
        <v>960</v>
      </c>
      <c r="C417" s="11" t="s">
        <v>46</v>
      </c>
      <c r="D417" s="11" t="s">
        <v>5</v>
      </c>
      <c r="E417" s="11" t="s">
        <v>6</v>
      </c>
      <c r="F417" s="11" t="s">
        <v>7</v>
      </c>
      <c r="G417" s="36" t="s">
        <v>491</v>
      </c>
      <c r="H417" s="11" t="s">
        <v>8</v>
      </c>
      <c r="I417" s="37" t="s">
        <v>11</v>
      </c>
      <c r="J417" s="37">
        <v>11.67</v>
      </c>
      <c r="K417" s="11" t="s">
        <v>9</v>
      </c>
      <c r="L417" s="11" t="s">
        <v>47</v>
      </c>
      <c r="M417" s="11" t="s">
        <v>11</v>
      </c>
      <c r="N417" s="11" t="s">
        <v>297</v>
      </c>
      <c r="O417" s="11" t="str">
        <f t="shared" si="6"/>
        <v>REA</v>
      </c>
      <c r="P417" s="67" t="str">
        <f>IF(octime[[#This Row],[Service concerné ?]]="non concerné","",SUBSTITUTE(octime[[#This Row],[Libellé de l''horaire]],"Hor. à la carte  ",""))</f>
        <v>07h50 - 20h10</v>
      </c>
      <c r="Q417" s="41" t="str">
        <f>IFERROR(IF(O417&lt;&gt;"non concerné",CONCATENATE(D417," ",VLOOKUP(O417,Parametres!$A:$B,2,FALSE)),""),"")</f>
        <v>IDE REA</v>
      </c>
      <c r="R417" s="203" t="str">
        <f>VLOOKUP(CONCATENATE(octime[[#This Row],[Population générique]],octime[[#This Row],[Contrat]]),Parametres!G:H,2,FALSE)</f>
        <v>Ok</v>
      </c>
      <c r="S417" s="7"/>
      <c r="T417" s="7"/>
    </row>
    <row r="418" spans="1:20" s="8" customFormat="1" x14ac:dyDescent="0.25">
      <c r="A418" s="39">
        <v>11318</v>
      </c>
      <c r="B418" s="11" t="s">
        <v>961</v>
      </c>
      <c r="C418" s="11" t="s">
        <v>121</v>
      </c>
      <c r="D418" s="11" t="s">
        <v>5</v>
      </c>
      <c r="E418" s="11" t="s">
        <v>6</v>
      </c>
      <c r="F418" s="11" t="s">
        <v>7</v>
      </c>
      <c r="G418" s="36" t="s">
        <v>491</v>
      </c>
      <c r="H418" s="11" t="s">
        <v>8</v>
      </c>
      <c r="I418" s="37" t="s">
        <v>11</v>
      </c>
      <c r="J418" s="37">
        <v>11.67</v>
      </c>
      <c r="K418" s="11" t="s">
        <v>9</v>
      </c>
      <c r="L418" s="11" t="s">
        <v>57</v>
      </c>
      <c r="M418" s="11" t="s">
        <v>11</v>
      </c>
      <c r="N418" s="11" t="s">
        <v>319</v>
      </c>
      <c r="O418" s="11" t="str">
        <f t="shared" si="6"/>
        <v>C2</v>
      </c>
      <c r="P418" s="67" t="str">
        <f>IF(octime[[#This Row],[Service concerné ?]]="non concerné","",SUBSTITUTE(octime[[#This Row],[Libellé de l''horaire]],"Hor. à la carte  ",""))</f>
        <v>07h50 - 20h10</v>
      </c>
      <c r="Q418" s="41" t="str">
        <f>IFERROR(IF(O418&lt;&gt;"non concerné",CONCATENATE(D418," ",VLOOKUP(O418,Parametres!$A:$B,2,FALSE)),""),"")</f>
        <v>IDE C2</v>
      </c>
      <c r="R418" s="203" t="str">
        <f>VLOOKUP(CONCATENATE(octime[[#This Row],[Population générique]],octime[[#This Row],[Contrat]]),Parametres!G:H,2,FALSE)</f>
        <v>Ok</v>
      </c>
      <c r="S418" s="7"/>
      <c r="T418" s="7"/>
    </row>
    <row r="419" spans="1:20" s="8" customFormat="1" x14ac:dyDescent="0.25">
      <c r="A419" s="39">
        <v>11778</v>
      </c>
      <c r="B419" s="11" t="s">
        <v>962</v>
      </c>
      <c r="C419" s="11" t="s">
        <v>11</v>
      </c>
      <c r="D419" s="11" t="s">
        <v>5</v>
      </c>
      <c r="E419" s="11" t="s">
        <v>6</v>
      </c>
      <c r="F419" s="11" t="s">
        <v>7</v>
      </c>
      <c r="G419" s="36" t="s">
        <v>491</v>
      </c>
      <c r="H419" s="11" t="s">
        <v>14</v>
      </c>
      <c r="I419" s="37" t="s">
        <v>11</v>
      </c>
      <c r="J419" s="37" t="s">
        <v>11</v>
      </c>
      <c r="K419" s="11" t="s">
        <v>11</v>
      </c>
      <c r="L419" s="11" t="s">
        <v>11</v>
      </c>
      <c r="M419" s="11" t="s">
        <v>11</v>
      </c>
      <c r="N419" s="11" t="s">
        <v>14</v>
      </c>
      <c r="O419" s="11" t="str">
        <f t="shared" si="6"/>
        <v>non concerné</v>
      </c>
      <c r="P419" s="67" t="str">
        <f>IF(octime[[#This Row],[Service concerné ?]]="non concerné","",SUBSTITUTE(octime[[#This Row],[Libellé de l''horaire]],"Hor. à la carte  ",""))</f>
        <v/>
      </c>
      <c r="Q419" s="41" t="str">
        <f>IFERROR(IF(O419&lt;&gt;"non concerné",CONCATENATE(D419," ",VLOOKUP(O419,Parametres!$A:$B,2,FALSE)),""),"")</f>
        <v/>
      </c>
      <c r="R419" s="203" t="str">
        <f>VLOOKUP(CONCATENATE(octime[[#This Row],[Population générique]],octime[[#This Row],[Contrat]]),Parametres!G:H,2,FALSE)</f>
        <v>Ok</v>
      </c>
      <c r="S419" s="7"/>
      <c r="T419" s="7"/>
    </row>
    <row r="420" spans="1:20" s="8" customFormat="1" x14ac:dyDescent="0.25">
      <c r="A420" s="39">
        <v>11351</v>
      </c>
      <c r="B420" s="11" t="s">
        <v>963</v>
      </c>
      <c r="C420" s="11" t="s">
        <v>11</v>
      </c>
      <c r="D420" s="11" t="s">
        <v>5</v>
      </c>
      <c r="E420" s="11" t="s">
        <v>6</v>
      </c>
      <c r="F420" s="11" t="s">
        <v>7</v>
      </c>
      <c r="G420" s="36" t="s">
        <v>491</v>
      </c>
      <c r="H420" s="11" t="s">
        <v>14</v>
      </c>
      <c r="I420" s="37" t="s">
        <v>11</v>
      </c>
      <c r="J420" s="37" t="s">
        <v>11</v>
      </c>
      <c r="K420" s="11" t="s">
        <v>11</v>
      </c>
      <c r="L420" s="11" t="s">
        <v>11</v>
      </c>
      <c r="M420" s="11" t="s">
        <v>11</v>
      </c>
      <c r="N420" s="11" t="s">
        <v>14</v>
      </c>
      <c r="O420" s="11" t="str">
        <f t="shared" si="6"/>
        <v>non concerné</v>
      </c>
      <c r="P420" s="67" t="str">
        <f>IF(octime[[#This Row],[Service concerné ?]]="non concerné","",SUBSTITUTE(octime[[#This Row],[Libellé de l''horaire]],"Hor. à la carte  ",""))</f>
        <v/>
      </c>
      <c r="Q420" s="41" t="str">
        <f>IFERROR(IF(O420&lt;&gt;"non concerné",CONCATENATE(D420," ",VLOOKUP(O420,Parametres!$A:$B,2,FALSE)),""),"")</f>
        <v/>
      </c>
      <c r="R420" s="203" t="str">
        <f>VLOOKUP(CONCATENATE(octime[[#This Row],[Population générique]],octime[[#This Row],[Contrat]]),Parametres!G:H,2,FALSE)</f>
        <v>Ok</v>
      </c>
      <c r="S420" s="7"/>
      <c r="T420" s="7"/>
    </row>
    <row r="421" spans="1:20" s="8" customFormat="1" x14ac:dyDescent="0.25">
      <c r="A421" s="39">
        <v>11330</v>
      </c>
      <c r="B421" s="11" t="s">
        <v>964</v>
      </c>
      <c r="C421" s="11" t="s">
        <v>11</v>
      </c>
      <c r="D421" s="11" t="s">
        <v>16</v>
      </c>
      <c r="E421" s="11" t="s">
        <v>12</v>
      </c>
      <c r="F421" s="11" t="s">
        <v>13</v>
      </c>
      <c r="G421" s="36" t="s">
        <v>491</v>
      </c>
      <c r="H421" s="11" t="s">
        <v>14</v>
      </c>
      <c r="I421" s="37" t="s">
        <v>11</v>
      </c>
      <c r="J421" s="37" t="s">
        <v>11</v>
      </c>
      <c r="K421" s="11" t="s">
        <v>11</v>
      </c>
      <c r="L421" s="11" t="s">
        <v>11</v>
      </c>
      <c r="M421" s="11" t="s">
        <v>11</v>
      </c>
      <c r="N421" s="11" t="s">
        <v>14</v>
      </c>
      <c r="O421" s="11" t="str">
        <f t="shared" si="6"/>
        <v>non concerné</v>
      </c>
      <c r="P421" s="67" t="str">
        <f>IF(octime[[#This Row],[Service concerné ?]]="non concerné","",SUBSTITUTE(octime[[#This Row],[Libellé de l''horaire]],"Hor. à la carte  ",""))</f>
        <v/>
      </c>
      <c r="Q421" s="41" t="str">
        <f>IFERROR(IF(O421&lt;&gt;"non concerné",CONCATENATE(D421," ",VLOOKUP(O421,Parametres!$A:$B,2,FALSE)),""),"")</f>
        <v/>
      </c>
      <c r="R421" s="203" t="str">
        <f>VLOOKUP(CONCATENATE(octime[[#This Row],[Population générique]],octime[[#This Row],[Contrat]]),Parametres!G:H,2,FALSE)</f>
        <v>Ok</v>
      </c>
      <c r="S421" s="7"/>
      <c r="T421" s="7"/>
    </row>
    <row r="422" spans="1:20" s="8" customFormat="1" x14ac:dyDescent="0.25">
      <c r="A422" s="39">
        <v>30074</v>
      </c>
      <c r="B422" s="11" t="s">
        <v>965</v>
      </c>
      <c r="C422" s="11" t="s">
        <v>461</v>
      </c>
      <c r="D422" s="11" t="s">
        <v>18</v>
      </c>
      <c r="E422" s="11" t="s">
        <v>6</v>
      </c>
      <c r="F422" s="11" t="s">
        <v>7</v>
      </c>
      <c r="G422" s="36" t="s">
        <v>491</v>
      </c>
      <c r="H422" s="11" t="s">
        <v>462</v>
      </c>
      <c r="I422" s="37" t="s">
        <v>11</v>
      </c>
      <c r="J422" s="37">
        <v>3</v>
      </c>
      <c r="K422" s="11" t="s">
        <v>11</v>
      </c>
      <c r="L422" s="11" t="s">
        <v>11</v>
      </c>
      <c r="M422" s="11" t="s">
        <v>11</v>
      </c>
      <c r="N422" s="11" t="s">
        <v>289</v>
      </c>
      <c r="O422" s="11" t="str">
        <f t="shared" si="6"/>
        <v>non concerné</v>
      </c>
      <c r="P422" s="67" t="str">
        <f>IF(octime[[#This Row],[Service concerné ?]]="non concerné","",SUBSTITUTE(octime[[#This Row],[Libellé de l''horaire]],"Hor. à la carte  ",""))</f>
        <v/>
      </c>
      <c r="Q422" s="41" t="str">
        <f>IFERROR(IF(O422&lt;&gt;"non concerné",CONCATENATE(D422," ",VLOOKUP(O422,Parametres!$A:$B,2,FALSE)),""),"")</f>
        <v/>
      </c>
      <c r="R422" s="203" t="str">
        <f>VLOOKUP(CONCATENATE(octime[[#This Row],[Population générique]],octime[[#This Row],[Contrat]]),Parametres!G:H,2,FALSE)</f>
        <v>Ok</v>
      </c>
      <c r="S422" s="7"/>
      <c r="T422" s="7"/>
    </row>
    <row r="423" spans="1:20" s="8" customFormat="1" x14ac:dyDescent="0.25">
      <c r="A423" s="47">
        <v>10327</v>
      </c>
      <c r="B423" s="11" t="s">
        <v>966</v>
      </c>
      <c r="C423" s="48" t="s">
        <v>35</v>
      </c>
      <c r="D423" s="48" t="s">
        <v>16</v>
      </c>
      <c r="E423" s="48" t="s">
        <v>6</v>
      </c>
      <c r="F423" s="48" t="s">
        <v>7</v>
      </c>
      <c r="G423" s="49" t="s">
        <v>491</v>
      </c>
      <c r="H423" s="48" t="s">
        <v>8</v>
      </c>
      <c r="I423" s="50" t="s">
        <v>11</v>
      </c>
      <c r="J423" s="50">
        <v>11.67</v>
      </c>
      <c r="K423" s="48" t="s">
        <v>11</v>
      </c>
      <c r="L423" s="48" t="s">
        <v>11</v>
      </c>
      <c r="M423" s="48" t="s">
        <v>11</v>
      </c>
      <c r="N423" s="48" t="s">
        <v>289</v>
      </c>
      <c r="O423" s="11" t="str">
        <f t="shared" si="6"/>
        <v>non concerné</v>
      </c>
      <c r="P423" s="68" t="str">
        <f>IF(octime[[#This Row],[Service concerné ?]]="non concerné","",SUBSTITUTE(octime[[#This Row],[Libellé de l''horaire]],"Hor. à la carte  ",""))</f>
        <v/>
      </c>
      <c r="Q423" s="51" t="str">
        <f>IFERROR(IF(O423&lt;&gt;"non concerné",CONCATENATE(D423," ",VLOOKUP(O423,Parametres!$A:$B,2,FALSE)),""),"")</f>
        <v/>
      </c>
      <c r="R423" s="203" t="str">
        <f>VLOOKUP(CONCATENATE(octime[[#This Row],[Population générique]],octime[[#This Row],[Contrat]]),Parametres!G:H,2,FALSE)</f>
        <v>Ok</v>
      </c>
      <c r="S423" s="7"/>
      <c r="T423" s="7"/>
    </row>
    <row r="424" spans="1:20" s="8" customFormat="1" x14ac:dyDescent="0.25">
      <c r="A424" s="39">
        <v>10855</v>
      </c>
      <c r="B424" s="11" t="s">
        <v>967</v>
      </c>
      <c r="C424" s="11" t="s">
        <v>11</v>
      </c>
      <c r="D424" s="11" t="s">
        <v>5</v>
      </c>
      <c r="E424" s="11" t="s">
        <v>29</v>
      </c>
      <c r="F424" s="11" t="s">
        <v>7</v>
      </c>
      <c r="G424" s="36" t="s">
        <v>491</v>
      </c>
      <c r="H424" s="11" t="s">
        <v>14</v>
      </c>
      <c r="I424" s="37" t="s">
        <v>11</v>
      </c>
      <c r="J424" s="37" t="s">
        <v>11</v>
      </c>
      <c r="K424" s="11" t="s">
        <v>11</v>
      </c>
      <c r="L424" s="11" t="s">
        <v>11</v>
      </c>
      <c r="M424" s="11" t="s">
        <v>11</v>
      </c>
      <c r="N424" s="11" t="s">
        <v>14</v>
      </c>
      <c r="O424" s="11" t="str">
        <f t="shared" si="6"/>
        <v>non concerné</v>
      </c>
      <c r="P424" s="67" t="str">
        <f>IF(octime[[#This Row],[Service concerné ?]]="non concerné","",SUBSTITUTE(octime[[#This Row],[Libellé de l''horaire]],"Hor. à la carte  ",""))</f>
        <v/>
      </c>
      <c r="Q424" s="41" t="str">
        <f>IFERROR(IF(O424&lt;&gt;"non concerné",CONCATENATE(D424," ",VLOOKUP(O424,Parametres!$A:$B,2,FALSE)),""),"")</f>
        <v/>
      </c>
      <c r="R424" s="203" t="str">
        <f>VLOOKUP(CONCATENATE(octime[[#This Row],[Population générique]],octime[[#This Row],[Contrat]]),Parametres!G:H,2,FALSE)</f>
        <v>Ok</v>
      </c>
      <c r="S424" s="7"/>
      <c r="T424" s="7"/>
    </row>
    <row r="425" spans="1:20" s="8" customFormat="1" x14ac:dyDescent="0.25">
      <c r="A425" s="39">
        <v>11913</v>
      </c>
      <c r="B425" s="11" t="s">
        <v>968</v>
      </c>
      <c r="C425" s="11" t="s">
        <v>227</v>
      </c>
      <c r="D425" s="11" t="s">
        <v>18</v>
      </c>
      <c r="E425" s="11" t="s">
        <v>6</v>
      </c>
      <c r="F425" s="11" t="s">
        <v>13</v>
      </c>
      <c r="G425" s="36" t="s">
        <v>491</v>
      </c>
      <c r="H425" s="11" t="s">
        <v>163</v>
      </c>
      <c r="I425" s="37" t="s">
        <v>11</v>
      </c>
      <c r="J425" s="37">
        <v>10.5</v>
      </c>
      <c r="K425" s="11" t="s">
        <v>9</v>
      </c>
      <c r="L425" s="11" t="s">
        <v>168</v>
      </c>
      <c r="M425" s="11" t="s">
        <v>479</v>
      </c>
      <c r="N425" s="11" t="s">
        <v>337</v>
      </c>
      <c r="O425" s="11" t="str">
        <f t="shared" si="6"/>
        <v>R4I3</v>
      </c>
      <c r="P425" s="67" t="str">
        <f>IF(octime[[#This Row],[Service concerné ?]]="non concerné","",SUBSTITUTE(octime[[#This Row],[Libellé de l''horaire]],"Hor. à la carte  ",""))</f>
        <v>09h00 - 20h15</v>
      </c>
      <c r="Q425" s="41" t="str">
        <f>IFERROR(IF(O425&lt;&gt;"non concerné",CONCATENATE(D425," ",VLOOKUP(O425,Parametres!$A:$B,2,FALSE)),""),"")</f>
        <v/>
      </c>
      <c r="R425" s="203" t="str">
        <f>VLOOKUP(CONCATENATE(octime[[#This Row],[Population générique]],octime[[#This Row],[Contrat]]),Parametres!G:H,2,FALSE)</f>
        <v>Ok</v>
      </c>
      <c r="S425" s="7"/>
      <c r="T425" s="7"/>
    </row>
    <row r="426" spans="1:20" s="8" customFormat="1" x14ac:dyDescent="0.25">
      <c r="A426" s="39">
        <v>11908</v>
      </c>
      <c r="B426" s="11" t="s">
        <v>969</v>
      </c>
      <c r="C426" s="11" t="s">
        <v>11</v>
      </c>
      <c r="D426" s="11" t="s">
        <v>16</v>
      </c>
      <c r="E426" s="11" t="s">
        <v>12</v>
      </c>
      <c r="F426" s="11" t="s">
        <v>13</v>
      </c>
      <c r="G426" s="36" t="s">
        <v>491</v>
      </c>
      <c r="H426" s="11" t="s">
        <v>14</v>
      </c>
      <c r="I426" s="37" t="s">
        <v>11</v>
      </c>
      <c r="J426" s="37" t="s">
        <v>11</v>
      </c>
      <c r="K426" s="11" t="s">
        <v>11</v>
      </c>
      <c r="L426" s="11" t="s">
        <v>11</v>
      </c>
      <c r="M426" s="11" t="s">
        <v>11</v>
      </c>
      <c r="N426" s="11" t="s">
        <v>14</v>
      </c>
      <c r="O426" s="11" t="str">
        <f t="shared" si="6"/>
        <v>non concerné</v>
      </c>
      <c r="P426" s="67" t="str">
        <f>IF(octime[[#This Row],[Service concerné ?]]="non concerné","",SUBSTITUTE(octime[[#This Row],[Libellé de l''horaire]],"Hor. à la carte  ",""))</f>
        <v/>
      </c>
      <c r="Q426" s="41" t="str">
        <f>IFERROR(IF(O426&lt;&gt;"non concerné",CONCATENATE(D426," ",VLOOKUP(O426,Parametres!$A:$B,2,FALSE)),""),"")</f>
        <v/>
      </c>
      <c r="R426" s="203" t="str">
        <f>VLOOKUP(CONCATENATE(octime[[#This Row],[Population générique]],octime[[#This Row],[Contrat]]),Parametres!G:H,2,FALSE)</f>
        <v>Ok</v>
      </c>
      <c r="S426" s="7"/>
      <c r="T426" s="7"/>
    </row>
    <row r="427" spans="1:20" s="8" customFormat="1" x14ac:dyDescent="0.25">
      <c r="A427" s="39">
        <v>11794</v>
      </c>
      <c r="B427" s="11" t="s">
        <v>970</v>
      </c>
      <c r="C427" s="11" t="s">
        <v>11</v>
      </c>
      <c r="D427" s="11" t="s">
        <v>5</v>
      </c>
      <c r="E427" s="11" t="s">
        <v>29</v>
      </c>
      <c r="F427" s="11" t="s">
        <v>7</v>
      </c>
      <c r="G427" s="36" t="s">
        <v>491</v>
      </c>
      <c r="H427" s="11" t="s">
        <v>14</v>
      </c>
      <c r="I427" s="37" t="s">
        <v>11</v>
      </c>
      <c r="J427" s="37" t="s">
        <v>11</v>
      </c>
      <c r="K427" s="11" t="s">
        <v>11</v>
      </c>
      <c r="L427" s="11" t="s">
        <v>11</v>
      </c>
      <c r="M427" s="11" t="s">
        <v>11</v>
      </c>
      <c r="N427" s="11" t="s">
        <v>296</v>
      </c>
      <c r="O427" s="11" t="str">
        <f t="shared" si="6"/>
        <v>non concerné</v>
      </c>
      <c r="P427" s="67" t="str">
        <f>IF(octime[[#This Row],[Service concerné ?]]="non concerné","",SUBSTITUTE(octime[[#This Row],[Libellé de l''horaire]],"Hor. à la carte  ",""))</f>
        <v/>
      </c>
      <c r="Q427" s="41" t="str">
        <f>IFERROR(IF(O427&lt;&gt;"non concerné",CONCATENATE(D427," ",VLOOKUP(O427,Parametres!$A:$B,2,FALSE)),""),"")</f>
        <v/>
      </c>
      <c r="R427" s="203" t="str">
        <f>VLOOKUP(CONCATENATE(octime[[#This Row],[Population générique]],octime[[#This Row],[Contrat]]),Parametres!G:H,2,FALSE)</f>
        <v>Ok</v>
      </c>
      <c r="S427" s="7"/>
      <c r="T427" s="7"/>
    </row>
    <row r="428" spans="1:20" s="8" customFormat="1" x14ac:dyDescent="0.25">
      <c r="A428" s="39">
        <v>10205</v>
      </c>
      <c r="B428" s="11" t="s">
        <v>971</v>
      </c>
      <c r="C428" s="11" t="s">
        <v>11</v>
      </c>
      <c r="D428" s="11" t="s">
        <v>5</v>
      </c>
      <c r="E428" s="11" t="s">
        <v>29</v>
      </c>
      <c r="F428" s="11" t="s">
        <v>7</v>
      </c>
      <c r="G428" s="36" t="s">
        <v>491</v>
      </c>
      <c r="H428" s="11" t="s">
        <v>14</v>
      </c>
      <c r="I428" s="37" t="s">
        <v>11</v>
      </c>
      <c r="J428" s="37" t="s">
        <v>11</v>
      </c>
      <c r="K428" s="11" t="s">
        <v>11</v>
      </c>
      <c r="L428" s="11" t="s">
        <v>11</v>
      </c>
      <c r="M428" s="11" t="s">
        <v>11</v>
      </c>
      <c r="N428" s="11" t="s">
        <v>14</v>
      </c>
      <c r="O428" s="11" t="str">
        <f t="shared" si="6"/>
        <v>non concerné</v>
      </c>
      <c r="P428" s="67" t="str">
        <f>IF(octime[[#This Row],[Service concerné ?]]="non concerné","",SUBSTITUTE(octime[[#This Row],[Libellé de l''horaire]],"Hor. à la carte  ",""))</f>
        <v/>
      </c>
      <c r="Q428" s="41" t="str">
        <f>IFERROR(IF(O428&lt;&gt;"non concerné",CONCATENATE(D428," ",VLOOKUP(O428,Parametres!$A:$B,2,FALSE)),""),"")</f>
        <v/>
      </c>
      <c r="R428" s="203" t="str">
        <f>VLOOKUP(CONCATENATE(octime[[#This Row],[Population générique]],octime[[#This Row],[Contrat]]),Parametres!G:H,2,FALSE)</f>
        <v>Ok</v>
      </c>
      <c r="S428" s="7"/>
      <c r="T428" s="7"/>
    </row>
    <row r="429" spans="1:20" s="8" customFormat="1" x14ac:dyDescent="0.25">
      <c r="A429" s="39">
        <v>11484</v>
      </c>
      <c r="B429" s="11" t="s">
        <v>972</v>
      </c>
      <c r="C429" s="11" t="s">
        <v>11</v>
      </c>
      <c r="D429" s="11" t="s">
        <v>5</v>
      </c>
      <c r="E429" s="11" t="s">
        <v>6</v>
      </c>
      <c r="F429" s="11" t="s">
        <v>7</v>
      </c>
      <c r="G429" s="36" t="s">
        <v>491</v>
      </c>
      <c r="H429" s="11" t="s">
        <v>14</v>
      </c>
      <c r="I429" s="37" t="s">
        <v>11</v>
      </c>
      <c r="J429" s="37" t="s">
        <v>11</v>
      </c>
      <c r="K429" s="11" t="s">
        <v>11</v>
      </c>
      <c r="L429" s="11" t="s">
        <v>11</v>
      </c>
      <c r="M429" s="11" t="s">
        <v>11</v>
      </c>
      <c r="N429" s="11" t="s">
        <v>14</v>
      </c>
      <c r="O429" s="11" t="str">
        <f t="shared" si="6"/>
        <v>non concerné</v>
      </c>
      <c r="P429" s="67" t="str">
        <f>IF(octime[[#This Row],[Service concerné ?]]="non concerné","",SUBSTITUTE(octime[[#This Row],[Libellé de l''horaire]],"Hor. à la carte  ",""))</f>
        <v/>
      </c>
      <c r="Q429" s="41" t="str">
        <f>IFERROR(IF(O429&lt;&gt;"non concerné",CONCATENATE(D429," ",VLOOKUP(O429,Parametres!$A:$B,2,FALSE)),""),"")</f>
        <v/>
      </c>
      <c r="R429" s="203" t="str">
        <f>VLOOKUP(CONCATENATE(octime[[#This Row],[Population générique]],octime[[#This Row],[Contrat]]),Parametres!G:H,2,FALSE)</f>
        <v>Ok</v>
      </c>
      <c r="S429" s="7"/>
      <c r="T429" s="7"/>
    </row>
    <row r="430" spans="1:20" s="8" customFormat="1" x14ac:dyDescent="0.25">
      <c r="A430" s="39">
        <v>10908</v>
      </c>
      <c r="B430" s="11" t="s">
        <v>973</v>
      </c>
      <c r="C430" s="11" t="s">
        <v>28</v>
      </c>
      <c r="D430" s="11" t="s">
        <v>5</v>
      </c>
      <c r="E430" s="11" t="s">
        <v>6</v>
      </c>
      <c r="F430" s="11" t="s">
        <v>7</v>
      </c>
      <c r="G430" s="36" t="s">
        <v>491</v>
      </c>
      <c r="H430" s="11" t="s">
        <v>26</v>
      </c>
      <c r="I430" s="37" t="s">
        <v>11</v>
      </c>
      <c r="J430" s="37">
        <v>7</v>
      </c>
      <c r="K430" s="11" t="s">
        <v>9</v>
      </c>
      <c r="L430" s="11" t="s">
        <v>70</v>
      </c>
      <c r="M430" s="11" t="s">
        <v>228</v>
      </c>
      <c r="N430" s="11" t="s">
        <v>333</v>
      </c>
      <c r="O430" s="11" t="str">
        <f t="shared" si="6"/>
        <v>J</v>
      </c>
      <c r="P430" s="67" t="str">
        <f>IF(octime[[#This Row],[Service concerné ?]]="non concerné","",SUBSTITUTE(octime[[#This Row],[Libellé de l''horaire]],"Hor. à la carte  ",""))</f>
        <v>09h00 - 17h00</v>
      </c>
      <c r="Q430" s="41" t="str">
        <f>IFERROR(IF(O430&lt;&gt;"non concerné",CONCATENATE(D430," ",VLOOKUP(O430,Parametres!$A:$B,2,FALSE)),""),"")</f>
        <v/>
      </c>
      <c r="R430" s="203" t="str">
        <f>VLOOKUP(CONCATENATE(octime[[#This Row],[Population générique]],octime[[#This Row],[Contrat]]),Parametres!G:H,2,FALSE)</f>
        <v>Ok</v>
      </c>
      <c r="S430" s="7"/>
      <c r="T430" s="7"/>
    </row>
    <row r="431" spans="1:20" s="8" customFormat="1" x14ac:dyDescent="0.25">
      <c r="A431" s="39">
        <v>11614</v>
      </c>
      <c r="B431" s="11" t="s">
        <v>974</v>
      </c>
      <c r="C431" s="11" t="s">
        <v>381</v>
      </c>
      <c r="D431" s="11" t="s">
        <v>18</v>
      </c>
      <c r="E431" s="11" t="s">
        <v>6</v>
      </c>
      <c r="F431" s="11" t="s">
        <v>7</v>
      </c>
      <c r="G431" s="36" t="s">
        <v>491</v>
      </c>
      <c r="H431" s="11" t="s">
        <v>382</v>
      </c>
      <c r="I431" s="37" t="s">
        <v>11</v>
      </c>
      <c r="J431" s="37">
        <v>7</v>
      </c>
      <c r="K431" s="11" t="s">
        <v>9</v>
      </c>
      <c r="L431" s="11" t="s">
        <v>27</v>
      </c>
      <c r="M431" s="11" t="s">
        <v>11</v>
      </c>
      <c r="N431" s="11" t="s">
        <v>521</v>
      </c>
      <c r="O431" s="11" t="str">
        <f t="shared" si="6"/>
        <v>BL18</v>
      </c>
      <c r="P431" s="67" t="str">
        <f>IF(octime[[#This Row],[Service concerné ?]]="non concerné","",SUBSTITUTE(octime[[#This Row],[Libellé de l''horaire]],"Hor. à la carte  ",""))</f>
        <v>14h00 - 21h30</v>
      </c>
      <c r="Q431" s="41" t="str">
        <f>IFERROR(IF(O431&lt;&gt;"non concerné",CONCATENATE(D431," ",VLOOKUP(O431,Parametres!$A:$B,2,FALSE)),""),"")</f>
        <v/>
      </c>
      <c r="R431" s="203" t="str">
        <f>VLOOKUP(CONCATENATE(octime[[#This Row],[Population générique]],octime[[#This Row],[Contrat]]),Parametres!G:H,2,FALSE)</f>
        <v>Ok</v>
      </c>
      <c r="S431" s="7"/>
      <c r="T431" s="7"/>
    </row>
    <row r="432" spans="1:20" s="8" customFormat="1" x14ac:dyDescent="0.25">
      <c r="A432" s="39">
        <v>10226</v>
      </c>
      <c r="B432" s="11" t="s">
        <v>975</v>
      </c>
      <c r="C432" s="11" t="s">
        <v>11</v>
      </c>
      <c r="D432" s="11" t="s">
        <v>5</v>
      </c>
      <c r="E432" s="11" t="s">
        <v>6</v>
      </c>
      <c r="F432" s="11" t="s">
        <v>7</v>
      </c>
      <c r="G432" s="36" t="s">
        <v>491</v>
      </c>
      <c r="H432" s="11" t="s">
        <v>14</v>
      </c>
      <c r="I432" s="37" t="s">
        <v>11</v>
      </c>
      <c r="J432" s="37" t="s">
        <v>11</v>
      </c>
      <c r="K432" s="11" t="s">
        <v>11</v>
      </c>
      <c r="L432" s="11" t="s">
        <v>11</v>
      </c>
      <c r="M432" s="11" t="s">
        <v>11</v>
      </c>
      <c r="N432" s="11" t="s">
        <v>289</v>
      </c>
      <c r="O432" s="11" t="str">
        <f t="shared" si="6"/>
        <v>non concerné</v>
      </c>
      <c r="P432" s="67" t="str">
        <f>IF(octime[[#This Row],[Service concerné ?]]="non concerné","",SUBSTITUTE(octime[[#This Row],[Libellé de l''horaire]],"Hor. à la carte  ",""))</f>
        <v/>
      </c>
      <c r="Q432" s="41" t="str">
        <f>IFERROR(IF(O432&lt;&gt;"non concerné",CONCATENATE(D432," ",VLOOKUP(O432,Parametres!$A:$B,2,FALSE)),""),"")</f>
        <v/>
      </c>
      <c r="R432" s="203" t="str">
        <f>VLOOKUP(CONCATENATE(octime[[#This Row],[Population générique]],octime[[#This Row],[Contrat]]),Parametres!G:H,2,FALSE)</f>
        <v>Ok</v>
      </c>
      <c r="S432" s="7"/>
      <c r="T432" s="7"/>
    </row>
    <row r="433" spans="1:20" s="8" customFormat="1" x14ac:dyDescent="0.25">
      <c r="A433" s="39">
        <v>10650</v>
      </c>
      <c r="B433" s="11" t="s">
        <v>976</v>
      </c>
      <c r="C433" s="11" t="s">
        <v>11</v>
      </c>
      <c r="D433" s="11" t="s">
        <v>5</v>
      </c>
      <c r="E433" s="11" t="s">
        <v>6</v>
      </c>
      <c r="F433" s="11" t="s">
        <v>7</v>
      </c>
      <c r="G433" s="36" t="s">
        <v>491</v>
      </c>
      <c r="H433" s="11" t="s">
        <v>14</v>
      </c>
      <c r="I433" s="37" t="s">
        <v>11</v>
      </c>
      <c r="J433" s="37" t="s">
        <v>11</v>
      </c>
      <c r="K433" s="11" t="s">
        <v>11</v>
      </c>
      <c r="L433" s="11" t="s">
        <v>11</v>
      </c>
      <c r="M433" s="11" t="s">
        <v>11</v>
      </c>
      <c r="N433" s="11" t="s">
        <v>14</v>
      </c>
      <c r="O433" s="11" t="str">
        <f t="shared" si="6"/>
        <v>non concerné</v>
      </c>
      <c r="P433" s="67" t="str">
        <f>IF(octime[[#This Row],[Service concerné ?]]="non concerné","",SUBSTITUTE(octime[[#This Row],[Libellé de l''horaire]],"Hor. à la carte  ",""))</f>
        <v/>
      </c>
      <c r="Q433" s="41" t="str">
        <f>IFERROR(IF(O433&lt;&gt;"non concerné",CONCATENATE(D433," ",VLOOKUP(O433,Parametres!$A:$B,2,FALSE)),""),"")</f>
        <v/>
      </c>
      <c r="R433" s="203" t="str">
        <f>VLOOKUP(CONCATENATE(octime[[#This Row],[Population générique]],octime[[#This Row],[Contrat]]),Parametres!G:H,2,FALSE)</f>
        <v>Ok</v>
      </c>
      <c r="S433" s="7"/>
      <c r="T433" s="7"/>
    </row>
    <row r="434" spans="1:20" s="8" customFormat="1" x14ac:dyDescent="0.25">
      <c r="A434" s="39">
        <v>10111</v>
      </c>
      <c r="B434" s="11" t="s">
        <v>977</v>
      </c>
      <c r="C434" s="11" t="s">
        <v>4</v>
      </c>
      <c r="D434" s="11" t="s">
        <v>5</v>
      </c>
      <c r="E434" s="11" t="s">
        <v>6</v>
      </c>
      <c r="F434" s="11" t="s">
        <v>7</v>
      </c>
      <c r="G434" s="36" t="s">
        <v>491</v>
      </c>
      <c r="H434" s="11" t="s">
        <v>8</v>
      </c>
      <c r="I434" s="37" t="s">
        <v>11</v>
      </c>
      <c r="J434" s="37">
        <v>11.67</v>
      </c>
      <c r="K434" s="11" t="s">
        <v>11</v>
      </c>
      <c r="L434" s="11" t="s">
        <v>11</v>
      </c>
      <c r="M434" s="11" t="s">
        <v>11</v>
      </c>
      <c r="N434" s="11" t="s">
        <v>289</v>
      </c>
      <c r="O434" s="11" t="str">
        <f t="shared" si="6"/>
        <v>non concerné</v>
      </c>
      <c r="P434" s="67" t="str">
        <f>IF(octime[[#This Row],[Service concerné ?]]="non concerné","",SUBSTITUTE(octime[[#This Row],[Libellé de l''horaire]],"Hor. à la carte  ",""))</f>
        <v/>
      </c>
      <c r="Q434" s="41" t="str">
        <f>IFERROR(IF(O434&lt;&gt;"non concerné",CONCATENATE(D434," ",VLOOKUP(O434,Parametres!$A:$B,2,FALSE)),""),"")</f>
        <v/>
      </c>
      <c r="R434" s="203" t="str">
        <f>VLOOKUP(CONCATENATE(octime[[#This Row],[Population générique]],octime[[#This Row],[Contrat]]),Parametres!G:H,2,FALSE)</f>
        <v>Ok</v>
      </c>
      <c r="S434" s="7"/>
      <c r="T434" s="7"/>
    </row>
    <row r="435" spans="1:20" s="8" customFormat="1" x14ac:dyDescent="0.25">
      <c r="A435" s="39">
        <v>10154</v>
      </c>
      <c r="B435" s="11" t="s">
        <v>978</v>
      </c>
      <c r="C435" s="11" t="s">
        <v>11</v>
      </c>
      <c r="D435" s="11" t="s">
        <v>5</v>
      </c>
      <c r="E435" s="11" t="s">
        <v>29</v>
      </c>
      <c r="F435" s="11" t="s">
        <v>7</v>
      </c>
      <c r="G435" s="36" t="s">
        <v>491</v>
      </c>
      <c r="H435" s="11" t="s">
        <v>14</v>
      </c>
      <c r="I435" s="37" t="s">
        <v>11</v>
      </c>
      <c r="J435" s="37" t="s">
        <v>11</v>
      </c>
      <c r="K435" s="11" t="s">
        <v>11</v>
      </c>
      <c r="L435" s="11" t="s">
        <v>11</v>
      </c>
      <c r="M435" s="11" t="s">
        <v>11</v>
      </c>
      <c r="N435" s="11" t="s">
        <v>14</v>
      </c>
      <c r="O435" s="11" t="str">
        <f t="shared" si="6"/>
        <v>non concerné</v>
      </c>
      <c r="P435" s="67" t="str">
        <f>IF(octime[[#This Row],[Service concerné ?]]="non concerné","",SUBSTITUTE(octime[[#This Row],[Libellé de l''horaire]],"Hor. à la carte  ",""))</f>
        <v/>
      </c>
      <c r="Q435" s="41" t="str">
        <f>IFERROR(IF(O435&lt;&gt;"non concerné",CONCATENATE(D435," ",VLOOKUP(O435,Parametres!$A:$B,2,FALSE)),""),"")</f>
        <v/>
      </c>
      <c r="R435" s="203" t="str">
        <f>VLOOKUP(CONCATENATE(octime[[#This Row],[Population générique]],octime[[#This Row],[Contrat]]),Parametres!G:H,2,FALSE)</f>
        <v>Ok</v>
      </c>
      <c r="S435" s="7"/>
      <c r="T435" s="7"/>
    </row>
    <row r="436" spans="1:20" s="8" customFormat="1" x14ac:dyDescent="0.25">
      <c r="A436" s="39">
        <v>10238</v>
      </c>
      <c r="B436" s="11" t="s">
        <v>979</v>
      </c>
      <c r="C436" s="11" t="s">
        <v>11</v>
      </c>
      <c r="D436" s="11" t="s">
        <v>16</v>
      </c>
      <c r="E436" s="11" t="s">
        <v>6</v>
      </c>
      <c r="F436" s="11" t="s">
        <v>7</v>
      </c>
      <c r="G436" s="36" t="s">
        <v>491</v>
      </c>
      <c r="H436" s="11" t="s">
        <v>14</v>
      </c>
      <c r="I436" s="37" t="s">
        <v>11</v>
      </c>
      <c r="J436" s="37" t="s">
        <v>11</v>
      </c>
      <c r="K436" s="11" t="s">
        <v>11</v>
      </c>
      <c r="L436" s="11" t="s">
        <v>11</v>
      </c>
      <c r="M436" s="11" t="s">
        <v>11</v>
      </c>
      <c r="N436" s="11" t="s">
        <v>14</v>
      </c>
      <c r="O436" s="11" t="str">
        <f t="shared" si="6"/>
        <v>non concerné</v>
      </c>
      <c r="P436" s="67" t="str">
        <f>IF(octime[[#This Row],[Service concerné ?]]="non concerné","",SUBSTITUTE(octime[[#This Row],[Libellé de l''horaire]],"Hor. à la carte  ",""))</f>
        <v/>
      </c>
      <c r="Q436" s="41" t="str">
        <f>IFERROR(IF(O436&lt;&gt;"non concerné",CONCATENATE(D436," ",VLOOKUP(O436,Parametres!$A:$B,2,FALSE)),""),"")</f>
        <v/>
      </c>
      <c r="R436" s="203" t="str">
        <f>VLOOKUP(CONCATENATE(octime[[#This Row],[Population générique]],octime[[#This Row],[Contrat]]),Parametres!G:H,2,FALSE)</f>
        <v>Ok</v>
      </c>
      <c r="S436" s="7"/>
      <c r="T436" s="7"/>
    </row>
    <row r="437" spans="1:20" s="8" customFormat="1" x14ac:dyDescent="0.25">
      <c r="A437" s="39" t="s">
        <v>439</v>
      </c>
      <c r="B437" s="11" t="s">
        <v>980</v>
      </c>
      <c r="C437" s="11" t="s">
        <v>11</v>
      </c>
      <c r="D437" s="11" t="s">
        <v>5</v>
      </c>
      <c r="E437" s="11" t="s">
        <v>30</v>
      </c>
      <c r="F437" s="11" t="s">
        <v>31</v>
      </c>
      <c r="G437" s="36" t="s">
        <v>491</v>
      </c>
      <c r="H437" s="11" t="s">
        <v>14</v>
      </c>
      <c r="I437" s="37" t="s">
        <v>11</v>
      </c>
      <c r="J437" s="37" t="s">
        <v>11</v>
      </c>
      <c r="K437" s="11" t="s">
        <v>11</v>
      </c>
      <c r="L437" s="11" t="s">
        <v>11</v>
      </c>
      <c r="M437" s="11" t="s">
        <v>11</v>
      </c>
      <c r="N437" s="11" t="s">
        <v>14</v>
      </c>
      <c r="O437" s="11" t="str">
        <f t="shared" si="6"/>
        <v>non concerné</v>
      </c>
      <c r="P437" s="67" t="str">
        <f>IF(octime[[#This Row],[Service concerné ?]]="non concerné","",SUBSTITUTE(octime[[#This Row],[Libellé de l''horaire]],"Hor. à la carte  ",""))</f>
        <v/>
      </c>
      <c r="Q437" s="41" t="str">
        <f>IFERROR(IF(O437&lt;&gt;"non concerné",CONCATENATE(D437," ",VLOOKUP(O437,Parametres!$A:$B,2,FALSE)),""),"")</f>
        <v/>
      </c>
      <c r="R437" s="203" t="str">
        <f>VLOOKUP(CONCATENATE(octime[[#This Row],[Population générique]],octime[[#This Row],[Contrat]]),Parametres!G:H,2,FALSE)</f>
        <v>Ok</v>
      </c>
      <c r="S437" s="7"/>
      <c r="T437" s="7"/>
    </row>
    <row r="438" spans="1:20" s="8" customFormat="1" x14ac:dyDescent="0.25">
      <c r="A438" s="39" t="s">
        <v>383</v>
      </c>
      <c r="B438" s="11" t="s">
        <v>981</v>
      </c>
      <c r="C438" s="11" t="s">
        <v>11</v>
      </c>
      <c r="D438" s="11" t="s">
        <v>5</v>
      </c>
      <c r="E438" s="11" t="s">
        <v>6</v>
      </c>
      <c r="F438" s="11" t="s">
        <v>7</v>
      </c>
      <c r="G438" s="36" t="s">
        <v>491</v>
      </c>
      <c r="H438" s="11" t="s">
        <v>14</v>
      </c>
      <c r="I438" s="37" t="s">
        <v>11</v>
      </c>
      <c r="J438" s="37" t="s">
        <v>11</v>
      </c>
      <c r="K438" s="11" t="s">
        <v>11</v>
      </c>
      <c r="L438" s="11" t="s">
        <v>11</v>
      </c>
      <c r="M438" s="11" t="s">
        <v>11</v>
      </c>
      <c r="N438" s="11" t="s">
        <v>14</v>
      </c>
      <c r="O438" s="11" t="str">
        <f t="shared" si="6"/>
        <v>non concerné</v>
      </c>
      <c r="P438" s="67" t="str">
        <f>IF(octime[[#This Row],[Service concerné ?]]="non concerné","",SUBSTITUTE(octime[[#This Row],[Libellé de l''horaire]],"Hor. à la carte  ",""))</f>
        <v/>
      </c>
      <c r="Q438" s="41" t="str">
        <f>IFERROR(IF(O438&lt;&gt;"non concerné",CONCATENATE(D438," ",VLOOKUP(O438,Parametres!$A:$B,2,FALSE)),""),"")</f>
        <v/>
      </c>
      <c r="R438" s="203" t="str">
        <f>VLOOKUP(CONCATENATE(octime[[#This Row],[Population générique]],octime[[#This Row],[Contrat]]),Parametres!G:H,2,FALSE)</f>
        <v>Ok</v>
      </c>
      <c r="S438" s="7"/>
      <c r="T438" s="7"/>
    </row>
    <row r="439" spans="1:20" s="8" customFormat="1" x14ac:dyDescent="0.25">
      <c r="A439" s="39">
        <v>11057</v>
      </c>
      <c r="B439" s="11" t="s">
        <v>982</v>
      </c>
      <c r="C439" s="11" t="s">
        <v>46</v>
      </c>
      <c r="D439" s="11" t="s">
        <v>16</v>
      </c>
      <c r="E439" s="11" t="s">
        <v>6</v>
      </c>
      <c r="F439" s="11" t="s">
        <v>7</v>
      </c>
      <c r="G439" s="36" t="s">
        <v>491</v>
      </c>
      <c r="H439" s="11" t="s">
        <v>8</v>
      </c>
      <c r="I439" s="37" t="s">
        <v>11</v>
      </c>
      <c r="J439" s="37">
        <v>11.67</v>
      </c>
      <c r="K439" s="11" t="s">
        <v>11</v>
      </c>
      <c r="L439" s="11" t="s">
        <v>11</v>
      </c>
      <c r="M439" s="11" t="s">
        <v>11</v>
      </c>
      <c r="N439" s="11" t="s">
        <v>302</v>
      </c>
      <c r="O439" s="11" t="str">
        <f t="shared" si="6"/>
        <v>non concerné</v>
      </c>
      <c r="P439" s="67" t="str">
        <f>IF(octime[[#This Row],[Service concerné ?]]="non concerné","",SUBSTITUTE(octime[[#This Row],[Libellé de l''horaire]],"Hor. à la carte  ",""))</f>
        <v/>
      </c>
      <c r="Q439" s="41" t="str">
        <f>IFERROR(IF(O439&lt;&gt;"non concerné",CONCATENATE(D439," ",VLOOKUP(O439,Parametres!$A:$B,2,FALSE)),""),"")</f>
        <v/>
      </c>
      <c r="R439" s="203" t="str">
        <f>VLOOKUP(CONCATENATE(octime[[#This Row],[Population générique]],octime[[#This Row],[Contrat]]),Parametres!G:H,2,FALSE)</f>
        <v>Ok</v>
      </c>
      <c r="S439" s="7"/>
      <c r="T439" s="7"/>
    </row>
    <row r="440" spans="1:20" s="8" customFormat="1" x14ac:dyDescent="0.25">
      <c r="A440" s="39">
        <v>11083</v>
      </c>
      <c r="B440" s="11" t="s">
        <v>983</v>
      </c>
      <c r="C440" s="11" t="s">
        <v>114</v>
      </c>
      <c r="D440" s="11" t="s">
        <v>18</v>
      </c>
      <c r="E440" s="11" t="s">
        <v>6</v>
      </c>
      <c r="F440" s="11" t="s">
        <v>13</v>
      </c>
      <c r="G440" s="36" t="s">
        <v>491</v>
      </c>
      <c r="H440" s="11" t="s">
        <v>67</v>
      </c>
      <c r="I440" s="37" t="s">
        <v>11</v>
      </c>
      <c r="J440" s="37">
        <v>10</v>
      </c>
      <c r="K440" s="11" t="s">
        <v>20</v>
      </c>
      <c r="L440" s="11" t="s">
        <v>229</v>
      </c>
      <c r="M440" s="11" t="s">
        <v>522</v>
      </c>
      <c r="N440" s="11" t="s">
        <v>334</v>
      </c>
      <c r="O440" s="11" t="str">
        <f t="shared" si="6"/>
        <v>2MB</v>
      </c>
      <c r="P440" s="67" t="str">
        <f>IF(octime[[#This Row],[Service concerné ?]]="non concerné","",SUBSTITUTE(octime[[#This Row],[Libellé de l''horaire]],"Hor. à la carte  ",""))</f>
        <v>08h00 - 14h10 / 14h50 - 19h40</v>
      </c>
      <c r="Q440" s="41" t="str">
        <f>IFERROR(IF(O440&lt;&gt;"non concerné",CONCATENATE(D440," ",VLOOKUP(O440,Parametres!$A:$B,2,FALSE)),""),"")</f>
        <v/>
      </c>
      <c r="R440" s="203" t="str">
        <f>VLOOKUP(CONCATENATE(octime[[#This Row],[Population générique]],octime[[#This Row],[Contrat]]),Parametres!G:H,2,FALSE)</f>
        <v>Ok</v>
      </c>
      <c r="S440" s="7"/>
      <c r="T440" s="7"/>
    </row>
    <row r="441" spans="1:20" s="8" customFormat="1" x14ac:dyDescent="0.25">
      <c r="A441" s="39">
        <v>11202</v>
      </c>
      <c r="B441" s="11" t="s">
        <v>984</v>
      </c>
      <c r="C441" s="11" t="s">
        <v>11</v>
      </c>
      <c r="D441" s="11" t="s">
        <v>5</v>
      </c>
      <c r="E441" s="11" t="s">
        <v>6</v>
      </c>
      <c r="F441" s="11" t="s">
        <v>7</v>
      </c>
      <c r="G441" s="36" t="s">
        <v>491</v>
      </c>
      <c r="H441" s="11" t="s">
        <v>14</v>
      </c>
      <c r="I441" s="37" t="s">
        <v>11</v>
      </c>
      <c r="J441" s="37" t="s">
        <v>11</v>
      </c>
      <c r="K441" s="11" t="s">
        <v>11</v>
      </c>
      <c r="L441" s="11" t="s">
        <v>11</v>
      </c>
      <c r="M441" s="11" t="s">
        <v>11</v>
      </c>
      <c r="N441" s="11" t="s">
        <v>296</v>
      </c>
      <c r="O441" s="11" t="str">
        <f t="shared" si="6"/>
        <v>non concerné</v>
      </c>
      <c r="P441" s="67" t="str">
        <f>IF(octime[[#This Row],[Service concerné ?]]="non concerné","",SUBSTITUTE(octime[[#This Row],[Libellé de l''horaire]],"Hor. à la carte  ",""))</f>
        <v/>
      </c>
      <c r="Q441" s="41" t="str">
        <f>IFERROR(IF(O441&lt;&gt;"non concerné",CONCATENATE(D441," ",VLOOKUP(O441,Parametres!$A:$B,2,FALSE)),""),"")</f>
        <v/>
      </c>
      <c r="R441" s="203" t="str">
        <f>VLOOKUP(CONCATENATE(octime[[#This Row],[Population générique]],octime[[#This Row],[Contrat]]),Parametres!G:H,2,FALSE)</f>
        <v>Ok</v>
      </c>
      <c r="S441" s="7"/>
      <c r="T441" s="7"/>
    </row>
    <row r="442" spans="1:20" s="8" customFormat="1" x14ac:dyDescent="0.25">
      <c r="A442" s="39">
        <v>11783</v>
      </c>
      <c r="B442" s="11" t="s">
        <v>985</v>
      </c>
      <c r="C442" s="11" t="s">
        <v>11</v>
      </c>
      <c r="D442" s="11" t="s">
        <v>16</v>
      </c>
      <c r="E442" s="11" t="s">
        <v>12</v>
      </c>
      <c r="F442" s="11" t="s">
        <v>13</v>
      </c>
      <c r="G442" s="36" t="s">
        <v>491</v>
      </c>
      <c r="H442" s="11" t="s">
        <v>14</v>
      </c>
      <c r="I442" s="37" t="s">
        <v>11</v>
      </c>
      <c r="J442" s="37" t="s">
        <v>11</v>
      </c>
      <c r="K442" s="11" t="s">
        <v>11</v>
      </c>
      <c r="L442" s="11" t="s">
        <v>11</v>
      </c>
      <c r="M442" s="11" t="s">
        <v>11</v>
      </c>
      <c r="N442" s="11" t="s">
        <v>14</v>
      </c>
      <c r="O442" s="11" t="str">
        <f t="shared" si="6"/>
        <v>non concerné</v>
      </c>
      <c r="P442" s="67" t="str">
        <f>IF(octime[[#This Row],[Service concerné ?]]="non concerné","",SUBSTITUTE(octime[[#This Row],[Libellé de l''horaire]],"Hor. à la carte  ",""))</f>
        <v/>
      </c>
      <c r="Q442" s="41" t="str">
        <f>IFERROR(IF(O442&lt;&gt;"non concerné",CONCATENATE(D442," ",VLOOKUP(O442,Parametres!$A:$B,2,FALSE)),""),"")</f>
        <v/>
      </c>
      <c r="R442" s="203" t="str">
        <f>VLOOKUP(CONCATENATE(octime[[#This Row],[Population générique]],octime[[#This Row],[Contrat]]),Parametres!G:H,2,FALSE)</f>
        <v>Ok</v>
      </c>
      <c r="S442" s="7"/>
      <c r="T442" s="7"/>
    </row>
    <row r="443" spans="1:20" s="8" customFormat="1" x14ac:dyDescent="0.25">
      <c r="A443" s="39">
        <v>11864</v>
      </c>
      <c r="B443" s="11" t="s">
        <v>986</v>
      </c>
      <c r="C443" s="11" t="s">
        <v>11</v>
      </c>
      <c r="D443" s="11" t="s">
        <v>5</v>
      </c>
      <c r="E443" s="11" t="s">
        <v>12</v>
      </c>
      <c r="F443" s="11">
        <v>0</v>
      </c>
      <c r="G443" s="36" t="s">
        <v>491</v>
      </c>
      <c r="H443" s="11" t="s">
        <v>14</v>
      </c>
      <c r="I443" s="37" t="s">
        <v>11</v>
      </c>
      <c r="J443" s="37" t="s">
        <v>11</v>
      </c>
      <c r="K443" s="11" t="s">
        <v>11</v>
      </c>
      <c r="L443" s="11" t="s">
        <v>11</v>
      </c>
      <c r="M443" s="11" t="s">
        <v>11</v>
      </c>
      <c r="N443" s="11" t="s">
        <v>14</v>
      </c>
      <c r="O443" s="11" t="str">
        <f t="shared" si="6"/>
        <v>non concerné</v>
      </c>
      <c r="P443" s="67" t="str">
        <f>IF(octime[[#This Row],[Service concerné ?]]="non concerné","",SUBSTITUTE(octime[[#This Row],[Libellé de l''horaire]],"Hor. à la carte  ",""))</f>
        <v/>
      </c>
      <c r="Q443" s="41" t="str">
        <f>IFERROR(IF(O443&lt;&gt;"non concerné",CONCATENATE(D443," ",VLOOKUP(O443,Parametres!$A:$B,2,FALSE)),""),"")</f>
        <v/>
      </c>
      <c r="R443" s="198" t="str">
        <f>VLOOKUP(CONCATENATE(octime[[#This Row],[Population générique]],octime[[#This Row],[Contrat]]),Parametres!G:H,2,FALSE)</f>
        <v>Anomalie type de contrat</v>
      </c>
      <c r="S443" s="7"/>
      <c r="T443" s="7"/>
    </row>
    <row r="444" spans="1:20" s="8" customFormat="1" x14ac:dyDescent="0.25">
      <c r="A444" s="39">
        <v>11889</v>
      </c>
      <c r="B444" s="11" t="s">
        <v>987</v>
      </c>
      <c r="C444" s="11" t="s">
        <v>11</v>
      </c>
      <c r="D444" s="11" t="s">
        <v>16</v>
      </c>
      <c r="E444" s="11" t="s">
        <v>6</v>
      </c>
      <c r="F444" s="11" t="s">
        <v>7</v>
      </c>
      <c r="G444" s="36" t="s">
        <v>491</v>
      </c>
      <c r="H444" s="11" t="s">
        <v>14</v>
      </c>
      <c r="I444" s="37" t="s">
        <v>11</v>
      </c>
      <c r="J444" s="37" t="s">
        <v>11</v>
      </c>
      <c r="K444" s="11" t="s">
        <v>11</v>
      </c>
      <c r="L444" s="11" t="s">
        <v>11</v>
      </c>
      <c r="M444" s="11" t="s">
        <v>11</v>
      </c>
      <c r="N444" s="11" t="s">
        <v>14</v>
      </c>
      <c r="O444" s="11" t="str">
        <f t="shared" si="6"/>
        <v>non concerné</v>
      </c>
      <c r="P444" s="67" t="str">
        <f>IF(octime[[#This Row],[Service concerné ?]]="non concerné","",SUBSTITUTE(octime[[#This Row],[Libellé de l''horaire]],"Hor. à la carte  ",""))</f>
        <v/>
      </c>
      <c r="Q444" s="41" t="str">
        <f>IFERROR(IF(O444&lt;&gt;"non concerné",CONCATENATE(D444," ",VLOOKUP(O444,Parametres!$A:$B,2,FALSE)),""),"")</f>
        <v/>
      </c>
      <c r="R444" s="203" t="str">
        <f>VLOOKUP(CONCATENATE(octime[[#This Row],[Population générique]],octime[[#This Row],[Contrat]]),Parametres!G:H,2,FALSE)</f>
        <v>Ok</v>
      </c>
      <c r="S444" s="7"/>
      <c r="T444" s="7"/>
    </row>
    <row r="445" spans="1:20" s="8" customFormat="1" x14ac:dyDescent="0.25">
      <c r="A445" s="39">
        <v>11499</v>
      </c>
      <c r="B445" s="11" t="s">
        <v>988</v>
      </c>
      <c r="C445" s="11" t="s">
        <v>46</v>
      </c>
      <c r="D445" s="11" t="s">
        <v>5</v>
      </c>
      <c r="E445" s="11" t="s">
        <v>6</v>
      </c>
      <c r="F445" s="11" t="s">
        <v>7</v>
      </c>
      <c r="G445" s="36" t="s">
        <v>491</v>
      </c>
      <c r="H445" s="11" t="s">
        <v>8</v>
      </c>
      <c r="I445" s="37" t="s">
        <v>11</v>
      </c>
      <c r="J445" s="37">
        <v>11.67</v>
      </c>
      <c r="K445" s="11" t="s">
        <v>9</v>
      </c>
      <c r="L445" s="11" t="s">
        <v>47</v>
      </c>
      <c r="M445" s="11" t="s">
        <v>523</v>
      </c>
      <c r="N445" s="11" t="s">
        <v>297</v>
      </c>
      <c r="O445" s="11" t="str">
        <f t="shared" si="6"/>
        <v>REA</v>
      </c>
      <c r="P445" s="67" t="str">
        <f>IF(octime[[#This Row],[Service concerné ?]]="non concerné","",SUBSTITUTE(octime[[#This Row],[Libellé de l''horaire]],"Hor. à la carte  ",""))</f>
        <v>07h50 - 20h10</v>
      </c>
      <c r="Q445" s="41" t="str">
        <f>IFERROR(IF(O445&lt;&gt;"non concerné",CONCATENATE(D445," ",VLOOKUP(O445,Parametres!$A:$B,2,FALSE)),""),"")</f>
        <v>IDE REA</v>
      </c>
      <c r="R445" s="203" t="str">
        <f>VLOOKUP(CONCATENATE(octime[[#This Row],[Population générique]],octime[[#This Row],[Contrat]]),Parametres!G:H,2,FALSE)</f>
        <v>Ok</v>
      </c>
      <c r="S445" s="7"/>
      <c r="T445" s="7"/>
    </row>
    <row r="446" spans="1:20" s="8" customFormat="1" x14ac:dyDescent="0.25">
      <c r="A446" s="39">
        <v>10215</v>
      </c>
      <c r="B446" s="11" t="s">
        <v>989</v>
      </c>
      <c r="C446" s="11" t="s">
        <v>17</v>
      </c>
      <c r="D446" s="11" t="s">
        <v>18</v>
      </c>
      <c r="E446" s="11" t="s">
        <v>6</v>
      </c>
      <c r="F446" s="11" t="s">
        <v>7</v>
      </c>
      <c r="G446" s="36" t="s">
        <v>491</v>
      </c>
      <c r="H446" s="11" t="s">
        <v>19</v>
      </c>
      <c r="I446" s="37" t="s">
        <v>11</v>
      </c>
      <c r="J446" s="37">
        <v>7</v>
      </c>
      <c r="K446" s="11" t="s">
        <v>11</v>
      </c>
      <c r="L446" s="11" t="s">
        <v>11</v>
      </c>
      <c r="M446" s="11" t="s">
        <v>11</v>
      </c>
      <c r="N446" s="11" t="s">
        <v>296</v>
      </c>
      <c r="O446" s="11" t="str">
        <f t="shared" si="6"/>
        <v>non concerné</v>
      </c>
      <c r="P446" s="67" t="str">
        <f>IF(octime[[#This Row],[Service concerné ?]]="non concerné","",SUBSTITUTE(octime[[#This Row],[Libellé de l''horaire]],"Hor. à la carte  ",""))</f>
        <v/>
      </c>
      <c r="Q446" s="41" t="str">
        <f>IFERROR(IF(O446&lt;&gt;"non concerné",CONCATENATE(D446," ",VLOOKUP(O446,Parametres!$A:$B,2,FALSE)),""),"")</f>
        <v/>
      </c>
      <c r="R446" s="203" t="str">
        <f>VLOOKUP(CONCATENATE(octime[[#This Row],[Population générique]],octime[[#This Row],[Contrat]]),Parametres!G:H,2,FALSE)</f>
        <v>Ok</v>
      </c>
      <c r="S446" s="7"/>
      <c r="T446" s="7"/>
    </row>
    <row r="447" spans="1:20" s="8" customFormat="1" x14ac:dyDescent="0.25">
      <c r="A447" s="39">
        <v>10223</v>
      </c>
      <c r="B447" s="11" t="s">
        <v>990</v>
      </c>
      <c r="C447" s="11" t="s">
        <v>44</v>
      </c>
      <c r="D447" s="11" t="s">
        <v>5</v>
      </c>
      <c r="E447" s="11" t="s">
        <v>6</v>
      </c>
      <c r="F447" s="11" t="s">
        <v>7</v>
      </c>
      <c r="G447" s="36" t="s">
        <v>491</v>
      </c>
      <c r="H447" s="11" t="s">
        <v>8</v>
      </c>
      <c r="I447" s="37" t="s">
        <v>11</v>
      </c>
      <c r="J447" s="37">
        <v>11.67</v>
      </c>
      <c r="K447" s="11" t="s">
        <v>9</v>
      </c>
      <c r="L447" s="11" t="s">
        <v>45</v>
      </c>
      <c r="M447" s="11" t="s">
        <v>11</v>
      </c>
      <c r="N447" s="11" t="s">
        <v>295</v>
      </c>
      <c r="O447" s="11" t="str">
        <f t="shared" si="6"/>
        <v>USC1</v>
      </c>
      <c r="P447" s="67" t="str">
        <f>IF(octime[[#This Row],[Service concerné ?]]="non concerné","",SUBSTITUTE(octime[[#This Row],[Libellé de l''horaire]],"Hor. à la carte  ",""))</f>
        <v>07h50 - 20h10</v>
      </c>
      <c r="Q447" s="41" t="str">
        <f>IFERROR(IF(O447&lt;&gt;"non concerné",CONCATENATE(D447," ",VLOOKUP(O447,Parametres!$A:$B,2,FALSE)),""),"")</f>
        <v>IDE USC1</v>
      </c>
      <c r="R447" s="203" t="str">
        <f>VLOOKUP(CONCATENATE(octime[[#This Row],[Population générique]],octime[[#This Row],[Contrat]]),Parametres!G:H,2,FALSE)</f>
        <v>Ok</v>
      </c>
      <c r="S447" s="7"/>
      <c r="T447" s="7"/>
    </row>
    <row r="448" spans="1:20" s="8" customFormat="1" x14ac:dyDescent="0.25">
      <c r="A448" s="39">
        <v>10228</v>
      </c>
      <c r="B448" s="11" t="s">
        <v>991</v>
      </c>
      <c r="C448" s="11" t="s">
        <v>49</v>
      </c>
      <c r="D448" s="11" t="s">
        <v>5</v>
      </c>
      <c r="E448" s="11" t="s">
        <v>29</v>
      </c>
      <c r="F448" s="11" t="s">
        <v>7</v>
      </c>
      <c r="G448" s="36" t="s">
        <v>491</v>
      </c>
      <c r="H448" s="11" t="s">
        <v>34</v>
      </c>
      <c r="I448" s="37" t="s">
        <v>11</v>
      </c>
      <c r="J448" s="37">
        <v>12</v>
      </c>
      <c r="K448" s="11" t="s">
        <v>11</v>
      </c>
      <c r="L448" s="11" t="s">
        <v>11</v>
      </c>
      <c r="M448" s="11" t="s">
        <v>11</v>
      </c>
      <c r="N448" s="11" t="s">
        <v>299</v>
      </c>
      <c r="O448" s="11" t="str">
        <f t="shared" si="6"/>
        <v>non concerné</v>
      </c>
      <c r="P448" s="67" t="str">
        <f>IF(octime[[#This Row],[Service concerné ?]]="non concerné","",SUBSTITUTE(octime[[#This Row],[Libellé de l''horaire]],"Hor. à la carte  ",""))</f>
        <v/>
      </c>
      <c r="Q448" s="41" t="str">
        <f>IFERROR(IF(O448&lt;&gt;"non concerné",CONCATENATE(D448," ",VLOOKUP(O448,Parametres!$A:$B,2,FALSE)),""),"")</f>
        <v/>
      </c>
      <c r="R448" s="203" t="str">
        <f>VLOOKUP(CONCATENATE(octime[[#This Row],[Population générique]],octime[[#This Row],[Contrat]]),Parametres!G:H,2,FALSE)</f>
        <v>Ok</v>
      </c>
      <c r="S448" s="7"/>
      <c r="T448" s="7"/>
    </row>
    <row r="449" spans="1:20" s="8" customFormat="1" x14ac:dyDescent="0.25">
      <c r="A449" s="39">
        <v>11849</v>
      </c>
      <c r="B449" s="11" t="s">
        <v>992</v>
      </c>
      <c r="C449" s="11" t="s">
        <v>232</v>
      </c>
      <c r="D449" s="11" t="s">
        <v>5</v>
      </c>
      <c r="E449" s="11" t="s">
        <v>6</v>
      </c>
      <c r="F449" s="11" t="s">
        <v>7</v>
      </c>
      <c r="G449" s="36" t="s">
        <v>491</v>
      </c>
      <c r="H449" s="11" t="s">
        <v>233</v>
      </c>
      <c r="I449" s="37" t="s">
        <v>11</v>
      </c>
      <c r="J449" s="37">
        <v>10.5</v>
      </c>
      <c r="K449" s="11" t="s">
        <v>11</v>
      </c>
      <c r="L449" s="11" t="s">
        <v>11</v>
      </c>
      <c r="M449" s="11" t="s">
        <v>11</v>
      </c>
      <c r="N449" s="11" t="s">
        <v>296</v>
      </c>
      <c r="O449" s="11" t="str">
        <f t="shared" si="6"/>
        <v>non concerné</v>
      </c>
      <c r="P449" s="67" t="str">
        <f>IF(octime[[#This Row],[Service concerné ?]]="non concerné","",SUBSTITUTE(octime[[#This Row],[Libellé de l''horaire]],"Hor. à la carte  ",""))</f>
        <v/>
      </c>
      <c r="Q449" s="41" t="str">
        <f>IFERROR(IF(O449&lt;&gt;"non concerné",CONCATENATE(D449," ",VLOOKUP(O449,Parametres!$A:$B,2,FALSE)),""),"")</f>
        <v/>
      </c>
      <c r="R449" s="203" t="str">
        <f>VLOOKUP(CONCATENATE(octime[[#This Row],[Population générique]],octime[[#This Row],[Contrat]]),Parametres!G:H,2,FALSE)</f>
        <v>Ok</v>
      </c>
      <c r="S449" s="7"/>
      <c r="T449" s="7"/>
    </row>
    <row r="450" spans="1:20" s="8" customFormat="1" x14ac:dyDescent="0.25">
      <c r="A450" s="39">
        <v>10569</v>
      </c>
      <c r="B450" s="11" t="s">
        <v>993</v>
      </c>
      <c r="C450" s="11" t="s">
        <v>11</v>
      </c>
      <c r="D450" s="11" t="s">
        <v>16</v>
      </c>
      <c r="E450" s="11" t="s">
        <v>6</v>
      </c>
      <c r="F450" s="11" t="s">
        <v>7</v>
      </c>
      <c r="G450" s="36" t="s">
        <v>491</v>
      </c>
      <c r="H450" s="11" t="s">
        <v>14</v>
      </c>
      <c r="I450" s="37" t="s">
        <v>11</v>
      </c>
      <c r="J450" s="37" t="s">
        <v>11</v>
      </c>
      <c r="K450" s="11" t="s">
        <v>11</v>
      </c>
      <c r="L450" s="11" t="s">
        <v>11</v>
      </c>
      <c r="M450" s="11" t="s">
        <v>11</v>
      </c>
      <c r="N450" s="11" t="s">
        <v>14</v>
      </c>
      <c r="O450" s="11" t="str">
        <f t="shared" si="6"/>
        <v>non concerné</v>
      </c>
      <c r="P450" s="67" t="str">
        <f>IF(octime[[#This Row],[Service concerné ?]]="non concerné","",SUBSTITUTE(octime[[#This Row],[Libellé de l''horaire]],"Hor. à la carte  ",""))</f>
        <v/>
      </c>
      <c r="Q450" s="41" t="str">
        <f>IFERROR(IF(O450&lt;&gt;"non concerné",CONCATENATE(D450," ",VLOOKUP(O450,Parametres!$A:$B,2,FALSE)),""),"")</f>
        <v/>
      </c>
      <c r="R450" s="203" t="str">
        <f>VLOOKUP(CONCATENATE(octime[[#This Row],[Population générique]],octime[[#This Row],[Contrat]]),Parametres!G:H,2,FALSE)</f>
        <v>Ok</v>
      </c>
      <c r="S450" s="7"/>
      <c r="T450" s="7"/>
    </row>
    <row r="451" spans="1:20" s="8" customFormat="1" x14ac:dyDescent="0.25">
      <c r="A451" s="39">
        <v>11155</v>
      </c>
      <c r="B451" s="11" t="s">
        <v>994</v>
      </c>
      <c r="C451" s="11" t="s">
        <v>11</v>
      </c>
      <c r="D451" s="11" t="s">
        <v>5</v>
      </c>
      <c r="E451" s="11" t="s">
        <v>29</v>
      </c>
      <c r="F451" s="11" t="s">
        <v>7</v>
      </c>
      <c r="G451" s="36" t="s">
        <v>491</v>
      </c>
      <c r="H451" s="11" t="s">
        <v>14</v>
      </c>
      <c r="I451" s="37" t="s">
        <v>11</v>
      </c>
      <c r="J451" s="37" t="s">
        <v>11</v>
      </c>
      <c r="K451" s="11" t="s">
        <v>11</v>
      </c>
      <c r="L451" s="11" t="s">
        <v>11</v>
      </c>
      <c r="M451" s="11" t="s">
        <v>11</v>
      </c>
      <c r="N451" s="11" t="s">
        <v>14</v>
      </c>
      <c r="O451" s="11" t="str">
        <f t="shared" si="6"/>
        <v>non concerné</v>
      </c>
      <c r="P451" s="67" t="str">
        <f>IF(octime[[#This Row],[Service concerné ?]]="non concerné","",SUBSTITUTE(octime[[#This Row],[Libellé de l''horaire]],"Hor. à la carte  ",""))</f>
        <v/>
      </c>
      <c r="Q451" s="41" t="str">
        <f>IFERROR(IF(O451&lt;&gt;"non concerné",CONCATENATE(D451," ",VLOOKUP(O451,Parametres!$A:$B,2,FALSE)),""),"")</f>
        <v/>
      </c>
      <c r="R451" s="203" t="str">
        <f>VLOOKUP(CONCATENATE(octime[[#This Row],[Population générique]],octime[[#This Row],[Contrat]]),Parametres!G:H,2,FALSE)</f>
        <v>Ok</v>
      </c>
      <c r="S451" s="7"/>
      <c r="T451" s="7"/>
    </row>
    <row r="452" spans="1:20" s="8" customFormat="1" x14ac:dyDescent="0.25">
      <c r="A452" s="39">
        <v>12017</v>
      </c>
      <c r="B452" s="11" t="s">
        <v>995</v>
      </c>
      <c r="C452" s="11" t="s">
        <v>11</v>
      </c>
      <c r="D452" s="11" t="s">
        <v>5</v>
      </c>
      <c r="E452" s="11" t="s">
        <v>12</v>
      </c>
      <c r="F452" s="11" t="s">
        <v>13</v>
      </c>
      <c r="G452" s="36" t="s">
        <v>491</v>
      </c>
      <c r="H452" s="11" t="s">
        <v>14</v>
      </c>
      <c r="I452" s="37" t="s">
        <v>11</v>
      </c>
      <c r="J452" s="37" t="s">
        <v>11</v>
      </c>
      <c r="K452" s="11" t="s">
        <v>11</v>
      </c>
      <c r="L452" s="11" t="s">
        <v>11</v>
      </c>
      <c r="M452" s="11" t="s">
        <v>11</v>
      </c>
      <c r="N452" s="11" t="s">
        <v>14</v>
      </c>
      <c r="O452" s="11" t="str">
        <f t="shared" si="6"/>
        <v>non concerné</v>
      </c>
      <c r="P452" s="67" t="str">
        <f>IF(octime[[#This Row],[Service concerné ?]]="non concerné","",SUBSTITUTE(octime[[#This Row],[Libellé de l''horaire]],"Hor. à la carte  ",""))</f>
        <v/>
      </c>
      <c r="Q452" s="41" t="str">
        <f>IFERROR(IF(O452&lt;&gt;"non concerné",CONCATENATE(D452," ",VLOOKUP(O452,Parametres!$A:$B,2,FALSE)),""),"")</f>
        <v/>
      </c>
      <c r="R452" s="203" t="str">
        <f>VLOOKUP(CONCATENATE(octime[[#This Row],[Population générique]],octime[[#This Row],[Contrat]]),Parametres!G:H,2,FALSE)</f>
        <v>Ok</v>
      </c>
      <c r="S452" s="7"/>
      <c r="T452" s="7"/>
    </row>
    <row r="453" spans="1:20" s="8" customFormat="1" x14ac:dyDescent="0.25">
      <c r="A453" s="39">
        <v>10148</v>
      </c>
      <c r="B453" s="11" t="s">
        <v>996</v>
      </c>
      <c r="C453" s="11" t="s">
        <v>11</v>
      </c>
      <c r="D453" s="11" t="s">
        <v>18</v>
      </c>
      <c r="E453" s="11" t="s">
        <v>6</v>
      </c>
      <c r="F453" s="11" t="s">
        <v>7</v>
      </c>
      <c r="G453" s="36" t="s">
        <v>491</v>
      </c>
      <c r="H453" s="11" t="s">
        <v>14</v>
      </c>
      <c r="I453" s="37" t="s">
        <v>11</v>
      </c>
      <c r="J453" s="37" t="s">
        <v>11</v>
      </c>
      <c r="K453" s="11" t="s">
        <v>11</v>
      </c>
      <c r="L453" s="11" t="s">
        <v>11</v>
      </c>
      <c r="M453" s="11" t="s">
        <v>11</v>
      </c>
      <c r="N453" s="11" t="s">
        <v>296</v>
      </c>
      <c r="O453" s="11" t="str">
        <f t="shared" si="6"/>
        <v>non concerné</v>
      </c>
      <c r="P453" s="67" t="str">
        <f>IF(octime[[#This Row],[Service concerné ?]]="non concerné","",SUBSTITUTE(octime[[#This Row],[Libellé de l''horaire]],"Hor. à la carte  ",""))</f>
        <v/>
      </c>
      <c r="Q453" s="41" t="str">
        <f>IFERROR(IF(O453&lt;&gt;"non concerné",CONCATENATE(D453," ",VLOOKUP(O453,Parametres!$A:$B,2,FALSE)),""),"")</f>
        <v/>
      </c>
      <c r="R453" s="203" t="str">
        <f>VLOOKUP(CONCATENATE(octime[[#This Row],[Population générique]],octime[[#This Row],[Contrat]]),Parametres!G:H,2,FALSE)</f>
        <v>Ok</v>
      </c>
      <c r="S453" s="7"/>
      <c r="T453" s="7"/>
    </row>
    <row r="454" spans="1:20" s="8" customFormat="1" x14ac:dyDescent="0.25">
      <c r="A454" s="39">
        <v>10799</v>
      </c>
      <c r="B454" s="11" t="s">
        <v>997</v>
      </c>
      <c r="C454" s="11" t="s">
        <v>11</v>
      </c>
      <c r="D454" s="11" t="s">
        <v>18</v>
      </c>
      <c r="E454" s="11" t="s">
        <v>6</v>
      </c>
      <c r="F454" s="11" t="s">
        <v>7</v>
      </c>
      <c r="G454" s="36" t="s">
        <v>491</v>
      </c>
      <c r="H454" s="11" t="s">
        <v>14</v>
      </c>
      <c r="I454" s="37" t="s">
        <v>11</v>
      </c>
      <c r="J454" s="37" t="s">
        <v>11</v>
      </c>
      <c r="K454" s="11" t="s">
        <v>11</v>
      </c>
      <c r="L454" s="11" t="s">
        <v>11</v>
      </c>
      <c r="M454" s="11" t="s">
        <v>11</v>
      </c>
      <c r="N454" s="11" t="s">
        <v>14</v>
      </c>
      <c r="O454" s="11" t="str">
        <f t="shared" si="6"/>
        <v>non concerné</v>
      </c>
      <c r="P454" s="67" t="str">
        <f>IF(octime[[#This Row],[Service concerné ?]]="non concerné","",SUBSTITUTE(octime[[#This Row],[Libellé de l''horaire]],"Hor. à la carte  ",""))</f>
        <v/>
      </c>
      <c r="Q454" s="41" t="str">
        <f>IFERROR(IF(O454&lt;&gt;"non concerné",CONCATENATE(D454," ",VLOOKUP(O454,Parametres!$A:$B,2,FALSE)),""),"")</f>
        <v/>
      </c>
      <c r="R454" s="203" t="str">
        <f>VLOOKUP(CONCATENATE(octime[[#This Row],[Population générique]],octime[[#This Row],[Contrat]]),Parametres!G:H,2,FALSE)</f>
        <v>Ok</v>
      </c>
      <c r="S454" s="2"/>
      <c r="T454" s="2"/>
    </row>
    <row r="455" spans="1:20" s="8" customFormat="1" x14ac:dyDescent="0.25">
      <c r="A455" s="39">
        <v>30081</v>
      </c>
      <c r="B455" s="11" t="s">
        <v>998</v>
      </c>
      <c r="C455" s="11" t="s">
        <v>11</v>
      </c>
      <c r="D455" s="11" t="s">
        <v>18</v>
      </c>
      <c r="E455" s="11" t="s">
        <v>6</v>
      </c>
      <c r="F455" s="11" t="s">
        <v>7</v>
      </c>
      <c r="G455" s="36" t="s">
        <v>491</v>
      </c>
      <c r="H455" s="11" t="s">
        <v>14</v>
      </c>
      <c r="I455" s="37" t="s">
        <v>11</v>
      </c>
      <c r="J455" s="37" t="s">
        <v>11</v>
      </c>
      <c r="K455" s="11" t="s">
        <v>11</v>
      </c>
      <c r="L455" s="11" t="s">
        <v>11</v>
      </c>
      <c r="M455" s="11" t="s">
        <v>11</v>
      </c>
      <c r="N455" s="11" t="s">
        <v>14</v>
      </c>
      <c r="O455" s="11" t="str">
        <f t="shared" si="6"/>
        <v>non concerné</v>
      </c>
      <c r="P455" s="67" t="str">
        <f>IF(octime[[#This Row],[Service concerné ?]]="non concerné","",SUBSTITUTE(octime[[#This Row],[Libellé de l''horaire]],"Hor. à la carte  ",""))</f>
        <v/>
      </c>
      <c r="Q455" s="41" t="str">
        <f>IFERROR(IF(O455&lt;&gt;"non concerné",CONCATENATE(D455," ",VLOOKUP(O455,Parametres!$A:$B,2,FALSE)),""),"")</f>
        <v/>
      </c>
      <c r="R455" s="203" t="str">
        <f>VLOOKUP(CONCATENATE(octime[[#This Row],[Population générique]],octime[[#This Row],[Contrat]]),Parametres!G:H,2,FALSE)</f>
        <v>Ok</v>
      </c>
      <c r="S455" s="2"/>
      <c r="T455" s="2"/>
    </row>
    <row r="456" spans="1:20" s="8" customFormat="1" x14ac:dyDescent="0.25">
      <c r="A456" s="39">
        <v>11650</v>
      </c>
      <c r="B456" s="11" t="s">
        <v>999</v>
      </c>
      <c r="C456" s="11" t="s">
        <v>71</v>
      </c>
      <c r="D456" s="11" t="s">
        <v>16</v>
      </c>
      <c r="E456" s="11" t="s">
        <v>6</v>
      </c>
      <c r="F456" s="11" t="s">
        <v>7</v>
      </c>
      <c r="G456" s="36" t="s">
        <v>491</v>
      </c>
      <c r="H456" s="11" t="s">
        <v>72</v>
      </c>
      <c r="I456" s="37" t="s">
        <v>11</v>
      </c>
      <c r="J456" s="37">
        <v>7</v>
      </c>
      <c r="K456" s="11" t="s">
        <v>11</v>
      </c>
      <c r="L456" s="11" t="s">
        <v>11</v>
      </c>
      <c r="M456" s="11" t="s">
        <v>11</v>
      </c>
      <c r="N456" s="11" t="s">
        <v>336</v>
      </c>
      <c r="O456" s="11" t="str">
        <f t="shared" si="6"/>
        <v>non concerné</v>
      </c>
      <c r="P456" s="67" t="str">
        <f>IF(octime[[#This Row],[Service concerné ?]]="non concerné","",SUBSTITUTE(octime[[#This Row],[Libellé de l''horaire]],"Hor. à la carte  ",""))</f>
        <v/>
      </c>
      <c r="Q456" s="41" t="str">
        <f>IFERROR(IF(O456&lt;&gt;"non concerné",CONCATENATE(D456," ",VLOOKUP(O456,Parametres!$A:$B,2,FALSE)),""),"")</f>
        <v/>
      </c>
      <c r="R456" s="203" t="str">
        <f>VLOOKUP(CONCATENATE(octime[[#This Row],[Population générique]],octime[[#This Row],[Contrat]]),Parametres!G:H,2,FALSE)</f>
        <v>Ok</v>
      </c>
      <c r="S456" s="2"/>
      <c r="T456" s="2"/>
    </row>
    <row r="457" spans="1:20" s="8" customFormat="1" x14ac:dyDescent="0.25">
      <c r="A457" s="39">
        <v>11212</v>
      </c>
      <c r="B457" s="11" t="s">
        <v>1000</v>
      </c>
      <c r="C457" s="11" t="s">
        <v>368</v>
      </c>
      <c r="D457" s="11" t="s">
        <v>18</v>
      </c>
      <c r="E457" s="11" t="s">
        <v>6</v>
      </c>
      <c r="F457" s="11" t="s">
        <v>7</v>
      </c>
      <c r="G457" s="36" t="s">
        <v>491</v>
      </c>
      <c r="H457" s="11" t="s">
        <v>369</v>
      </c>
      <c r="I457" s="37" t="s">
        <v>11</v>
      </c>
      <c r="J457" s="37">
        <v>7</v>
      </c>
      <c r="K457" s="11" t="s">
        <v>20</v>
      </c>
      <c r="L457" s="11" t="s">
        <v>370</v>
      </c>
      <c r="M457" s="11" t="s">
        <v>11</v>
      </c>
      <c r="N457" s="11" t="s">
        <v>371</v>
      </c>
      <c r="O457" s="11" t="str">
        <f t="shared" ref="O457:O494" si="7">IF(EXACT((IFERROR(LEFT(N457,FIND(" ",N457)-1),N457)),C457)=FALSE,"non concerné",(IFERROR(LEFT(N457,FIND(" ",N457)-1),N457)))</f>
        <v>N</v>
      </c>
      <c r="P457" s="67" t="str">
        <f>IF(octime[[#This Row],[Service concerné ?]]="non concerné","",SUBSTITUTE(octime[[#This Row],[Libellé de l''horaire]],"Hor. à la carte  ",""))</f>
        <v>17h00 - 01h00</v>
      </c>
      <c r="Q457" s="41" t="str">
        <f>IFERROR(IF(O457&lt;&gt;"non concerné",CONCATENATE(D457," ",VLOOKUP(O457,Parametres!$A:$B,2,FALSE)),""),"")</f>
        <v/>
      </c>
      <c r="R457" s="203" t="str">
        <f>VLOOKUP(CONCATENATE(octime[[#This Row],[Population générique]],octime[[#This Row],[Contrat]]),Parametres!G:H,2,FALSE)</f>
        <v>Ok</v>
      </c>
      <c r="S457" s="2"/>
      <c r="T457" s="2"/>
    </row>
    <row r="458" spans="1:20" s="8" customFormat="1" x14ac:dyDescent="0.25">
      <c r="A458" s="39">
        <v>10073</v>
      </c>
      <c r="B458" s="11" t="s">
        <v>1001</v>
      </c>
      <c r="C458" s="11" t="s">
        <v>480</v>
      </c>
      <c r="D458" s="11" t="s">
        <v>454</v>
      </c>
      <c r="E458" s="11" t="s">
        <v>6</v>
      </c>
      <c r="F458" s="11" t="s">
        <v>7</v>
      </c>
      <c r="G458" s="36" t="s">
        <v>491</v>
      </c>
      <c r="H458" s="11" t="s">
        <v>481</v>
      </c>
      <c r="I458" s="37" t="s">
        <v>11</v>
      </c>
      <c r="J458" s="37">
        <v>7</v>
      </c>
      <c r="K458" s="11" t="s">
        <v>20</v>
      </c>
      <c r="L458" s="11" t="s">
        <v>370</v>
      </c>
      <c r="M458" s="11" t="s">
        <v>11</v>
      </c>
      <c r="N458" s="11" t="s">
        <v>482</v>
      </c>
      <c r="O458" s="11" t="str">
        <f t="shared" si="7"/>
        <v>BL02</v>
      </c>
      <c r="P458" s="67" t="str">
        <f>IF(octime[[#This Row],[Service concerné ?]]="non concerné","",SUBSTITUTE(octime[[#This Row],[Libellé de l''horaire]],"Hor. à la carte  ",""))</f>
        <v>09h30 - 12h00 / 12h30 - 17h00</v>
      </c>
      <c r="Q458" s="41" t="str">
        <f>IFERROR(IF(O458&lt;&gt;"non concerné",CONCATENATE(D458," ",VLOOKUP(O458,Parametres!$A:$B,2,FALSE)),""),"")</f>
        <v/>
      </c>
      <c r="R458" s="203" t="str">
        <f>VLOOKUP(CONCATENATE(octime[[#This Row],[Population générique]],octime[[#This Row],[Contrat]]),Parametres!G:H,2,FALSE)</f>
        <v>Ok</v>
      </c>
      <c r="S458" s="2"/>
      <c r="T458" s="2"/>
    </row>
    <row r="459" spans="1:20" s="8" customFormat="1" x14ac:dyDescent="0.25">
      <c r="A459" s="39">
        <v>11314</v>
      </c>
      <c r="B459" s="11" t="s">
        <v>1002</v>
      </c>
      <c r="C459" s="11" t="s">
        <v>11</v>
      </c>
      <c r="D459" s="11" t="s">
        <v>5</v>
      </c>
      <c r="E459" s="11" t="s">
        <v>12</v>
      </c>
      <c r="F459" s="11" t="s">
        <v>13</v>
      </c>
      <c r="G459" s="36" t="s">
        <v>491</v>
      </c>
      <c r="H459" s="11" t="s">
        <v>14</v>
      </c>
      <c r="I459" s="37" t="s">
        <v>11</v>
      </c>
      <c r="J459" s="37" t="s">
        <v>11</v>
      </c>
      <c r="K459" s="11" t="s">
        <v>11</v>
      </c>
      <c r="L459" s="11" t="s">
        <v>11</v>
      </c>
      <c r="M459" s="11" t="s">
        <v>11</v>
      </c>
      <c r="N459" s="11" t="s">
        <v>14</v>
      </c>
      <c r="O459" s="11" t="str">
        <f t="shared" si="7"/>
        <v>non concerné</v>
      </c>
      <c r="P459" s="67" t="str">
        <f>IF(octime[[#This Row],[Service concerné ?]]="non concerné","",SUBSTITUTE(octime[[#This Row],[Libellé de l''horaire]],"Hor. à la carte  ",""))</f>
        <v/>
      </c>
      <c r="Q459" s="41" t="str">
        <f>IFERROR(IF(O459&lt;&gt;"non concerné",CONCATENATE(D459," ",VLOOKUP(O459,Parametres!$A:$B,2,FALSE)),""),"")</f>
        <v/>
      </c>
      <c r="R459" s="203" t="str">
        <f>VLOOKUP(CONCATENATE(octime[[#This Row],[Population générique]],octime[[#This Row],[Contrat]]),Parametres!G:H,2,FALSE)</f>
        <v>Ok</v>
      </c>
      <c r="S459" s="2"/>
      <c r="T459" s="2"/>
    </row>
    <row r="460" spans="1:20" s="8" customFormat="1" x14ac:dyDescent="0.25">
      <c r="A460" s="39">
        <v>11883</v>
      </c>
      <c r="B460" s="11" t="s">
        <v>1003</v>
      </c>
      <c r="C460" s="11" t="s">
        <v>11</v>
      </c>
      <c r="D460" s="11" t="s">
        <v>16</v>
      </c>
      <c r="E460" s="11" t="s">
        <v>12</v>
      </c>
      <c r="F460" s="11" t="s">
        <v>13</v>
      </c>
      <c r="G460" s="36" t="s">
        <v>491</v>
      </c>
      <c r="H460" s="11" t="s">
        <v>14</v>
      </c>
      <c r="I460" s="37" t="s">
        <v>11</v>
      </c>
      <c r="J460" s="37" t="s">
        <v>11</v>
      </c>
      <c r="K460" s="11" t="s">
        <v>11</v>
      </c>
      <c r="L460" s="11" t="s">
        <v>11</v>
      </c>
      <c r="M460" s="11" t="s">
        <v>11</v>
      </c>
      <c r="N460" s="11" t="s">
        <v>14</v>
      </c>
      <c r="O460" s="11" t="str">
        <f t="shared" si="7"/>
        <v>non concerné</v>
      </c>
      <c r="P460" s="67" t="str">
        <f>IF(octime[[#This Row],[Service concerné ?]]="non concerné","",SUBSTITUTE(octime[[#This Row],[Libellé de l''horaire]],"Hor. à la carte  ",""))</f>
        <v/>
      </c>
      <c r="Q460" s="41" t="str">
        <f>IFERROR(IF(O460&lt;&gt;"non concerné",CONCATENATE(D460," ",VLOOKUP(O460,Parametres!$A:$B,2,FALSE)),""),"")</f>
        <v/>
      </c>
      <c r="R460" s="203" t="str">
        <f>VLOOKUP(CONCATENATE(octime[[#This Row],[Population générique]],octime[[#This Row],[Contrat]]),Parametres!G:H,2,FALSE)</f>
        <v>Ok</v>
      </c>
      <c r="S460" s="2"/>
      <c r="T460" s="2"/>
    </row>
    <row r="461" spans="1:20" s="8" customFormat="1" x14ac:dyDescent="0.25">
      <c r="A461" s="39">
        <v>11274</v>
      </c>
      <c r="B461" s="11" t="s">
        <v>1004</v>
      </c>
      <c r="C461" s="11" t="s">
        <v>11</v>
      </c>
      <c r="D461" s="11" t="s">
        <v>16</v>
      </c>
      <c r="E461" s="11" t="s">
        <v>12</v>
      </c>
      <c r="F461" s="11" t="s">
        <v>12</v>
      </c>
      <c r="G461" s="36" t="s">
        <v>491</v>
      </c>
      <c r="H461" s="11" t="s">
        <v>14</v>
      </c>
      <c r="I461" s="37" t="s">
        <v>11</v>
      </c>
      <c r="J461" s="37" t="s">
        <v>11</v>
      </c>
      <c r="K461" s="11" t="s">
        <v>11</v>
      </c>
      <c r="L461" s="11" t="s">
        <v>11</v>
      </c>
      <c r="M461" s="11" t="s">
        <v>11</v>
      </c>
      <c r="N461" s="11" t="s">
        <v>14</v>
      </c>
      <c r="O461" s="11" t="str">
        <f t="shared" si="7"/>
        <v>non concerné</v>
      </c>
      <c r="P461" s="67" t="str">
        <f>IF(octime[[#This Row],[Service concerné ?]]="non concerné","",SUBSTITUTE(octime[[#This Row],[Libellé de l''horaire]],"Hor. à la carte  ",""))</f>
        <v/>
      </c>
      <c r="Q461" s="41" t="str">
        <f>IFERROR(IF(O461&lt;&gt;"non concerné",CONCATENATE(D461," ",VLOOKUP(O461,Parametres!$A:$B,2,FALSE)),""),"")</f>
        <v/>
      </c>
      <c r="R461" s="198" t="str">
        <f>VLOOKUP(CONCATENATE(octime[[#This Row],[Population générique]],octime[[#This Row],[Contrat]]),Parametres!G:H,2,FALSE)</f>
        <v>Anomalie type de contrat</v>
      </c>
      <c r="S461" s="2"/>
      <c r="T461" s="2"/>
    </row>
    <row r="462" spans="1:20" s="8" customFormat="1" x14ac:dyDescent="0.25">
      <c r="A462" s="39">
        <v>10800</v>
      </c>
      <c r="B462" s="11" t="s">
        <v>1005</v>
      </c>
      <c r="C462" s="11" t="s">
        <v>235</v>
      </c>
      <c r="D462" s="11" t="s">
        <v>18</v>
      </c>
      <c r="E462" s="11" t="s">
        <v>6</v>
      </c>
      <c r="F462" s="11" t="s">
        <v>7</v>
      </c>
      <c r="G462" s="36" t="s">
        <v>491</v>
      </c>
      <c r="H462" s="11" t="s">
        <v>109</v>
      </c>
      <c r="I462" s="37" t="s">
        <v>11</v>
      </c>
      <c r="J462" s="37">
        <v>10</v>
      </c>
      <c r="K462" s="11" t="s">
        <v>20</v>
      </c>
      <c r="L462" s="11" t="s">
        <v>524</v>
      </c>
      <c r="M462" s="11" t="s">
        <v>11</v>
      </c>
      <c r="N462" s="11" t="s">
        <v>525</v>
      </c>
      <c r="O462" s="11" t="str">
        <f t="shared" si="7"/>
        <v>US1B</v>
      </c>
      <c r="P462" s="67" t="str">
        <f>IF(octime[[#This Row],[Service concerné ?]]="non concerné","",SUBSTITUTE(octime[[#This Row],[Libellé de l''horaire]],"Hor. à la carte  ",""))</f>
        <v>07h20 - 14h00 / 14h40 - 19h00</v>
      </c>
      <c r="Q462" s="65" t="str">
        <f>IFERROR(IF(O462&lt;&gt;"non concerné",CONCATENATE(D462," ",VLOOKUP(O462,Parametres!$A:$B,2,FALSE)),""),"")</f>
        <v/>
      </c>
      <c r="R462" s="203" t="str">
        <f>VLOOKUP(CONCATENATE(octime[[#This Row],[Population générique]],octime[[#This Row],[Contrat]]),Parametres!G:H,2,FALSE)</f>
        <v>Ok</v>
      </c>
      <c r="S462" s="2"/>
      <c r="T462" s="2"/>
    </row>
    <row r="463" spans="1:20" s="8" customFormat="1" x14ac:dyDescent="0.25">
      <c r="A463" s="39">
        <v>10173</v>
      </c>
      <c r="B463" s="11" t="s">
        <v>1006</v>
      </c>
      <c r="C463" s="11" t="s">
        <v>122</v>
      </c>
      <c r="D463" s="11" t="s">
        <v>5</v>
      </c>
      <c r="E463" s="11" t="s">
        <v>6</v>
      </c>
      <c r="F463" s="11" t="s">
        <v>7</v>
      </c>
      <c r="G463" s="36" t="s">
        <v>491</v>
      </c>
      <c r="H463" s="11" t="s">
        <v>123</v>
      </c>
      <c r="I463" s="37" t="s">
        <v>11</v>
      </c>
      <c r="J463" s="37">
        <v>10.5</v>
      </c>
      <c r="K463" s="11" t="s">
        <v>11</v>
      </c>
      <c r="L463" s="11" t="s">
        <v>11</v>
      </c>
      <c r="M463" s="11" t="s">
        <v>11</v>
      </c>
      <c r="N463" s="11" t="s">
        <v>433</v>
      </c>
      <c r="O463" s="11" t="str">
        <f t="shared" si="7"/>
        <v>non concerné</v>
      </c>
      <c r="P463" s="67" t="str">
        <f>IF(octime[[#This Row],[Service concerné ?]]="non concerné","",SUBSTITUTE(octime[[#This Row],[Libellé de l''horaire]],"Hor. à la carte  ",""))</f>
        <v/>
      </c>
      <c r="Q463" s="65" t="str">
        <f>IFERROR(IF(O463&lt;&gt;"non concerné",CONCATENATE(D463," ",VLOOKUP(O463,Parametres!$A:$B,2,FALSE)),""),"")</f>
        <v/>
      </c>
      <c r="R463" s="203" t="str">
        <f>VLOOKUP(CONCATENATE(octime[[#This Row],[Population générique]],octime[[#This Row],[Contrat]]),Parametres!G:H,2,FALSE)</f>
        <v>Ok</v>
      </c>
      <c r="S463" s="2"/>
      <c r="T463" s="2"/>
    </row>
    <row r="464" spans="1:20" s="8" customFormat="1" x14ac:dyDescent="0.25">
      <c r="A464" s="39">
        <v>11119</v>
      </c>
      <c r="B464" s="11" t="s">
        <v>1007</v>
      </c>
      <c r="C464" s="11" t="s">
        <v>11</v>
      </c>
      <c r="D464" s="11" t="s">
        <v>16</v>
      </c>
      <c r="E464" s="11" t="s">
        <v>12</v>
      </c>
      <c r="F464" s="11" t="s">
        <v>13</v>
      </c>
      <c r="G464" s="36" t="s">
        <v>491</v>
      </c>
      <c r="H464" s="11" t="s">
        <v>14</v>
      </c>
      <c r="I464" s="37" t="s">
        <v>11</v>
      </c>
      <c r="J464" s="37" t="s">
        <v>11</v>
      </c>
      <c r="K464" s="11" t="s">
        <v>11</v>
      </c>
      <c r="L464" s="11" t="s">
        <v>11</v>
      </c>
      <c r="M464" s="11" t="s">
        <v>11</v>
      </c>
      <c r="N464" s="11" t="s">
        <v>14</v>
      </c>
      <c r="O464" s="11" t="str">
        <f t="shared" si="7"/>
        <v>non concerné</v>
      </c>
      <c r="P464" s="67" t="str">
        <f>IF(octime[[#This Row],[Service concerné ?]]="non concerné","",SUBSTITUTE(octime[[#This Row],[Libellé de l''horaire]],"Hor. à la carte  ",""))</f>
        <v/>
      </c>
      <c r="Q464" s="65" t="str">
        <f>IFERROR(IF(O464&lt;&gt;"non concerné",CONCATENATE(D464," ",VLOOKUP(O464,Parametres!$A:$B,2,FALSE)),""),"")</f>
        <v/>
      </c>
      <c r="R464" s="203" t="str">
        <f>VLOOKUP(CONCATENATE(octime[[#This Row],[Population générique]],octime[[#This Row],[Contrat]]),Parametres!G:H,2,FALSE)</f>
        <v>Ok</v>
      </c>
      <c r="S464" s="2"/>
      <c r="T464" s="2"/>
    </row>
    <row r="465" spans="1:20" s="8" customFormat="1" x14ac:dyDescent="0.25">
      <c r="A465" s="39">
        <v>10186</v>
      </c>
      <c r="B465" s="11" t="s">
        <v>1008</v>
      </c>
      <c r="C465" s="11" t="s">
        <v>121</v>
      </c>
      <c r="D465" s="11" t="s">
        <v>16</v>
      </c>
      <c r="E465" s="11" t="s">
        <v>6</v>
      </c>
      <c r="F465" s="11" t="s">
        <v>7</v>
      </c>
      <c r="G465" s="36" t="s">
        <v>491</v>
      </c>
      <c r="H465" s="11" t="s">
        <v>8</v>
      </c>
      <c r="I465" s="37" t="s">
        <v>11</v>
      </c>
      <c r="J465" s="37">
        <v>11.67</v>
      </c>
      <c r="K465" s="11" t="s">
        <v>9</v>
      </c>
      <c r="L465" s="11" t="s">
        <v>57</v>
      </c>
      <c r="M465" s="11" t="s">
        <v>11</v>
      </c>
      <c r="N465" s="11" t="s">
        <v>319</v>
      </c>
      <c r="O465" s="11" t="str">
        <f t="shared" si="7"/>
        <v>C2</v>
      </c>
      <c r="P465" s="67" t="str">
        <f>IF(octime[[#This Row],[Service concerné ?]]="non concerné","",SUBSTITUTE(octime[[#This Row],[Libellé de l''horaire]],"Hor. à la carte  ",""))</f>
        <v>07h50 - 20h10</v>
      </c>
      <c r="Q465" s="65" t="str">
        <f>IFERROR(IF(O465&lt;&gt;"non concerné",CONCATENATE(D465," ",VLOOKUP(O465,Parametres!$A:$B,2,FALSE)),""),"")</f>
        <v>AIDE SOIGNANT C2</v>
      </c>
      <c r="R465" s="203" t="str">
        <f>VLOOKUP(CONCATENATE(octime[[#This Row],[Population générique]],octime[[#This Row],[Contrat]]),Parametres!G:H,2,FALSE)</f>
        <v>Ok</v>
      </c>
      <c r="S465" s="2"/>
      <c r="T465" s="2"/>
    </row>
    <row r="466" spans="1:20" s="8" customFormat="1" x14ac:dyDescent="0.25">
      <c r="A466" s="39">
        <v>10748</v>
      </c>
      <c r="B466" s="11" t="s">
        <v>1009</v>
      </c>
      <c r="C466" s="11" t="s">
        <v>61</v>
      </c>
      <c r="D466" s="11" t="s">
        <v>5</v>
      </c>
      <c r="E466" s="11" t="s">
        <v>29</v>
      </c>
      <c r="F466" s="11" t="s">
        <v>7</v>
      </c>
      <c r="G466" s="36" t="s">
        <v>491</v>
      </c>
      <c r="H466" s="11" t="s">
        <v>34</v>
      </c>
      <c r="I466" s="37" t="s">
        <v>11</v>
      </c>
      <c r="J466" s="37">
        <v>12</v>
      </c>
      <c r="K466" s="11" t="s">
        <v>11</v>
      </c>
      <c r="L466" s="11" t="s">
        <v>11</v>
      </c>
      <c r="M466" s="11" t="s">
        <v>11</v>
      </c>
      <c r="N466" s="11" t="s">
        <v>296</v>
      </c>
      <c r="O466" s="11" t="str">
        <f t="shared" si="7"/>
        <v>non concerné</v>
      </c>
      <c r="P466" s="67" t="str">
        <f>IF(octime[[#This Row],[Service concerné ?]]="non concerné","",SUBSTITUTE(octime[[#This Row],[Libellé de l''horaire]],"Hor. à la carte  ",""))</f>
        <v/>
      </c>
      <c r="Q466" s="65" t="str">
        <f>IFERROR(IF(O466&lt;&gt;"non concerné",CONCATENATE(D466," ",VLOOKUP(O466,Parametres!$A:$B,2,FALSE)),""),"")</f>
        <v/>
      </c>
      <c r="R466" s="203" t="str">
        <f>VLOOKUP(CONCATENATE(octime[[#This Row],[Population générique]],octime[[#This Row],[Contrat]]),Parametres!G:H,2,FALSE)</f>
        <v>Ok</v>
      </c>
      <c r="S466" s="2"/>
      <c r="T466" s="2"/>
    </row>
    <row r="467" spans="1:20" s="8" customFormat="1" x14ac:dyDescent="0.25">
      <c r="A467" s="39">
        <v>11024</v>
      </c>
      <c r="B467" s="11" t="s">
        <v>1010</v>
      </c>
      <c r="C467" s="11" t="s">
        <v>11</v>
      </c>
      <c r="D467" s="11" t="s">
        <v>18</v>
      </c>
      <c r="E467" s="11" t="s">
        <v>6</v>
      </c>
      <c r="F467" s="11" t="s">
        <v>7</v>
      </c>
      <c r="G467" s="36" t="s">
        <v>491</v>
      </c>
      <c r="H467" s="11" t="s">
        <v>14</v>
      </c>
      <c r="I467" s="37" t="s">
        <v>11</v>
      </c>
      <c r="J467" s="37" t="s">
        <v>11</v>
      </c>
      <c r="K467" s="11" t="s">
        <v>11</v>
      </c>
      <c r="L467" s="11" t="s">
        <v>11</v>
      </c>
      <c r="M467" s="11" t="s">
        <v>11</v>
      </c>
      <c r="N467" s="11" t="s">
        <v>14</v>
      </c>
      <c r="O467" s="11" t="str">
        <f t="shared" si="7"/>
        <v>non concerné</v>
      </c>
      <c r="P467" s="67" t="str">
        <f>IF(octime[[#This Row],[Service concerné ?]]="non concerné","",SUBSTITUTE(octime[[#This Row],[Libellé de l''horaire]],"Hor. à la carte  ",""))</f>
        <v/>
      </c>
      <c r="Q467" s="65" t="str">
        <f>IFERROR(IF(O467&lt;&gt;"non concerné",CONCATENATE(D467," ",VLOOKUP(O467,Parametres!$A:$B,2,FALSE)),""),"")</f>
        <v/>
      </c>
      <c r="R467" s="203" t="str">
        <f>VLOOKUP(CONCATENATE(octime[[#This Row],[Population générique]],octime[[#This Row],[Contrat]]),Parametres!G:H,2,FALSE)</f>
        <v>Ok</v>
      </c>
      <c r="S467" s="2"/>
      <c r="T467" s="2"/>
    </row>
    <row r="468" spans="1:20" s="8" customFormat="1" x14ac:dyDescent="0.25">
      <c r="A468" s="39">
        <v>11122</v>
      </c>
      <c r="B468" s="11" t="s">
        <v>1011</v>
      </c>
      <c r="C468" s="11" t="s">
        <v>11</v>
      </c>
      <c r="D468" s="11" t="s">
        <v>16</v>
      </c>
      <c r="E468" s="11" t="s">
        <v>29</v>
      </c>
      <c r="F468" s="11" t="s">
        <v>7</v>
      </c>
      <c r="G468" s="36" t="s">
        <v>491</v>
      </c>
      <c r="H468" s="11" t="s">
        <v>14</v>
      </c>
      <c r="I468" s="37" t="s">
        <v>11</v>
      </c>
      <c r="J468" s="37" t="s">
        <v>11</v>
      </c>
      <c r="K468" s="11" t="s">
        <v>11</v>
      </c>
      <c r="L468" s="11" t="s">
        <v>11</v>
      </c>
      <c r="M468" s="11" t="s">
        <v>11</v>
      </c>
      <c r="N468" s="11" t="s">
        <v>14</v>
      </c>
      <c r="O468" s="11" t="str">
        <f t="shared" si="7"/>
        <v>non concerné</v>
      </c>
      <c r="P468" s="67" t="str">
        <f>IF(octime[[#This Row],[Service concerné ?]]="non concerné","",SUBSTITUTE(octime[[#This Row],[Libellé de l''horaire]],"Hor. à la carte  ",""))</f>
        <v/>
      </c>
      <c r="Q468" s="65" t="str">
        <f>IFERROR(IF(O468&lt;&gt;"non concerné",CONCATENATE(D468," ",VLOOKUP(O468,Parametres!$A:$B,2,FALSE)),""),"")</f>
        <v/>
      </c>
      <c r="R468" s="203" t="str">
        <f>VLOOKUP(CONCATENATE(octime[[#This Row],[Population générique]],octime[[#This Row],[Contrat]]),Parametres!G:H,2,FALSE)</f>
        <v>Ok</v>
      </c>
      <c r="S468" s="2"/>
      <c r="T468" s="2"/>
    </row>
    <row r="469" spans="1:20" s="8" customFormat="1" x14ac:dyDescent="0.25">
      <c r="A469" s="39">
        <v>10856</v>
      </c>
      <c r="B469" s="11" t="s">
        <v>1012</v>
      </c>
      <c r="C469" s="11" t="s">
        <v>15</v>
      </c>
      <c r="D469" s="11" t="s">
        <v>5</v>
      </c>
      <c r="E469" s="11" t="s">
        <v>6</v>
      </c>
      <c r="F469" s="11" t="s">
        <v>7</v>
      </c>
      <c r="G469" s="36" t="s">
        <v>491</v>
      </c>
      <c r="H469" s="11" t="s">
        <v>8</v>
      </c>
      <c r="I469" s="37" t="s">
        <v>11</v>
      </c>
      <c r="J469" s="37">
        <v>11.67</v>
      </c>
      <c r="K469" s="11" t="s">
        <v>11</v>
      </c>
      <c r="L469" s="11" t="s">
        <v>11</v>
      </c>
      <c r="M469" s="11" t="s">
        <v>11</v>
      </c>
      <c r="N469" s="11" t="s">
        <v>289</v>
      </c>
      <c r="O469" s="11" t="str">
        <f t="shared" si="7"/>
        <v>non concerné</v>
      </c>
      <c r="P469" s="67" t="str">
        <f>IF(octime[[#This Row],[Service concerné ?]]="non concerné","",SUBSTITUTE(octime[[#This Row],[Libellé de l''horaire]],"Hor. à la carte  ",""))</f>
        <v/>
      </c>
      <c r="Q469" s="65" t="str">
        <f>IFERROR(IF(O469&lt;&gt;"non concerné",CONCATENATE(D469," ",VLOOKUP(O469,Parametres!$A:$B,2,FALSE)),""),"")</f>
        <v/>
      </c>
      <c r="R469" s="203" t="str">
        <f>VLOOKUP(CONCATENATE(octime[[#This Row],[Population générique]],octime[[#This Row],[Contrat]]),Parametres!G:H,2,FALSE)</f>
        <v>Ok</v>
      </c>
      <c r="S469" s="2"/>
      <c r="T469" s="2"/>
    </row>
    <row r="470" spans="1:20" s="8" customFormat="1" x14ac:dyDescent="0.25">
      <c r="A470" s="39">
        <v>11354</v>
      </c>
      <c r="B470" s="11" t="s">
        <v>1013</v>
      </c>
      <c r="C470" s="11" t="s">
        <v>222</v>
      </c>
      <c r="D470" s="11" t="s">
        <v>18</v>
      </c>
      <c r="E470" s="11" t="s">
        <v>6</v>
      </c>
      <c r="F470" s="11" t="s">
        <v>7</v>
      </c>
      <c r="G470" s="36" t="s">
        <v>491</v>
      </c>
      <c r="H470" s="11" t="s">
        <v>223</v>
      </c>
      <c r="I470" s="37" t="s">
        <v>11</v>
      </c>
      <c r="J470" s="37">
        <v>7</v>
      </c>
      <c r="K470" s="11" t="s">
        <v>20</v>
      </c>
      <c r="L470" s="11" t="s">
        <v>21</v>
      </c>
      <c r="M470" s="11" t="s">
        <v>11</v>
      </c>
      <c r="N470" s="11" t="s">
        <v>384</v>
      </c>
      <c r="O470" s="11" t="str">
        <f t="shared" si="7"/>
        <v>CI-B</v>
      </c>
      <c r="P470" s="67" t="str">
        <f>IF(octime[[#This Row],[Service concerné ?]]="non concerné","",SUBSTITUTE(octime[[#This Row],[Libellé de l''horaire]],"Hor. à la carte  ",""))</f>
        <v>08h30 - 16h30</v>
      </c>
      <c r="Q470" s="65" t="str">
        <f>IFERROR(IF(O470&lt;&gt;"non concerné",CONCATENATE(D470," ",VLOOKUP(O470,Parametres!$A:$B,2,FALSE)),""),"")</f>
        <v/>
      </c>
      <c r="R470" s="203" t="str">
        <f>VLOOKUP(CONCATENATE(octime[[#This Row],[Population générique]],octime[[#This Row],[Contrat]]),Parametres!G:H,2,FALSE)</f>
        <v>Ok</v>
      </c>
      <c r="S470" s="2"/>
      <c r="T470" s="2"/>
    </row>
    <row r="471" spans="1:20" s="8" customFormat="1" x14ac:dyDescent="0.25">
      <c r="A471" s="39">
        <v>11846</v>
      </c>
      <c r="B471" s="11" t="s">
        <v>1014</v>
      </c>
      <c r="C471" s="11" t="s">
        <v>234</v>
      </c>
      <c r="D471" s="11" t="s">
        <v>18</v>
      </c>
      <c r="E471" s="11" t="s">
        <v>6</v>
      </c>
      <c r="F471" s="11" t="s">
        <v>13</v>
      </c>
      <c r="G471" s="36" t="s">
        <v>491</v>
      </c>
      <c r="H471" s="11" t="s">
        <v>103</v>
      </c>
      <c r="I471" s="37" t="s">
        <v>11</v>
      </c>
      <c r="J471" s="37">
        <v>10.5</v>
      </c>
      <c r="K471" s="11" t="s">
        <v>9</v>
      </c>
      <c r="L471" s="11" t="s">
        <v>168</v>
      </c>
      <c r="M471" s="11" t="s">
        <v>483</v>
      </c>
      <c r="N471" s="11" t="s">
        <v>335</v>
      </c>
      <c r="O471" s="11" t="str">
        <f t="shared" si="7"/>
        <v>R4I2</v>
      </c>
      <c r="P471" s="67" t="str">
        <f>IF(octime[[#This Row],[Service concerné ?]]="non concerné","",SUBSTITUTE(octime[[#This Row],[Libellé de l''horaire]],"Hor. à la carte  ",""))</f>
        <v>08h00 - 19h15</v>
      </c>
      <c r="Q471" s="65" t="str">
        <f>IFERROR(IF(O471&lt;&gt;"non concerné",CONCATENATE(D471," ",VLOOKUP(O471,Parametres!$A:$B,2,FALSE)),""),"")</f>
        <v/>
      </c>
      <c r="R471" s="203" t="str">
        <f>VLOOKUP(CONCATENATE(octime[[#This Row],[Population générique]],octime[[#This Row],[Contrat]]),Parametres!G:H,2,FALSE)</f>
        <v>Ok</v>
      </c>
      <c r="S471" s="2"/>
      <c r="T471" s="2"/>
    </row>
    <row r="472" spans="1:20" s="8" customFormat="1" x14ac:dyDescent="0.25">
      <c r="A472" s="39">
        <v>10583</v>
      </c>
      <c r="B472" s="11" t="s">
        <v>1015</v>
      </c>
      <c r="C472" s="11" t="s">
        <v>358</v>
      </c>
      <c r="D472" s="11" t="s">
        <v>342</v>
      </c>
      <c r="E472" s="11" t="s">
        <v>6</v>
      </c>
      <c r="F472" s="11" t="s">
        <v>7</v>
      </c>
      <c r="G472" s="36" t="s">
        <v>491</v>
      </c>
      <c r="H472" s="11" t="s">
        <v>359</v>
      </c>
      <c r="I472" s="37" t="s">
        <v>11</v>
      </c>
      <c r="J472" s="37">
        <v>11.67</v>
      </c>
      <c r="K472" s="11" t="s">
        <v>9</v>
      </c>
      <c r="L472" s="11" t="s">
        <v>27</v>
      </c>
      <c r="M472" s="11" t="s">
        <v>11</v>
      </c>
      <c r="N472" s="11" t="s">
        <v>360</v>
      </c>
      <c r="O472" s="11" t="str">
        <f t="shared" si="7"/>
        <v>CAR1</v>
      </c>
      <c r="P472" s="67" t="str">
        <f>IF(octime[[#This Row],[Service concerné ?]]="non concerné","",SUBSTITUTE(octime[[#This Row],[Libellé de l''horaire]],"Hor. à la carte  ",""))</f>
        <v>07h00 - 19h00</v>
      </c>
      <c r="Q472" s="65" t="str">
        <f>IFERROR(IF(O472&lt;&gt;"non concerné",CONCATENATE(D472," ",VLOOKUP(O472,Parametres!$A:$B,2,FALSE)),""),"")</f>
        <v>IDE BLOC BLOC</v>
      </c>
      <c r="R472" s="203" t="str">
        <f>VLOOKUP(CONCATENATE(octime[[#This Row],[Population générique]],octime[[#This Row],[Contrat]]),Parametres!G:H,2,FALSE)</f>
        <v>Ok</v>
      </c>
      <c r="S472" s="2"/>
      <c r="T472" s="2"/>
    </row>
    <row r="473" spans="1:20" s="8" customFormat="1" x14ac:dyDescent="0.25">
      <c r="A473" s="39">
        <v>10289</v>
      </c>
      <c r="B473" s="11" t="s">
        <v>1016</v>
      </c>
      <c r="C473" s="11" t="s">
        <v>11</v>
      </c>
      <c r="D473" s="11" t="s">
        <v>5</v>
      </c>
      <c r="E473" s="11" t="s">
        <v>6</v>
      </c>
      <c r="F473" s="11" t="s">
        <v>7</v>
      </c>
      <c r="G473" s="36" t="s">
        <v>491</v>
      </c>
      <c r="H473" s="11" t="s">
        <v>14</v>
      </c>
      <c r="I473" s="37" t="s">
        <v>11</v>
      </c>
      <c r="J473" s="37" t="s">
        <v>11</v>
      </c>
      <c r="K473" s="11" t="s">
        <v>11</v>
      </c>
      <c r="L473" s="11" t="s">
        <v>11</v>
      </c>
      <c r="M473" s="11" t="s">
        <v>11</v>
      </c>
      <c r="N473" s="11" t="s">
        <v>289</v>
      </c>
      <c r="O473" s="11" t="str">
        <f t="shared" si="7"/>
        <v>non concerné</v>
      </c>
      <c r="P473" s="67" t="str">
        <f>IF(octime[[#This Row],[Service concerné ?]]="non concerné","",SUBSTITUTE(octime[[#This Row],[Libellé de l''horaire]],"Hor. à la carte  ",""))</f>
        <v/>
      </c>
      <c r="Q473" s="65" t="str">
        <f>IFERROR(IF(O473&lt;&gt;"non concerné",CONCATENATE(D473," ",VLOOKUP(O473,Parametres!$A:$B,2,FALSE)),""),"")</f>
        <v/>
      </c>
      <c r="R473" s="203" t="str">
        <f>VLOOKUP(CONCATENATE(octime[[#This Row],[Population générique]],octime[[#This Row],[Contrat]]),Parametres!G:H,2,FALSE)</f>
        <v>Ok</v>
      </c>
      <c r="S473" s="2"/>
      <c r="T473" s="2"/>
    </row>
    <row r="474" spans="1:20" s="8" customFormat="1" x14ac:dyDescent="0.25">
      <c r="A474" s="39">
        <v>11870</v>
      </c>
      <c r="B474" s="11" t="s">
        <v>1017</v>
      </c>
      <c r="C474" s="11" t="s">
        <v>11</v>
      </c>
      <c r="D474" s="11" t="s">
        <v>16</v>
      </c>
      <c r="E474" s="11" t="s">
        <v>12</v>
      </c>
      <c r="F474" s="11" t="s">
        <v>13</v>
      </c>
      <c r="G474" s="36" t="s">
        <v>491</v>
      </c>
      <c r="H474" s="11" t="s">
        <v>14</v>
      </c>
      <c r="I474" s="37" t="s">
        <v>11</v>
      </c>
      <c r="J474" s="37" t="s">
        <v>11</v>
      </c>
      <c r="K474" s="11" t="s">
        <v>11</v>
      </c>
      <c r="L474" s="11" t="s">
        <v>11</v>
      </c>
      <c r="M474" s="11" t="s">
        <v>11</v>
      </c>
      <c r="N474" s="11" t="s">
        <v>14</v>
      </c>
      <c r="O474" s="11" t="str">
        <f t="shared" si="7"/>
        <v>non concerné</v>
      </c>
      <c r="P474" s="67" t="str">
        <f>IF(octime[[#This Row],[Service concerné ?]]="non concerné","",SUBSTITUTE(octime[[#This Row],[Libellé de l''horaire]],"Hor. à la carte  ",""))</f>
        <v/>
      </c>
      <c r="Q474" s="65" t="str">
        <f>IFERROR(IF(O474&lt;&gt;"non concerné",CONCATENATE(D474," ",VLOOKUP(O474,Parametres!$A:$B,2,FALSE)),""),"")</f>
        <v/>
      </c>
      <c r="R474" s="203" t="str">
        <f>VLOOKUP(CONCATENATE(octime[[#This Row],[Population générique]],octime[[#This Row],[Contrat]]),Parametres!G:H,2,FALSE)</f>
        <v>Ok</v>
      </c>
      <c r="S474" s="2"/>
      <c r="T474" s="2"/>
    </row>
    <row r="475" spans="1:20" s="8" customFormat="1" x14ac:dyDescent="0.25">
      <c r="A475" s="39">
        <v>10375</v>
      </c>
      <c r="B475" s="11" t="s">
        <v>1018</v>
      </c>
      <c r="C475" s="11" t="s">
        <v>121</v>
      </c>
      <c r="D475" s="11" t="s">
        <v>16</v>
      </c>
      <c r="E475" s="11" t="s">
        <v>6</v>
      </c>
      <c r="F475" s="11" t="s">
        <v>7</v>
      </c>
      <c r="G475" s="36" t="s">
        <v>491</v>
      </c>
      <c r="H475" s="11" t="s">
        <v>8</v>
      </c>
      <c r="I475" s="37" t="s">
        <v>11</v>
      </c>
      <c r="J475" s="37">
        <v>11.67</v>
      </c>
      <c r="K475" s="11" t="s">
        <v>11</v>
      </c>
      <c r="L475" s="11" t="s">
        <v>11</v>
      </c>
      <c r="M475" s="11" t="s">
        <v>11</v>
      </c>
      <c r="N475" s="11" t="s">
        <v>289</v>
      </c>
      <c r="O475" s="11" t="str">
        <f t="shared" si="7"/>
        <v>non concerné</v>
      </c>
      <c r="P475" s="67" t="str">
        <f>IF(octime[[#This Row],[Service concerné ?]]="non concerné","",SUBSTITUTE(octime[[#This Row],[Libellé de l''horaire]],"Hor. à la carte  ",""))</f>
        <v/>
      </c>
      <c r="Q475" s="65" t="str">
        <f>IFERROR(IF(O475&lt;&gt;"non concerné",CONCATENATE(D475," ",VLOOKUP(O475,Parametres!$A:$B,2,FALSE)),""),"")</f>
        <v/>
      </c>
      <c r="R475" s="203" t="str">
        <f>VLOOKUP(CONCATENATE(octime[[#This Row],[Population générique]],octime[[#This Row],[Contrat]]),Parametres!G:H,2,FALSE)</f>
        <v>Ok</v>
      </c>
      <c r="S475" s="2"/>
      <c r="T475" s="2"/>
    </row>
    <row r="476" spans="1:20" s="8" customFormat="1" x14ac:dyDescent="0.25">
      <c r="A476" s="39">
        <v>10742</v>
      </c>
      <c r="B476" s="11" t="s">
        <v>1019</v>
      </c>
      <c r="C476" s="11" t="s">
        <v>11</v>
      </c>
      <c r="D476" s="11" t="s">
        <v>5</v>
      </c>
      <c r="E476" s="11" t="s">
        <v>6</v>
      </c>
      <c r="F476" s="11" t="s">
        <v>7</v>
      </c>
      <c r="G476" s="36" t="s">
        <v>491</v>
      </c>
      <c r="H476" s="11" t="s">
        <v>14</v>
      </c>
      <c r="I476" s="37" t="s">
        <v>11</v>
      </c>
      <c r="J476" s="37" t="s">
        <v>11</v>
      </c>
      <c r="K476" s="11" t="s">
        <v>11</v>
      </c>
      <c r="L476" s="11" t="s">
        <v>11</v>
      </c>
      <c r="M476" s="11" t="s">
        <v>11</v>
      </c>
      <c r="N476" s="11" t="s">
        <v>14</v>
      </c>
      <c r="O476" s="11" t="str">
        <f t="shared" si="7"/>
        <v>non concerné</v>
      </c>
      <c r="P476" s="67" t="str">
        <f>IF(octime[[#This Row],[Service concerné ?]]="non concerné","",SUBSTITUTE(octime[[#This Row],[Libellé de l''horaire]],"Hor. à la carte  ",""))</f>
        <v/>
      </c>
      <c r="Q476" s="65" t="str">
        <f>IFERROR(IF(O476&lt;&gt;"non concerné",CONCATENATE(D476," ",VLOOKUP(O476,Parametres!$A:$B,2,FALSE)),""),"")</f>
        <v/>
      </c>
      <c r="R476" s="203" t="str">
        <f>VLOOKUP(CONCATENATE(octime[[#This Row],[Population générique]],octime[[#This Row],[Contrat]]),Parametres!G:H,2,FALSE)</f>
        <v>Ok</v>
      </c>
      <c r="S476" s="2"/>
      <c r="T476" s="2"/>
    </row>
    <row r="477" spans="1:20" s="8" customFormat="1" x14ac:dyDescent="0.25">
      <c r="A477" s="39">
        <v>11636</v>
      </c>
      <c r="B477" s="11" t="s">
        <v>1020</v>
      </c>
      <c r="C477" s="11" t="s">
        <v>11</v>
      </c>
      <c r="D477" s="11" t="s">
        <v>16</v>
      </c>
      <c r="E477" s="11" t="s">
        <v>12</v>
      </c>
      <c r="F477" s="11" t="s">
        <v>13</v>
      </c>
      <c r="G477" s="36" t="s">
        <v>491</v>
      </c>
      <c r="H477" s="11" t="s">
        <v>14</v>
      </c>
      <c r="I477" s="37" t="s">
        <v>11</v>
      </c>
      <c r="J477" s="37" t="s">
        <v>11</v>
      </c>
      <c r="K477" s="11" t="s">
        <v>11</v>
      </c>
      <c r="L477" s="11" t="s">
        <v>11</v>
      </c>
      <c r="M477" s="11" t="s">
        <v>11</v>
      </c>
      <c r="N477" s="11" t="s">
        <v>14</v>
      </c>
      <c r="O477" s="11" t="str">
        <f t="shared" si="7"/>
        <v>non concerné</v>
      </c>
      <c r="P477" s="67" t="str">
        <f>IF(octime[[#This Row],[Service concerné ?]]="non concerné","",SUBSTITUTE(octime[[#This Row],[Libellé de l''horaire]],"Hor. à la carte  ",""))</f>
        <v/>
      </c>
      <c r="Q477" s="65" t="str">
        <f>IFERROR(IF(O477&lt;&gt;"non concerné",CONCATENATE(D477," ",VLOOKUP(O477,Parametres!$A:$B,2,FALSE)),""),"")</f>
        <v/>
      </c>
      <c r="R477" s="203" t="str">
        <f>VLOOKUP(CONCATENATE(octime[[#This Row],[Population générique]],octime[[#This Row],[Contrat]]),Parametres!G:H,2,FALSE)</f>
        <v>Ok</v>
      </c>
      <c r="S477" s="2"/>
      <c r="T477" s="2"/>
    </row>
    <row r="478" spans="1:20" s="8" customFormat="1" x14ac:dyDescent="0.25">
      <c r="A478" s="39">
        <v>10110</v>
      </c>
      <c r="B478" s="11" t="s">
        <v>1021</v>
      </c>
      <c r="C478" s="11" t="s">
        <v>11</v>
      </c>
      <c r="D478" s="11" t="s">
        <v>5</v>
      </c>
      <c r="E478" s="11" t="s">
        <v>6</v>
      </c>
      <c r="F478" s="11" t="s">
        <v>7</v>
      </c>
      <c r="G478" s="36" t="s">
        <v>491</v>
      </c>
      <c r="H478" s="11" t="s">
        <v>14</v>
      </c>
      <c r="I478" s="37" t="s">
        <v>11</v>
      </c>
      <c r="J478" s="37" t="s">
        <v>11</v>
      </c>
      <c r="K478" s="11" t="s">
        <v>11</v>
      </c>
      <c r="L478" s="11" t="s">
        <v>11</v>
      </c>
      <c r="M478" s="11" t="s">
        <v>11</v>
      </c>
      <c r="N478" s="11" t="s">
        <v>14</v>
      </c>
      <c r="O478" s="11" t="str">
        <f t="shared" si="7"/>
        <v>non concerné</v>
      </c>
      <c r="P478" s="67" t="str">
        <f>IF(octime[[#This Row],[Service concerné ?]]="non concerné","",SUBSTITUTE(octime[[#This Row],[Libellé de l''horaire]],"Hor. à la carte  ",""))</f>
        <v/>
      </c>
      <c r="Q478" s="65" t="str">
        <f>IFERROR(IF(O478&lt;&gt;"non concerné",CONCATENATE(D478," ",VLOOKUP(O478,Parametres!$A:$B,2,FALSE)),""),"")</f>
        <v/>
      </c>
      <c r="R478" s="203" t="str">
        <f>VLOOKUP(CONCATENATE(octime[[#This Row],[Population générique]],octime[[#This Row],[Contrat]]),Parametres!G:H,2,FALSE)</f>
        <v>Ok</v>
      </c>
      <c r="S478" s="2"/>
      <c r="T478" s="2"/>
    </row>
    <row r="479" spans="1:20" s="8" customFormat="1" x14ac:dyDescent="0.25">
      <c r="A479" s="39">
        <v>11515</v>
      </c>
      <c r="B479" s="11" t="s">
        <v>1022</v>
      </c>
      <c r="C479" s="11" t="s">
        <v>11</v>
      </c>
      <c r="D479" s="11" t="s">
        <v>5</v>
      </c>
      <c r="E479" s="11" t="s">
        <v>12</v>
      </c>
      <c r="F479" s="11" t="s">
        <v>13</v>
      </c>
      <c r="G479" s="36" t="s">
        <v>491</v>
      </c>
      <c r="H479" s="11" t="s">
        <v>14</v>
      </c>
      <c r="I479" s="37" t="s">
        <v>11</v>
      </c>
      <c r="J479" s="37" t="s">
        <v>11</v>
      </c>
      <c r="K479" s="11" t="s">
        <v>11</v>
      </c>
      <c r="L479" s="11" t="s">
        <v>11</v>
      </c>
      <c r="M479" s="11" t="s">
        <v>11</v>
      </c>
      <c r="N479" s="11" t="s">
        <v>14</v>
      </c>
      <c r="O479" s="11" t="str">
        <f t="shared" si="7"/>
        <v>non concerné</v>
      </c>
      <c r="P479" s="67" t="str">
        <f>IF(octime[[#This Row],[Service concerné ?]]="non concerné","",SUBSTITUTE(octime[[#This Row],[Libellé de l''horaire]],"Hor. à la carte  ",""))</f>
        <v/>
      </c>
      <c r="Q479" s="65" t="str">
        <f>IFERROR(IF(O479&lt;&gt;"non concerné",CONCATENATE(D479," ",VLOOKUP(O479,Parametres!$A:$B,2,FALSE)),""),"")</f>
        <v/>
      </c>
      <c r="R479" s="203" t="str">
        <f>VLOOKUP(CONCATENATE(octime[[#This Row],[Population générique]],octime[[#This Row],[Contrat]]),Parametres!G:H,2,FALSE)</f>
        <v>Ok</v>
      </c>
      <c r="S479" s="2"/>
      <c r="T479" s="2"/>
    </row>
    <row r="480" spans="1:20" s="8" customFormat="1" x14ac:dyDescent="0.25">
      <c r="A480" s="47">
        <v>10775</v>
      </c>
      <c r="B480" s="11" t="s">
        <v>1023</v>
      </c>
      <c r="C480" s="48" t="s">
        <v>236</v>
      </c>
      <c r="D480" s="48" t="s">
        <v>16</v>
      </c>
      <c r="E480" s="48" t="s">
        <v>6</v>
      </c>
      <c r="F480" s="48" t="s">
        <v>7</v>
      </c>
      <c r="G480" s="49" t="s">
        <v>491</v>
      </c>
      <c r="H480" s="48" t="s">
        <v>160</v>
      </c>
      <c r="I480" s="50" t="s">
        <v>11</v>
      </c>
      <c r="J480" s="50">
        <v>7</v>
      </c>
      <c r="K480" s="48" t="s">
        <v>11</v>
      </c>
      <c r="L480" s="48" t="s">
        <v>11</v>
      </c>
      <c r="M480" s="48" t="s">
        <v>11</v>
      </c>
      <c r="N480" s="48" t="s">
        <v>289</v>
      </c>
      <c r="O480" s="11" t="str">
        <f t="shared" si="7"/>
        <v>non concerné</v>
      </c>
      <c r="P480" s="68" t="str">
        <f>IF(octime[[#This Row],[Service concerné ?]]="non concerné","",SUBSTITUTE(octime[[#This Row],[Libellé de l''horaire]],"Hor. à la carte  ",""))</f>
        <v/>
      </c>
      <c r="Q480" s="66" t="str">
        <f>IFERROR(IF(O480&lt;&gt;"non concerné",CONCATENATE(D480," ",VLOOKUP(O480,Parametres!$A:$B,2,FALSE)),""),"")</f>
        <v/>
      </c>
      <c r="R480" s="203" t="str">
        <f>VLOOKUP(CONCATENATE(octime[[#This Row],[Population générique]],octime[[#This Row],[Contrat]]),Parametres!G:H,2,FALSE)</f>
        <v>Ok</v>
      </c>
      <c r="S480" s="2"/>
      <c r="T480" s="2"/>
    </row>
    <row r="481" spans="1:20" s="8" customFormat="1" x14ac:dyDescent="0.25">
      <c r="A481" s="39">
        <v>11510</v>
      </c>
      <c r="B481" s="11" t="s">
        <v>1024</v>
      </c>
      <c r="C481" s="11" t="s">
        <v>37</v>
      </c>
      <c r="D481" s="11" t="s">
        <v>16</v>
      </c>
      <c r="E481" s="11" t="s">
        <v>6</v>
      </c>
      <c r="F481" s="11" t="s">
        <v>7</v>
      </c>
      <c r="G481" s="36" t="s">
        <v>491</v>
      </c>
      <c r="H481" s="11" t="s">
        <v>38</v>
      </c>
      <c r="I481" s="37" t="s">
        <v>11</v>
      </c>
      <c r="J481" s="37">
        <v>7</v>
      </c>
      <c r="K481" s="11" t="s">
        <v>9</v>
      </c>
      <c r="L481" s="11" t="s">
        <v>156</v>
      </c>
      <c r="M481" s="11" t="s">
        <v>11</v>
      </c>
      <c r="N481" s="11" t="s">
        <v>338</v>
      </c>
      <c r="O481" s="11" t="str">
        <f t="shared" si="7"/>
        <v>SRR3</v>
      </c>
      <c r="P481" s="67" t="str">
        <f>IF(octime[[#This Row],[Service concerné ?]]="non concerné","",SUBSTITUTE(octime[[#This Row],[Libellé de l''horaire]],"Hor. à la carte  ",""))</f>
        <v>09h00 - 16h30</v>
      </c>
      <c r="Q481" s="65" t="str">
        <f>IFERROR(IF(O481&lt;&gt;"non concerné",CONCATENATE(D481," ",VLOOKUP(O481,Parametres!$A:$B,2,FALSE)),""),"")</f>
        <v>AIDE SOIGNANT SSPIRADIO</v>
      </c>
      <c r="R481" s="203" t="str">
        <f>VLOOKUP(CONCATENATE(octime[[#This Row],[Population générique]],octime[[#This Row],[Contrat]]),Parametres!G:H,2,FALSE)</f>
        <v>Ok</v>
      </c>
      <c r="S481" s="2"/>
      <c r="T481" s="2"/>
    </row>
    <row r="482" spans="1:20" s="8" customFormat="1" x14ac:dyDescent="0.25">
      <c r="A482" s="39">
        <v>10743</v>
      </c>
      <c r="B482" s="11" t="s">
        <v>1025</v>
      </c>
      <c r="C482" s="11" t="s">
        <v>11</v>
      </c>
      <c r="D482" s="11" t="s">
        <v>5</v>
      </c>
      <c r="E482" s="11" t="s">
        <v>12</v>
      </c>
      <c r="F482" s="11" t="s">
        <v>13</v>
      </c>
      <c r="G482" s="36" t="s">
        <v>491</v>
      </c>
      <c r="H482" s="11" t="s">
        <v>14</v>
      </c>
      <c r="I482" s="37" t="s">
        <v>11</v>
      </c>
      <c r="J482" s="37" t="s">
        <v>11</v>
      </c>
      <c r="K482" s="11" t="s">
        <v>11</v>
      </c>
      <c r="L482" s="11" t="s">
        <v>11</v>
      </c>
      <c r="M482" s="11" t="s">
        <v>11</v>
      </c>
      <c r="N482" s="11" t="s">
        <v>14</v>
      </c>
      <c r="O482" s="11" t="str">
        <f t="shared" si="7"/>
        <v>non concerné</v>
      </c>
      <c r="P482" s="67" t="str">
        <f>IF(octime[[#This Row],[Service concerné ?]]="non concerné","",SUBSTITUTE(octime[[#This Row],[Libellé de l''horaire]],"Hor. à la carte  ",""))</f>
        <v/>
      </c>
      <c r="Q482" s="65" t="str">
        <f>IFERROR(IF(O482&lt;&gt;"non concerné",CONCATENATE(D482," ",VLOOKUP(O482,Parametres!$A:$B,2,FALSE)),""),"")</f>
        <v/>
      </c>
      <c r="R482" s="203" t="str">
        <f>VLOOKUP(CONCATENATE(octime[[#This Row],[Population générique]],octime[[#This Row],[Contrat]]),Parametres!G:H,2,FALSE)</f>
        <v>Ok</v>
      </c>
      <c r="S482" s="2"/>
      <c r="T482" s="2"/>
    </row>
    <row r="483" spans="1:20" s="8" customFormat="1" x14ac:dyDescent="0.25">
      <c r="A483" s="39" t="s">
        <v>440</v>
      </c>
      <c r="B483" s="11" t="s">
        <v>1026</v>
      </c>
      <c r="C483" s="11" t="s">
        <v>44</v>
      </c>
      <c r="D483" s="11" t="s">
        <v>5</v>
      </c>
      <c r="E483" s="11" t="s">
        <v>30</v>
      </c>
      <c r="F483" s="11" t="s">
        <v>31</v>
      </c>
      <c r="G483" s="36" t="s">
        <v>491</v>
      </c>
      <c r="H483" s="11" t="s">
        <v>8</v>
      </c>
      <c r="I483" s="37" t="s">
        <v>11</v>
      </c>
      <c r="J483" s="37">
        <v>11.67</v>
      </c>
      <c r="K483" s="11" t="s">
        <v>9</v>
      </c>
      <c r="L483" s="11" t="s">
        <v>45</v>
      </c>
      <c r="M483" s="11" t="s">
        <v>485</v>
      </c>
      <c r="N483" s="11" t="s">
        <v>295</v>
      </c>
      <c r="O483" s="11" t="str">
        <f t="shared" si="7"/>
        <v>USC1</v>
      </c>
      <c r="P483" s="67" t="str">
        <f>IF(octime[[#This Row],[Service concerné ?]]="non concerné","",SUBSTITUTE(octime[[#This Row],[Libellé de l''horaire]],"Hor. à la carte  ",""))</f>
        <v>07h50 - 20h10</v>
      </c>
      <c r="Q483" s="65" t="str">
        <f>IFERROR(IF(O483&lt;&gt;"non concerné",CONCATENATE(D483," ",VLOOKUP(O483,Parametres!$A:$B,2,FALSE)),""),"")</f>
        <v>IDE USC1</v>
      </c>
      <c r="R483" s="203" t="str">
        <f>VLOOKUP(CONCATENATE(octime[[#This Row],[Population générique]],octime[[#This Row],[Contrat]]),Parametres!G:H,2,FALSE)</f>
        <v>Ok</v>
      </c>
      <c r="S483" s="2"/>
      <c r="T483" s="2"/>
    </row>
    <row r="484" spans="1:20" s="8" customFormat="1" x14ac:dyDescent="0.25">
      <c r="A484" s="39" t="s">
        <v>237</v>
      </c>
      <c r="B484" s="11" t="s">
        <v>1027</v>
      </c>
      <c r="C484" s="11" t="s">
        <v>48</v>
      </c>
      <c r="D484" s="11" t="s">
        <v>5</v>
      </c>
      <c r="E484" s="11" t="s">
        <v>30</v>
      </c>
      <c r="F484" s="11" t="s">
        <v>31</v>
      </c>
      <c r="G484" s="36" t="s">
        <v>491</v>
      </c>
      <c r="H484" s="11" t="s">
        <v>34</v>
      </c>
      <c r="I484" s="37" t="s">
        <v>11</v>
      </c>
      <c r="J484" s="37">
        <v>12</v>
      </c>
      <c r="K484" s="11" t="s">
        <v>9</v>
      </c>
      <c r="L484" s="11" t="s">
        <v>36</v>
      </c>
      <c r="M484" s="11" t="s">
        <v>526</v>
      </c>
      <c r="N484" s="11" t="s">
        <v>300</v>
      </c>
      <c r="O484" s="11" t="str">
        <f t="shared" si="7"/>
        <v>USN3</v>
      </c>
      <c r="P484" s="67" t="str">
        <f>IF(octime[[#This Row],[Service concerné ?]]="non concerné","",SUBSTITUTE(octime[[#This Row],[Libellé de l''horaire]],"Hor. à la carte  ",""))</f>
        <v>20h00 - 08h00</v>
      </c>
      <c r="Q484" s="65" t="str">
        <f>IFERROR(IF(O484&lt;&gt;"non concerné",CONCATENATE(D484," ",VLOOKUP(O484,Parametres!$A:$B,2,FALSE)),""),"")</f>
        <v>IDE USC3N</v>
      </c>
      <c r="R484" s="203" t="str">
        <f>VLOOKUP(CONCATENATE(octime[[#This Row],[Population générique]],octime[[#This Row],[Contrat]]),Parametres!G:H,2,FALSE)</f>
        <v>Ok</v>
      </c>
      <c r="S484" s="2"/>
      <c r="T484" s="2"/>
    </row>
    <row r="485" spans="1:20" s="8" customFormat="1" x14ac:dyDescent="0.25">
      <c r="A485" s="39">
        <v>11048</v>
      </c>
      <c r="B485" s="11" t="s">
        <v>1028</v>
      </c>
      <c r="C485" s="11" t="s">
        <v>141</v>
      </c>
      <c r="D485" s="11" t="s">
        <v>16</v>
      </c>
      <c r="E485" s="11" t="s">
        <v>6</v>
      </c>
      <c r="F485" s="11" t="s">
        <v>7</v>
      </c>
      <c r="G485" s="36" t="s">
        <v>491</v>
      </c>
      <c r="H485" s="11" t="s">
        <v>8</v>
      </c>
      <c r="I485" s="37" t="s">
        <v>11</v>
      </c>
      <c r="J485" s="37">
        <v>11.67</v>
      </c>
      <c r="K485" s="11" t="s">
        <v>11</v>
      </c>
      <c r="L485" s="11" t="s">
        <v>11</v>
      </c>
      <c r="M485" s="11" t="s">
        <v>11</v>
      </c>
      <c r="N485" s="11" t="s">
        <v>289</v>
      </c>
      <c r="O485" s="11" t="str">
        <f t="shared" si="7"/>
        <v>non concerné</v>
      </c>
      <c r="P485" s="67" t="str">
        <f>IF(octime[[#This Row],[Service concerné ?]]="non concerné","",SUBSTITUTE(octime[[#This Row],[Libellé de l''horaire]],"Hor. à la carte  ",""))</f>
        <v/>
      </c>
      <c r="Q485" s="65" t="str">
        <f>IFERROR(IF(O485&lt;&gt;"non concerné",CONCATENATE(D485," ",VLOOKUP(O485,Parametres!$A:$B,2,FALSE)),""),"")</f>
        <v/>
      </c>
      <c r="R485" s="203" t="str">
        <f>VLOOKUP(CONCATENATE(octime[[#This Row],[Population générique]],octime[[#This Row],[Contrat]]),Parametres!G:H,2,FALSE)</f>
        <v>Ok</v>
      </c>
      <c r="S485" s="2"/>
      <c r="T485" s="2"/>
    </row>
    <row r="486" spans="1:20" s="8" customFormat="1" x14ac:dyDescent="0.25">
      <c r="A486" s="39">
        <v>10291</v>
      </c>
      <c r="B486" s="11" t="s">
        <v>1029</v>
      </c>
      <c r="C486" s="11" t="s">
        <v>11</v>
      </c>
      <c r="D486" s="11" t="s">
        <v>16</v>
      </c>
      <c r="E486" s="11" t="s">
        <v>29</v>
      </c>
      <c r="F486" s="11" t="s">
        <v>7</v>
      </c>
      <c r="G486" s="36" t="s">
        <v>491</v>
      </c>
      <c r="H486" s="11" t="s">
        <v>14</v>
      </c>
      <c r="I486" s="37" t="s">
        <v>11</v>
      </c>
      <c r="J486" s="37" t="s">
        <v>11</v>
      </c>
      <c r="K486" s="11" t="s">
        <v>11</v>
      </c>
      <c r="L486" s="11" t="s">
        <v>11</v>
      </c>
      <c r="M486" s="11" t="s">
        <v>11</v>
      </c>
      <c r="N486" s="11" t="s">
        <v>14</v>
      </c>
      <c r="O486" s="11" t="str">
        <f t="shared" si="7"/>
        <v>non concerné</v>
      </c>
      <c r="P486" s="67" t="str">
        <f>IF(octime[[#This Row],[Service concerné ?]]="non concerné","",SUBSTITUTE(octime[[#This Row],[Libellé de l''horaire]],"Hor. à la carte  ",""))</f>
        <v/>
      </c>
      <c r="Q486" s="65" t="str">
        <f>IFERROR(IF(O486&lt;&gt;"non concerné",CONCATENATE(D486," ",VLOOKUP(O486,Parametres!$A:$B,2,FALSE)),""),"")</f>
        <v/>
      </c>
      <c r="R486" s="203" t="str">
        <f>VLOOKUP(CONCATENATE(octime[[#This Row],[Population générique]],octime[[#This Row],[Contrat]]),Parametres!G:H,2,FALSE)</f>
        <v>Ok</v>
      </c>
      <c r="S486" s="2"/>
      <c r="T486" s="2"/>
    </row>
    <row r="487" spans="1:20" s="8" customFormat="1" x14ac:dyDescent="0.25">
      <c r="A487" s="39">
        <v>11804</v>
      </c>
      <c r="B487" s="11" t="s">
        <v>1030</v>
      </c>
      <c r="C487" s="11" t="s">
        <v>130</v>
      </c>
      <c r="D487" s="11" t="s">
        <v>16</v>
      </c>
      <c r="E487" s="11" t="s">
        <v>6</v>
      </c>
      <c r="F487" s="11" t="s">
        <v>7</v>
      </c>
      <c r="G487" s="36" t="s">
        <v>491</v>
      </c>
      <c r="H487" s="11" t="s">
        <v>8</v>
      </c>
      <c r="I487" s="37" t="s">
        <v>11</v>
      </c>
      <c r="J487" s="37">
        <v>11.67</v>
      </c>
      <c r="K487" s="11" t="s">
        <v>11</v>
      </c>
      <c r="L487" s="11" t="s">
        <v>11</v>
      </c>
      <c r="M487" s="11" t="s">
        <v>11</v>
      </c>
      <c r="N487" s="11" t="s">
        <v>302</v>
      </c>
      <c r="O487" s="11" t="str">
        <f t="shared" si="7"/>
        <v>non concerné</v>
      </c>
      <c r="P487" s="67" t="str">
        <f>IF(octime[[#This Row],[Service concerné ?]]="non concerné","",SUBSTITUTE(octime[[#This Row],[Libellé de l''horaire]],"Hor. à la carte  ",""))</f>
        <v/>
      </c>
      <c r="Q487" s="65" t="str">
        <f>IFERROR(IF(O487&lt;&gt;"non concerné",CONCATENATE(D487," ",VLOOKUP(O487,Parametres!$A:$B,2,FALSE)),""),"")</f>
        <v/>
      </c>
      <c r="R487" s="203" t="str">
        <f>VLOOKUP(CONCATENATE(octime[[#This Row],[Population générique]],octime[[#This Row],[Contrat]]),Parametres!G:H,2,FALSE)</f>
        <v>Ok</v>
      </c>
      <c r="S487" s="2"/>
      <c r="T487" s="2"/>
    </row>
    <row r="488" spans="1:20" s="8" customFormat="1" x14ac:dyDescent="0.25">
      <c r="A488" s="39" t="s">
        <v>387</v>
      </c>
      <c r="B488" s="11" t="s">
        <v>1031</v>
      </c>
      <c r="C488" s="11" t="s">
        <v>11</v>
      </c>
      <c r="D488" s="11" t="s">
        <v>342</v>
      </c>
      <c r="E488" s="11" t="s">
        <v>30</v>
      </c>
      <c r="F488" s="11" t="s">
        <v>31</v>
      </c>
      <c r="G488" s="36" t="s">
        <v>491</v>
      </c>
      <c r="H488" s="11" t="s">
        <v>14</v>
      </c>
      <c r="I488" s="37" t="s">
        <v>11</v>
      </c>
      <c r="J488" s="37" t="s">
        <v>11</v>
      </c>
      <c r="K488" s="11" t="s">
        <v>11</v>
      </c>
      <c r="L488" s="11" t="s">
        <v>11</v>
      </c>
      <c r="M488" s="11" t="s">
        <v>11</v>
      </c>
      <c r="N488" s="11" t="s">
        <v>14</v>
      </c>
      <c r="O488" s="11" t="str">
        <f t="shared" si="7"/>
        <v>non concerné</v>
      </c>
      <c r="P488" s="67" t="str">
        <f>IF(octime[[#This Row],[Service concerné ?]]="non concerné","",SUBSTITUTE(octime[[#This Row],[Libellé de l''horaire]],"Hor. à la carte  ",""))</f>
        <v/>
      </c>
      <c r="Q488" s="65" t="str">
        <f>IFERROR(IF(O488&lt;&gt;"non concerné",CONCATENATE(D488," ",VLOOKUP(O488,Parametres!$A:$B,2,FALSE)),""),"")</f>
        <v/>
      </c>
      <c r="R488" s="203" t="str">
        <f>VLOOKUP(CONCATENATE(octime[[#This Row],[Population générique]],octime[[#This Row],[Contrat]]),Parametres!G:H,2,FALSE)</f>
        <v>Ok</v>
      </c>
      <c r="S488" s="2"/>
      <c r="T488" s="2"/>
    </row>
    <row r="489" spans="1:20" s="8" customFormat="1" x14ac:dyDescent="0.25">
      <c r="A489" s="39">
        <v>11032</v>
      </c>
      <c r="B489" s="11" t="s">
        <v>1032</v>
      </c>
      <c r="C489" s="11" t="s">
        <v>11</v>
      </c>
      <c r="D489" s="11" t="s">
        <v>16</v>
      </c>
      <c r="E489" s="11" t="s">
        <v>12</v>
      </c>
      <c r="F489" s="11" t="s">
        <v>13</v>
      </c>
      <c r="G489" s="36" t="s">
        <v>491</v>
      </c>
      <c r="H489" s="11" t="s">
        <v>14</v>
      </c>
      <c r="I489" s="37" t="s">
        <v>11</v>
      </c>
      <c r="J489" s="37" t="s">
        <v>11</v>
      </c>
      <c r="K489" s="11" t="s">
        <v>11</v>
      </c>
      <c r="L489" s="11" t="s">
        <v>11</v>
      </c>
      <c r="M489" s="11" t="s">
        <v>11</v>
      </c>
      <c r="N489" s="11" t="s">
        <v>14</v>
      </c>
      <c r="O489" s="11" t="str">
        <f t="shared" si="7"/>
        <v>non concerné</v>
      </c>
      <c r="P489" s="67" t="str">
        <f>IF(octime[[#This Row],[Service concerné ?]]="non concerné","",SUBSTITUTE(octime[[#This Row],[Libellé de l''horaire]],"Hor. à la carte  ",""))</f>
        <v/>
      </c>
      <c r="Q489" s="65" t="str">
        <f>IFERROR(IF(O489&lt;&gt;"non concerné",CONCATENATE(D489," ",VLOOKUP(O489,Parametres!$A:$B,2,FALSE)),""),"")</f>
        <v/>
      </c>
      <c r="R489" s="203" t="str">
        <f>VLOOKUP(CONCATENATE(octime[[#This Row],[Population générique]],octime[[#This Row],[Contrat]]),Parametres!G:H,2,FALSE)</f>
        <v>Ok</v>
      </c>
      <c r="S489" s="2"/>
      <c r="T489" s="2"/>
    </row>
    <row r="490" spans="1:20" s="8" customFormat="1" x14ac:dyDescent="0.25">
      <c r="A490" s="39">
        <v>10290</v>
      </c>
      <c r="B490" s="11" t="s">
        <v>1033</v>
      </c>
      <c r="C490" s="11" t="s">
        <v>11</v>
      </c>
      <c r="D490" s="11" t="s">
        <v>16</v>
      </c>
      <c r="E490" s="11" t="s">
        <v>6</v>
      </c>
      <c r="F490" s="11" t="s">
        <v>7</v>
      </c>
      <c r="G490" s="36" t="s">
        <v>491</v>
      </c>
      <c r="H490" s="11" t="s">
        <v>14</v>
      </c>
      <c r="I490" s="37" t="s">
        <v>11</v>
      </c>
      <c r="J490" s="37" t="s">
        <v>11</v>
      </c>
      <c r="K490" s="11" t="s">
        <v>11</v>
      </c>
      <c r="L490" s="11" t="s">
        <v>11</v>
      </c>
      <c r="M490" s="11" t="s">
        <v>11</v>
      </c>
      <c r="N490" s="11" t="s">
        <v>14</v>
      </c>
      <c r="O490" s="11" t="str">
        <f t="shared" si="7"/>
        <v>non concerné</v>
      </c>
      <c r="P490" s="67" t="str">
        <f>IF(octime[[#This Row],[Service concerné ?]]="non concerné","",SUBSTITUTE(octime[[#This Row],[Libellé de l''horaire]],"Hor. à la carte  ",""))</f>
        <v/>
      </c>
      <c r="Q490" s="65" t="str">
        <f>IFERROR(IF(O490&lt;&gt;"non concerné",CONCATENATE(D490," ",VLOOKUP(O490,Parametres!$A:$B,2,FALSE)),""),"")</f>
        <v/>
      </c>
      <c r="R490" s="203" t="str">
        <f>VLOOKUP(CONCATENATE(octime[[#This Row],[Population générique]],octime[[#This Row],[Contrat]]),Parametres!G:H,2,FALSE)</f>
        <v>Ok</v>
      </c>
      <c r="S490" s="2"/>
      <c r="T490" s="2"/>
    </row>
    <row r="491" spans="1:20" s="8" customFormat="1" x14ac:dyDescent="0.25">
      <c r="A491" s="39">
        <v>10164</v>
      </c>
      <c r="B491" s="11" t="s">
        <v>1034</v>
      </c>
      <c r="C491" s="11" t="s">
        <v>4</v>
      </c>
      <c r="D491" s="11" t="s">
        <v>16</v>
      </c>
      <c r="E491" s="11" t="s">
        <v>6</v>
      </c>
      <c r="F491" s="11" t="s">
        <v>7</v>
      </c>
      <c r="G491" s="36" t="s">
        <v>491</v>
      </c>
      <c r="H491" s="11" t="s">
        <v>8</v>
      </c>
      <c r="I491" s="37" t="s">
        <v>11</v>
      </c>
      <c r="J491" s="37">
        <v>11.67</v>
      </c>
      <c r="K491" s="11" t="s">
        <v>11</v>
      </c>
      <c r="L491" s="11" t="s">
        <v>11</v>
      </c>
      <c r="M491" s="11" t="s">
        <v>11</v>
      </c>
      <c r="N491" s="11" t="s">
        <v>289</v>
      </c>
      <c r="O491" s="11" t="str">
        <f t="shared" si="7"/>
        <v>non concerné</v>
      </c>
      <c r="P491" s="67" t="str">
        <f>IF(octime[[#This Row],[Service concerné ?]]="non concerné","",SUBSTITUTE(octime[[#This Row],[Libellé de l''horaire]],"Hor. à la carte  ",""))</f>
        <v/>
      </c>
      <c r="Q491" s="65" t="str">
        <f>IFERROR(IF(O491&lt;&gt;"non concerné",CONCATENATE(D491," ",VLOOKUP(O491,Parametres!$A:$B,2,FALSE)),""),"")</f>
        <v/>
      </c>
      <c r="R491" s="203" t="str">
        <f>VLOOKUP(CONCATENATE(octime[[#This Row],[Population générique]],octime[[#This Row],[Contrat]]),Parametres!G:H,2,FALSE)</f>
        <v>Ok</v>
      </c>
      <c r="S491" s="2"/>
      <c r="T491" s="2"/>
    </row>
    <row r="492" spans="1:20" s="8" customFormat="1" x14ac:dyDescent="0.25">
      <c r="A492" s="39">
        <v>11375</v>
      </c>
      <c r="B492" s="11" t="s">
        <v>1035</v>
      </c>
      <c r="C492" s="11" t="s">
        <v>11</v>
      </c>
      <c r="D492" s="11" t="s">
        <v>5</v>
      </c>
      <c r="E492" s="11" t="s">
        <v>6</v>
      </c>
      <c r="F492" s="11" t="s">
        <v>7</v>
      </c>
      <c r="G492" s="36" t="s">
        <v>491</v>
      </c>
      <c r="H492" s="11" t="s">
        <v>14</v>
      </c>
      <c r="I492" s="37" t="s">
        <v>11</v>
      </c>
      <c r="J492" s="37" t="s">
        <v>11</v>
      </c>
      <c r="K492" s="11" t="s">
        <v>11</v>
      </c>
      <c r="L492" s="11" t="s">
        <v>11</v>
      </c>
      <c r="M492" s="11" t="s">
        <v>11</v>
      </c>
      <c r="N492" s="11" t="s">
        <v>14</v>
      </c>
      <c r="O492" s="11" t="str">
        <f t="shared" si="7"/>
        <v>non concerné</v>
      </c>
      <c r="P492" s="67" t="str">
        <f>IF(octime[[#This Row],[Service concerné ?]]="non concerné","",SUBSTITUTE(octime[[#This Row],[Libellé de l''horaire]],"Hor. à la carte  ",""))</f>
        <v/>
      </c>
      <c r="Q492" s="65" t="str">
        <f>IFERROR(IF(O492&lt;&gt;"non concerné",CONCATENATE(D492," ",VLOOKUP(O492,Parametres!$A:$B,2,FALSE)),""),"")</f>
        <v/>
      </c>
      <c r="R492" s="203" t="str">
        <f>VLOOKUP(CONCATENATE(octime[[#This Row],[Population générique]],octime[[#This Row],[Contrat]]),Parametres!G:H,2,FALSE)</f>
        <v>Ok</v>
      </c>
      <c r="S492" s="2"/>
      <c r="T492" s="2"/>
    </row>
    <row r="493" spans="1:20" s="8" customFormat="1" x14ac:dyDescent="0.25">
      <c r="A493" s="39" t="s">
        <v>238</v>
      </c>
      <c r="B493" s="11" t="s">
        <v>1036</v>
      </c>
      <c r="C493" s="11" t="s">
        <v>50</v>
      </c>
      <c r="D493" s="11" t="s">
        <v>5</v>
      </c>
      <c r="E493" s="11" t="s">
        <v>6</v>
      </c>
      <c r="F493" s="11" t="s">
        <v>13</v>
      </c>
      <c r="G493" s="36" t="s">
        <v>491</v>
      </c>
      <c r="H493" s="11" t="s">
        <v>34</v>
      </c>
      <c r="I493" s="37" t="s">
        <v>11</v>
      </c>
      <c r="J493" s="37">
        <v>12</v>
      </c>
      <c r="K493" s="11" t="s">
        <v>11</v>
      </c>
      <c r="L493" s="11" t="s">
        <v>11</v>
      </c>
      <c r="M493" s="11" t="s">
        <v>11</v>
      </c>
      <c r="N493" s="11" t="s">
        <v>309</v>
      </c>
      <c r="O493" s="11" t="str">
        <f t="shared" si="7"/>
        <v>non concerné</v>
      </c>
      <c r="P493" s="67" t="str">
        <f>IF(octime[[#This Row],[Service concerné ?]]="non concerné","",SUBSTITUTE(octime[[#This Row],[Libellé de l''horaire]],"Hor. à la carte  ",""))</f>
        <v/>
      </c>
      <c r="Q493" s="65" t="str">
        <f>IFERROR(IF(O493&lt;&gt;"non concerné",CONCATENATE(D493," ",VLOOKUP(O493,Parametres!$A:$B,2,FALSE)),""),"")</f>
        <v/>
      </c>
      <c r="R493" s="203" t="str">
        <f>VLOOKUP(CONCATENATE(octime[[#This Row],[Population générique]],octime[[#This Row],[Contrat]]),Parametres!G:H,2,FALSE)</f>
        <v>Ok</v>
      </c>
      <c r="S493" s="2"/>
      <c r="T493" s="2"/>
    </row>
    <row r="494" spans="1:20" s="8" customFormat="1" x14ac:dyDescent="0.25">
      <c r="A494" s="39" t="s">
        <v>487</v>
      </c>
      <c r="B494" s="11" t="s">
        <v>1037</v>
      </c>
      <c r="C494" s="11" t="s">
        <v>11</v>
      </c>
      <c r="D494" s="11" t="s">
        <v>18</v>
      </c>
      <c r="E494" s="11" t="s">
        <v>6</v>
      </c>
      <c r="F494" s="11" t="s">
        <v>13</v>
      </c>
      <c r="G494" s="36" t="s">
        <v>491</v>
      </c>
      <c r="H494" s="11" t="s">
        <v>14</v>
      </c>
      <c r="I494" s="37" t="s">
        <v>11</v>
      </c>
      <c r="J494" s="37" t="s">
        <v>11</v>
      </c>
      <c r="K494" s="11" t="s">
        <v>11</v>
      </c>
      <c r="L494" s="11" t="s">
        <v>11</v>
      </c>
      <c r="M494" s="11" t="s">
        <v>11</v>
      </c>
      <c r="N494" s="11" t="s">
        <v>14</v>
      </c>
      <c r="O494" s="11" t="str">
        <f t="shared" si="7"/>
        <v>non concerné</v>
      </c>
      <c r="P494" s="67" t="str">
        <f>IF(octime[[#This Row],[Service concerné ?]]="non concerné","",SUBSTITUTE(octime[[#This Row],[Libellé de l''horaire]],"Hor. à la carte  ",""))</f>
        <v/>
      </c>
      <c r="Q494" s="65" t="str">
        <f>IFERROR(IF(O494&lt;&gt;"non concerné",CONCATENATE(D494," ",VLOOKUP(O494,Parametres!$A:$B,2,FALSE)),""),"")</f>
        <v/>
      </c>
      <c r="R494" s="203" t="str">
        <f>VLOOKUP(CONCATENATE(octime[[#This Row],[Population générique]],octime[[#This Row],[Contrat]]),Parametres!G:H,2,FALSE)</f>
        <v>Ok</v>
      </c>
      <c r="S494" s="2"/>
      <c r="T494" s="2"/>
    </row>
    <row r="495" spans="1:20" s="8" customFormat="1" x14ac:dyDescent="0.25">
      <c r="A495" s="39" t="s">
        <v>239</v>
      </c>
      <c r="B495" s="11" t="s">
        <v>1038</v>
      </c>
      <c r="C495" s="11" t="s">
        <v>11</v>
      </c>
      <c r="D495" s="11" t="s">
        <v>5</v>
      </c>
      <c r="E495" s="11" t="s">
        <v>29</v>
      </c>
      <c r="F495" s="11" t="s">
        <v>13</v>
      </c>
      <c r="G495" s="36" t="s">
        <v>491</v>
      </c>
      <c r="H495" s="11" t="s">
        <v>14</v>
      </c>
      <c r="I495" s="37" t="s">
        <v>11</v>
      </c>
      <c r="J495" s="37" t="s">
        <v>11</v>
      </c>
      <c r="K495" s="11" t="s">
        <v>11</v>
      </c>
      <c r="L495" s="11" t="s">
        <v>11</v>
      </c>
      <c r="M495" s="11" t="s">
        <v>11</v>
      </c>
      <c r="N495" s="11" t="s">
        <v>14</v>
      </c>
      <c r="O495" s="11" t="str">
        <f>IF(EXACT((IFERROR(LEFT(N495,FIND(" ",N495)-1),N495)),C495)=FALSE,"non concerné",(IFERROR(LEFT(N495,FIND(" ",N495)-1),N495)))</f>
        <v>non concerné</v>
      </c>
      <c r="P495" s="69" t="str">
        <f>IF(octime[[#This Row],[Service concerné ?]]="non concerné","",SUBSTITUTE(octime[[#This Row],[Libellé de l''horaire]],"Hor. à la carte  ",""))</f>
        <v/>
      </c>
      <c r="Q495" s="65" t="str">
        <f>IFERROR(IF(O495&lt;&gt;"non concerné",CONCATENATE(D495," ",VLOOKUP(O495,Parametres!$A:$B,2,FALSE)),""),"")</f>
        <v/>
      </c>
      <c r="R495" s="204" t="str">
        <f>VLOOKUP(CONCATENATE(octime[[#This Row],[Population générique]],octime[[#This Row],[Contrat]]),Parametres!G:H,2,FALSE)</f>
        <v>Ok</v>
      </c>
      <c r="S495" s="2"/>
      <c r="T495" s="2"/>
    </row>
    <row r="496" spans="1:20" s="8" customForma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00"/>
      <c r="S496" s="2"/>
      <c r="T496" s="2"/>
    </row>
    <row r="497" spans="1:20" s="8" customForma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00"/>
      <c r="S497" s="2"/>
      <c r="T497" s="2"/>
    </row>
    <row r="498" spans="1:20" s="8" customForma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00"/>
      <c r="S498" s="2"/>
      <c r="T498" s="2"/>
    </row>
    <row r="499" spans="1:20" s="8" customForma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00"/>
      <c r="S499" s="2"/>
      <c r="T499" s="2"/>
    </row>
    <row r="500" spans="1:20" s="8" customForma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00"/>
      <c r="S500" s="2"/>
      <c r="T500" s="2"/>
    </row>
    <row r="501" spans="1:20" s="8" customForma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00"/>
      <c r="S501" s="2"/>
      <c r="T501" s="2"/>
    </row>
    <row r="502" spans="1:20" s="8" customForma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00"/>
      <c r="S502" s="2"/>
      <c r="T502" s="2"/>
    </row>
    <row r="503" spans="1:20" s="8" customForma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00"/>
      <c r="S503" s="2"/>
      <c r="T503" s="2"/>
    </row>
    <row r="504" spans="1:20" s="8" customForma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00"/>
      <c r="S504" s="2"/>
      <c r="T504" s="2"/>
    </row>
    <row r="505" spans="1:20" s="8" customForma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00"/>
      <c r="S505" s="2"/>
      <c r="T505" s="2"/>
    </row>
    <row r="506" spans="1:20" s="8" customForma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00"/>
      <c r="S506" s="2"/>
      <c r="T506" s="2"/>
    </row>
    <row r="507" spans="1:20" s="8" customForma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00"/>
      <c r="S507" s="2"/>
      <c r="T507" s="2"/>
    </row>
    <row r="508" spans="1:20" s="8" customForma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00"/>
      <c r="S508" s="2"/>
      <c r="T508" s="2"/>
    </row>
    <row r="509" spans="1:20" s="8" customForma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00"/>
      <c r="S509" s="2"/>
      <c r="T509" s="2"/>
    </row>
    <row r="510" spans="1:20" s="8" customForma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00"/>
      <c r="S510" s="2"/>
      <c r="T510" s="2"/>
    </row>
    <row r="511" spans="1:20" s="8" customForma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00"/>
      <c r="S511" s="2"/>
      <c r="T511" s="2"/>
    </row>
    <row r="512" spans="1:20" s="8" customForma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00"/>
      <c r="S512" s="2"/>
      <c r="T512" s="2"/>
    </row>
    <row r="513" spans="1:20" s="8" customForma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00"/>
      <c r="S513" s="2"/>
      <c r="T513" s="2"/>
    </row>
    <row r="514" spans="1:20" s="8" customForma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00"/>
      <c r="S514" s="2"/>
      <c r="T514" s="2"/>
    </row>
    <row r="515" spans="1:20" s="8" customForma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00"/>
      <c r="S515" s="2"/>
      <c r="T515" s="2"/>
    </row>
    <row r="516" spans="1:20" s="8" customForma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00"/>
      <c r="S516" s="2"/>
      <c r="T516" s="2"/>
    </row>
    <row r="517" spans="1:20" s="8" customForma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00"/>
      <c r="S517" s="2"/>
      <c r="T517" s="2"/>
    </row>
    <row r="518" spans="1:20" s="8" customForma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00"/>
      <c r="S518" s="2"/>
      <c r="T518" s="2"/>
    </row>
    <row r="519" spans="1:20" s="8" customForma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00"/>
      <c r="S519" s="2"/>
      <c r="T519" s="2"/>
    </row>
    <row r="520" spans="1:20" s="8" customForma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00"/>
      <c r="S520" s="2"/>
      <c r="T520" s="2"/>
    </row>
    <row r="521" spans="1:20" s="8" customForma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00"/>
      <c r="S521" s="2"/>
      <c r="T521" s="2"/>
    </row>
    <row r="522" spans="1:20" s="8" customForma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00"/>
      <c r="S522" s="2"/>
      <c r="T522" s="2"/>
    </row>
    <row r="523" spans="1:20" s="8" customForma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00"/>
      <c r="S523" s="2"/>
      <c r="T523" s="2"/>
    </row>
    <row r="524" spans="1:20" s="8" customForma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00"/>
      <c r="S524" s="2"/>
      <c r="T524" s="2"/>
    </row>
    <row r="525" spans="1:20" s="8" customForma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00"/>
      <c r="S525" s="2"/>
      <c r="T525" s="2"/>
    </row>
    <row r="526" spans="1:20" s="8" customForma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00"/>
      <c r="S526" s="2"/>
      <c r="T526" s="2"/>
    </row>
    <row r="527" spans="1:20" s="8" customForma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00"/>
      <c r="S527" s="2"/>
      <c r="T527" s="2"/>
    </row>
    <row r="528" spans="1:20" s="8" customForma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00"/>
      <c r="S528" s="2"/>
      <c r="T528" s="2"/>
    </row>
    <row r="529" spans="1:20" s="8" customForma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00"/>
      <c r="S529" s="2"/>
      <c r="T529" s="2"/>
    </row>
    <row r="530" spans="1:20" s="8" customForma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00"/>
      <c r="S530" s="2"/>
      <c r="T530" s="2"/>
    </row>
    <row r="531" spans="1:20" s="8" customForma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00"/>
      <c r="S531" s="2"/>
      <c r="T531" s="2"/>
    </row>
    <row r="532" spans="1:20" s="8" customForma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00"/>
      <c r="S532" s="2"/>
      <c r="T532" s="2"/>
    </row>
    <row r="533" spans="1:20" s="8" customForma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00"/>
      <c r="S533" s="2"/>
      <c r="T533" s="2"/>
    </row>
    <row r="534" spans="1:20" s="8" customForma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00"/>
      <c r="S534" s="2"/>
      <c r="T534" s="2"/>
    </row>
    <row r="535" spans="1:20" s="8" customForma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00"/>
      <c r="S535" s="2"/>
      <c r="T535" s="2"/>
    </row>
    <row r="536" spans="1:20" s="8" customForma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00"/>
      <c r="S536" s="2"/>
      <c r="T536" s="2"/>
    </row>
    <row r="537" spans="1:20" s="8" customForma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00"/>
      <c r="S537" s="2"/>
      <c r="T537" s="2"/>
    </row>
    <row r="538" spans="1:20" s="8" customForma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00"/>
      <c r="S538" s="2"/>
      <c r="T538" s="2"/>
    </row>
    <row r="539" spans="1:20" s="8" customForma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00"/>
      <c r="S539" s="2"/>
      <c r="T539" s="2"/>
    </row>
    <row r="540" spans="1:20" s="8" customForma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00"/>
      <c r="S540" s="2"/>
      <c r="T540" s="2"/>
    </row>
    <row r="541" spans="1:20" s="8" customForma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00"/>
      <c r="S541" s="2"/>
      <c r="T541" s="2"/>
    </row>
    <row r="542" spans="1:20" s="8" customForma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00"/>
      <c r="S542" s="2"/>
      <c r="T542" s="2"/>
    </row>
    <row r="543" spans="1:20" s="8" customForma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00"/>
      <c r="S543" s="2"/>
      <c r="T543" s="2"/>
    </row>
    <row r="544" spans="1:20" s="8" customForma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00"/>
      <c r="S544" s="2"/>
      <c r="T544" s="2"/>
    </row>
    <row r="545" spans="1:20" s="8" customForma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00"/>
      <c r="S545" s="2"/>
      <c r="T545" s="2"/>
    </row>
    <row r="546" spans="1:20" s="8" customForma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00"/>
      <c r="S546" s="2"/>
      <c r="T546" s="2"/>
    </row>
    <row r="547" spans="1:20" s="8" customForma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00"/>
      <c r="S547" s="2"/>
      <c r="T547" s="2"/>
    </row>
    <row r="548" spans="1:20" s="8" customForma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00"/>
      <c r="S548" s="2"/>
      <c r="T548" s="2"/>
    </row>
    <row r="549" spans="1:20" s="8" customForma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00"/>
      <c r="S549" s="2"/>
      <c r="T549" s="2"/>
    </row>
    <row r="550" spans="1:20" s="8" customForma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00"/>
      <c r="S550" s="2"/>
      <c r="T550" s="2"/>
    </row>
    <row r="551" spans="1:20" s="8" customForma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00"/>
      <c r="S551" s="2"/>
      <c r="T551" s="2"/>
    </row>
    <row r="552" spans="1:20" s="8" customForma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00"/>
      <c r="S552" s="2"/>
      <c r="T552" s="2"/>
    </row>
    <row r="553" spans="1:20" s="8" customForma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00"/>
      <c r="S553" s="2"/>
      <c r="T553" s="2"/>
    </row>
    <row r="554" spans="1:20" s="8" customForma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00"/>
      <c r="S554" s="2"/>
      <c r="T554" s="2"/>
    </row>
    <row r="555" spans="1:20" s="8" customForma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00"/>
      <c r="S555" s="2"/>
      <c r="T555" s="2"/>
    </row>
    <row r="556" spans="1:20" s="8" customForma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00"/>
      <c r="S556" s="2"/>
      <c r="T556" s="2"/>
    </row>
    <row r="557" spans="1:20" s="8" customForma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00"/>
      <c r="S557" s="2"/>
      <c r="T557" s="2"/>
    </row>
    <row r="558" spans="1:20" s="8" customForma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00"/>
      <c r="S558" s="2"/>
      <c r="T558" s="2"/>
    </row>
    <row r="559" spans="1:20" s="8" customForma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00"/>
      <c r="S559" s="2"/>
      <c r="T559" s="2"/>
    </row>
    <row r="560" spans="1:20" s="8" customForma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00"/>
      <c r="S560" s="2"/>
      <c r="T560" s="2"/>
    </row>
    <row r="561" spans="1:20" s="8" customForma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00"/>
      <c r="S561" s="2"/>
      <c r="T561" s="2"/>
    </row>
    <row r="562" spans="1:20" s="8" customForma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00"/>
      <c r="S562" s="2"/>
      <c r="T562" s="2"/>
    </row>
    <row r="563" spans="1:20" s="8" customForma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00"/>
      <c r="S563" s="2"/>
      <c r="T563" s="2"/>
    </row>
    <row r="564" spans="1:20" s="8" customForma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00"/>
      <c r="S564" s="2"/>
      <c r="T564" s="2"/>
    </row>
    <row r="565" spans="1:20" s="8" customForma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00"/>
      <c r="S565" s="2"/>
      <c r="T565" s="2"/>
    </row>
    <row r="566" spans="1:20" s="8" customForma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00"/>
      <c r="S566" s="2"/>
      <c r="T566" s="2"/>
    </row>
    <row r="567" spans="1:20" s="8" customForma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00"/>
      <c r="S567" s="2"/>
      <c r="T567" s="2"/>
    </row>
    <row r="568" spans="1:20" s="8" customForma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00"/>
      <c r="S568" s="2"/>
      <c r="T568" s="2"/>
    </row>
    <row r="569" spans="1:20" s="8" customForma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00"/>
      <c r="S569" s="2"/>
      <c r="T569" s="2"/>
    </row>
    <row r="570" spans="1:20" s="8" customForma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00"/>
      <c r="S570" s="2"/>
      <c r="T570" s="2"/>
    </row>
    <row r="571" spans="1:20" s="8" customForma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00"/>
      <c r="S571" s="2"/>
      <c r="T571" s="2"/>
    </row>
    <row r="572" spans="1:20" s="8" customForma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00"/>
      <c r="S572" s="2"/>
      <c r="T572" s="2"/>
    </row>
    <row r="573" spans="1:20" s="8" customForma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00"/>
      <c r="S573" s="2"/>
      <c r="T573" s="2"/>
    </row>
    <row r="574" spans="1:20" s="8" customForma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00"/>
      <c r="S574" s="2"/>
      <c r="T574" s="2"/>
    </row>
    <row r="575" spans="1:20" s="8" customForma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00"/>
      <c r="S575" s="2"/>
      <c r="T575" s="2"/>
    </row>
    <row r="576" spans="1:20" s="8" customForma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00"/>
      <c r="S576" s="2"/>
      <c r="T576" s="2"/>
    </row>
    <row r="577" spans="1:20" s="8" customForma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00"/>
      <c r="S577" s="2"/>
      <c r="T577" s="2"/>
    </row>
    <row r="578" spans="1:20" s="8" customForma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00"/>
      <c r="S578" s="2"/>
      <c r="T578" s="2"/>
    </row>
    <row r="579" spans="1:20" s="8" customForma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00"/>
      <c r="S579" s="2"/>
      <c r="T579" s="2"/>
    </row>
    <row r="580" spans="1:20" s="8" customForma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00"/>
      <c r="S580" s="2"/>
      <c r="T580" s="2"/>
    </row>
    <row r="581" spans="1:20" s="8" customForma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00"/>
      <c r="S581" s="2"/>
      <c r="T581" s="2"/>
    </row>
    <row r="582" spans="1:20" s="8" customForma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00"/>
      <c r="S582" s="2"/>
      <c r="T582" s="2"/>
    </row>
    <row r="583" spans="1:20" s="8" customForma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00"/>
      <c r="S583" s="2"/>
      <c r="T583" s="2"/>
    </row>
    <row r="584" spans="1:20" s="8" customForma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00"/>
      <c r="S584" s="2"/>
      <c r="T584" s="2"/>
    </row>
    <row r="585" spans="1:20" s="8" customForma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00"/>
      <c r="S585" s="2"/>
      <c r="T585" s="2"/>
    </row>
    <row r="586" spans="1:20" s="8" customForma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00"/>
      <c r="S586" s="2"/>
      <c r="T586" s="2"/>
    </row>
    <row r="587" spans="1:20" s="8" customForma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00"/>
      <c r="S587" s="2"/>
      <c r="T587" s="2"/>
    </row>
    <row r="588" spans="1:20" s="8" customForma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00"/>
      <c r="S588" s="2"/>
      <c r="T588" s="2"/>
    </row>
    <row r="589" spans="1:20" s="8" customForma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00"/>
      <c r="S589" s="2"/>
      <c r="T589" s="2"/>
    </row>
    <row r="590" spans="1:20" s="8" customForma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00"/>
      <c r="S590" s="2"/>
      <c r="T590" s="2"/>
    </row>
    <row r="591" spans="1:20" s="8" customForma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00"/>
      <c r="S591" s="2"/>
      <c r="T591" s="2"/>
    </row>
    <row r="592" spans="1:20" s="8" customForma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00"/>
      <c r="S592" s="2"/>
      <c r="T592" s="2"/>
    </row>
    <row r="593" spans="1:20" s="8" customForma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00"/>
      <c r="S593" s="2"/>
      <c r="T593" s="2"/>
    </row>
    <row r="594" spans="1:20" s="8" customForma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00"/>
      <c r="S594" s="2"/>
      <c r="T594" s="2"/>
    </row>
    <row r="595" spans="1:20" s="8" customForma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00"/>
      <c r="S595" s="2"/>
      <c r="T595" s="2"/>
    </row>
    <row r="596" spans="1:20" s="8" customForma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00"/>
      <c r="S596" s="2"/>
      <c r="T596" s="2"/>
    </row>
    <row r="597" spans="1:20" s="8" customForma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00"/>
      <c r="S597" s="2"/>
      <c r="T597" s="2"/>
    </row>
    <row r="598" spans="1:20" s="8" customForma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00"/>
      <c r="S598" s="2"/>
      <c r="T598" s="2"/>
    </row>
    <row r="599" spans="1:20" s="8" customForma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00"/>
      <c r="S599" s="2"/>
      <c r="T599" s="2"/>
    </row>
    <row r="600" spans="1:20" s="8" customForma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00"/>
      <c r="S600" s="2"/>
      <c r="T600" s="2"/>
    </row>
    <row r="601" spans="1:20" s="8" customForma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00"/>
      <c r="S601" s="2"/>
      <c r="T601" s="2"/>
    </row>
    <row r="602" spans="1:20" s="8" customForma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00"/>
      <c r="S602" s="2"/>
      <c r="T602" s="2"/>
    </row>
    <row r="603" spans="1:20" s="8" customForma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00"/>
      <c r="S603" s="2"/>
      <c r="T603" s="2"/>
    </row>
    <row r="604" spans="1:20" s="8" customForma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00"/>
      <c r="S604" s="2"/>
      <c r="T604" s="2"/>
    </row>
    <row r="605" spans="1:20" s="8" customForma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00"/>
      <c r="S605" s="2"/>
      <c r="T605" s="2"/>
    </row>
    <row r="606" spans="1:20" s="8" customForma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00"/>
      <c r="S606" s="2"/>
      <c r="T606" s="2"/>
    </row>
    <row r="607" spans="1:20" s="8" customForma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00"/>
      <c r="S607" s="2"/>
      <c r="T607" s="2"/>
    </row>
    <row r="608" spans="1:20" s="8" customForma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00"/>
      <c r="S608" s="2"/>
      <c r="T608" s="2"/>
    </row>
    <row r="609" spans="1:20" s="8" customForma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00"/>
      <c r="S609" s="2"/>
      <c r="T609" s="2"/>
    </row>
    <row r="610" spans="1:20" s="8" customForma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00"/>
      <c r="S610" s="2"/>
      <c r="T610" s="2"/>
    </row>
    <row r="611" spans="1:20" s="8" customForma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00"/>
      <c r="S611" s="2"/>
      <c r="T611" s="2"/>
    </row>
    <row r="612" spans="1:20" s="8" customForma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00"/>
      <c r="S612" s="2"/>
      <c r="T612" s="2"/>
    </row>
    <row r="613" spans="1:20" s="8" customForma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00"/>
      <c r="S613" s="2"/>
      <c r="T613" s="2"/>
    </row>
    <row r="614" spans="1:20" s="8" customForma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00"/>
      <c r="S614" s="2"/>
      <c r="T614" s="2"/>
    </row>
    <row r="615" spans="1:20" s="8" customForma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00"/>
      <c r="S615" s="2"/>
      <c r="T615" s="2"/>
    </row>
    <row r="616" spans="1:20" s="8" customForma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00"/>
      <c r="S616" s="2"/>
      <c r="T616" s="2"/>
    </row>
    <row r="617" spans="1:20" s="8" customForma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00"/>
      <c r="S617" s="2"/>
      <c r="T617" s="2"/>
    </row>
    <row r="618" spans="1:20" s="8" customForma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00"/>
      <c r="S618" s="2"/>
      <c r="T618" s="2"/>
    </row>
    <row r="619" spans="1:20" s="8" customForma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00"/>
      <c r="S619" s="2"/>
      <c r="T619" s="2"/>
    </row>
    <row r="620" spans="1:20" s="8" customForma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00"/>
      <c r="S620" s="2"/>
      <c r="T620" s="2"/>
    </row>
    <row r="621" spans="1:20" s="8" customForma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00"/>
      <c r="S621" s="2"/>
      <c r="T621" s="2"/>
    </row>
    <row r="622" spans="1:20" s="8" customForma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00"/>
      <c r="S622" s="2"/>
      <c r="T622" s="2"/>
    </row>
    <row r="623" spans="1:20" s="8" customForma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00"/>
      <c r="S623" s="2"/>
      <c r="T623" s="2"/>
    </row>
    <row r="624" spans="1:20" s="8" customForma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00"/>
      <c r="S624" s="2"/>
      <c r="T624" s="2"/>
    </row>
    <row r="625" spans="1:20" s="8" customForma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00"/>
      <c r="S625" s="2"/>
      <c r="T625" s="2"/>
    </row>
    <row r="626" spans="1:20" s="8" customForma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00"/>
      <c r="S626" s="2"/>
      <c r="T626" s="2"/>
    </row>
    <row r="627" spans="1:20" s="8" customForma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00"/>
      <c r="S627" s="2"/>
      <c r="T627" s="2"/>
    </row>
    <row r="628" spans="1:20" s="8" customForma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00"/>
      <c r="S628" s="2"/>
      <c r="T628" s="2"/>
    </row>
    <row r="629" spans="1:20" s="8" customForma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00"/>
      <c r="S629" s="2"/>
      <c r="T629" s="2"/>
    </row>
    <row r="630" spans="1:20" s="8" customForma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00"/>
      <c r="S630" s="2"/>
      <c r="T630" s="2"/>
    </row>
    <row r="631" spans="1:20" s="8" customForma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00"/>
      <c r="S631" s="2"/>
      <c r="T631" s="2"/>
    </row>
    <row r="632" spans="1:20" s="8" customForma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00"/>
      <c r="S632" s="2"/>
      <c r="T632" s="2"/>
    </row>
    <row r="633" spans="1:20" s="8" customForma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00"/>
      <c r="S633" s="2"/>
      <c r="T633" s="2"/>
    </row>
    <row r="634" spans="1:20" s="8" customForma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00"/>
      <c r="S634" s="2"/>
      <c r="T634" s="2"/>
    </row>
    <row r="635" spans="1:20" s="8" customForma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00"/>
      <c r="S635" s="2"/>
      <c r="T635" s="2"/>
    </row>
    <row r="636" spans="1:20" s="8" customForma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00"/>
      <c r="S636" s="2"/>
      <c r="T636" s="2"/>
    </row>
    <row r="637" spans="1:20" s="8" customForma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00"/>
      <c r="S637" s="2"/>
      <c r="T637" s="2"/>
    </row>
    <row r="638" spans="1:20" s="8" customForma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00"/>
      <c r="S638" s="2"/>
      <c r="T638" s="2"/>
    </row>
    <row r="639" spans="1:20" s="8" customForma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00"/>
      <c r="S639" s="2"/>
      <c r="T639" s="2"/>
    </row>
    <row r="640" spans="1:20" s="8" customForma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00"/>
      <c r="S640" s="2"/>
      <c r="T640" s="2"/>
    </row>
    <row r="641" spans="1:20" s="8" customForma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00"/>
      <c r="S641" s="2"/>
      <c r="T641" s="2"/>
    </row>
    <row r="642" spans="1:20" s="8" customForma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00"/>
      <c r="S642" s="2"/>
      <c r="T642" s="2"/>
    </row>
    <row r="643" spans="1:20" s="8" customForma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00"/>
      <c r="S643" s="2"/>
      <c r="T643" s="2"/>
    </row>
    <row r="644" spans="1:20" s="8" customForma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00"/>
      <c r="S644" s="2"/>
      <c r="T644" s="2"/>
    </row>
    <row r="645" spans="1:20" s="8" customForma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00"/>
      <c r="S645" s="2"/>
      <c r="T645" s="2"/>
    </row>
    <row r="646" spans="1:20" s="8" customForma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00"/>
      <c r="S646" s="2"/>
      <c r="T646" s="2"/>
    </row>
    <row r="647" spans="1:20" s="8" customForma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00"/>
      <c r="S647" s="2"/>
      <c r="T647" s="2"/>
    </row>
    <row r="648" spans="1:20" s="8" customForma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00"/>
      <c r="S648" s="2"/>
      <c r="T648" s="2"/>
    </row>
    <row r="649" spans="1:20" s="8" customForma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00"/>
      <c r="S649" s="2"/>
      <c r="T649" s="2"/>
    </row>
    <row r="650" spans="1:20" s="8" customForma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00"/>
      <c r="S650" s="2"/>
      <c r="T650" s="2"/>
    </row>
    <row r="651" spans="1:20" s="8" customForma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00"/>
      <c r="S651" s="2"/>
      <c r="T651" s="2"/>
    </row>
    <row r="652" spans="1:20" s="8" customForma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00"/>
      <c r="S652" s="2"/>
      <c r="T652" s="2"/>
    </row>
    <row r="653" spans="1:20" s="8" customForma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00"/>
      <c r="S653" s="2"/>
      <c r="T653" s="2"/>
    </row>
    <row r="654" spans="1:20" s="8" customForma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00"/>
      <c r="S654" s="2"/>
      <c r="T654" s="2"/>
    </row>
    <row r="655" spans="1:20" s="8" customForma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00"/>
      <c r="S655" s="2"/>
      <c r="T655" s="2"/>
    </row>
    <row r="656" spans="1:20" s="8" customForma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00"/>
      <c r="S656" s="2"/>
      <c r="T656" s="2"/>
    </row>
    <row r="657" spans="1:20" s="8" customForma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00"/>
      <c r="S657" s="2"/>
      <c r="T657" s="2"/>
    </row>
    <row r="658" spans="1:20" s="8" customForma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00"/>
      <c r="S658" s="2"/>
      <c r="T658" s="2"/>
    </row>
    <row r="659" spans="1:20" s="8" customForma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00"/>
      <c r="S659" s="2"/>
      <c r="T659" s="2"/>
    </row>
    <row r="660" spans="1:20" s="8" customForma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00"/>
      <c r="S660" s="2"/>
      <c r="T660" s="2"/>
    </row>
    <row r="661" spans="1:20" s="8" customForma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00"/>
      <c r="S661" s="2"/>
      <c r="T661" s="2"/>
    </row>
    <row r="662" spans="1:20" s="8" customForma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00"/>
      <c r="S662" s="2"/>
      <c r="T662" s="2"/>
    </row>
    <row r="663" spans="1:20" s="8" customForma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00"/>
      <c r="S663" s="2"/>
      <c r="T663" s="2"/>
    </row>
    <row r="664" spans="1:20" s="8" customForma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00"/>
      <c r="S664" s="2"/>
      <c r="T664" s="2"/>
    </row>
    <row r="665" spans="1:20" s="8" customForma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00"/>
      <c r="S665" s="2"/>
      <c r="T665" s="2"/>
    </row>
    <row r="666" spans="1:20" s="8" customForma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00"/>
      <c r="S666" s="2"/>
      <c r="T666" s="2"/>
    </row>
    <row r="667" spans="1:20" s="8" customForma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00"/>
      <c r="S667" s="2"/>
      <c r="T667" s="2"/>
    </row>
    <row r="668" spans="1:20" s="8" customForma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00"/>
      <c r="S668" s="2"/>
      <c r="T668" s="2"/>
    </row>
    <row r="669" spans="1:20" s="8" customForma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00"/>
      <c r="S669" s="2"/>
      <c r="T669" s="2"/>
    </row>
    <row r="670" spans="1:20" s="8" customForma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00"/>
      <c r="S670" s="2"/>
      <c r="T670" s="2"/>
    </row>
    <row r="671" spans="1:20" s="8" customForma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00"/>
      <c r="S671" s="2"/>
      <c r="T671" s="2"/>
    </row>
    <row r="672" spans="1:20" s="8" customForma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00"/>
      <c r="S672" s="2"/>
      <c r="T672" s="2"/>
    </row>
    <row r="673" spans="1:20" s="8" customForma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00"/>
      <c r="S673" s="2"/>
      <c r="T673" s="2"/>
    </row>
    <row r="674" spans="1:20" s="8" customForma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00"/>
      <c r="S674" s="2"/>
      <c r="T674" s="2"/>
    </row>
    <row r="675" spans="1:20" s="8" customForma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00"/>
      <c r="S675" s="2"/>
      <c r="T675" s="2"/>
    </row>
    <row r="676" spans="1:20" s="8" customForma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00"/>
      <c r="S676" s="2"/>
      <c r="T676" s="2"/>
    </row>
    <row r="677" spans="1:20" s="8" customForma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00"/>
      <c r="S677" s="2"/>
      <c r="T677" s="2"/>
    </row>
    <row r="678" spans="1:20" s="8" customForma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00"/>
      <c r="S678" s="2"/>
      <c r="T678" s="2"/>
    </row>
    <row r="679" spans="1:20" s="8" customForma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00"/>
      <c r="S679" s="2"/>
      <c r="T679" s="2"/>
    </row>
    <row r="680" spans="1:20" s="8" customForma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00"/>
      <c r="S680" s="2"/>
      <c r="T680" s="2"/>
    </row>
    <row r="681" spans="1:20" s="8" customForma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00"/>
      <c r="S681" s="2"/>
      <c r="T681" s="2"/>
    </row>
    <row r="682" spans="1:20" s="8" customForma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00"/>
      <c r="S682" s="2"/>
      <c r="T682" s="2"/>
    </row>
    <row r="683" spans="1:20" s="8" customForma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00"/>
      <c r="S683" s="2"/>
      <c r="T683" s="2"/>
    </row>
    <row r="684" spans="1:20" s="8" customForma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00"/>
      <c r="S684" s="2"/>
      <c r="T684" s="2"/>
    </row>
    <row r="685" spans="1:20" s="8" customForma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00"/>
      <c r="S685" s="2"/>
      <c r="T685" s="2"/>
    </row>
    <row r="686" spans="1:20" s="8" customForma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00"/>
      <c r="S686" s="2"/>
      <c r="T686" s="2"/>
    </row>
    <row r="687" spans="1:20" s="8" customForma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00"/>
      <c r="S687" s="2"/>
      <c r="T687" s="2"/>
    </row>
    <row r="688" spans="1:20" s="8" customForma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00"/>
      <c r="S688" s="2"/>
      <c r="T688" s="2"/>
    </row>
    <row r="689" spans="1:20" s="8" customForma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00"/>
      <c r="S689" s="2"/>
      <c r="T689" s="2"/>
    </row>
    <row r="690" spans="1:20" s="8" customForma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00"/>
      <c r="S690" s="2"/>
      <c r="T690" s="2"/>
    </row>
    <row r="691" spans="1:20" s="8" customForma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00"/>
      <c r="S691" s="2"/>
      <c r="T691" s="2"/>
    </row>
    <row r="692" spans="1:20" s="8" customForma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00"/>
      <c r="S692" s="2"/>
      <c r="T692" s="2"/>
    </row>
    <row r="693" spans="1:20" s="8" customForma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00"/>
      <c r="S693" s="2"/>
      <c r="T693" s="2"/>
    </row>
    <row r="694" spans="1:20" s="8" customForma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00"/>
      <c r="S694" s="2"/>
      <c r="T694" s="2"/>
    </row>
    <row r="695" spans="1:20" s="8" customForma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00"/>
      <c r="S695" s="2"/>
      <c r="T695" s="2"/>
    </row>
    <row r="696" spans="1:20" s="8" customForma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00"/>
      <c r="S696" s="2"/>
      <c r="T696" s="2"/>
    </row>
    <row r="697" spans="1:20" s="8" customForma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00"/>
      <c r="S697" s="2"/>
      <c r="T697" s="2"/>
    </row>
  </sheetData>
  <mergeCells count="1">
    <mergeCell ref="A2:N2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8" tint="0.59999389629810485"/>
  </sheetPr>
  <dimension ref="A1:AV59"/>
  <sheetViews>
    <sheetView tabSelected="1" showWhiteSpace="0" view="pageBreakPreview" zoomScale="68" zoomScaleNormal="60" zoomScaleSheetLayoutView="68" zoomScalePageLayoutView="60" workbookViewId="0">
      <selection activeCell="D16" sqref="D16:D19"/>
    </sheetView>
  </sheetViews>
  <sheetFormatPr baseColWidth="10" defaultColWidth="2.5703125" defaultRowHeight="12.75" x14ac:dyDescent="0.2"/>
  <cols>
    <col min="1" max="1" width="2.7109375" style="82" customWidth="1"/>
    <col min="2" max="2" width="10.42578125" style="82" customWidth="1"/>
    <col min="3" max="10" width="17.7109375" style="82" customWidth="1"/>
    <col min="11" max="11" width="17.7109375" style="4" customWidth="1"/>
    <col min="12" max="13" width="2.7109375" style="5" customWidth="1"/>
    <col min="14" max="17" width="13.7109375" style="5" customWidth="1"/>
    <col min="18" max="18" width="5.7109375" style="5" customWidth="1"/>
    <col min="19" max="20" width="13.7109375" style="5" customWidth="1"/>
    <col min="21" max="21" width="5.7109375" style="5" customWidth="1"/>
    <col min="22" max="24" width="13.7109375" style="5" customWidth="1"/>
    <col min="25" max="25" width="5.7109375" style="5" customWidth="1"/>
    <col min="26" max="26" width="13.7109375" style="5" customWidth="1"/>
    <col min="27" max="27" width="2.7109375" style="5" customWidth="1"/>
    <col min="28" max="16384" width="2.5703125" style="5"/>
  </cols>
  <sheetData>
    <row r="1" spans="1:28" ht="25.5" customHeight="1" x14ac:dyDescent="0.2">
      <c r="A1" s="191" t="s">
        <v>534</v>
      </c>
      <c r="B1" s="192"/>
      <c r="C1" s="192"/>
      <c r="D1" s="192"/>
      <c r="E1" s="190" t="str">
        <f>TEXT(LEFT(Extraction!$G$8,10),"jjjj jj mmmm aaaa")</f>
        <v>vendredi 12 août 2022</v>
      </c>
      <c r="F1" s="190"/>
      <c r="G1" s="111"/>
      <c r="H1" s="111"/>
      <c r="I1" s="71"/>
      <c r="J1" s="71"/>
      <c r="K1" s="71"/>
      <c r="L1" s="72"/>
    </row>
    <row r="2" spans="1:28" ht="12.75" customHeight="1" x14ac:dyDescent="0.2">
      <c r="A2" s="73"/>
      <c r="B2" s="73"/>
      <c r="C2" s="74"/>
      <c r="D2" s="74"/>
      <c r="E2" s="74"/>
      <c r="F2" s="74"/>
      <c r="G2" s="74"/>
      <c r="H2" s="74"/>
      <c r="I2" s="74"/>
      <c r="J2" s="74"/>
      <c r="K2" s="5"/>
    </row>
    <row r="3" spans="1:28" x14ac:dyDescent="0.2">
      <c r="A3" s="73"/>
      <c r="B3" s="73"/>
      <c r="C3" s="73"/>
      <c r="D3" s="73"/>
      <c r="E3" s="73"/>
      <c r="F3" s="73"/>
      <c r="G3" s="73"/>
      <c r="H3" s="73"/>
      <c r="I3" s="73"/>
      <c r="J3" s="73"/>
      <c r="K3" s="5"/>
    </row>
    <row r="4" spans="1:28" ht="21" customHeight="1" x14ac:dyDescent="0.2">
      <c r="N4" s="149" t="s">
        <v>535</v>
      </c>
      <c r="O4" s="80" t="s">
        <v>446</v>
      </c>
      <c r="P4" s="153" t="s">
        <v>396</v>
      </c>
      <c r="Q4" s="153" t="s">
        <v>488</v>
      </c>
      <c r="R4" s="70"/>
      <c r="S4" s="80" t="s">
        <v>341</v>
      </c>
      <c r="T4" s="153" t="s">
        <v>488</v>
      </c>
      <c r="U4" s="82"/>
      <c r="V4" s="80" t="s">
        <v>156</v>
      </c>
      <c r="W4" s="153" t="s">
        <v>488</v>
      </c>
      <c r="X4" s="153" t="s">
        <v>395</v>
      </c>
      <c r="Y4" s="107"/>
      <c r="Z4" s="80" t="s">
        <v>413</v>
      </c>
    </row>
    <row r="5" spans="1:28" ht="30" customHeight="1" thickBot="1" x14ac:dyDescent="0.25">
      <c r="N5" s="151" t="s">
        <v>536</v>
      </c>
      <c r="O5" s="136" t="s">
        <v>752</v>
      </c>
      <c r="P5" s="136" t="s">
        <v>131</v>
      </c>
      <c r="Q5" s="136" t="s">
        <v>132</v>
      </c>
      <c r="R5" s="57"/>
      <c r="S5" s="136" t="s">
        <v>958</v>
      </c>
      <c r="T5" s="136" t="s">
        <v>52</v>
      </c>
      <c r="U5" s="82"/>
      <c r="V5" s="136" t="s">
        <v>16</v>
      </c>
      <c r="W5" s="136" t="s">
        <v>38</v>
      </c>
      <c r="X5" s="136" t="s">
        <v>1024</v>
      </c>
      <c r="Y5" s="139"/>
      <c r="Z5" s="136" t="s">
        <v>599</v>
      </c>
    </row>
    <row r="6" spans="1:28" ht="30" customHeight="1" x14ac:dyDescent="0.2">
      <c r="B6" s="184" t="s">
        <v>5</v>
      </c>
      <c r="C6" s="75" t="s">
        <v>15</v>
      </c>
      <c r="D6" s="76" t="s">
        <v>46</v>
      </c>
      <c r="E6" s="77" t="s">
        <v>403</v>
      </c>
      <c r="F6" s="76" t="s">
        <v>44</v>
      </c>
      <c r="G6" s="78" t="s">
        <v>35</v>
      </c>
      <c r="H6" s="76" t="s">
        <v>121</v>
      </c>
      <c r="I6" s="76" t="s">
        <v>130</v>
      </c>
      <c r="J6" s="75" t="s">
        <v>32</v>
      </c>
      <c r="K6" s="79" t="s">
        <v>141</v>
      </c>
      <c r="N6" s="151" t="s">
        <v>537</v>
      </c>
      <c r="O6" s="136" t="s">
        <v>782</v>
      </c>
      <c r="P6" s="136" t="s">
        <v>143</v>
      </c>
      <c r="Q6" s="136" t="s">
        <v>144</v>
      </c>
      <c r="R6" s="57"/>
      <c r="S6" s="85"/>
      <c r="T6" s="85"/>
      <c r="U6" s="82"/>
      <c r="V6" s="136" t="s">
        <v>5</v>
      </c>
      <c r="W6" s="136" t="s">
        <v>123</v>
      </c>
      <c r="X6" s="136" t="s">
        <v>846</v>
      </c>
      <c r="Y6" s="140"/>
      <c r="Z6" s="136" t="s">
        <v>806</v>
      </c>
    </row>
    <row r="7" spans="1:28" ht="30" customHeight="1" x14ac:dyDescent="0.2">
      <c r="B7" s="185"/>
      <c r="C7" s="112" t="s">
        <v>753</v>
      </c>
      <c r="D7" s="112" t="s">
        <v>745</v>
      </c>
      <c r="E7" s="112" t="s">
        <v>826</v>
      </c>
      <c r="F7" s="112" t="s">
        <v>579</v>
      </c>
      <c r="G7" s="112" t="s">
        <v>569</v>
      </c>
      <c r="H7" s="113" t="s">
        <v>851</v>
      </c>
      <c r="I7" s="114"/>
      <c r="J7" s="115"/>
      <c r="K7" s="116"/>
      <c r="N7" s="151" t="s">
        <v>538</v>
      </c>
      <c r="O7" s="136" t="s">
        <v>688</v>
      </c>
      <c r="P7" s="136" t="s">
        <v>111</v>
      </c>
      <c r="Q7" s="136" t="s">
        <v>112</v>
      </c>
      <c r="R7" s="56"/>
      <c r="S7" s="84"/>
      <c r="T7" s="84"/>
      <c r="U7" s="84"/>
      <c r="V7" s="85"/>
      <c r="W7" s="85"/>
      <c r="X7" s="141"/>
      <c r="Y7" s="140"/>
      <c r="Z7" s="136"/>
    </row>
    <row r="8" spans="1:28" ht="30" customHeight="1" x14ac:dyDescent="0.2">
      <c r="B8" s="185"/>
      <c r="C8" s="112" t="s">
        <v>784</v>
      </c>
      <c r="D8" s="112" t="s">
        <v>799</v>
      </c>
      <c r="E8" s="112" t="s">
        <v>828</v>
      </c>
      <c r="F8" s="112" t="s">
        <v>990</v>
      </c>
      <c r="G8" s="112" t="s">
        <v>571</v>
      </c>
      <c r="H8" s="113" t="s">
        <v>869</v>
      </c>
      <c r="I8" s="117"/>
      <c r="J8" s="117"/>
      <c r="K8" s="118"/>
      <c r="N8" s="151" t="s">
        <v>539</v>
      </c>
      <c r="O8" s="136" t="s">
        <v>878</v>
      </c>
      <c r="P8" s="136" t="s">
        <v>166</v>
      </c>
      <c r="Q8" s="136" t="s">
        <v>489</v>
      </c>
      <c r="R8" s="56"/>
      <c r="S8" s="80" t="s">
        <v>247</v>
      </c>
      <c r="T8" s="153" t="s">
        <v>488</v>
      </c>
      <c r="U8" s="56"/>
      <c r="V8" s="56"/>
      <c r="W8" s="56"/>
      <c r="X8" s="56"/>
      <c r="Y8" s="53"/>
      <c r="Z8" s="136"/>
    </row>
    <row r="9" spans="1:28" ht="30" customHeight="1" x14ac:dyDescent="0.2">
      <c r="B9" s="185"/>
      <c r="C9" s="119" t="s">
        <v>818</v>
      </c>
      <c r="D9" s="112" t="s">
        <v>960</v>
      </c>
      <c r="E9" s="112"/>
      <c r="F9" s="119" t="s">
        <v>1026</v>
      </c>
      <c r="G9" s="112" t="s">
        <v>611</v>
      </c>
      <c r="H9" s="113" t="s">
        <v>961</v>
      </c>
      <c r="I9" s="121"/>
      <c r="J9" s="120"/>
      <c r="K9" s="118"/>
      <c r="M9" s="6"/>
      <c r="N9" s="150"/>
      <c r="O9" s="136" t="s">
        <v>895</v>
      </c>
      <c r="P9" s="136" t="s">
        <v>175</v>
      </c>
      <c r="Q9" s="136" t="s">
        <v>176</v>
      </c>
      <c r="R9" s="56"/>
      <c r="S9" s="136" t="s">
        <v>642</v>
      </c>
      <c r="T9" s="136" t="s">
        <v>490</v>
      </c>
      <c r="U9" s="56"/>
      <c r="V9" s="80" t="s">
        <v>407</v>
      </c>
      <c r="W9" s="153" t="s">
        <v>488</v>
      </c>
      <c r="X9" s="153" t="s">
        <v>395</v>
      </c>
      <c r="Y9" s="53"/>
      <c r="Z9" s="136"/>
      <c r="AA9" s="6"/>
      <c r="AB9" s="6"/>
    </row>
    <row r="10" spans="1:28" ht="30" customHeight="1" x14ac:dyDescent="0.2">
      <c r="B10" s="185"/>
      <c r="C10" s="122"/>
      <c r="D10" s="112" t="s">
        <v>988</v>
      </c>
      <c r="E10" s="117"/>
      <c r="F10" s="123"/>
      <c r="G10" s="112" t="s">
        <v>638</v>
      </c>
      <c r="H10" s="120"/>
      <c r="I10" s="120"/>
      <c r="J10" s="120"/>
      <c r="K10" s="118"/>
      <c r="M10" s="6"/>
      <c r="N10" s="150"/>
      <c r="O10" s="136" t="s">
        <v>648</v>
      </c>
      <c r="P10" s="136" t="s">
        <v>79</v>
      </c>
      <c r="Q10" s="136" t="s">
        <v>80</v>
      </c>
      <c r="R10" s="56"/>
      <c r="S10" s="136" t="s">
        <v>863</v>
      </c>
      <c r="T10" s="136" t="s">
        <v>367</v>
      </c>
      <c r="U10" s="84"/>
      <c r="V10" s="142" t="s">
        <v>16</v>
      </c>
      <c r="W10" s="142" t="s">
        <v>105</v>
      </c>
      <c r="X10" s="142" t="s">
        <v>583</v>
      </c>
      <c r="Y10" s="140"/>
      <c r="Z10" s="84"/>
      <c r="AA10" s="6"/>
      <c r="AB10" s="6"/>
    </row>
    <row r="11" spans="1:28" ht="30" customHeight="1" x14ac:dyDescent="0.2">
      <c r="B11" s="185"/>
      <c r="C11" s="120"/>
      <c r="D11" s="124"/>
      <c r="E11" s="120"/>
      <c r="F11" s="120"/>
      <c r="G11" s="117"/>
      <c r="H11" s="120"/>
      <c r="I11" s="120"/>
      <c r="J11" s="120"/>
      <c r="K11" s="118"/>
      <c r="M11" s="6"/>
      <c r="N11" s="150"/>
      <c r="O11" s="137"/>
      <c r="P11" s="138"/>
      <c r="Q11" s="138"/>
      <c r="R11" s="56"/>
      <c r="S11" s="136" t="s">
        <v>859</v>
      </c>
      <c r="T11" s="136" t="s">
        <v>163</v>
      </c>
      <c r="U11" s="84"/>
      <c r="V11" s="142"/>
      <c r="W11" s="142"/>
      <c r="X11" s="142"/>
      <c r="Y11" s="140"/>
      <c r="Z11" s="84"/>
      <c r="AA11" s="6"/>
      <c r="AB11" s="6"/>
    </row>
    <row r="12" spans="1:28" ht="30" customHeight="1" x14ac:dyDescent="0.2">
      <c r="A12" s="5"/>
      <c r="B12" s="185"/>
      <c r="C12" s="120"/>
      <c r="D12" s="117"/>
      <c r="E12" s="120"/>
      <c r="F12" s="120"/>
      <c r="G12" s="120"/>
      <c r="H12" s="120"/>
      <c r="I12" s="120"/>
      <c r="J12" s="120"/>
      <c r="K12" s="118"/>
      <c r="M12" s="6"/>
      <c r="N12" s="56"/>
      <c r="O12" s="56"/>
      <c r="P12" s="86"/>
      <c r="Q12" s="56"/>
      <c r="R12" s="56"/>
      <c r="S12" s="85"/>
      <c r="T12" s="137"/>
      <c r="U12" s="84"/>
      <c r="V12" s="84"/>
      <c r="W12" s="84"/>
      <c r="X12" s="84"/>
      <c r="Y12" s="140"/>
      <c r="Z12" s="84"/>
      <c r="AA12" s="6"/>
      <c r="AB12" s="6"/>
    </row>
    <row r="13" spans="1:28" ht="30" customHeight="1" x14ac:dyDescent="0.2">
      <c r="A13" s="5"/>
      <c r="B13" s="186"/>
      <c r="C13" s="125"/>
      <c r="D13" s="125"/>
      <c r="E13" s="125"/>
      <c r="F13" s="125"/>
      <c r="G13" s="125"/>
      <c r="H13" s="125"/>
      <c r="I13" s="125"/>
      <c r="J13" s="125"/>
      <c r="K13" s="126"/>
      <c r="M13" s="6"/>
      <c r="N13" s="80" t="s">
        <v>392</v>
      </c>
      <c r="O13" s="153" t="s">
        <v>395</v>
      </c>
      <c r="P13" s="153" t="s">
        <v>396</v>
      </c>
      <c r="Q13" s="153" t="s">
        <v>488</v>
      </c>
      <c r="R13" s="56"/>
      <c r="S13" s="56"/>
      <c r="T13" s="84"/>
      <c r="U13" s="56"/>
      <c r="V13" s="80" t="s">
        <v>442</v>
      </c>
      <c r="W13" s="153" t="s">
        <v>488</v>
      </c>
      <c r="X13" s="153" t="s">
        <v>395</v>
      </c>
      <c r="Y13" s="53"/>
      <c r="Z13" s="80" t="s">
        <v>448</v>
      </c>
      <c r="AA13" s="6"/>
      <c r="AB13" s="6"/>
    </row>
    <row r="14" spans="1:28" ht="30" customHeight="1" thickBot="1" x14ac:dyDescent="0.25">
      <c r="A14" s="5"/>
      <c r="B14" s="131" t="s">
        <v>340</v>
      </c>
      <c r="C14" s="127"/>
      <c r="D14" s="128"/>
      <c r="E14" s="128"/>
      <c r="F14" s="128"/>
      <c r="G14" s="128"/>
      <c r="H14" s="128"/>
      <c r="I14" s="128"/>
      <c r="J14" s="129"/>
      <c r="K14" s="130"/>
      <c r="N14" s="180" t="s">
        <v>343</v>
      </c>
      <c r="O14" s="136" t="s">
        <v>584</v>
      </c>
      <c r="P14" s="136" t="s">
        <v>134</v>
      </c>
      <c r="Q14" s="136" t="s">
        <v>135</v>
      </c>
      <c r="R14" s="56"/>
      <c r="S14" s="80" t="s">
        <v>263</v>
      </c>
      <c r="T14" s="153" t="s">
        <v>488</v>
      </c>
      <c r="U14" s="56"/>
      <c r="V14" s="136" t="s">
        <v>16</v>
      </c>
      <c r="W14" s="136" t="s">
        <v>42</v>
      </c>
      <c r="X14" s="136" t="s">
        <v>576</v>
      </c>
      <c r="Y14" s="53"/>
      <c r="Z14" s="136" t="s">
        <v>565</v>
      </c>
    </row>
    <row r="15" spans="1:28" ht="30" customHeight="1" thickBot="1" x14ac:dyDescent="0.25">
      <c r="A15" s="5"/>
      <c r="B15" s="106"/>
      <c r="C15" s="105"/>
      <c r="D15" s="105"/>
      <c r="E15" s="105"/>
      <c r="F15" s="105"/>
      <c r="G15" s="105"/>
      <c r="H15" s="105"/>
      <c r="I15" s="105"/>
      <c r="J15" s="105"/>
      <c r="K15" s="105"/>
      <c r="M15" s="6"/>
      <c r="N15" s="181"/>
      <c r="O15" s="136" t="s">
        <v>880</v>
      </c>
      <c r="P15" s="136" t="s">
        <v>102</v>
      </c>
      <c r="Q15" s="136" t="s">
        <v>103</v>
      </c>
      <c r="R15" s="56"/>
      <c r="S15" s="136" t="s">
        <v>743</v>
      </c>
      <c r="T15" s="136" t="s">
        <v>128</v>
      </c>
      <c r="U15" s="56"/>
      <c r="V15" s="136" t="s">
        <v>16</v>
      </c>
      <c r="W15" s="136" t="s">
        <v>72</v>
      </c>
      <c r="X15" s="136" t="s">
        <v>678</v>
      </c>
      <c r="Y15" s="53"/>
      <c r="Z15" s="136"/>
      <c r="AA15" s="6"/>
      <c r="AB15" s="6"/>
    </row>
    <row r="16" spans="1:28" ht="30" customHeight="1" x14ac:dyDescent="0.2">
      <c r="A16" s="5"/>
      <c r="B16" s="187" t="s">
        <v>240</v>
      </c>
      <c r="C16" s="75" t="s">
        <v>15</v>
      </c>
      <c r="D16" s="75" t="s">
        <v>46</v>
      </c>
      <c r="E16" s="75" t="s">
        <v>403</v>
      </c>
      <c r="F16" s="75" t="s">
        <v>44</v>
      </c>
      <c r="G16" s="75" t="s">
        <v>35</v>
      </c>
      <c r="H16" s="75" t="s">
        <v>121</v>
      </c>
      <c r="I16" s="75" t="s">
        <v>130</v>
      </c>
      <c r="J16" s="75" t="s">
        <v>32</v>
      </c>
      <c r="K16" s="79" t="s">
        <v>141</v>
      </c>
      <c r="M16" s="6"/>
      <c r="N16" s="182" t="s">
        <v>344</v>
      </c>
      <c r="O16" s="136" t="s">
        <v>1014</v>
      </c>
      <c r="P16" s="136" t="s">
        <v>234</v>
      </c>
      <c r="Q16" s="136" t="s">
        <v>103</v>
      </c>
      <c r="R16" s="56"/>
      <c r="S16" s="136" t="s">
        <v>723</v>
      </c>
      <c r="T16" s="136" t="s">
        <v>128</v>
      </c>
      <c r="U16" s="56"/>
      <c r="V16" s="136" t="s">
        <v>5</v>
      </c>
      <c r="W16" s="136" t="s">
        <v>171</v>
      </c>
      <c r="X16" s="136" t="s">
        <v>886</v>
      </c>
      <c r="Y16" s="54"/>
      <c r="Z16" s="136"/>
      <c r="AA16" s="6"/>
      <c r="AB16" s="6"/>
    </row>
    <row r="17" spans="1:48" ht="30" customHeight="1" x14ac:dyDescent="0.2">
      <c r="A17" s="5"/>
      <c r="B17" s="188"/>
      <c r="C17" s="113" t="s">
        <v>554</v>
      </c>
      <c r="D17" s="112" t="s">
        <v>787</v>
      </c>
      <c r="E17" s="122" t="s">
        <v>577</v>
      </c>
      <c r="F17" s="113" t="s">
        <v>831</v>
      </c>
      <c r="G17" s="112" t="s">
        <v>585</v>
      </c>
      <c r="H17" s="122" t="s">
        <v>756</v>
      </c>
      <c r="I17" s="122"/>
      <c r="J17" s="113"/>
      <c r="K17" s="132"/>
      <c r="M17" s="6"/>
      <c r="N17" s="183"/>
      <c r="O17" s="136" t="s">
        <v>968</v>
      </c>
      <c r="P17" s="136" t="s">
        <v>227</v>
      </c>
      <c r="Q17" s="136" t="s">
        <v>163</v>
      </c>
      <c r="R17" s="56"/>
      <c r="S17" s="136" t="s">
        <v>641</v>
      </c>
      <c r="T17" s="136" t="s">
        <v>52</v>
      </c>
      <c r="U17" s="56"/>
      <c r="V17" s="136" t="s">
        <v>5</v>
      </c>
      <c r="W17" s="136" t="s">
        <v>231</v>
      </c>
      <c r="X17" s="136" t="s">
        <v>606</v>
      </c>
      <c r="Y17" s="54"/>
      <c r="Z17" s="89"/>
      <c r="AA17" s="6"/>
      <c r="AB17" s="6"/>
    </row>
    <row r="18" spans="1:48" ht="30" customHeight="1" x14ac:dyDescent="0.2">
      <c r="A18" s="5"/>
      <c r="B18" s="188"/>
      <c r="C18" s="113" t="s">
        <v>633</v>
      </c>
      <c r="D18" s="112" t="s">
        <v>877</v>
      </c>
      <c r="E18" s="122" t="s">
        <v>637</v>
      </c>
      <c r="F18" s="113" t="s">
        <v>896</v>
      </c>
      <c r="G18" s="112" t="s">
        <v>591</v>
      </c>
      <c r="H18" s="122" t="s">
        <v>792</v>
      </c>
      <c r="I18" s="122"/>
      <c r="J18" s="122"/>
      <c r="K18" s="118"/>
      <c r="M18" s="6"/>
      <c r="N18" s="87"/>
      <c r="O18" s="87"/>
      <c r="P18" s="87"/>
      <c r="Q18" s="87"/>
      <c r="R18" s="84"/>
      <c r="S18" s="109"/>
      <c r="T18" s="85"/>
      <c r="U18" s="56"/>
      <c r="V18" s="136"/>
      <c r="W18" s="136"/>
      <c r="X18" s="136"/>
      <c r="Y18" s="54"/>
      <c r="Z18" s="89"/>
      <c r="AA18" s="6"/>
      <c r="AB18" s="6"/>
    </row>
    <row r="19" spans="1:48" ht="30" customHeight="1" x14ac:dyDescent="0.2">
      <c r="A19" s="5"/>
      <c r="B19" s="188"/>
      <c r="C19" s="120"/>
      <c r="D19" s="112" t="s">
        <v>879</v>
      </c>
      <c r="E19" s="122" t="s">
        <v>823</v>
      </c>
      <c r="F19" s="120"/>
      <c r="G19" s="112" t="s">
        <v>715</v>
      </c>
      <c r="H19" s="133" t="s">
        <v>1008</v>
      </c>
      <c r="I19" s="124"/>
      <c r="J19" s="124"/>
      <c r="K19" s="118"/>
      <c r="M19" s="6"/>
      <c r="N19" s="84"/>
      <c r="O19" s="84"/>
      <c r="P19" s="84"/>
      <c r="Q19" s="84"/>
      <c r="R19" s="84"/>
      <c r="S19" s="109"/>
      <c r="T19" s="85"/>
      <c r="U19" s="108"/>
      <c r="V19" s="85"/>
      <c r="W19" s="85"/>
      <c r="X19" s="85"/>
      <c r="Y19" s="54"/>
      <c r="Z19" s="80" t="s">
        <v>527</v>
      </c>
      <c r="AA19" s="6"/>
      <c r="AB19" s="6"/>
    </row>
    <row r="20" spans="1:48" ht="30" customHeight="1" x14ac:dyDescent="0.2">
      <c r="A20" s="5"/>
      <c r="B20" s="188"/>
      <c r="C20" s="120"/>
      <c r="D20" s="134"/>
      <c r="E20" s="122" t="s">
        <v>840</v>
      </c>
      <c r="F20" s="120"/>
      <c r="G20" s="112" t="s">
        <v>797</v>
      </c>
      <c r="H20" s="135"/>
      <c r="I20" s="120"/>
      <c r="J20" s="120"/>
      <c r="K20" s="118"/>
      <c r="M20" s="6"/>
      <c r="N20" s="104" t="s">
        <v>393</v>
      </c>
      <c r="O20" s="153" t="s">
        <v>443</v>
      </c>
      <c r="P20" s="153" t="s">
        <v>444</v>
      </c>
      <c r="Q20" s="153" t="s">
        <v>445</v>
      </c>
      <c r="R20" s="84"/>
      <c r="S20" s="84"/>
      <c r="T20" s="89"/>
      <c r="U20" s="56"/>
      <c r="V20" s="84"/>
      <c r="W20" s="84"/>
      <c r="X20" s="143"/>
      <c r="Y20" s="54"/>
      <c r="Z20" s="136" t="s">
        <v>746</v>
      </c>
      <c r="AA20" s="6"/>
      <c r="AB20" s="6"/>
    </row>
    <row r="21" spans="1:48" ht="30" customHeight="1" x14ac:dyDescent="0.2">
      <c r="A21" s="5"/>
      <c r="B21" s="188"/>
      <c r="C21" s="120"/>
      <c r="D21" s="134"/>
      <c r="E21" s="122" t="s">
        <v>949</v>
      </c>
      <c r="F21" s="120"/>
      <c r="G21" s="117"/>
      <c r="H21" s="120"/>
      <c r="I21" s="120"/>
      <c r="J21" s="120"/>
      <c r="K21" s="118"/>
      <c r="M21" s="91"/>
      <c r="N21" s="145" t="s">
        <v>352</v>
      </c>
      <c r="O21" s="136" t="s">
        <v>355</v>
      </c>
      <c r="P21" s="136" t="s">
        <v>365</v>
      </c>
      <c r="Q21" s="146" t="s">
        <v>382</v>
      </c>
      <c r="R21" s="84"/>
      <c r="S21" s="80" t="s">
        <v>404</v>
      </c>
      <c r="T21" s="153" t="s">
        <v>488</v>
      </c>
      <c r="U21" s="56"/>
      <c r="V21" s="80" t="s">
        <v>388</v>
      </c>
      <c r="W21" s="153" t="s">
        <v>488</v>
      </c>
      <c r="X21" s="153" t="s">
        <v>395</v>
      </c>
      <c r="Y21" s="54"/>
      <c r="Z21" s="136"/>
      <c r="AA21" s="6"/>
      <c r="AB21" s="6"/>
    </row>
    <row r="22" spans="1:48" s="4" customFormat="1" ht="30" customHeight="1" x14ac:dyDescent="0.2">
      <c r="B22" s="189"/>
      <c r="C22" s="125"/>
      <c r="D22" s="125"/>
      <c r="E22" s="125"/>
      <c r="F22" s="125"/>
      <c r="G22" s="125"/>
      <c r="H22" s="125"/>
      <c r="I22" s="125"/>
      <c r="J22" s="125"/>
      <c r="K22" s="126"/>
      <c r="M22" s="84"/>
      <c r="N22" s="145" t="s">
        <v>587</v>
      </c>
      <c r="O22" s="136" t="s">
        <v>596</v>
      </c>
      <c r="P22" s="136" t="s">
        <v>706</v>
      </c>
      <c r="Q22" s="146" t="s">
        <v>974</v>
      </c>
      <c r="R22" s="84"/>
      <c r="S22" s="136" t="s">
        <v>773</v>
      </c>
      <c r="T22" s="136" t="s">
        <v>128</v>
      </c>
      <c r="U22" s="84"/>
      <c r="V22" s="136" t="s">
        <v>16</v>
      </c>
      <c r="W22" s="136" t="s">
        <v>347</v>
      </c>
      <c r="X22" s="136" t="s">
        <v>903</v>
      </c>
      <c r="Y22" s="89"/>
      <c r="Z22" s="136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</row>
    <row r="23" spans="1:48" s="57" customFormat="1" ht="30" customHeight="1" thickBot="1" x14ac:dyDescent="0.25">
      <c r="B23" s="131" t="s">
        <v>340</v>
      </c>
      <c r="C23" s="127"/>
      <c r="D23" s="128"/>
      <c r="E23" s="128"/>
      <c r="F23" s="128"/>
      <c r="G23" s="128"/>
      <c r="H23" s="128"/>
      <c r="I23" s="128"/>
      <c r="J23" s="129"/>
      <c r="K23" s="130"/>
      <c r="M23" s="84"/>
      <c r="N23" s="84"/>
      <c r="O23" s="84"/>
      <c r="P23" s="84"/>
      <c r="Q23" s="84"/>
      <c r="R23" s="84"/>
      <c r="S23" s="136" t="s">
        <v>665</v>
      </c>
      <c r="T23" s="136" t="s">
        <v>26</v>
      </c>
      <c r="U23" s="84"/>
      <c r="V23" s="136"/>
      <c r="W23" s="136"/>
      <c r="X23" s="136"/>
      <c r="Y23" s="89"/>
      <c r="Z23" s="89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</row>
    <row r="24" spans="1:48" s="57" customFormat="1" ht="27" customHeight="1" x14ac:dyDescent="0.2">
      <c r="A24" s="152"/>
      <c r="B24" s="152"/>
      <c r="C24" s="152"/>
      <c r="D24" s="152"/>
      <c r="E24" s="152"/>
      <c r="F24" s="152"/>
      <c r="G24" s="152"/>
      <c r="H24" s="152"/>
      <c r="I24" s="152"/>
      <c r="J24" s="152"/>
      <c r="K24" s="152"/>
      <c r="L24" s="152"/>
      <c r="M24" s="84"/>
      <c r="N24" s="84"/>
      <c r="O24" s="84"/>
      <c r="P24" s="84"/>
      <c r="Q24" s="84"/>
      <c r="R24" s="84"/>
      <c r="S24" s="136" t="s">
        <v>719</v>
      </c>
      <c r="T24" s="136" t="s">
        <v>123</v>
      </c>
      <c r="U24" s="84"/>
      <c r="V24" s="84"/>
      <c r="W24" s="84"/>
      <c r="X24" s="84"/>
      <c r="Y24" s="140"/>
      <c r="Z24" s="140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6"/>
      <c r="AT24" s="56"/>
      <c r="AU24" s="56"/>
      <c r="AV24" s="56"/>
    </row>
    <row r="25" spans="1:48" s="56" customFormat="1" ht="27" customHeight="1" x14ac:dyDescent="0.2">
      <c r="M25" s="84"/>
      <c r="N25" s="84"/>
      <c r="O25" s="84"/>
      <c r="P25" s="84"/>
      <c r="Q25" s="84"/>
      <c r="R25" s="89"/>
      <c r="S25" s="136"/>
      <c r="T25" s="136"/>
      <c r="U25" s="84"/>
      <c r="V25" s="84"/>
      <c r="W25" s="84"/>
      <c r="X25" s="144"/>
      <c r="Y25" s="140"/>
      <c r="Z25" s="140"/>
    </row>
    <row r="26" spans="1:48" s="56" customFormat="1" ht="27" customHeight="1" x14ac:dyDescent="0.2">
      <c r="M26" s="84"/>
      <c r="N26" s="89"/>
      <c r="O26" s="84"/>
      <c r="P26" s="84"/>
      <c r="Q26" s="81"/>
      <c r="R26" s="84"/>
      <c r="S26" s="84"/>
      <c r="T26" s="84"/>
      <c r="U26" s="84"/>
      <c r="V26" s="84"/>
      <c r="W26" s="84"/>
      <c r="X26" s="84"/>
      <c r="Y26" s="84"/>
      <c r="Z26" s="84"/>
    </row>
    <row r="27" spans="1:48" s="56" customFormat="1" ht="27" customHeight="1" x14ac:dyDescent="0.2">
      <c r="N27" s="54"/>
      <c r="Q27" s="81"/>
      <c r="T27" s="84"/>
    </row>
    <row r="28" spans="1:48" s="56" customFormat="1" ht="27" customHeight="1" x14ac:dyDescent="0.2">
      <c r="N28" s="54"/>
      <c r="Q28" s="81"/>
      <c r="R28" s="84"/>
      <c r="S28" s="84"/>
      <c r="T28" s="84"/>
    </row>
    <row r="29" spans="1:48" s="56" customFormat="1" ht="27" customHeight="1" x14ac:dyDescent="0.2">
      <c r="N29" s="54"/>
      <c r="O29" s="55"/>
      <c r="P29" s="55"/>
    </row>
    <row r="30" spans="1:48" s="56" customFormat="1" ht="27" customHeight="1" x14ac:dyDescent="0.2">
      <c r="N30" s="54"/>
    </row>
    <row r="31" spans="1:48" s="56" customFormat="1" ht="27" customHeight="1" x14ac:dyDescent="0.2">
      <c r="N31" s="54"/>
    </row>
    <row r="32" spans="1:48" s="56" customFormat="1" ht="27" customHeight="1" x14ac:dyDescent="0.2">
      <c r="N32" s="54"/>
    </row>
    <row r="33" spans="1:16" s="56" customFormat="1" ht="27" customHeight="1" x14ac:dyDescent="0.2">
      <c r="N33" s="54"/>
    </row>
    <row r="34" spans="1:16" s="56" customFormat="1" ht="27" customHeight="1" x14ac:dyDescent="0.2">
      <c r="N34" s="55"/>
      <c r="O34" s="55"/>
    </row>
    <row r="35" spans="1:16" s="56" customFormat="1" ht="27" customHeight="1" x14ac:dyDescent="0.2">
      <c r="N35" s="55"/>
      <c r="O35" s="55"/>
    </row>
    <row r="36" spans="1:16" s="56" customFormat="1" ht="27" customHeight="1" x14ac:dyDescent="0.2">
      <c r="N36" s="55"/>
      <c r="O36" s="55"/>
    </row>
    <row r="37" spans="1:16" s="56" customFormat="1" ht="27" customHeight="1" x14ac:dyDescent="0.2">
      <c r="N37" s="55"/>
      <c r="O37" s="55"/>
    </row>
    <row r="38" spans="1:16" s="56" customFormat="1" ht="27" customHeight="1" x14ac:dyDescent="0.2">
      <c r="N38" s="55"/>
      <c r="O38" s="55"/>
    </row>
    <row r="39" spans="1:16" s="56" customFormat="1" ht="27" customHeight="1" x14ac:dyDescent="0.2">
      <c r="N39" s="55"/>
      <c r="O39" s="55"/>
    </row>
    <row r="40" spans="1:16" s="56" customFormat="1" ht="27" customHeight="1" x14ac:dyDescent="0.2">
      <c r="N40" s="55"/>
      <c r="O40" s="55"/>
    </row>
    <row r="41" spans="1:16" s="56" customFormat="1" ht="27" customHeight="1" x14ac:dyDescent="0.2">
      <c r="N41" s="55"/>
      <c r="O41" s="55"/>
    </row>
    <row r="42" spans="1:16" s="56" customFormat="1" ht="27" customHeight="1" x14ac:dyDescent="0.2">
      <c r="N42" s="54"/>
      <c r="O42" s="55"/>
      <c r="P42" s="55"/>
    </row>
    <row r="43" spans="1:16" s="56" customFormat="1" ht="27" customHeight="1" x14ac:dyDescent="0.2">
      <c r="N43" s="54"/>
      <c r="O43" s="55"/>
      <c r="P43" s="55"/>
    </row>
    <row r="44" spans="1:16" s="56" customFormat="1" ht="27" customHeight="1" x14ac:dyDescent="0.2">
      <c r="E44" s="92"/>
      <c r="F44" s="84"/>
      <c r="G44" s="83"/>
      <c r="K44" s="64"/>
      <c r="L44" s="53"/>
      <c r="N44" s="54"/>
      <c r="O44" s="55"/>
      <c r="P44" s="55"/>
    </row>
    <row r="45" spans="1:16" s="56" customFormat="1" ht="27" customHeight="1" x14ac:dyDescent="0.2">
      <c r="E45" s="81"/>
      <c r="F45" s="84"/>
      <c r="G45" s="83"/>
      <c r="K45" s="38"/>
      <c r="L45" s="53"/>
      <c r="N45" s="54"/>
      <c r="O45" s="55"/>
      <c r="P45" s="55"/>
    </row>
    <row r="46" spans="1:16" s="56" customFormat="1" ht="27" customHeight="1" x14ac:dyDescent="0.2">
      <c r="A46" s="84"/>
      <c r="B46" s="84"/>
      <c r="C46" s="84"/>
      <c r="D46" s="84"/>
      <c r="E46" s="81"/>
      <c r="F46" s="91"/>
      <c r="G46" s="84"/>
      <c r="H46" s="93"/>
      <c r="I46" s="84"/>
      <c r="J46" s="84"/>
      <c r="K46" s="38"/>
      <c r="L46" s="53"/>
      <c r="N46" s="54"/>
      <c r="O46" s="55"/>
      <c r="P46" s="55"/>
    </row>
    <row r="47" spans="1:16" s="56" customFormat="1" ht="27" customHeight="1" x14ac:dyDescent="0.2">
      <c r="A47" s="88"/>
      <c r="B47" s="90"/>
      <c r="C47" s="94"/>
      <c r="D47" s="94"/>
      <c r="E47" s="81"/>
      <c r="F47" s="84"/>
      <c r="G47" s="93"/>
      <c r="H47" s="93"/>
      <c r="I47" s="84"/>
      <c r="J47" s="84"/>
      <c r="K47" s="63"/>
      <c r="L47" s="53"/>
      <c r="N47" s="54"/>
      <c r="O47" s="55"/>
      <c r="P47" s="55"/>
    </row>
    <row r="48" spans="1:16" s="56" customFormat="1" ht="27" customHeight="1" x14ac:dyDescent="0.2">
      <c r="A48" s="84"/>
      <c r="B48" s="84"/>
      <c r="C48" s="84"/>
      <c r="D48" s="84"/>
      <c r="E48" s="95"/>
      <c r="F48" s="84"/>
      <c r="G48" s="93"/>
      <c r="H48" s="84"/>
      <c r="I48" s="84"/>
      <c r="J48" s="84"/>
      <c r="K48" s="38"/>
      <c r="L48" s="53"/>
      <c r="N48" s="54"/>
      <c r="O48" s="55"/>
      <c r="P48" s="55"/>
    </row>
    <row r="49" spans="1:16" s="56" customFormat="1" ht="27" customHeight="1" x14ac:dyDescent="0.2">
      <c r="A49" s="84"/>
      <c r="B49" s="84"/>
      <c r="C49" s="84"/>
      <c r="D49" s="84"/>
      <c r="E49" s="95"/>
      <c r="F49" s="84"/>
      <c r="G49" s="84"/>
      <c r="H49" s="84"/>
      <c r="I49" s="84"/>
      <c r="J49" s="84"/>
      <c r="K49" s="58"/>
      <c r="L49" s="53"/>
      <c r="N49" s="54"/>
      <c r="O49" s="55"/>
      <c r="P49" s="55"/>
    </row>
    <row r="50" spans="1:16" s="61" customFormat="1" ht="27" customHeight="1" x14ac:dyDescent="0.2">
      <c r="A50" s="96"/>
      <c r="B50" s="96"/>
      <c r="C50" s="96"/>
      <c r="D50" s="96"/>
      <c r="E50" s="97"/>
      <c r="F50" s="84"/>
      <c r="G50" s="84"/>
      <c r="H50" s="98"/>
      <c r="I50" s="84"/>
      <c r="J50" s="84"/>
      <c r="K50" s="53"/>
      <c r="L50" s="53"/>
      <c r="N50" s="60"/>
      <c r="O50" s="60"/>
      <c r="P50" s="60"/>
    </row>
    <row r="51" spans="1:16" s="61" customFormat="1" ht="27" customHeight="1" x14ac:dyDescent="0.25">
      <c r="A51" s="96"/>
      <c r="B51" s="96"/>
      <c r="C51" s="96"/>
      <c r="D51" s="96"/>
      <c r="E51" s="97"/>
      <c r="F51" s="96"/>
      <c r="G51" s="98"/>
      <c r="H51" s="98"/>
      <c r="I51" s="96"/>
      <c r="J51" s="99"/>
      <c r="K51" s="62"/>
      <c r="L51" s="60"/>
      <c r="N51" s="60"/>
      <c r="O51" s="60"/>
      <c r="P51" s="60"/>
    </row>
    <row r="52" spans="1:16" s="61" customFormat="1" ht="27" customHeight="1" x14ac:dyDescent="0.25">
      <c r="A52" s="96"/>
      <c r="B52" s="96"/>
      <c r="C52" s="96"/>
      <c r="D52" s="96"/>
      <c r="E52" s="97"/>
      <c r="F52" s="100"/>
      <c r="G52" s="98"/>
      <c r="H52" s="96"/>
      <c r="I52" s="96"/>
      <c r="J52" s="99"/>
      <c r="K52" s="62"/>
      <c r="L52" s="60"/>
      <c r="N52" s="60"/>
      <c r="O52" s="60"/>
      <c r="P52" s="60"/>
    </row>
    <row r="53" spans="1:16" s="61" customFormat="1" ht="22.5" customHeight="1" x14ac:dyDescent="0.25">
      <c r="A53" s="96"/>
      <c r="B53" s="96"/>
      <c r="C53" s="96"/>
      <c r="D53" s="96"/>
      <c r="E53" s="97"/>
      <c r="F53" s="100"/>
      <c r="G53" s="96"/>
      <c r="H53" s="96"/>
      <c r="I53" s="101"/>
      <c r="J53" s="102"/>
      <c r="K53" s="62"/>
      <c r="L53" s="60"/>
      <c r="N53" s="60"/>
      <c r="O53" s="60"/>
      <c r="P53" s="60"/>
    </row>
    <row r="54" spans="1:16" s="61" customFormat="1" ht="22.5" customHeight="1" x14ac:dyDescent="0.25">
      <c r="A54" s="96"/>
      <c r="B54" s="96"/>
      <c r="C54" s="96"/>
      <c r="D54" s="96"/>
      <c r="E54" s="97"/>
      <c r="F54" s="97"/>
      <c r="G54" s="96"/>
      <c r="H54" s="96"/>
      <c r="I54" s="96"/>
      <c r="J54" s="102"/>
      <c r="K54" s="62"/>
      <c r="L54" s="60"/>
      <c r="N54" s="60"/>
      <c r="O54" s="60"/>
      <c r="P54" s="60"/>
    </row>
    <row r="55" spans="1:16" s="56" customFormat="1" ht="12" x14ac:dyDescent="0.2">
      <c r="A55" s="84"/>
      <c r="B55" s="84"/>
      <c r="C55" s="84"/>
      <c r="D55" s="84"/>
      <c r="E55" s="82"/>
      <c r="F55" s="97"/>
      <c r="G55" s="96"/>
      <c r="H55" s="84"/>
      <c r="I55" s="96"/>
      <c r="J55" s="95"/>
      <c r="K55" s="59"/>
      <c r="L55" s="55"/>
      <c r="N55" s="55"/>
      <c r="O55" s="55"/>
      <c r="P55" s="55"/>
    </row>
    <row r="56" spans="1:16" s="56" customFormat="1" ht="15" customHeight="1" x14ac:dyDescent="0.2">
      <c r="A56" s="84"/>
      <c r="B56" s="84"/>
      <c r="C56" s="84"/>
      <c r="D56" s="84"/>
      <c r="E56" s="82"/>
      <c r="F56" s="82"/>
      <c r="G56" s="84"/>
      <c r="H56" s="103"/>
      <c r="I56" s="84"/>
      <c r="J56" s="82"/>
      <c r="K56" s="59"/>
      <c r="L56" s="55"/>
      <c r="N56" s="55"/>
      <c r="O56" s="55"/>
      <c r="P56" s="55"/>
    </row>
    <row r="57" spans="1:16" s="56" customFormat="1" ht="12" x14ac:dyDescent="0.2">
      <c r="A57" s="84"/>
      <c r="B57" s="82"/>
      <c r="C57" s="82"/>
      <c r="D57" s="82"/>
      <c r="E57" s="82"/>
      <c r="F57" s="82"/>
      <c r="G57" s="103"/>
      <c r="H57" s="103"/>
      <c r="I57" s="103"/>
      <c r="J57" s="82"/>
      <c r="K57" s="57"/>
    </row>
    <row r="58" spans="1:16" s="56" customFormat="1" ht="12" x14ac:dyDescent="0.2">
      <c r="A58" s="84"/>
      <c r="B58" s="82"/>
      <c r="C58" s="82"/>
      <c r="D58" s="82"/>
      <c r="E58" s="82"/>
      <c r="F58" s="82"/>
      <c r="G58" s="103"/>
      <c r="H58" s="82"/>
      <c r="I58" s="103"/>
      <c r="J58" s="82"/>
      <c r="K58" s="52"/>
      <c r="L58" s="52"/>
    </row>
    <row r="59" spans="1:16" x14ac:dyDescent="0.2">
      <c r="A59" s="95"/>
      <c r="K59" s="52"/>
      <c r="L59" s="52"/>
    </row>
  </sheetData>
  <mergeCells count="6">
    <mergeCell ref="N14:N15"/>
    <mergeCell ref="N16:N17"/>
    <mergeCell ref="B6:B13"/>
    <mergeCell ref="B16:B22"/>
    <mergeCell ref="E1:F1"/>
    <mergeCell ref="A1:D1"/>
  </mergeCells>
  <printOptions horizontalCentered="1"/>
  <pageMargins left="0.39370078740157483" right="0.35433070866141736" top="0.27559055118110237" bottom="0.23622047244094491" header="0.19685039370078741" footer="0.19685039370078741"/>
  <pageSetup paperSize="9" scale="79" fitToWidth="2" orientation="landscape" r:id="rId1"/>
  <headerFooter alignWithMargins="0"/>
  <colBreaks count="1" manualBreakCount="1">
    <brk id="12" max="2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Actualiser">
                <anchor moveWithCells="1" sizeWithCells="1">
                  <from>
                    <xdr:col>8</xdr:col>
                    <xdr:colOff>904875</xdr:colOff>
                    <xdr:row>1</xdr:row>
                    <xdr:rowOff>85725</xdr:rowOff>
                  </from>
                  <to>
                    <xdr:col>10</xdr:col>
                    <xdr:colOff>209550</xdr:colOff>
                    <xdr:row>3</xdr:row>
                    <xdr:rowOff>95250</xdr:rowOff>
                  </to>
                </anchor>
              </controlPr>
            </control>
          </mc:Choice>
        </mc:AlternateContent>
      </controls>
    </mc:Choice>
  </mc:AlternateContent>
  <tableParts count="32"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  <tablePart r:id="rId35"/>
    <tablePart r:id="rId36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8" tint="0.59999389629810485"/>
    <pageSetUpPr fitToPage="1"/>
  </sheetPr>
  <dimension ref="A1:X26"/>
  <sheetViews>
    <sheetView showWhiteSpace="0" view="pageBreakPreview" zoomScaleNormal="60" zoomScaleSheetLayoutView="100" zoomScalePageLayoutView="60" workbookViewId="0">
      <selection activeCell="C5" sqref="C5:C9"/>
    </sheetView>
  </sheetViews>
  <sheetFormatPr baseColWidth="10" defaultColWidth="2.5703125" defaultRowHeight="12.75" x14ac:dyDescent="0.2"/>
  <cols>
    <col min="1" max="1" width="13.7109375" style="82" customWidth="1"/>
    <col min="2" max="9" width="15.7109375" style="82" customWidth="1"/>
    <col min="10" max="16384" width="2.5703125" style="5"/>
  </cols>
  <sheetData>
    <row r="1" spans="1:24" ht="12.75" customHeight="1" x14ac:dyDescent="0.2">
      <c r="A1" s="73"/>
      <c r="B1" s="73"/>
      <c r="C1" s="74"/>
      <c r="D1" s="74"/>
      <c r="E1" s="74"/>
      <c r="F1" s="74"/>
      <c r="G1" s="74"/>
      <c r="H1" s="74"/>
      <c r="I1" s="74"/>
    </row>
    <row r="2" spans="1:24" x14ac:dyDescent="0.2">
      <c r="A2" s="73"/>
      <c r="B2" s="73"/>
      <c r="C2" s="73"/>
      <c r="D2" s="73"/>
      <c r="E2" s="73"/>
      <c r="F2" s="73"/>
      <c r="G2" s="73"/>
      <c r="H2" s="73"/>
      <c r="I2" s="73"/>
    </row>
    <row r="3" spans="1:24" ht="21" customHeight="1" x14ac:dyDescent="0.2">
      <c r="A3" s="193" t="s">
        <v>534</v>
      </c>
      <c r="B3" s="194"/>
      <c r="C3" s="194"/>
      <c r="D3" s="195" t="str">
        <f>TEXT(LEFT(Extraction!$G$8,10),"jjjj jj mmmm aaaa")</f>
        <v>vendredi 12 août 2022</v>
      </c>
      <c r="E3" s="195"/>
      <c r="F3" s="195"/>
      <c r="G3" s="154"/>
      <c r="H3" s="155"/>
      <c r="I3" s="156"/>
    </row>
    <row r="4" spans="1:24" ht="35.1" customHeight="1" thickBot="1" x14ac:dyDescent="0.25"/>
    <row r="5" spans="1:24" ht="35.1" customHeight="1" x14ac:dyDescent="0.2">
      <c r="A5" s="187" t="s">
        <v>5</v>
      </c>
      <c r="B5" s="75" t="s">
        <v>15</v>
      </c>
      <c r="C5" s="76" t="s">
        <v>46</v>
      </c>
      <c r="D5" s="77" t="s">
        <v>403</v>
      </c>
      <c r="E5" s="76" t="s">
        <v>44</v>
      </c>
      <c r="F5" s="78" t="s">
        <v>35</v>
      </c>
      <c r="G5" s="76" t="s">
        <v>121</v>
      </c>
      <c r="H5" s="76" t="s">
        <v>130</v>
      </c>
      <c r="I5" s="79" t="s">
        <v>32</v>
      </c>
    </row>
    <row r="6" spans="1:24" ht="35.1" customHeight="1" x14ac:dyDescent="0.2">
      <c r="A6" s="188"/>
      <c r="B6" s="112" t="s">
        <v>669</v>
      </c>
      <c r="C6" s="112" t="s">
        <v>612</v>
      </c>
      <c r="D6" s="112" t="s">
        <v>693</v>
      </c>
      <c r="E6" s="112" t="s">
        <v>590</v>
      </c>
      <c r="F6" s="112" t="s">
        <v>649</v>
      </c>
      <c r="G6" s="113" t="s">
        <v>816</v>
      </c>
      <c r="H6" s="114"/>
      <c r="I6" s="116"/>
    </row>
    <row r="7" spans="1:24" ht="35.1" customHeight="1" x14ac:dyDescent="0.2">
      <c r="A7" s="188"/>
      <c r="B7" s="112" t="s">
        <v>759</v>
      </c>
      <c r="C7" s="112" t="s">
        <v>676</v>
      </c>
      <c r="D7" s="112" t="s">
        <v>819</v>
      </c>
      <c r="E7" s="112" t="s">
        <v>766</v>
      </c>
      <c r="F7" s="112" t="s">
        <v>798</v>
      </c>
      <c r="G7" s="157"/>
      <c r="H7" s="158"/>
      <c r="I7" s="159"/>
    </row>
    <row r="8" spans="1:24" ht="35.1" customHeight="1" x14ac:dyDescent="0.2">
      <c r="A8" s="188"/>
      <c r="B8" s="119" t="s">
        <v>862</v>
      </c>
      <c r="C8" s="112" t="s">
        <v>710</v>
      </c>
      <c r="D8" s="124"/>
      <c r="E8" s="163"/>
      <c r="F8" s="112" t="s">
        <v>810</v>
      </c>
      <c r="G8" s="157"/>
      <c r="H8" s="157"/>
      <c r="I8" s="159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</row>
    <row r="9" spans="1:24" ht="35.1" customHeight="1" x14ac:dyDescent="0.2">
      <c r="A9" s="188"/>
      <c r="B9" s="147"/>
      <c r="C9" s="112" t="s">
        <v>783</v>
      </c>
      <c r="D9" s="157"/>
      <c r="E9" s="162"/>
      <c r="F9" s="112" t="s">
        <v>1027</v>
      </c>
      <c r="G9" s="157"/>
      <c r="H9" s="157"/>
      <c r="I9" s="159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</row>
    <row r="10" spans="1:24" ht="35.1" customHeight="1" x14ac:dyDescent="0.2">
      <c r="A10" s="188"/>
      <c r="B10" s="157"/>
      <c r="C10" s="124"/>
      <c r="D10" s="157"/>
      <c r="E10" s="157"/>
      <c r="F10" s="157"/>
      <c r="G10" s="157"/>
      <c r="H10" s="157"/>
      <c r="I10" s="159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</row>
    <row r="11" spans="1:24" ht="34.5" customHeight="1" x14ac:dyDescent="0.2">
      <c r="A11" s="188"/>
      <c r="B11" s="157"/>
      <c r="C11" s="117"/>
      <c r="D11" s="157"/>
      <c r="E11" s="157"/>
      <c r="F11" s="157"/>
      <c r="G11" s="157"/>
      <c r="H11" s="157"/>
      <c r="I11" s="159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</row>
    <row r="12" spans="1:24" ht="34.5" customHeight="1" thickBot="1" x14ac:dyDescent="0.25">
      <c r="A12" s="196"/>
      <c r="B12" s="160"/>
      <c r="C12" s="160"/>
      <c r="D12" s="160"/>
      <c r="E12" s="160"/>
      <c r="F12" s="160"/>
      <c r="G12" s="160"/>
      <c r="H12" s="160"/>
      <c r="I12" s="161"/>
    </row>
    <row r="13" spans="1:24" ht="35.1" customHeight="1" thickBot="1" x14ac:dyDescent="0.25">
      <c r="A13" s="106"/>
      <c r="B13" s="105"/>
      <c r="C13" s="105"/>
      <c r="D13" s="105"/>
      <c r="E13" s="105"/>
      <c r="F13" s="105"/>
      <c r="G13" s="105"/>
      <c r="H13" s="105"/>
      <c r="I13" s="105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</row>
    <row r="14" spans="1:24" ht="35.1" customHeight="1" x14ac:dyDescent="0.2">
      <c r="A14" s="187" t="s">
        <v>240</v>
      </c>
      <c r="B14" s="75" t="s">
        <v>15</v>
      </c>
      <c r="C14" s="75" t="s">
        <v>46</v>
      </c>
      <c r="D14" s="75" t="s">
        <v>403</v>
      </c>
      <c r="E14" s="75" t="s">
        <v>44</v>
      </c>
      <c r="F14" s="75" t="s">
        <v>35</v>
      </c>
      <c r="G14" s="75" t="s">
        <v>121</v>
      </c>
      <c r="H14" s="75" t="s">
        <v>130</v>
      </c>
      <c r="I14" s="79" t="s">
        <v>32</v>
      </c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</row>
    <row r="15" spans="1:24" ht="35.1" customHeight="1" x14ac:dyDescent="0.2">
      <c r="A15" s="188"/>
      <c r="B15" s="113" t="s">
        <v>568</v>
      </c>
      <c r="C15" s="112" t="s">
        <v>639</v>
      </c>
      <c r="D15" s="122" t="s">
        <v>592</v>
      </c>
      <c r="E15" s="113" t="s">
        <v>613</v>
      </c>
      <c r="F15" s="112" t="s">
        <v>830</v>
      </c>
      <c r="G15" s="122" t="s">
        <v>709</v>
      </c>
      <c r="H15" s="122"/>
      <c r="I15" s="148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</row>
    <row r="16" spans="1:24" s="56" customFormat="1" ht="34.5" customHeight="1" x14ac:dyDescent="0.2">
      <c r="A16" s="188"/>
      <c r="B16" s="157"/>
      <c r="C16" s="112" t="s">
        <v>734</v>
      </c>
      <c r="D16" s="122" t="s">
        <v>779</v>
      </c>
      <c r="E16" s="113" t="s">
        <v>861</v>
      </c>
      <c r="F16" s="112" t="s">
        <v>902</v>
      </c>
      <c r="G16" s="164"/>
      <c r="H16" s="157"/>
      <c r="I16" s="159"/>
      <c r="J16" s="54"/>
      <c r="K16" s="55"/>
      <c r="L16" s="55"/>
    </row>
    <row r="17" spans="1:12" s="61" customFormat="1" ht="34.5" customHeight="1" thickBot="1" x14ac:dyDescent="0.3">
      <c r="A17" s="196"/>
      <c r="B17" s="160"/>
      <c r="C17" s="160"/>
      <c r="D17" s="160"/>
      <c r="E17" s="160"/>
      <c r="F17" s="160"/>
      <c r="G17" s="160"/>
      <c r="H17" s="160"/>
      <c r="I17" s="161"/>
      <c r="J17" s="60"/>
      <c r="K17" s="60"/>
      <c r="L17" s="60"/>
    </row>
    <row r="18" spans="1:12" s="61" customFormat="1" ht="27" customHeight="1" x14ac:dyDescent="0.25">
      <c r="A18" s="96"/>
      <c r="B18" s="96"/>
      <c r="C18" s="96"/>
      <c r="D18" s="96"/>
      <c r="E18" s="97"/>
      <c r="F18" s="96"/>
      <c r="G18" s="98"/>
      <c r="H18" s="98"/>
      <c r="I18" s="96"/>
      <c r="J18" s="60"/>
      <c r="K18" s="60"/>
      <c r="L18" s="60"/>
    </row>
    <row r="19" spans="1:12" s="61" customFormat="1" ht="27" customHeight="1" x14ac:dyDescent="0.25">
      <c r="A19" s="96"/>
      <c r="B19" s="96"/>
      <c r="C19" s="96"/>
      <c r="D19" s="96"/>
      <c r="E19" s="97"/>
      <c r="F19" s="100"/>
      <c r="G19" s="98"/>
      <c r="H19" s="96"/>
      <c r="I19" s="96"/>
      <c r="J19" s="60"/>
      <c r="K19" s="60"/>
      <c r="L19" s="60"/>
    </row>
    <row r="20" spans="1:12" s="61" customFormat="1" ht="22.5" customHeight="1" x14ac:dyDescent="0.25">
      <c r="A20" s="96"/>
      <c r="B20" s="96"/>
      <c r="C20" s="96"/>
      <c r="D20" s="96"/>
      <c r="E20" s="97"/>
      <c r="F20" s="100"/>
      <c r="G20" s="96"/>
      <c r="H20" s="96"/>
      <c r="I20" s="101"/>
      <c r="J20" s="60"/>
      <c r="K20" s="60"/>
      <c r="L20" s="60"/>
    </row>
    <row r="21" spans="1:12" s="61" customFormat="1" ht="22.5" customHeight="1" x14ac:dyDescent="0.25">
      <c r="A21" s="96"/>
      <c r="B21" s="96"/>
      <c r="C21" s="96"/>
      <c r="D21" s="96"/>
      <c r="E21" s="97"/>
      <c r="F21" s="97"/>
      <c r="G21" s="96"/>
      <c r="H21" s="96"/>
      <c r="I21" s="96"/>
      <c r="J21" s="60"/>
      <c r="K21" s="60"/>
      <c r="L21" s="60"/>
    </row>
    <row r="22" spans="1:12" s="56" customFormat="1" ht="12" x14ac:dyDescent="0.2">
      <c r="A22" s="84"/>
      <c r="B22" s="84"/>
      <c r="C22" s="84"/>
      <c r="D22" s="84"/>
      <c r="E22" s="82"/>
      <c r="F22" s="97"/>
      <c r="G22" s="96"/>
      <c r="H22" s="84"/>
      <c r="I22" s="96"/>
      <c r="J22" s="55"/>
      <c r="K22" s="55"/>
      <c r="L22" s="55"/>
    </row>
    <row r="23" spans="1:12" s="56" customFormat="1" ht="15" customHeight="1" x14ac:dyDescent="0.2">
      <c r="A23" s="84"/>
      <c r="B23" s="84"/>
      <c r="C23" s="84"/>
      <c r="D23" s="84"/>
      <c r="E23" s="82"/>
      <c r="F23" s="82"/>
      <c r="G23" s="84"/>
      <c r="H23" s="103"/>
      <c r="I23" s="84"/>
      <c r="J23" s="55"/>
      <c r="K23" s="55"/>
      <c r="L23" s="55"/>
    </row>
    <row r="24" spans="1:12" s="56" customFormat="1" ht="12" x14ac:dyDescent="0.2">
      <c r="A24" s="84"/>
      <c r="B24" s="82"/>
      <c r="C24" s="82"/>
      <c r="D24" s="82"/>
      <c r="E24" s="82"/>
      <c r="F24" s="82"/>
      <c r="G24" s="103"/>
      <c r="H24" s="103"/>
      <c r="I24" s="103"/>
    </row>
    <row r="25" spans="1:12" s="56" customFormat="1" ht="12" x14ac:dyDescent="0.2">
      <c r="A25" s="84"/>
      <c r="B25" s="82"/>
      <c r="C25" s="82"/>
      <c r="D25" s="82"/>
      <c r="E25" s="82"/>
      <c r="F25" s="82"/>
      <c r="G25" s="103"/>
      <c r="H25" s="82"/>
      <c r="I25" s="103"/>
    </row>
    <row r="26" spans="1:12" x14ac:dyDescent="0.2">
      <c r="A26" s="95"/>
    </row>
  </sheetData>
  <mergeCells count="4">
    <mergeCell ref="A3:C3"/>
    <mergeCell ref="D3:F3"/>
    <mergeCell ref="A14:A17"/>
    <mergeCell ref="A5:A12"/>
  </mergeCells>
  <printOptions horizontalCentered="1"/>
  <pageMargins left="0.39370078740157483" right="0.35433070866141736" top="0.27559055118110237" bottom="0.23622047244094491" header="0.19685039370078741" footer="0.19685039370078741"/>
  <pageSetup paperSize="9" scale="98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4" name="Button 3">
              <controlPr defaultSize="0" print="0" autoFill="0" autoPict="0" macro="[0]!Actualiser">
                <anchor moveWithCells="1" sizeWithCells="1">
                  <from>
                    <xdr:col>6</xdr:col>
                    <xdr:colOff>742950</xdr:colOff>
                    <xdr:row>1</xdr:row>
                    <xdr:rowOff>133350</xdr:rowOff>
                  </from>
                  <to>
                    <xdr:col>8</xdr:col>
                    <xdr:colOff>314325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6"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7" tint="0.59999389629810485"/>
  </sheetPr>
  <dimension ref="A1:J27"/>
  <sheetViews>
    <sheetView workbookViewId="0">
      <selection sqref="A1:J13"/>
    </sheetView>
  </sheetViews>
  <sheetFormatPr baseColWidth="10" defaultRowHeight="15" x14ac:dyDescent="0.25"/>
  <cols>
    <col min="1" max="1" width="13.28515625" customWidth="1"/>
    <col min="2" max="2" width="18.42578125" bestFit="1" customWidth="1"/>
    <col min="3" max="3" width="10.28515625" customWidth="1"/>
    <col min="4" max="4" width="14" customWidth="1"/>
    <col min="5" max="5" width="14.7109375" style="175" bestFit="1" customWidth="1"/>
    <col min="6" max="6" width="17" customWidth="1"/>
    <col min="7" max="7" width="11.42578125" customWidth="1"/>
    <col min="8" max="8" width="20.140625" customWidth="1"/>
    <col min="9" max="9" width="26.28515625" customWidth="1"/>
    <col min="10" max="10" width="15.85546875" customWidth="1"/>
  </cols>
  <sheetData>
    <row r="1" spans="1:10" s="166" customFormat="1" ht="38.25" x14ac:dyDescent="0.25">
      <c r="A1" s="167" t="s">
        <v>394</v>
      </c>
      <c r="B1" s="168" t="s">
        <v>395</v>
      </c>
      <c r="C1" s="168" t="s">
        <v>396</v>
      </c>
      <c r="D1" s="168" t="s">
        <v>397</v>
      </c>
      <c r="E1" s="173" t="s">
        <v>399</v>
      </c>
      <c r="F1" s="168" t="s">
        <v>400</v>
      </c>
      <c r="G1" s="168" t="s">
        <v>1</v>
      </c>
      <c r="H1" s="168" t="s">
        <v>402</v>
      </c>
      <c r="I1" s="169" t="s">
        <v>3</v>
      </c>
      <c r="J1" s="168" t="s">
        <v>540</v>
      </c>
    </row>
    <row r="2" spans="1:10" s="165" customFormat="1" x14ac:dyDescent="0.25">
      <c r="A2" s="170">
        <v>10689</v>
      </c>
      <c r="B2" s="142" t="s">
        <v>606</v>
      </c>
      <c r="C2" s="142" t="s">
        <v>230</v>
      </c>
      <c r="D2" s="142" t="s">
        <v>5</v>
      </c>
      <c r="E2" s="142" t="s">
        <v>543</v>
      </c>
      <c r="F2" s="142" t="s">
        <v>231</v>
      </c>
      <c r="G2" s="142">
        <v>0</v>
      </c>
      <c r="H2" s="142" t="s">
        <v>43</v>
      </c>
      <c r="I2" s="171" t="s">
        <v>494</v>
      </c>
      <c r="J2" s="172" t="s">
        <v>542</v>
      </c>
    </row>
    <row r="3" spans="1:10" s="165" customFormat="1" x14ac:dyDescent="0.25">
      <c r="A3" s="170">
        <v>10891</v>
      </c>
      <c r="B3" s="142" t="s">
        <v>612</v>
      </c>
      <c r="C3" s="142" t="s">
        <v>61</v>
      </c>
      <c r="D3" s="142" t="s">
        <v>5</v>
      </c>
      <c r="E3" s="142" t="s">
        <v>543</v>
      </c>
      <c r="F3" s="142" t="s">
        <v>34</v>
      </c>
      <c r="G3" s="142">
        <v>12</v>
      </c>
      <c r="H3" s="142" t="s">
        <v>47</v>
      </c>
      <c r="I3" s="171" t="s">
        <v>496</v>
      </c>
      <c r="J3" s="172" t="s">
        <v>541</v>
      </c>
    </row>
    <row r="4" spans="1:10" s="165" customFormat="1" x14ac:dyDescent="0.25">
      <c r="A4" s="170">
        <v>11546</v>
      </c>
      <c r="B4" s="142" t="s">
        <v>637</v>
      </c>
      <c r="C4" s="142" t="s">
        <v>4</v>
      </c>
      <c r="D4" s="142" t="s">
        <v>16</v>
      </c>
      <c r="E4" s="142" t="s">
        <v>543</v>
      </c>
      <c r="F4" s="142" t="s">
        <v>8</v>
      </c>
      <c r="G4" s="142">
        <v>12</v>
      </c>
      <c r="H4" s="142" t="s">
        <v>10</v>
      </c>
      <c r="I4" s="171" t="s">
        <v>11</v>
      </c>
      <c r="J4" s="172" t="s">
        <v>541</v>
      </c>
    </row>
    <row r="5" spans="1:10" s="165" customFormat="1" x14ac:dyDescent="0.25">
      <c r="A5" s="170">
        <v>11905</v>
      </c>
      <c r="B5" s="142" t="s">
        <v>678</v>
      </c>
      <c r="C5" s="142" t="s">
        <v>71</v>
      </c>
      <c r="D5" s="142" t="s">
        <v>16</v>
      </c>
      <c r="E5" s="142" t="s">
        <v>543</v>
      </c>
      <c r="F5" s="142" t="s">
        <v>72</v>
      </c>
      <c r="G5" s="142">
        <v>7</v>
      </c>
      <c r="H5" s="142" t="s">
        <v>43</v>
      </c>
      <c r="I5" s="171" t="s">
        <v>463</v>
      </c>
      <c r="J5" s="172" t="s">
        <v>541</v>
      </c>
    </row>
    <row r="6" spans="1:10" s="165" customFormat="1" x14ac:dyDescent="0.25">
      <c r="A6" s="170">
        <v>11455</v>
      </c>
      <c r="B6" s="142" t="s">
        <v>693</v>
      </c>
      <c r="C6" s="142" t="s">
        <v>50</v>
      </c>
      <c r="D6" s="142" t="s">
        <v>5</v>
      </c>
      <c r="E6" s="142" t="s">
        <v>543</v>
      </c>
      <c r="F6" s="142" t="s">
        <v>34</v>
      </c>
      <c r="G6" s="142">
        <v>12</v>
      </c>
      <c r="H6" s="142" t="s">
        <v>10</v>
      </c>
      <c r="I6" s="171" t="s">
        <v>498</v>
      </c>
      <c r="J6" s="172" t="s">
        <v>541</v>
      </c>
    </row>
    <row r="7" spans="1:10" s="165" customFormat="1" x14ac:dyDescent="0.25">
      <c r="A7" s="170">
        <v>11897</v>
      </c>
      <c r="B7" s="142" t="s">
        <v>787</v>
      </c>
      <c r="C7" s="142" t="s">
        <v>46</v>
      </c>
      <c r="D7" s="142" t="s">
        <v>16</v>
      </c>
      <c r="E7" s="142" t="s">
        <v>543</v>
      </c>
      <c r="F7" s="142" t="s">
        <v>8</v>
      </c>
      <c r="G7" s="142">
        <v>0</v>
      </c>
      <c r="H7" s="142" t="s">
        <v>47</v>
      </c>
      <c r="I7" s="171" t="s">
        <v>504</v>
      </c>
      <c r="J7" s="172" t="s">
        <v>542</v>
      </c>
    </row>
    <row r="8" spans="1:10" s="165" customFormat="1" x14ac:dyDescent="0.25">
      <c r="A8" s="170">
        <v>11399</v>
      </c>
      <c r="B8" s="142" t="s">
        <v>797</v>
      </c>
      <c r="C8" s="142" t="s">
        <v>35</v>
      </c>
      <c r="D8" s="142" t="s">
        <v>16</v>
      </c>
      <c r="E8" s="142" t="s">
        <v>543</v>
      </c>
      <c r="F8" s="142" t="s">
        <v>8</v>
      </c>
      <c r="G8" s="142">
        <v>12</v>
      </c>
      <c r="H8" s="142" t="s">
        <v>36</v>
      </c>
      <c r="I8" s="171" t="s">
        <v>506</v>
      </c>
      <c r="J8" s="172" t="s">
        <v>541</v>
      </c>
    </row>
    <row r="9" spans="1:10" s="165" customFormat="1" x14ac:dyDescent="0.25">
      <c r="A9" s="170" t="s">
        <v>154</v>
      </c>
      <c r="B9" s="142" t="s">
        <v>828</v>
      </c>
      <c r="C9" s="142" t="s">
        <v>4</v>
      </c>
      <c r="D9" s="142" t="s">
        <v>5</v>
      </c>
      <c r="E9" s="142" t="s">
        <v>543</v>
      </c>
      <c r="F9" s="142" t="s">
        <v>8</v>
      </c>
      <c r="G9" s="142">
        <v>12</v>
      </c>
      <c r="H9" s="142" t="s">
        <v>10</v>
      </c>
      <c r="I9" s="171" t="s">
        <v>509</v>
      </c>
      <c r="J9" s="172" t="s">
        <v>541</v>
      </c>
    </row>
    <row r="10" spans="1:10" s="165" customFormat="1" x14ac:dyDescent="0.25">
      <c r="A10" s="170">
        <v>11308</v>
      </c>
      <c r="B10" s="142" t="s">
        <v>830</v>
      </c>
      <c r="C10" s="142" t="s">
        <v>48</v>
      </c>
      <c r="D10" s="142" t="s">
        <v>16</v>
      </c>
      <c r="E10" s="142" t="s">
        <v>543</v>
      </c>
      <c r="F10" s="142" t="s">
        <v>34</v>
      </c>
      <c r="G10" s="142">
        <v>12</v>
      </c>
      <c r="H10" s="142" t="s">
        <v>36</v>
      </c>
      <c r="I10" s="171" t="s">
        <v>510</v>
      </c>
      <c r="J10" s="172" t="s">
        <v>541</v>
      </c>
    </row>
    <row r="11" spans="1:10" s="165" customFormat="1" x14ac:dyDescent="0.25">
      <c r="A11" s="170">
        <v>11522</v>
      </c>
      <c r="B11" s="142" t="s">
        <v>877</v>
      </c>
      <c r="C11" s="142" t="s">
        <v>46</v>
      </c>
      <c r="D11" s="142" t="s">
        <v>16</v>
      </c>
      <c r="E11" s="142" t="s">
        <v>543</v>
      </c>
      <c r="F11" s="142" t="s">
        <v>8</v>
      </c>
      <c r="G11" s="142">
        <v>12</v>
      </c>
      <c r="H11" s="142" t="s">
        <v>47</v>
      </c>
      <c r="I11" s="171" t="s">
        <v>11</v>
      </c>
      <c r="J11" s="172" t="s">
        <v>541</v>
      </c>
    </row>
    <row r="12" spans="1:10" s="165" customFormat="1" x14ac:dyDescent="0.25">
      <c r="A12" s="170">
        <v>11416</v>
      </c>
      <c r="B12" s="142" t="s">
        <v>902</v>
      </c>
      <c r="C12" s="142" t="s">
        <v>48</v>
      </c>
      <c r="D12" s="142" t="s">
        <v>16</v>
      </c>
      <c r="E12" s="142" t="s">
        <v>543</v>
      </c>
      <c r="F12" s="142" t="s">
        <v>34</v>
      </c>
      <c r="G12" s="142">
        <v>12</v>
      </c>
      <c r="H12" s="142" t="s">
        <v>36</v>
      </c>
      <c r="I12" s="171" t="s">
        <v>11</v>
      </c>
      <c r="J12" s="172" t="s">
        <v>541</v>
      </c>
    </row>
    <row r="13" spans="1:10" s="165" customFormat="1" x14ac:dyDescent="0.25">
      <c r="A13" s="170">
        <v>10653</v>
      </c>
      <c r="B13" s="142" t="s">
        <v>949</v>
      </c>
      <c r="C13" s="142" t="s">
        <v>4</v>
      </c>
      <c r="D13" s="142" t="s">
        <v>16</v>
      </c>
      <c r="E13" s="142" t="s">
        <v>543</v>
      </c>
      <c r="F13" s="142" t="s">
        <v>8</v>
      </c>
      <c r="G13" s="142">
        <v>12</v>
      </c>
      <c r="H13" s="142" t="s">
        <v>10</v>
      </c>
      <c r="I13" s="171" t="s">
        <v>11</v>
      </c>
      <c r="J13" s="172" t="s">
        <v>541</v>
      </c>
    </row>
    <row r="14" spans="1:10" s="165" customFormat="1" x14ac:dyDescent="0.25">
      <c r="E14" s="174"/>
    </row>
    <row r="15" spans="1:10" s="165" customFormat="1" x14ac:dyDescent="0.25">
      <c r="E15" s="174"/>
    </row>
    <row r="16" spans="1:10" s="165" customFormat="1" x14ac:dyDescent="0.25">
      <c r="E16" s="174"/>
    </row>
    <row r="17" spans="5:5" s="165" customFormat="1" x14ac:dyDescent="0.25">
      <c r="E17" s="174"/>
    </row>
    <row r="18" spans="5:5" s="165" customFormat="1" x14ac:dyDescent="0.25">
      <c r="E18" s="174"/>
    </row>
    <row r="19" spans="5:5" s="165" customFormat="1" x14ac:dyDescent="0.25">
      <c r="E19" s="174"/>
    </row>
    <row r="20" spans="5:5" s="165" customFormat="1" x14ac:dyDescent="0.25">
      <c r="E20" s="174"/>
    </row>
    <row r="21" spans="5:5" s="165" customFormat="1" x14ac:dyDescent="0.25">
      <c r="E21" s="174"/>
    </row>
    <row r="22" spans="5:5" s="165" customFormat="1" x14ac:dyDescent="0.25">
      <c r="E22" s="174"/>
    </row>
    <row r="23" spans="5:5" s="165" customFormat="1" x14ac:dyDescent="0.25">
      <c r="E23" s="174"/>
    </row>
    <row r="24" spans="5:5" s="165" customFormat="1" x14ac:dyDescent="0.25">
      <c r="E24" s="174"/>
    </row>
    <row r="25" spans="5:5" s="165" customFormat="1" x14ac:dyDescent="0.25">
      <c r="E25" s="174"/>
    </row>
    <row r="26" spans="5:5" s="165" customFormat="1" x14ac:dyDescent="0.25">
      <c r="E26" s="174"/>
    </row>
    <row r="27" spans="5:5" s="165" customFormat="1" x14ac:dyDescent="0.25">
      <c r="E27" s="174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0" r:id="rId3" name="Button 2">
              <controlPr defaultSize="0" print="0" autoFill="0" autoPict="0" macro="[0]!Actualiser">
                <anchor moveWithCells="1" sizeWithCells="1">
                  <from>
                    <xdr:col>11</xdr:col>
                    <xdr:colOff>19050</xdr:colOff>
                    <xdr:row>0</xdr:row>
                    <xdr:rowOff>133350</xdr:rowOff>
                  </from>
                  <to>
                    <xdr:col>14</xdr:col>
                    <xdr:colOff>9525</xdr:colOff>
                    <xdr:row>1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724AA1C-C5CF-41DC-870A-AC001C82D5F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Parametres</vt:lpstr>
      <vt:lpstr>Extraction</vt:lpstr>
      <vt:lpstr>POINTAGE JOUR</vt:lpstr>
      <vt:lpstr>POINTAGE NUIT</vt:lpstr>
      <vt:lpstr>Contrat à préparer</vt:lpstr>
      <vt:lpstr>'POINTAGE JOUR'!Zone_d_impression</vt:lpstr>
      <vt:lpstr>'POINTAGE NUIT'!Zone_d_impression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Octime</dc:creator>
  <cp:lastModifiedBy>Claire Djehlane</cp:lastModifiedBy>
  <cp:lastPrinted>2022-08-17T13:33:42Z</cp:lastPrinted>
  <dcterms:created xsi:type="dcterms:W3CDTF">2022-08-08T16:51:25Z</dcterms:created>
  <dcterms:modified xsi:type="dcterms:W3CDTF">2022-08-18T09:33:53Z</dcterms:modified>
</cp:coreProperties>
</file>