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drawings/vmlDrawing1.vml" ContentType="application/vnd.openxmlformats-officedocument.vmlDrawing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worksheets/_rels/sheet1.xml.rels" ContentType="application/vnd.openxmlformats-package.relationship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omments1.xml" ContentType="application/vnd.openxmlformats-officedocument.spreadsheetml.comment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salnet" vbProcedure="false">Feuil1!$C$24</definedName>
  </definedNames>
  <calcPr iterateCount="100" refMode="A1" iterate="false" iterateDelta="0.0001"/>
</workbook>
</file>

<file path=xl/comments1.xml><?xml version="1.0" encoding="utf-8"?>
<comments xmlns="http://schemas.openxmlformats.org/spreadsheetml/2006/main" xmlns:xdr="http://schemas.openxmlformats.org/drawingml/2006/spreadsheetDrawing">
  <authors>
    <author/>
  </authors>
  <commentList>
    <comment ref="F14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totalité
</t>
        </r>
      </text>
    </comment>
  </commentList>
</comments>
</file>

<file path=xl/sharedStrings.xml><?xml version="1.0" encoding="utf-8"?>
<sst xmlns="http://schemas.openxmlformats.org/spreadsheetml/2006/main" count="45" uniqueCount="38">
  <si>
    <t>Saisie Arrêt sur salaire pour 2014</t>
  </si>
  <si>
    <t>teste la tranche</t>
  </si>
  <si>
    <t>Majoration par personne à charge supplémentaire</t>
  </si>
  <si>
    <t>différence entre le montant et la borne inférieure de la tranche</t>
  </si>
  <si>
    <t>différentiel de taux entre une tranche et la précédente</t>
  </si>
  <si>
    <t>TRANCHE ANNUELLE</t>
  </si>
  <si>
    <t>Tranche Mensuelle</t>
  </si>
  <si>
    <t>Quotité</t>
  </si>
  <si>
    <t>Formule décomposée</t>
  </si>
  <si>
    <t>produit puis somme des  3 précédents</t>
  </si>
  <si>
    <t>pour 1 personne</t>
  </si>
  <si>
    <t>Salaire net avec Pers. À charge</t>
  </si>
  <si>
    <t>Saisissable</t>
  </si>
  <si>
    <t>Montant SAISISSABLE</t>
  </si>
  <si>
    <t>Par tranche</t>
  </si>
  <si>
    <t>Cumulé</t>
  </si>
  <si>
    <t>jusqu'à</t>
  </si>
  <si>
    <t>←</t>
  </si>
  <si>
    <t>on applique le taux de 1/20 sur la totalité du salaire</t>
  </si>
  <si>
    <t>on applique le taux de la différence de taux 1/10-1/20 soit 1/20 sur la partie  du salaire excedant 308,33 si 1 VRAI</t>
  </si>
  <si>
    <t>on applique le taux de la différence de taux 1/5-1/10 soit 1/10 sur la partie  du salaire excedant 603,33 si 1 VRAI</t>
  </si>
  <si>
    <t>on applique le taux de la différence de taux 1/4-1/5 soit 1/20 sur la partie  du salaire excedant 900,00 si 1 VRAI</t>
  </si>
  <si>
    <t>on applique le taux de la différence de taux 1/3-1/4 soit 1/12 sur la partie  du salaire excedant 1195,00 si 1 VRAI</t>
  </si>
  <si>
    <t>on applique le taux de la différence de taux 2/3-1/3 soit 1/3 sur la partie  du salaire excedant 1490,83 si 1 VRAI</t>
  </si>
  <si>
    <t>au delà</t>
  </si>
  <si>
    <t>Au-delà</t>
  </si>
  <si>
    <t>476,61+ totalité au-delà</t>
  </si>
  <si>
    <t>on applique le taux de la différence de taux 1-2/3 soit 1/3 sur la partie  du salaire excedant 1790,83 si 1 VRAI</t>
  </si>
  <si>
    <t>Les tranches Sont Majorées de 1400 € par personne à charge (tranche annuelle soit 116,67 /mois)</t>
  </si>
  <si>
    <t>Quotité saisissable = (Salaire net - Borne inféreure tranche) x Quotité saisissable sur la tranche + cumul fraction saisissable maximale tranche précédente</t>
  </si>
  <si>
    <t>salaire</t>
  </si>
  <si>
    <t>Exemple</t>
  </si>
  <si>
    <t>soit     1234,45-1195*1/3+178</t>
  </si>
  <si>
    <t>voici ma formule mais n-y a t' il pas beaucoup plus simple </t>
  </si>
  <si>
    <t>Salaire Net</t>
  </si>
  <si>
    <t>Personne à Charge</t>
  </si>
  <si>
    <t>Quotité Saisissable</t>
  </si>
  <si>
    <t>SOMMEPROD((salnet&gt;E7:E13)*(salnet-E7:E13)*(F8:F14-F7:F13))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</si>
</sst>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# ??/??"/>
    <numFmt numFmtId="167" formatCode="#,##0.00\ [$€-40C];[RED]\-#,##0.00\ [$€-40C]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0"/>
      <name val="Times New Roman"/>
      <family val="1"/>
      <charset val="1"/>
    </font>
    <font>
      <sz val="11"/>
      <color rgb="FFFF6600"/>
      <name val="Calibri"/>
      <family val="2"/>
      <charset val="1"/>
    </font>
    <font>
      <b val="true"/>
      <sz val="10"/>
      <name val="Times New Roman"/>
      <family val="1"/>
      <charset val="1"/>
    </font>
    <font>
      <b val="true"/>
      <sz val="12"/>
      <name val="Times New Roman"/>
      <family val="1"/>
      <charset val="1"/>
    </font>
    <font>
      <b val="true"/>
      <sz val="14"/>
      <name val="Times New Roman"/>
      <family val="1"/>
      <charset val="1"/>
    </font>
    <font>
      <b val="true"/>
      <sz val="11"/>
      <color rgb="FF6666FF"/>
      <name val="Calibri"/>
      <family val="2"/>
      <charset val="1"/>
    </font>
    <font>
      <b val="true"/>
      <sz val="9"/>
      <color rgb="FF000000"/>
      <name val="Tahoma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CC"/>
        <bgColor rgb="FFFFFFFF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66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7</xdr:col>
      <xdr:colOff>121680</xdr:colOff>
      <xdr:row>22</xdr:row>
      <xdr:rowOff>137520</xdr:rowOff>
    </xdr:from>
    <xdr:to>
      <xdr:col>9</xdr:col>
      <xdr:colOff>25920</xdr:colOff>
      <xdr:row>25</xdr:row>
      <xdr:rowOff>31320</xdr:rowOff>
    </xdr:to>
    <xdr:sp>
      <xdr:nvSpPr>
        <xdr:cNvPr id="0" name="CustomShape 1"/>
        <xdr:cNvSpPr/>
      </xdr:nvSpPr>
      <xdr:spPr>
        <a:xfrm flipH="1">
          <a:off x="5580720" y="4267440"/>
          <a:ext cx="1418040" cy="495000"/>
        </a:xfrm>
        <a:prstGeom prst="straightConnector1">
          <a:avLst/>
        </a:prstGeom>
        <a:noFill/>
        <a:ln w="9360">
          <a:solidFill>
            <a:srgbClr val="4a7ebb"/>
          </a:solidFill>
          <a:round/>
          <a:tailEnd len="med" type="arrow" w="med"/>
        </a:ln>
      </xdr:spPr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:X26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" activeCellId="0" sqref="L1"/>
    </sheetView>
  </sheetViews>
  <sheetFormatPr defaultRowHeight="15"/>
  <cols>
    <col collapsed="false" hidden="false" max="3" min="1" style="0" width="10.7295918367347"/>
    <col collapsed="false" hidden="false" max="4" min="4" style="0" width="13.0051020408163"/>
    <col collapsed="false" hidden="false" max="259" min="5" style="0" width="10.7295918367347"/>
    <col collapsed="false" hidden="false" max="260" min="260" style="0" width="13.0051020408163"/>
    <col collapsed="false" hidden="false" max="515" min="261" style="0" width="10.7295918367347"/>
    <col collapsed="false" hidden="false" max="516" min="516" style="0" width="13.0051020408163"/>
    <col collapsed="false" hidden="false" max="771" min="517" style="0" width="10.7295918367347"/>
    <col collapsed="false" hidden="false" max="772" min="772" style="0" width="13.0051020408163"/>
    <col collapsed="false" hidden="false" max="1025" min="773" style="0" width="10.7295918367347"/>
  </cols>
  <sheetData>
    <row r="1" customFormat="false" ht="26.25" hidden="false" customHeight="false" outlineLevel="0" collapsed="false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customFormat="false" ht="13.8" hidden="false" customHeight="false" outlineLevel="0" collapsed="false">
      <c r="N2" s="2" t="n">
        <v>1</v>
      </c>
      <c r="O2" s="3" t="s">
        <v>1</v>
      </c>
      <c r="P2" s="3"/>
      <c r="Q2" s="3"/>
      <c r="R2" s="3"/>
      <c r="S2" s="3"/>
      <c r="T2" s="3"/>
    </row>
    <row r="3" customFormat="false" ht="13.8" hidden="false" customHeight="false" outlineLevel="0" collapsed="false">
      <c r="F3" s="0" t="s">
        <v>2</v>
      </c>
      <c r="J3" s="4" t="n">
        <v>1400</v>
      </c>
      <c r="N3" s="2" t="n">
        <v>2</v>
      </c>
      <c r="O3" s="3" t="s">
        <v>3</v>
      </c>
      <c r="P3" s="3"/>
      <c r="Q3" s="3"/>
      <c r="R3" s="3"/>
      <c r="S3" s="3"/>
      <c r="T3" s="3"/>
    </row>
    <row r="4" customFormat="false" ht="13.8" hidden="false" customHeight="false" outlineLevel="0" collapsed="false">
      <c r="N4" s="2" t="n">
        <v>3</v>
      </c>
      <c r="O4" s="3" t="s">
        <v>4</v>
      </c>
      <c r="P4" s="3"/>
      <c r="Q4" s="3"/>
      <c r="R4" s="3"/>
      <c r="S4" s="3"/>
      <c r="T4" s="3"/>
    </row>
    <row r="5" customFormat="false" ht="13.8" hidden="false" customHeight="false" outlineLevel="0" collapsed="false">
      <c r="A5" s="5" t="s">
        <v>5</v>
      </c>
      <c r="B5" s="6"/>
      <c r="C5" s="7" t="s">
        <v>6</v>
      </c>
      <c r="D5" s="7"/>
      <c r="E5" s="7"/>
      <c r="F5" s="8" t="s">
        <v>7</v>
      </c>
      <c r="G5" s="5"/>
      <c r="H5" s="6"/>
      <c r="J5" s="9" t="s">
        <v>8</v>
      </c>
      <c r="K5" s="9"/>
      <c r="L5" s="9"/>
      <c r="M5" s="9"/>
      <c r="N5" s="2" t="n">
        <v>4</v>
      </c>
      <c r="O5" s="3" t="s">
        <v>9</v>
      </c>
      <c r="P5" s="3"/>
      <c r="Q5" s="3"/>
      <c r="R5" s="3"/>
      <c r="S5" s="3"/>
      <c r="T5" s="3"/>
    </row>
    <row r="6" customFormat="false" ht="13.8" hidden="false" customHeight="false" outlineLevel="0" collapsed="false">
      <c r="A6" s="10" t="s">
        <v>10</v>
      </c>
      <c r="B6" s="10"/>
      <c r="C6" s="10" t="s">
        <v>11</v>
      </c>
      <c r="D6" s="10"/>
      <c r="E6" s="10"/>
      <c r="F6" s="11" t="s">
        <v>12</v>
      </c>
      <c r="G6" s="12" t="s">
        <v>13</v>
      </c>
      <c r="H6" s="13"/>
    </row>
    <row r="7" customFormat="false" ht="13.8" hidden="false" customHeight="false" outlineLevel="0" collapsed="false">
      <c r="A7" s="14"/>
      <c r="B7" s="15"/>
      <c r="C7" s="14"/>
      <c r="D7" s="16"/>
      <c r="E7" s="15" t="n">
        <v>0</v>
      </c>
      <c r="F7" s="17"/>
      <c r="G7" s="18" t="s">
        <v>14</v>
      </c>
      <c r="H7" s="19" t="s">
        <v>15</v>
      </c>
      <c r="J7" s="2" t="n">
        <v>1</v>
      </c>
      <c r="K7" s="2" t="n">
        <v>2</v>
      </c>
      <c r="L7" s="2" t="n">
        <v>3</v>
      </c>
      <c r="M7" s="2" t="n">
        <v>4</v>
      </c>
    </row>
    <row r="8" customFormat="false" ht="13.8" hidden="false" customHeight="false" outlineLevel="0" collapsed="false">
      <c r="A8" s="12" t="s">
        <v>16</v>
      </c>
      <c r="B8" s="13" t="n">
        <f aca="false">3700+((C25*J3))</f>
        <v>3700</v>
      </c>
      <c r="C8" s="12"/>
      <c r="D8" s="20" t="n">
        <v>0</v>
      </c>
      <c r="E8" s="21" t="n">
        <f aca="false">B8/12</f>
        <v>308.333333333333</v>
      </c>
      <c r="F8" s="22" t="n">
        <v>0.05</v>
      </c>
      <c r="G8" s="23" t="n">
        <f aca="false">(E8-D8)*F8</f>
        <v>15.4166666666667</v>
      </c>
      <c r="H8" s="21" t="n">
        <f aca="false">+G8</f>
        <v>15.4166666666667</v>
      </c>
      <c r="J8" s="24" t="n">
        <f aca="false">salnet&gt;E7:E13</f>
        <v>1</v>
      </c>
      <c r="K8" s="25" t="n">
        <f aca="false">salnet-E7:E13</f>
        <v>1200</v>
      </c>
      <c r="L8" s="26" t="n">
        <f aca="false">F8:F14-F7:F13</f>
        <v>0.05</v>
      </c>
      <c r="M8" s="27" t="n">
        <f aca="false">J8*K8*L8</f>
        <v>60</v>
      </c>
      <c r="N8" s="28" t="s">
        <v>17</v>
      </c>
      <c r="O8" s="3" t="s">
        <v>18</v>
      </c>
      <c r="P8" s="3"/>
      <c r="Q8" s="3"/>
      <c r="R8" s="3"/>
      <c r="S8" s="3"/>
      <c r="T8" s="3"/>
      <c r="U8" s="3"/>
      <c r="V8" s="3"/>
      <c r="W8" s="3"/>
      <c r="X8" s="3"/>
    </row>
    <row r="9" customFormat="false" ht="13.8" hidden="false" customHeight="false" outlineLevel="0" collapsed="false">
      <c r="A9" s="12" t="n">
        <f aca="false">+B8+0.01</f>
        <v>3700.01</v>
      </c>
      <c r="B9" s="13" t="n">
        <f aca="false">7240+(C25*J3)</f>
        <v>7240</v>
      </c>
      <c r="C9" s="12"/>
      <c r="D9" s="29" t="n">
        <f aca="false">+E8+0.01</f>
        <v>308.343333333333</v>
      </c>
      <c r="E9" s="21" t="n">
        <f aca="false">B9/12</f>
        <v>603.333333333333</v>
      </c>
      <c r="F9" s="22" t="n">
        <v>0.1</v>
      </c>
      <c r="G9" s="30" t="n">
        <f aca="false">(E9-E8)*F9</f>
        <v>29.5</v>
      </c>
      <c r="H9" s="21" t="n">
        <f aca="false">+H8+G9</f>
        <v>44.9166666666667</v>
      </c>
      <c r="J9" s="24" t="n">
        <f aca="false">J8</f>
        <v>1</v>
      </c>
      <c r="K9" s="25" t="n">
        <f aca="false">K8</f>
        <v>891.666666666667</v>
      </c>
      <c r="L9" s="26" t="n">
        <f aca="false">L8</f>
        <v>0.05</v>
      </c>
      <c r="M9" s="27" t="n">
        <f aca="false">J9*K9*L9</f>
        <v>44.5833333333333</v>
      </c>
      <c r="N9" s="28" t="s">
        <v>17</v>
      </c>
      <c r="O9" s="3" t="s">
        <v>19</v>
      </c>
      <c r="P9" s="3"/>
      <c r="Q9" s="3"/>
      <c r="R9" s="3"/>
      <c r="S9" s="3"/>
      <c r="T9" s="3"/>
      <c r="U9" s="3"/>
      <c r="V9" s="3"/>
      <c r="W9" s="3"/>
      <c r="X9" s="3"/>
    </row>
    <row r="10" customFormat="false" ht="13.8" hidden="false" customHeight="false" outlineLevel="0" collapsed="false">
      <c r="A10" s="12" t="n">
        <f aca="false">+B9+0.01</f>
        <v>7240.01</v>
      </c>
      <c r="B10" s="13" t="n">
        <f aca="false">10800+(C25*J3)</f>
        <v>10800</v>
      </c>
      <c r="C10" s="12"/>
      <c r="D10" s="29" t="n">
        <f aca="false">+E9+0.01</f>
        <v>603.343333333333</v>
      </c>
      <c r="E10" s="21" t="n">
        <f aca="false">B10/12</f>
        <v>900</v>
      </c>
      <c r="F10" s="22" t="n">
        <v>0.2</v>
      </c>
      <c r="G10" s="30" t="n">
        <f aca="false">(E10-E9)*F10</f>
        <v>59.3333333333333</v>
      </c>
      <c r="H10" s="21" t="n">
        <f aca="false">+H9+G10</f>
        <v>104.25</v>
      </c>
      <c r="J10" s="24" t="n">
        <f aca="false">J8</f>
        <v>1</v>
      </c>
      <c r="K10" s="25" t="n">
        <f aca="false">K8</f>
        <v>596.666666666667</v>
      </c>
      <c r="L10" s="26" t="n">
        <f aca="false">L8</f>
        <v>0.1</v>
      </c>
      <c r="M10" s="27" t="n">
        <f aca="false">J10*K10*L10</f>
        <v>59.6666666666667</v>
      </c>
      <c r="N10" s="28" t="s">
        <v>17</v>
      </c>
      <c r="O10" s="3" t="s">
        <v>20</v>
      </c>
      <c r="P10" s="3"/>
      <c r="Q10" s="3"/>
      <c r="R10" s="3"/>
      <c r="S10" s="3"/>
      <c r="T10" s="3"/>
      <c r="U10" s="3"/>
      <c r="V10" s="3"/>
      <c r="W10" s="3"/>
      <c r="X10" s="3"/>
    </row>
    <row r="11" customFormat="false" ht="13.8" hidden="false" customHeight="false" outlineLevel="0" collapsed="false">
      <c r="A11" s="12" t="n">
        <f aca="false">+B10+0.01</f>
        <v>10800.01</v>
      </c>
      <c r="B11" s="13" t="n">
        <f aca="false">14340+(C25*J3)</f>
        <v>14340</v>
      </c>
      <c r="C11" s="12"/>
      <c r="D11" s="29" t="n">
        <f aca="false">+E10+0.01</f>
        <v>900.01</v>
      </c>
      <c r="E11" s="21" t="n">
        <f aca="false">B11/12</f>
        <v>1195</v>
      </c>
      <c r="F11" s="22" t="n">
        <v>0.25</v>
      </c>
      <c r="G11" s="30" t="n">
        <f aca="false">(E11-E10)*F11</f>
        <v>73.75</v>
      </c>
      <c r="H11" s="21" t="n">
        <f aca="false">+H10+G11</f>
        <v>178</v>
      </c>
      <c r="J11" s="24" t="n">
        <f aca="false">J8</f>
        <v>1</v>
      </c>
      <c r="K11" s="25" t="n">
        <f aca="false">K8</f>
        <v>300</v>
      </c>
      <c r="L11" s="26" t="n">
        <f aca="false">L8</f>
        <v>0.05</v>
      </c>
      <c r="M11" s="27" t="n">
        <f aca="false">J11*K11*L11</f>
        <v>15</v>
      </c>
      <c r="N11" s="28" t="s">
        <v>17</v>
      </c>
      <c r="O11" s="3" t="s">
        <v>21</v>
      </c>
      <c r="P11" s="3"/>
      <c r="Q11" s="3"/>
      <c r="R11" s="3"/>
      <c r="S11" s="3"/>
      <c r="T11" s="3"/>
      <c r="U11" s="3"/>
      <c r="V11" s="3"/>
      <c r="W11" s="3"/>
      <c r="X11" s="3"/>
    </row>
    <row r="12" customFormat="false" ht="13.8" hidden="false" customHeight="false" outlineLevel="0" collapsed="false">
      <c r="A12" s="12" t="n">
        <f aca="false">+B11+0.01</f>
        <v>14340.01</v>
      </c>
      <c r="B12" s="13" t="n">
        <f aca="false">17890+(C25*J3)</f>
        <v>17890</v>
      </c>
      <c r="C12" s="12"/>
      <c r="D12" s="29" t="n">
        <f aca="false">+E11+0.01</f>
        <v>1195.01</v>
      </c>
      <c r="E12" s="21" t="n">
        <f aca="false">B12/12</f>
        <v>1490.83333333333</v>
      </c>
      <c r="F12" s="22" t="n">
        <v>0.333333333333333</v>
      </c>
      <c r="G12" s="30" t="n">
        <f aca="false">(E12-E11)*F12</f>
        <v>98.6111111111111</v>
      </c>
      <c r="H12" s="21" t="n">
        <f aca="false">+H11+G12</f>
        <v>276.611111111111</v>
      </c>
      <c r="J12" s="24" t="n">
        <f aca="false">J8</f>
        <v>1</v>
      </c>
      <c r="K12" s="25" t="n">
        <f aca="false">K8</f>
        <v>5</v>
      </c>
      <c r="L12" s="26" t="n">
        <f aca="false">L8</f>
        <v>0.0833333333333333</v>
      </c>
      <c r="M12" s="27" t="n">
        <f aca="false">J12*K12*L12</f>
        <v>0.416666666666667</v>
      </c>
      <c r="N12" s="28" t="s">
        <v>17</v>
      </c>
      <c r="O12" s="3" t="s">
        <v>22</v>
      </c>
      <c r="P12" s="3"/>
      <c r="Q12" s="3"/>
      <c r="R12" s="3"/>
      <c r="S12" s="3"/>
      <c r="T12" s="3"/>
      <c r="U12" s="3"/>
      <c r="V12" s="3"/>
      <c r="W12" s="3"/>
      <c r="X12" s="3"/>
    </row>
    <row r="13" customFormat="false" ht="13.8" hidden="false" customHeight="false" outlineLevel="0" collapsed="false">
      <c r="A13" s="12" t="n">
        <f aca="false">+B12+0.01</f>
        <v>17890.01</v>
      </c>
      <c r="B13" s="13" t="n">
        <f aca="false">21490+(C25*J3)</f>
        <v>21490</v>
      </c>
      <c r="C13" s="12"/>
      <c r="D13" s="29" t="n">
        <f aca="false">+E12+0.01</f>
        <v>1490.84333333333</v>
      </c>
      <c r="E13" s="21" t="n">
        <f aca="false">B13/12</f>
        <v>1790.83333333333</v>
      </c>
      <c r="F13" s="22" t="n">
        <v>0.666666666666667</v>
      </c>
      <c r="G13" s="30" t="n">
        <f aca="false">(E13-E12)*F13</f>
        <v>200</v>
      </c>
      <c r="H13" s="21" t="n">
        <f aca="false">+H12+G13</f>
        <v>476.611111111111</v>
      </c>
      <c r="J13" s="24" t="n">
        <f aca="false">J8</f>
        <v>0</v>
      </c>
      <c r="K13" s="25" t="n">
        <f aca="false">K8</f>
        <v>-290.833333333333</v>
      </c>
      <c r="L13" s="26" t="n">
        <f aca="false">L8</f>
        <v>0.333333333333333</v>
      </c>
      <c r="M13" s="27" t="n">
        <f aca="false">J13*K13*L13</f>
        <v>-0</v>
      </c>
      <c r="N13" s="28" t="s">
        <v>17</v>
      </c>
      <c r="O13" s="3" t="s">
        <v>23</v>
      </c>
      <c r="P13" s="3"/>
      <c r="Q13" s="3"/>
      <c r="R13" s="3"/>
      <c r="S13" s="3"/>
      <c r="T13" s="3"/>
      <c r="U13" s="3"/>
      <c r="V13" s="3"/>
      <c r="W13" s="3"/>
      <c r="X13" s="3"/>
    </row>
    <row r="14" customFormat="false" ht="13.8" hidden="false" customHeight="false" outlineLevel="0" collapsed="false">
      <c r="A14" s="14" t="s">
        <v>24</v>
      </c>
      <c r="B14" s="15" t="n">
        <f aca="false">21490+(C25*J3)</f>
        <v>21490</v>
      </c>
      <c r="C14" s="14"/>
      <c r="D14" s="16" t="s">
        <v>25</v>
      </c>
      <c r="E14" s="31" t="n">
        <f aca="false">B14/12</f>
        <v>1790.83333333333</v>
      </c>
      <c r="F14" s="32" t="n">
        <v>1</v>
      </c>
      <c r="G14" s="14" t="s">
        <v>26</v>
      </c>
      <c r="H14" s="15"/>
      <c r="J14" s="24" t="n">
        <f aca="false">J8</f>
        <v>0</v>
      </c>
      <c r="K14" s="25" t="n">
        <f aca="false">K8</f>
        <v>-590.833333333333</v>
      </c>
      <c r="L14" s="26" t="n">
        <f aca="false">L8</f>
        <v>0.333333333333333</v>
      </c>
      <c r="M14" s="27" t="n">
        <f aca="false">J14*K14*L14</f>
        <v>-0</v>
      </c>
      <c r="N14" s="28" t="s">
        <v>17</v>
      </c>
      <c r="O14" s="3" t="s">
        <v>27</v>
      </c>
      <c r="P14" s="3"/>
      <c r="Q14" s="3"/>
      <c r="R14" s="3"/>
      <c r="S14" s="3"/>
      <c r="T14" s="3"/>
      <c r="U14" s="3"/>
      <c r="V14" s="3"/>
      <c r="W14" s="3"/>
      <c r="X14" s="3"/>
    </row>
    <row r="15" customFormat="false" ht="13.8" hidden="false" customHeight="false" outlineLevel="0" collapsed="false">
      <c r="F15" s="33"/>
      <c r="M15" s="27" t="n">
        <f aca="false">SUM(M8:M14)</f>
        <v>179.666666666667</v>
      </c>
    </row>
    <row r="16" customFormat="false" ht="15" hidden="false" customHeight="false" outlineLevel="0" collapsed="false">
      <c r="A16" s="0" t="s">
        <v>28</v>
      </c>
    </row>
    <row r="18" customFormat="false" ht="15.75" hidden="false" customHeight="false" outlineLevel="0" collapsed="false">
      <c r="A18" s="34" t="s">
        <v>29</v>
      </c>
      <c r="B18" s="35"/>
      <c r="C18" s="36"/>
      <c r="D18" s="35"/>
      <c r="E18" s="35"/>
      <c r="F18" s="35"/>
      <c r="G18" s="35"/>
      <c r="H18" s="35"/>
      <c r="I18" s="35"/>
      <c r="J18" s="37"/>
    </row>
    <row r="20" customFormat="false" ht="15" hidden="false" customHeight="false" outlineLevel="0" collapsed="false">
      <c r="B20" s="38"/>
      <c r="C20" s="39" t="s">
        <v>30</v>
      </c>
      <c r="D20" s="39" t="s">
        <v>7</v>
      </c>
      <c r="E20" s="40"/>
      <c r="F20" s="40"/>
      <c r="G20" s="41"/>
    </row>
    <row r="21" customFormat="false" ht="15" hidden="false" customHeight="false" outlineLevel="0" collapsed="false">
      <c r="B21" s="42" t="s">
        <v>31</v>
      </c>
      <c r="C21" s="43" t="n">
        <v>1234.45</v>
      </c>
      <c r="D21" s="43" t="n">
        <v>191.15</v>
      </c>
      <c r="E21" s="43" t="s">
        <v>32</v>
      </c>
      <c r="F21" s="43"/>
      <c r="G21" s="44"/>
    </row>
    <row r="22" customFormat="false" ht="15" hidden="false" customHeight="false" outlineLevel="0" collapsed="false">
      <c r="B22" s="45"/>
      <c r="C22" s="46"/>
      <c r="D22" s="46"/>
      <c r="E22" s="46"/>
      <c r="F22" s="46"/>
      <c r="G22" s="47"/>
      <c r="J22" s="0" t="s">
        <v>33</v>
      </c>
    </row>
    <row r="24" customFormat="false" ht="15" hidden="false" customHeight="false" outlineLevel="0" collapsed="false">
      <c r="A24" s="0" t="s">
        <v>34</v>
      </c>
      <c r="C24" s="4" t="n">
        <v>1200</v>
      </c>
    </row>
    <row r="25" customFormat="false" ht="17.35" hidden="false" customHeight="false" outlineLevel="0" collapsed="false">
      <c r="A25" s="0" t="s">
        <v>35</v>
      </c>
      <c r="C25" s="4" t="n">
        <v>0</v>
      </c>
      <c r="E25" s="0" t="s">
        <v>36</v>
      </c>
      <c r="G25" s="48" t="n">
        <f aca="false">IF(salnet&gt;E14,(salnet-E13)*F14+H13,IF(salnet&gt;D13,(salnet-E12)*F13+H12,IF(salnet&gt;D12,(salnet-E11)*F12+H11,IF(salnet&gt;D11,(salnet-E10)*F11+H10,IF(salnet&gt;D10,(salnet-E9)*F10+H9,IF(salnet&gt;D9,(salnet-E8)*F9+H8,(salnet-D8)*F8))))))</f>
        <v>179.666666666667</v>
      </c>
    </row>
    <row r="26" customFormat="false" ht="17.35" hidden="false" customHeight="false" outlineLevel="0" collapsed="false">
      <c r="G26" s="48" t="n">
        <f aca="false">SUMPRODUCT((salnet&gt;E7:E13)*(salnet-E7:E13)*(F8:F14-F7:F13))</f>
        <v>179.666666666667</v>
      </c>
      <c r="H26" s="49" t="s">
        <v>37</v>
      </c>
    </row>
  </sheetData>
  <mergeCells count="5">
    <mergeCell ref="A1:J1"/>
    <mergeCell ref="C5:E5"/>
    <mergeCell ref="J5:M5"/>
    <mergeCell ref="A6:B6"/>
    <mergeCell ref="C6:E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/>
  <cols>
    <col collapsed="false" hidden="false" max="1025" min="1" style="0" width="10.72959183673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00FFFFFF"/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/>
  <cols>
    <col collapsed="false" hidden="false" max="1025" min="1" style="0" width="10.72959183673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LibreOffice/4.2.5.2$Windows_x86 LibreOffice_project/6ff819b65674ae6c83f3cbab9e4a4c2b292a7a94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2014-10-17T22:17:25Z</dcterms:created>
  <dc:creator>RUIZ</dc:creator>
  <dc:language>fr-FR</dc:language>
  <cp:lastModifiedBy>RUIZ</cp:lastModifiedBy>
  <dcterms:modified xsi:type="dcterms:W3CDTF">2014-10-17T22:20:04Z</dcterms:modified>
  <cp:revision>0</cp:revision>
</cp:coreProperties>
</file>