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114"/>
  <workbookPr defaultThemeVersion="124226"/>
  <bookViews>
    <workbookView xWindow="-150" yWindow="-450" windowWidth="21840" windowHeight="1168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plageD">INDIRECT(ADDRESS(MATCH(MAX(Feuil1!$E$1:$E$35),Feuil1!$E$1:$E$35,0)+1,5)&amp;":$E$"&amp;COUNTA(Feuil1!$E:$E))</definedName>
  </definedNames>
  <calcPr calcId="144315"/>
</workbook>
</file>

<file path=xl/calcChain.xml><?xml version="1.0" encoding="utf-8"?>
<calcChain xmlns="http://schemas.openxmlformats.org/spreadsheetml/2006/main">
  <c r="B4" i="1" l="1"/>
  <c r="B3" i="1"/>
  <c r="J4" i="1"/>
  <c r="I2" i="1"/>
  <c r="B2" i="1"/>
  <c r="C4" i="1"/>
  <c r="I3" i="1"/>
  <c r="I4" i="1"/>
  <c r="E34" i="1" l="1"/>
  <c r="E30" i="1"/>
  <c r="E26" i="1"/>
  <c r="E22" i="1"/>
  <c r="E18" i="1"/>
  <c r="E14" i="1"/>
  <c r="E10" i="1"/>
  <c r="E6" i="1"/>
  <c r="E2" i="1"/>
  <c r="E35" i="1"/>
  <c r="E31" i="1"/>
  <c r="E27" i="1"/>
  <c r="E23" i="1"/>
  <c r="E19" i="1"/>
  <c r="E15" i="1"/>
  <c r="E11" i="1"/>
  <c r="E7" i="1"/>
  <c r="E3" i="1"/>
  <c r="E28" i="1"/>
  <c r="E20" i="1"/>
  <c r="E12" i="1"/>
  <c r="E4" i="1"/>
  <c r="E29" i="1"/>
  <c r="E21" i="1"/>
  <c r="E13" i="1"/>
  <c r="E5" i="1"/>
  <c r="E32" i="1"/>
  <c r="E24" i="1"/>
  <c r="E16" i="1"/>
  <c r="E8" i="1"/>
  <c r="F18" i="1"/>
  <c r="E33" i="1"/>
  <c r="E25" i="1"/>
  <c r="E17" i="1"/>
  <c r="E9" i="1"/>
  <c r="F27" i="1"/>
  <c r="F15" i="1" l="1"/>
  <c r="F21" i="1"/>
  <c r="F32" i="1"/>
  <c r="F19" i="1"/>
  <c r="F10" i="1"/>
  <c r="F7" i="1"/>
  <c r="F6" i="1"/>
  <c r="F17" i="1"/>
  <c r="F33" i="1"/>
  <c r="F12" i="1"/>
  <c r="F28" i="1"/>
  <c r="F5" i="1"/>
  <c r="F11" i="1"/>
  <c r="F2" i="1"/>
  <c r="F34" i="1"/>
  <c r="F31" i="1"/>
  <c r="F30" i="1"/>
  <c r="F13" i="1"/>
  <c r="F29" i="1"/>
  <c r="F8" i="1"/>
  <c r="F24" i="1"/>
  <c r="F14" i="1"/>
  <c r="F16" i="1"/>
  <c r="F3" i="1"/>
  <c r="F35" i="1"/>
  <c r="F26" i="1"/>
  <c r="F23" i="1"/>
  <c r="F22" i="1"/>
  <c r="F9" i="1"/>
  <c r="F25" i="1"/>
  <c r="F4" i="1"/>
  <c r="F20" i="1"/>
  <c r="D36" i="1"/>
</calcChain>
</file>

<file path=xl/sharedStrings.xml><?xml version="1.0" encoding="utf-8"?>
<sst xmlns="http://schemas.openxmlformats.org/spreadsheetml/2006/main" count="19" uniqueCount="13">
  <si>
    <t>Abscice</t>
  </si>
  <si>
    <t>sup</t>
  </si>
  <si>
    <t>abscice origine</t>
  </si>
  <si>
    <t>ordonée ori.</t>
  </si>
  <si>
    <t>1er lit</t>
  </si>
  <si>
    <t>2em lit</t>
  </si>
  <si>
    <t>3em lit</t>
  </si>
  <si>
    <t>Moment</t>
  </si>
  <si>
    <t>Elle renvoie $E$16:$E$35, E16 étant la cellule ou commence la plage décroissante.</t>
  </si>
  <si>
    <r>
      <t xml:space="preserve">La formule </t>
    </r>
    <r>
      <rPr>
        <sz val="11"/>
        <color theme="3" tint="0.39997558519241921"/>
        <rFont val="Calibri"/>
        <family val="2"/>
        <scheme val="minor"/>
      </rPr>
      <t>=INDIRECT(ADRESSE(EQUIV(MAX($E$1:$E$35);$E$1:$E$35;0)+1;5)&amp;":$E$"&amp;NBVAL($E:$E))</t>
    </r>
    <r>
      <rPr>
        <sz val="11"/>
        <color theme="1"/>
        <rFont val="Calibri"/>
        <family val="2"/>
        <scheme val="minor"/>
      </rPr>
      <t xml:space="preserve"> est nommée </t>
    </r>
    <r>
      <rPr>
        <sz val="11"/>
        <color theme="3" tint="0.39997558519241921"/>
        <rFont val="Calibri"/>
        <family val="2"/>
        <scheme val="minor"/>
      </rPr>
      <t>plageD</t>
    </r>
  </si>
  <si>
    <t>La formule en I3 est alors =INDEX(DECALER(plageD;;1);EQUIV(J3;plageD;-1))</t>
  </si>
  <si>
    <t>J'ai supposé que la longueur de la colonne ainsi que la ligne où commence la décroissance était variable.</t>
  </si>
  <si>
    <t>Sinon il suffit d'utiliser =INDEX($F$2:$F$35;EQUIV(J2;$E$2:$E$35;-1)) tout simplement.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</si>
</sst>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2" xfId="0" applyFill="1" applyBorder="1"/>
    <xf numFmtId="2" fontId="0" fillId="0" borderId="0" xfId="0" applyNumberFormat="1" applyBorder="1"/>
    <xf numFmtId="0" fontId="0" fillId="0" borderId="3" xfId="0" applyFill="1" applyBorder="1"/>
    <xf numFmtId="2" fontId="0" fillId="0" borderId="4" xfId="0" applyNumberFormat="1" applyBorder="1"/>
    <xf numFmtId="2" fontId="2" fillId="0" borderId="5" xfId="0" applyNumberFormat="1" applyFont="1" applyFill="1" applyBorder="1" applyAlignment="1">
      <alignment horizontal="center"/>
    </xf>
    <xf numFmtId="2" fontId="3" fillId="0" borderId="5" xfId="0" applyNumberFormat="1" applyFont="1" applyFill="1" applyBorder="1" applyAlignment="1">
      <alignment horizontal="center"/>
    </xf>
    <xf numFmtId="2" fontId="4" fillId="2" borderId="5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ncent/IUT%20AMIENS/ST/Epure%20script%20-%20%20(4%20travees)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Script"/>
      <sheetName val="Charges"/>
      <sheetName val="ELU cas"/>
      <sheetName val="Récapitulatif"/>
      <sheetName val="Caquot 4 travée"/>
      <sheetName val="Caquot 3 travée"/>
      <sheetName val="Caquot 2 travée"/>
      <sheetName val="Caquot 1 travée"/>
      <sheetName val="Choix HA app. Gauche"/>
      <sheetName val="Choix HA Travé"/>
      <sheetName val="Choix HA app. Droite"/>
    </sheetNames>
    <sheetDataSet>
      <sheetData sheetId="0">
        <row r="7">
          <cell r="H7" t="str">
            <v>Abscice</v>
          </cell>
        </row>
        <row r="8">
          <cell r="G8">
            <v>0</v>
          </cell>
          <cell r="H8">
            <v>0</v>
          </cell>
        </row>
        <row r="9">
          <cell r="G9">
            <v>2.1402466828438715</v>
          </cell>
          <cell r="H9">
            <v>0.1125</v>
          </cell>
        </row>
        <row r="10">
          <cell r="G10">
            <v>4.1100136781877428</v>
          </cell>
          <cell r="H10">
            <v>0.22500000000000001</v>
          </cell>
        </row>
        <row r="11">
          <cell r="G11">
            <v>5.9093009860316128</v>
          </cell>
          <cell r="H11">
            <v>0.33750000000000002</v>
          </cell>
        </row>
        <row r="12">
          <cell r="G12">
            <v>7.5381086063754834</v>
          </cell>
          <cell r="H12">
            <v>0.45</v>
          </cell>
        </row>
        <row r="13">
          <cell r="G13">
            <v>8.9964365392193564</v>
          </cell>
          <cell r="H13">
            <v>0.5625</v>
          </cell>
        </row>
        <row r="14">
          <cell r="G14">
            <v>10.284284784563228</v>
          </cell>
          <cell r="H14">
            <v>0.67500000000000004</v>
          </cell>
        </row>
        <row r="15">
          <cell r="G15">
            <v>11.401653342407098</v>
          </cell>
          <cell r="H15">
            <v>0.78750000000000009</v>
          </cell>
        </row>
        <row r="16">
          <cell r="G16">
            <v>12.348542212750969</v>
          </cell>
          <cell r="H16">
            <v>0.9</v>
          </cell>
        </row>
        <row r="17">
          <cell r="G17">
            <v>13.12495139559484</v>
          </cell>
          <cell r="H17">
            <v>1.0125</v>
          </cell>
        </row>
        <row r="18">
          <cell r="G18">
            <v>13.730880890938709</v>
          </cell>
          <cell r="H18">
            <v>1.125</v>
          </cell>
        </row>
        <row r="19">
          <cell r="G19">
            <v>14.166330698782581</v>
          </cell>
          <cell r="H19">
            <v>1.2375</v>
          </cell>
        </row>
        <row r="20">
          <cell r="G20">
            <v>14.431300819126452</v>
          </cell>
          <cell r="H20">
            <v>1.35</v>
          </cell>
        </row>
        <row r="21">
          <cell r="E21">
            <v>6.93E-2</v>
          </cell>
          <cell r="G21">
            <v>14.525791251970325</v>
          </cell>
          <cell r="H21">
            <v>1.4625000000000001</v>
          </cell>
        </row>
        <row r="22">
          <cell r="G22">
            <v>14.525791251970325</v>
          </cell>
          <cell r="H22">
            <v>1.4625000000000001</v>
          </cell>
        </row>
        <row r="23">
          <cell r="G23">
            <v>14.449801997314193</v>
          </cell>
          <cell r="H23">
            <v>1.5750000000000002</v>
          </cell>
        </row>
        <row r="24">
          <cell r="G24">
            <v>14.203333055158065</v>
          </cell>
          <cell r="H24">
            <v>1.6875</v>
          </cell>
        </row>
        <row r="25">
          <cell r="G25">
            <v>13.786384425501939</v>
          </cell>
          <cell r="H25">
            <v>1.8</v>
          </cell>
        </row>
        <row r="26">
          <cell r="G26">
            <v>13.198956108345808</v>
          </cell>
          <cell r="H26">
            <v>1.9125000000000001</v>
          </cell>
        </row>
        <row r="27">
          <cell r="G27">
            <v>12.441048103689678</v>
          </cell>
          <cell r="H27">
            <v>2.0249999999999999</v>
          </cell>
        </row>
        <row r="28">
          <cell r="G28">
            <v>11.512660411533554</v>
          </cell>
          <cell r="H28">
            <v>2.1375000000000002</v>
          </cell>
        </row>
        <row r="29">
          <cell r="G29">
            <v>10.413793031877418</v>
          </cell>
          <cell r="H29">
            <v>2.25</v>
          </cell>
        </row>
        <row r="30">
          <cell r="G30">
            <v>9.1444459647212923</v>
          </cell>
          <cell r="H30">
            <v>2.3624999999999998</v>
          </cell>
        </row>
        <row r="31">
          <cell r="G31">
            <v>7.7046192100651592</v>
          </cell>
          <cell r="H31">
            <v>2.4750000000000001</v>
          </cell>
        </row>
        <row r="32">
          <cell r="G32">
            <v>6.0943127679090292</v>
          </cell>
          <cell r="H32">
            <v>2.5875000000000004</v>
          </cell>
        </row>
        <row r="33">
          <cell r="G33">
            <v>4.3135266382529007</v>
          </cell>
          <cell r="H33">
            <v>2.7</v>
          </cell>
        </row>
        <row r="34">
          <cell r="G34">
            <v>2.3622608210967755</v>
          </cell>
          <cell r="H34">
            <v>2.8125</v>
          </cell>
        </row>
        <row r="35">
          <cell r="G35">
            <v>0</v>
          </cell>
          <cell r="H35">
            <v>2.9250000000000003</v>
          </cell>
        </row>
        <row r="36">
          <cell r="G36">
            <v>0</v>
          </cell>
          <cell r="H36">
            <v>3.0375000000000005</v>
          </cell>
        </row>
        <row r="37">
          <cell r="G37">
            <v>0</v>
          </cell>
          <cell r="H37">
            <v>3.1500000000000004</v>
          </cell>
        </row>
        <row r="38">
          <cell r="G38">
            <v>0</v>
          </cell>
          <cell r="H38">
            <v>3.2625000000000002</v>
          </cell>
        </row>
        <row r="39">
          <cell r="G39">
            <v>0</v>
          </cell>
          <cell r="H39">
            <v>3.375</v>
          </cell>
        </row>
        <row r="40">
          <cell r="G40">
            <v>0</v>
          </cell>
          <cell r="H40">
            <v>3.4874999999999998</v>
          </cell>
        </row>
        <row r="41">
          <cell r="G41">
            <v>0</v>
          </cell>
          <cell r="H41">
            <v>3.6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xmlns:mc="http://schemas.openxmlformats.org/markup-compatibility/2006" xmlns:a14="http://schemas.microsoft.com/office/drawing/2010/main" val="1F497D" mc:Ignorable=""/>
      </a:dk2>
      <a:lt2>
        <a:srgbClr xmlns:mc="http://schemas.openxmlformats.org/markup-compatibility/2006" xmlns:a14="http://schemas.microsoft.com/office/drawing/2010/main" val="EEECE1" mc:Ignorable=""/>
      </a:lt2>
      <a:accent1>
        <a:srgbClr xmlns:mc="http://schemas.openxmlformats.org/markup-compatibility/2006" xmlns:a14="http://schemas.microsoft.com/office/drawing/2010/main" val="4F81BD" mc:Ignorable=""/>
      </a:accent1>
      <a:accent2>
        <a:srgbClr xmlns:mc="http://schemas.openxmlformats.org/markup-compatibility/2006" xmlns:a14="http://schemas.microsoft.com/office/drawing/2010/main" val="C0504D" mc:Ignorable=""/>
      </a:accent2>
      <a:accent3>
        <a:srgbClr xmlns:mc="http://schemas.openxmlformats.org/markup-compatibility/2006" xmlns:a14="http://schemas.microsoft.com/office/drawing/2010/main" val="9BBB59" mc:Ignorable=""/>
      </a:accent3>
      <a:accent4>
        <a:srgbClr xmlns:mc="http://schemas.openxmlformats.org/markup-compatibility/2006" xmlns:a14="http://schemas.microsoft.com/office/drawing/2010/main" val="8064A2" mc:Ignorable=""/>
      </a:accent4>
      <a:accent5>
        <a:srgbClr xmlns:mc="http://schemas.openxmlformats.org/markup-compatibility/2006" xmlns:a14="http://schemas.microsoft.com/office/drawing/2010/main" val="4BACC6" mc:Ignorable=""/>
      </a:accent5>
      <a:accent6>
        <a:srgbClr xmlns:mc="http://schemas.openxmlformats.org/markup-compatibility/2006" xmlns:a14="http://schemas.microsoft.com/office/drawing/2010/main" val="F79646" mc:Ignorable=""/>
      </a:accent6>
      <a:hlink>
        <a:srgbClr xmlns:mc="http://schemas.openxmlformats.org/markup-compatibility/2006" xmlns:a14="http://schemas.microsoft.com/office/drawing/2010/main" val="0000FF" mc:Ignorable=""/>
      </a:hlink>
      <a:folHlink>
        <a:srgbClr xmlns:mc="http://schemas.openxmlformats.org/markup-compatibility/2006" xmlns:a14="http://schemas.microsoft.com/office/drawing/2010/main" val="800080" mc:Ignorable="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xmlns:mc="http://schemas.openxmlformats.org/markup-compatibility/2006" xmlns:a14="http://schemas.microsoft.com/office/drawing/2010/main" val="000000" mc:Ignorable="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workbookViewId="0">
      <selection activeCell="H16" sqref="H16"/>
    </sheetView>
  </sheetViews>
  <sheetFormatPr baseColWidth="10" defaultRowHeight="15" x14ac:dyDescent="0.25"/>
  <cols>
    <col min="2" max="2" width="15" customWidth="1"/>
    <col min="3" max="4" width="14.28515625" customWidth="1"/>
    <col min="9" max="9" width="15.42578125" bestFit="1" customWidth="1"/>
    <col min="10" max="10" width="13.140625" bestFit="1" customWidth="1"/>
  </cols>
  <sheetData>
    <row r="1" spans="1:10" ht="15.75" x14ac:dyDescent="0.25">
      <c r="A1" s="6" t="s">
        <v>1</v>
      </c>
      <c r="B1" s="6" t="s">
        <v>2</v>
      </c>
      <c r="C1" s="6" t="s">
        <v>3</v>
      </c>
      <c r="E1" s="1" t="s">
        <v>7</v>
      </c>
      <c r="F1" s="1" t="s">
        <v>0</v>
      </c>
      <c r="H1" s="6" t="s">
        <v>1</v>
      </c>
      <c r="I1" s="6" t="s">
        <v>2</v>
      </c>
      <c r="J1" s="6" t="s">
        <v>3</v>
      </c>
    </row>
    <row r="2" spans="1:10" ht="15.75" x14ac:dyDescent="0.25">
      <c r="A2" s="7" t="s">
        <v>4</v>
      </c>
      <c r="B2" s="6">
        <f>$F$35</f>
        <v>3.6693000000000002</v>
      </c>
      <c r="C2" s="6">
        <v>0</v>
      </c>
      <c r="E2" s="2">
        <f>[1]Données!G8</f>
        <v>0</v>
      </c>
      <c r="F2" s="3">
        <f>IF(AND([1]Données!H8&lt;=INDEX([1]Données!H$8:H$41,MATCH(MAX([1]Données!G$8:G$41),[1]Données!G$8:G$41,0),),[1]Données!H7&lt;&gt;INDEX([1]Données!H$8:H$41,MATCH(MAX([1]Données!G$8:G$41),[1]Données!G$8:G$41,0),)),[1]Données!H8-[1]Données!$E$21,[1]Données!H8+[1]Données!$E$21)</f>
        <v>-6.93E-2</v>
      </c>
      <c r="H2" s="7" t="s">
        <v>4</v>
      </c>
      <c r="I2" s="6">
        <f>$F$35</f>
        <v>3.6693000000000002</v>
      </c>
      <c r="J2" s="6">
        <v>0</v>
      </c>
    </row>
    <row r="3" spans="1:10" ht="15.75" x14ac:dyDescent="0.25">
      <c r="A3" s="7" t="s">
        <v>5</v>
      </c>
      <c r="B3" s="8">
        <f>INDEX($F$2:$F$35,MATCH(C3,$E$2:$E$35,1))</f>
        <v>0.26819999999999999</v>
      </c>
      <c r="C3" s="6">
        <v>6.04</v>
      </c>
      <c r="E3" s="2">
        <f>[1]Données!G9</f>
        <v>2.1402466828438715</v>
      </c>
      <c r="F3" s="3">
        <f>IF(AND([1]Données!H9&lt;=INDEX([1]Données!H$8:H$41,MATCH(MAX([1]Données!G$8:G$41),[1]Données!G$8:G$41,0),),[1]Données!H8&lt;&gt;INDEX([1]Données!H$8:H$41,MATCH(MAX([1]Données!G$8:G$41),[1]Données!G$8:G$41,0),)),[1]Données!H9-[1]Données!$E$21,[1]Données!H9+[1]Données!$E$21)</f>
        <v>4.3200000000000002E-2</v>
      </c>
      <c r="H3" s="7" t="s">
        <v>5</v>
      </c>
      <c r="I3" s="8">
        <f ca="1">INDEX(OFFSET(plageD,,1),MATCH(J3,plageD,-1))</f>
        <v>2.6568000000000005</v>
      </c>
      <c r="J3" s="6">
        <v>6.04</v>
      </c>
    </row>
    <row r="4" spans="1:10" ht="15.75" x14ac:dyDescent="0.25">
      <c r="A4" s="7" t="s">
        <v>6</v>
      </c>
      <c r="B4" s="8">
        <f>INDEX($F$2:$F$35,MATCH(C4,$E$2:$E$35,1))</f>
        <v>0.71820000000000006</v>
      </c>
      <c r="C4" s="6">
        <f>C3*2</f>
        <v>12.08</v>
      </c>
      <c r="E4" s="2">
        <f>[1]Données!G10</f>
        <v>4.1100136781877428</v>
      </c>
      <c r="F4" s="3">
        <f>IF(AND([1]Données!H10&lt;=INDEX([1]Données!H$8:H$41,MATCH(MAX([1]Données!G$8:G$41),[1]Données!G$8:G$41,0),),[1]Données!H9&lt;&gt;INDEX([1]Données!H$8:H$41,MATCH(MAX([1]Données!G$8:G$41),[1]Données!G$8:G$41,0),)),[1]Données!H10-[1]Données!$E$21,[1]Données!H10+[1]Données!$E$21)</f>
        <v>0.15570000000000001</v>
      </c>
      <c r="H4" s="7" t="s">
        <v>6</v>
      </c>
      <c r="I4" s="8">
        <f ca="1">INDEX(OFFSET(plageD,,1),MATCH(J4,plageD,-1))</f>
        <v>2.0943000000000001</v>
      </c>
      <c r="J4" s="6">
        <f>J3*2</f>
        <v>12.08</v>
      </c>
    </row>
    <row r="5" spans="1:10" x14ac:dyDescent="0.25">
      <c r="E5" s="2">
        <f>[1]Données!G11</f>
        <v>5.9093009860316128</v>
      </c>
      <c r="F5" s="3">
        <f>IF(AND([1]Données!H11&lt;=INDEX([1]Données!H$8:H$41,MATCH(MAX([1]Données!G$8:G$41),[1]Données!G$8:G$41,0),),[1]Données!H10&lt;&gt;INDEX([1]Données!H$8:H$41,MATCH(MAX([1]Données!G$8:G$41),[1]Données!G$8:G$41,0),)),[1]Données!H11-[1]Données!$E$21,[1]Données!H11+[1]Données!$E$21)</f>
        <v>0.26819999999999999</v>
      </c>
    </row>
    <row r="6" spans="1:10" x14ac:dyDescent="0.25">
      <c r="E6" s="2">
        <f>[1]Données!G12</f>
        <v>7.5381086063754834</v>
      </c>
      <c r="F6" s="3">
        <f>IF(AND([1]Données!H12&lt;=INDEX([1]Données!H$8:H$41,MATCH(MAX([1]Données!G$8:G$41),[1]Données!G$8:G$41,0),),[1]Données!H11&lt;&gt;INDEX([1]Données!H$8:H$41,MATCH(MAX([1]Données!G$8:G$41),[1]Données!G$8:G$41,0),)),[1]Données!H12-[1]Données!$E$21,[1]Données!H12+[1]Données!$E$21)</f>
        <v>0.38070000000000004</v>
      </c>
    </row>
    <row r="7" spans="1:10" x14ac:dyDescent="0.25">
      <c r="E7" s="2">
        <f>[1]Données!G13</f>
        <v>8.9964365392193564</v>
      </c>
      <c r="F7" s="3">
        <f>IF(AND([1]Données!H13&lt;=INDEX([1]Données!H$8:H$41,MATCH(MAX([1]Données!G$8:G$41),[1]Données!G$8:G$41,0),),[1]Données!H12&lt;&gt;INDEX([1]Données!H$8:H$41,MATCH(MAX([1]Données!G$8:G$41),[1]Données!G$8:G$41,0),)),[1]Données!H13-[1]Données!$E$21,[1]Données!H13+[1]Données!$E$21)</f>
        <v>0.49319999999999997</v>
      </c>
      <c r="H7" t="s">
        <v>9</v>
      </c>
    </row>
    <row r="8" spans="1:10" x14ac:dyDescent="0.25">
      <c r="E8" s="2">
        <f>[1]Données!G14</f>
        <v>10.284284784563228</v>
      </c>
      <c r="F8" s="3">
        <f>IF(AND([1]Données!H14&lt;=INDEX([1]Données!H$8:H$41,MATCH(MAX([1]Données!G$8:G$41),[1]Données!G$8:G$41,0),),[1]Données!H13&lt;&gt;INDEX([1]Données!H$8:H$41,MATCH(MAX([1]Données!G$8:G$41),[1]Données!G$8:G$41,0),)),[1]Données!H14-[1]Données!$E$21,[1]Données!H14+[1]Données!$E$21)</f>
        <v>0.60570000000000002</v>
      </c>
    </row>
    <row r="9" spans="1:10" x14ac:dyDescent="0.25">
      <c r="E9" s="2">
        <f>[1]Données!G15</f>
        <v>11.401653342407098</v>
      </c>
      <c r="F9" s="3">
        <f>IF(AND([1]Données!H15&lt;=INDEX([1]Données!H$8:H$41,MATCH(MAX([1]Données!G$8:G$41),[1]Données!G$8:G$41,0),),[1]Données!H14&lt;&gt;INDEX([1]Données!H$8:H$41,MATCH(MAX([1]Données!G$8:G$41),[1]Données!G$8:G$41,0),)),[1]Données!H15-[1]Données!$E$21,[1]Données!H15+[1]Données!$E$21)</f>
        <v>0.71820000000000006</v>
      </c>
      <c r="H9" t="s">
        <v>8</v>
      </c>
    </row>
    <row r="10" spans="1:10" x14ac:dyDescent="0.25">
      <c r="E10" s="2">
        <f>[1]Données!G16</f>
        <v>12.348542212750969</v>
      </c>
      <c r="F10" s="3">
        <f>IF(AND([1]Données!H16&lt;=INDEX([1]Données!H$8:H$41,MATCH(MAX([1]Données!G$8:G$41),[1]Données!G$8:G$41,0),),[1]Données!H15&lt;&gt;INDEX([1]Données!H$8:H$41,MATCH(MAX([1]Données!G$8:G$41),[1]Données!G$8:G$41,0),)),[1]Données!H16-[1]Données!$E$21,[1]Données!H16+[1]Données!$E$21)</f>
        <v>0.83069999999999999</v>
      </c>
    </row>
    <row r="11" spans="1:10" x14ac:dyDescent="0.25">
      <c r="E11" s="2">
        <f>[1]Données!G17</f>
        <v>13.12495139559484</v>
      </c>
      <c r="F11" s="3">
        <f>IF(AND([1]Données!H17&lt;=INDEX([1]Données!H$8:H$41,MATCH(MAX([1]Données!G$8:G$41),[1]Données!G$8:G$41,0),),[1]Données!H16&lt;&gt;INDEX([1]Données!H$8:H$41,MATCH(MAX([1]Données!G$8:G$41),[1]Données!G$8:G$41,0),)),[1]Données!H17-[1]Données!$E$21,[1]Données!H17+[1]Données!$E$21)</f>
        <v>0.94319999999999993</v>
      </c>
      <c r="H11" t="s">
        <v>10</v>
      </c>
    </row>
    <row r="12" spans="1:10" x14ac:dyDescent="0.25">
      <c r="E12" s="2">
        <f>[1]Données!G18</f>
        <v>13.730880890938709</v>
      </c>
      <c r="F12" s="3">
        <f>IF(AND([1]Données!H18&lt;=INDEX([1]Données!H$8:H$41,MATCH(MAX([1]Données!G$8:G$41),[1]Données!G$8:G$41,0),),[1]Données!H17&lt;&gt;INDEX([1]Données!H$8:H$41,MATCH(MAX([1]Données!G$8:G$41),[1]Données!G$8:G$41,0),)),[1]Données!H18-[1]Données!$E$21,[1]Données!H18+[1]Données!$E$21)</f>
        <v>1.0557000000000001</v>
      </c>
    </row>
    <row r="13" spans="1:10" x14ac:dyDescent="0.25">
      <c r="E13" s="2">
        <f>[1]Données!G19</f>
        <v>14.166330698782581</v>
      </c>
      <c r="F13" s="3">
        <f>IF(AND([1]Données!H19&lt;=INDEX([1]Données!H$8:H$41,MATCH(MAX([1]Données!G$8:G$41),[1]Données!G$8:G$41,0),),[1]Données!H18&lt;&gt;INDEX([1]Données!H$8:H$41,MATCH(MAX([1]Données!G$8:G$41),[1]Données!G$8:G$41,0),)),[1]Données!H19-[1]Données!$E$21,[1]Données!H19+[1]Données!$E$21)</f>
        <v>1.1682000000000001</v>
      </c>
      <c r="H13" t="s">
        <v>11</v>
      </c>
    </row>
    <row r="14" spans="1:10" x14ac:dyDescent="0.25">
      <c r="E14" s="2">
        <f>[1]Données!G20</f>
        <v>14.431300819126452</v>
      </c>
      <c r="F14" s="3">
        <f>IF(AND([1]Données!H20&lt;=INDEX([1]Données!H$8:H$41,MATCH(MAX([1]Données!G$8:G$41),[1]Données!G$8:G$41,0),),[1]Données!H19&lt;&gt;INDEX([1]Données!H$8:H$41,MATCH(MAX([1]Données!G$8:G$41),[1]Données!G$8:G$41,0),)),[1]Données!H20-[1]Données!$E$21,[1]Données!H20+[1]Données!$E$21)</f>
        <v>1.2807000000000002</v>
      </c>
      <c r="H14" t="s">
        <v>12</v>
      </c>
    </row>
    <row r="15" spans="1:10" x14ac:dyDescent="0.25">
      <c r="E15" s="2">
        <f>[1]Données!G21</f>
        <v>14.525791251970325</v>
      </c>
      <c r="F15" s="3">
        <f>IF(AND([1]Données!H21&lt;=INDEX([1]Données!H$8:H$41,MATCH(MAX([1]Données!G$8:G$41),[1]Données!G$8:G$41,0),),[1]Données!H20&lt;&gt;INDEX([1]Données!H$8:H$41,MATCH(MAX([1]Données!G$8:G$41),[1]Données!G$8:G$41,0),)),[1]Données!H21-[1]Données!$E$21,[1]Données!H21+[1]Données!$E$21)</f>
        <v>1.3932000000000002</v>
      </c>
    </row>
    <row r="16" spans="1:10" x14ac:dyDescent="0.25">
      <c r="E16" s="2">
        <f>[1]Données!G22</f>
        <v>14.525791251970325</v>
      </c>
      <c r="F16" s="3">
        <f>IF(AND([1]Données!H22&lt;=INDEX([1]Données!H$8:H$41,MATCH(MAX([1]Données!G$8:G$41),[1]Données!G$8:G$41,0),),[1]Données!H21&lt;&gt;INDEX([1]Données!H$8:H$41,MATCH(MAX([1]Données!G$8:G$41),[1]Données!G$8:G$41,0),)),[1]Données!H22-[1]Données!$E$21,[1]Données!H22+[1]Données!$E$21)</f>
        <v>1.5318000000000001</v>
      </c>
    </row>
    <row r="17" spans="5:6" x14ac:dyDescent="0.25">
      <c r="E17" s="2">
        <f>[1]Données!G23</f>
        <v>14.449801997314193</v>
      </c>
      <c r="F17" s="3">
        <f>IF(AND([1]Données!H23&lt;=INDEX([1]Données!H$8:H$41,MATCH(MAX([1]Données!G$8:G$41),[1]Données!G$8:G$41,0),),[1]Données!H22&lt;&gt;INDEX([1]Données!H$8:H$41,MATCH(MAX([1]Données!G$8:G$41),[1]Données!G$8:G$41,0),)),[1]Données!H23-[1]Données!$E$21,[1]Données!H23+[1]Données!$E$21)</f>
        <v>1.6443000000000001</v>
      </c>
    </row>
    <row r="18" spans="5:6" x14ac:dyDescent="0.25">
      <c r="E18" s="2">
        <f>[1]Données!G24</f>
        <v>14.203333055158065</v>
      </c>
      <c r="F18" s="3">
        <f>IF(AND([1]Données!H24&lt;=INDEX([1]Données!H$8:H$41,MATCH(MAX([1]Données!G$8:G$41),[1]Données!G$8:G$41,0),),[1]Données!H23&lt;&gt;INDEX([1]Données!H$8:H$41,MATCH(MAX([1]Données!G$8:G$41),[1]Données!G$8:G$41,0),)),[1]Données!H24-[1]Données!$E$21,[1]Données!H24+[1]Données!$E$21)</f>
        <v>1.7567999999999999</v>
      </c>
    </row>
    <row r="19" spans="5:6" x14ac:dyDescent="0.25">
      <c r="E19" s="2">
        <f>[1]Données!G25</f>
        <v>13.786384425501939</v>
      </c>
      <c r="F19" s="3">
        <f>IF(AND([1]Données!H25&lt;=INDEX([1]Données!H$8:H$41,MATCH(MAX([1]Données!G$8:G$41),[1]Données!G$8:G$41,0),),[1]Données!H24&lt;&gt;INDEX([1]Données!H$8:H$41,MATCH(MAX([1]Données!G$8:G$41),[1]Données!G$8:G$41,0),)),[1]Données!H25-[1]Données!$E$21,[1]Données!H25+[1]Données!$E$21)</f>
        <v>1.8693</v>
      </c>
    </row>
    <row r="20" spans="5:6" x14ac:dyDescent="0.25">
      <c r="E20" s="2">
        <f>[1]Données!G26</f>
        <v>13.198956108345808</v>
      </c>
      <c r="F20" s="3">
        <f>IF(AND([1]Données!H26&lt;=INDEX([1]Données!H$8:H$41,MATCH(MAX([1]Données!G$8:G$41),[1]Données!G$8:G$41,0),),[1]Données!H25&lt;&gt;INDEX([1]Données!H$8:H$41,MATCH(MAX([1]Données!G$8:G$41),[1]Données!G$8:G$41,0),)),[1]Données!H26-[1]Données!$E$21,[1]Données!H26+[1]Données!$E$21)</f>
        <v>1.9818</v>
      </c>
    </row>
    <row r="21" spans="5:6" x14ac:dyDescent="0.25">
      <c r="E21" s="2">
        <f>[1]Données!G27</f>
        <v>12.441048103689678</v>
      </c>
      <c r="F21" s="3">
        <f>IF(AND([1]Données!H27&lt;=INDEX([1]Données!H$8:H$41,MATCH(MAX([1]Données!G$8:G$41),[1]Données!G$8:G$41,0),),[1]Données!H26&lt;&gt;INDEX([1]Données!H$8:H$41,MATCH(MAX([1]Données!G$8:G$41),[1]Données!G$8:G$41,0),)),[1]Données!H27-[1]Données!$E$21,[1]Données!H27+[1]Données!$E$21)</f>
        <v>2.0943000000000001</v>
      </c>
    </row>
    <row r="22" spans="5:6" x14ac:dyDescent="0.25">
      <c r="E22" s="2">
        <f>[1]Données!G28</f>
        <v>11.512660411533554</v>
      </c>
      <c r="F22" s="3">
        <f>IF(AND([1]Données!H28&lt;=INDEX([1]Données!H$8:H$41,MATCH(MAX([1]Données!G$8:G$41),[1]Données!G$8:G$41,0),),[1]Données!H27&lt;&gt;INDEX([1]Données!H$8:H$41,MATCH(MAX([1]Données!G$8:G$41),[1]Données!G$8:G$41,0),)),[1]Données!H28-[1]Données!$E$21,[1]Données!H28+[1]Données!$E$21)</f>
        <v>2.2068000000000003</v>
      </c>
    </row>
    <row r="23" spans="5:6" x14ac:dyDescent="0.25">
      <c r="E23" s="2">
        <f>[1]Données!G29</f>
        <v>10.413793031877418</v>
      </c>
      <c r="F23" s="3">
        <f>IF(AND([1]Données!H29&lt;=INDEX([1]Données!H$8:H$41,MATCH(MAX([1]Données!G$8:G$41),[1]Données!G$8:G$41,0),),[1]Données!H28&lt;&gt;INDEX([1]Données!H$8:H$41,MATCH(MAX([1]Données!G$8:G$41),[1]Données!G$8:G$41,0),)),[1]Données!H29-[1]Données!$E$21,[1]Données!H29+[1]Données!$E$21)</f>
        <v>2.3193000000000001</v>
      </c>
    </row>
    <row r="24" spans="5:6" x14ac:dyDescent="0.25">
      <c r="E24" s="2">
        <f>[1]Données!G30</f>
        <v>9.1444459647212923</v>
      </c>
      <c r="F24" s="3">
        <f>IF(AND([1]Données!H30&lt;=INDEX([1]Données!H$8:H$41,MATCH(MAX([1]Données!G$8:G$41),[1]Données!G$8:G$41,0),),[1]Données!H29&lt;&gt;INDEX([1]Données!H$8:H$41,MATCH(MAX([1]Données!G$8:G$41),[1]Données!G$8:G$41,0),)),[1]Données!H30-[1]Données!$E$21,[1]Données!H30+[1]Données!$E$21)</f>
        <v>2.4318</v>
      </c>
    </row>
    <row r="25" spans="5:6" x14ac:dyDescent="0.25">
      <c r="E25" s="2">
        <f>[1]Données!G31</f>
        <v>7.7046192100651592</v>
      </c>
      <c r="F25" s="3">
        <f>IF(AND([1]Données!H31&lt;=INDEX([1]Données!H$8:H$41,MATCH(MAX([1]Données!G$8:G$41),[1]Données!G$8:G$41,0),),[1]Données!H30&lt;&gt;INDEX([1]Données!H$8:H$41,MATCH(MAX([1]Données!G$8:G$41),[1]Données!G$8:G$41,0),)),[1]Données!H31-[1]Données!$E$21,[1]Données!H31+[1]Données!$E$21)</f>
        <v>2.5443000000000002</v>
      </c>
    </row>
    <row r="26" spans="5:6" x14ac:dyDescent="0.25">
      <c r="E26" s="2">
        <f>[1]Données!G32</f>
        <v>6.0943127679090292</v>
      </c>
      <c r="F26" s="3">
        <f>IF(AND([1]Données!H32&lt;=INDEX([1]Données!H$8:H$41,MATCH(MAX([1]Données!G$8:G$41),[1]Données!G$8:G$41,0),),[1]Données!H31&lt;&gt;INDEX([1]Données!H$8:H$41,MATCH(MAX([1]Données!G$8:G$41),[1]Données!G$8:G$41,0),)),[1]Données!H32-[1]Données!$E$21,[1]Données!H32+[1]Données!$E$21)</f>
        <v>2.6568000000000005</v>
      </c>
    </row>
    <row r="27" spans="5:6" x14ac:dyDescent="0.25">
      <c r="E27" s="2">
        <f>[1]Données!G33</f>
        <v>4.3135266382529007</v>
      </c>
      <c r="F27" s="3">
        <f>IF(AND([1]Données!H33&lt;=INDEX([1]Données!H$8:H$41,MATCH(MAX([1]Données!G$8:G$41),[1]Données!G$8:G$41,0),),[1]Données!H32&lt;&gt;INDEX([1]Données!H$8:H$41,MATCH(MAX([1]Données!G$8:G$41),[1]Données!G$8:G$41,0),)),[1]Données!H33-[1]Données!$E$21,[1]Données!H33+[1]Données!$E$21)</f>
        <v>2.7693000000000003</v>
      </c>
    </row>
    <row r="28" spans="5:6" x14ac:dyDescent="0.25">
      <c r="E28" s="2">
        <f>[1]Données!G34</f>
        <v>2.3622608210967755</v>
      </c>
      <c r="F28" s="3">
        <f>IF(AND([1]Données!H34&lt;=INDEX([1]Données!H$8:H$41,MATCH(MAX([1]Données!G$8:G$41),[1]Données!G$8:G$41,0),),[1]Données!H33&lt;&gt;INDEX([1]Données!H$8:H$41,MATCH(MAX([1]Données!G$8:G$41),[1]Données!G$8:G$41,0),)),[1]Données!H34-[1]Données!$E$21,[1]Données!H34+[1]Données!$E$21)</f>
        <v>2.8818000000000001</v>
      </c>
    </row>
    <row r="29" spans="5:6" x14ac:dyDescent="0.25">
      <c r="E29" s="2">
        <f>[1]Données!G35</f>
        <v>0</v>
      </c>
      <c r="F29" s="3">
        <f>IF(AND([1]Données!H35&lt;=INDEX([1]Données!H$8:H$41,MATCH(MAX([1]Données!G$8:G$41),[1]Données!G$8:G$41,0),),[1]Données!H34&lt;&gt;INDEX([1]Données!H$8:H$41,MATCH(MAX([1]Données!G$8:G$41),[1]Données!G$8:G$41,0),)),[1]Données!H35-[1]Données!$E$21,[1]Données!H35+[1]Données!$E$21)</f>
        <v>2.9943000000000004</v>
      </c>
    </row>
    <row r="30" spans="5:6" x14ac:dyDescent="0.25">
      <c r="E30" s="2">
        <f>[1]Données!G36</f>
        <v>0</v>
      </c>
      <c r="F30" s="3">
        <f>IF(AND([1]Données!H36&lt;=INDEX([1]Données!H$8:H$41,MATCH(MAX([1]Données!G$8:G$41),[1]Données!G$8:G$41,0),),[1]Données!H35&lt;&gt;INDEX([1]Données!H$8:H$41,MATCH(MAX([1]Données!G$8:G$41),[1]Données!G$8:G$41,0),)),[1]Données!H36-[1]Données!$E$21,[1]Données!H36+[1]Données!$E$21)</f>
        <v>3.1068000000000007</v>
      </c>
    </row>
    <row r="31" spans="5:6" x14ac:dyDescent="0.25">
      <c r="E31" s="2">
        <f>[1]Données!G37</f>
        <v>0</v>
      </c>
      <c r="F31" s="3">
        <f>IF(AND([1]Données!H37&lt;=INDEX([1]Données!H$8:H$41,MATCH(MAX([1]Données!G$8:G$41),[1]Données!G$8:G$41,0),),[1]Données!H36&lt;&gt;INDEX([1]Données!H$8:H$41,MATCH(MAX([1]Données!G$8:G$41),[1]Données!G$8:G$41,0),)),[1]Données!H37-[1]Données!$E$21,[1]Données!H37+[1]Données!$E$21)</f>
        <v>3.2193000000000005</v>
      </c>
    </row>
    <row r="32" spans="5:6" x14ac:dyDescent="0.25">
      <c r="E32" s="2">
        <f>[1]Données!G38</f>
        <v>0</v>
      </c>
      <c r="F32" s="3">
        <f>IF(AND([1]Données!H38&lt;=INDEX([1]Données!H$8:H$41,MATCH(MAX([1]Données!G$8:G$41),[1]Données!G$8:G$41,0),),[1]Données!H37&lt;&gt;INDEX([1]Données!H$8:H$41,MATCH(MAX([1]Données!G$8:G$41),[1]Données!G$8:G$41,0),)),[1]Données!H38-[1]Données!$E$21,[1]Données!H38+[1]Données!$E$21)</f>
        <v>3.3318000000000003</v>
      </c>
    </row>
    <row r="33" spans="4:6" x14ac:dyDescent="0.25">
      <c r="E33" s="2">
        <f>[1]Données!G39</f>
        <v>0</v>
      </c>
      <c r="F33" s="3">
        <f>IF(AND([1]Données!H39&lt;=INDEX([1]Données!H$8:H$41,MATCH(MAX([1]Données!G$8:G$41),[1]Données!G$8:G$41,0),),[1]Données!H38&lt;&gt;INDEX([1]Données!H$8:H$41,MATCH(MAX([1]Données!G$8:G$41),[1]Données!G$8:G$41,0),)),[1]Données!H39-[1]Données!$E$21,[1]Données!H39+[1]Données!$E$21)</f>
        <v>3.4443000000000001</v>
      </c>
    </row>
    <row r="34" spans="4:6" x14ac:dyDescent="0.25">
      <c r="E34" s="2">
        <f>[1]Données!G40</f>
        <v>0</v>
      </c>
      <c r="F34" s="3">
        <f>IF(AND([1]Données!H40&lt;=INDEX([1]Données!H$8:H$41,MATCH(MAX([1]Données!G$8:G$41),[1]Données!G$8:G$41,0),),[1]Données!H39&lt;&gt;INDEX([1]Données!H$8:H$41,MATCH(MAX([1]Données!G$8:G$41),[1]Données!G$8:G$41,0),)),[1]Données!H40-[1]Données!$E$21,[1]Données!H40+[1]Données!$E$21)</f>
        <v>3.5568</v>
      </c>
    </row>
    <row r="35" spans="4:6" ht="15.75" thickBot="1" x14ac:dyDescent="0.3">
      <c r="E35" s="4">
        <f>[1]Données!G41</f>
        <v>0</v>
      </c>
      <c r="F35" s="5">
        <f>IF(AND([1]Données!H41&lt;=INDEX([1]Données!H$8:H$41,MATCH(MAX([1]Données!G$8:G$41),[1]Données!G$8:G$41,0),),[1]Données!H40&lt;&gt;INDEX([1]Données!H$8:H$41,MATCH(MAX([1]Données!G$8:G$41),[1]Données!G$8:G$41,0),)),[1]Données!H41-[1]Données!$E$21,[1]Données!H41+[1]Données!$E$21)</f>
        <v>3.6693000000000002</v>
      </c>
    </row>
    <row r="36" spans="4:6" x14ac:dyDescent="0.25">
      <c r="D36">
        <f>COUNTA(E:E)</f>
        <v>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Gérard Fargeot</cp:lastModifiedBy>
  <dcterms:created xsi:type="dcterms:W3CDTF">2010-04-23T08:44:47Z</dcterms:created>
  <dcterms:modified xsi:type="dcterms:W3CDTF">2010-04-23T12:30:08Z</dcterms:modified>
</cp:coreProperties>
</file>