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<sst xmlns="http://schemas.openxmlformats.org/spreadsheetml/2006/main" count="4" uniqueCount="3">
  <si>
    <t>th</t>
  </si>
  <si>
    <t>tps</t>
  </si>
  <si>
    <t>th à entrer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</si>
</sst>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"/>
    <numFmt numFmtId="166" formatCode="H:MM;@"/>
    <numFmt numFmtId="167" formatCode="@"/>
    <numFmt numFmtId="168" formatCode="0"/>
    <numFmt numFmtId="169" formatCode="H:MM:SS\ AM/PM"/>
    <numFmt numFmtId="170" formatCode="HH:MM:SS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2"/>
      <charset val="1"/>
    </font>
    <font>
      <sz val="14"/>
      <color rgb="FFFFFFFF"/>
      <name val="Arial"/>
      <family val="2"/>
      <charset val="1"/>
    </font>
    <font>
      <sz val="14"/>
      <name val="Arial"/>
      <family val="2"/>
      <charset val="1"/>
    </font>
    <font>
      <b val="true"/>
      <sz val="10"/>
      <name val="Arial"/>
      <family val="2"/>
      <charset val="1"/>
    </font>
    <font>
      <sz val="11"/>
      <color rgb="FFFF0000"/>
      <name val="Calibri"/>
      <family val="2"/>
      <charset val="1"/>
    </font>
    <font>
      <b val="true"/>
      <sz val="14"/>
      <color rgb="FF595959"/>
      <name val="Calibri"/>
      <family val="2"/>
    </font>
    <font>
      <sz val="10"/>
      <name val="Arial"/>
      <family val="2"/>
    </font>
    <font>
      <sz val="9"/>
      <color rgb="FF59595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5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4F81BD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/>
          <a:lstStyle/>
          <a:p>
            <a:pPr>
              <a:defRPr b="1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1" sz="14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Chart Title</a:t>
            </a:r>
          </a:p>
        </c:rich>
      </c:tx>
      <c:overlay val="0"/>
    </c:title>
    <c:autoTitleDeleted val="0"/>
    <c:plotArea>
      <c:scatterChart>
        <c:scatterStyle val="lineMarker"/>
        <c:varyColors val="0"/>
        <c:ser>
          <c:idx val="0"/>
          <c:order val="0"/>
          <c:spPr>
            <a:solidFill>
              <a:srgbClr val="4f81bd"/>
            </a:solidFill>
            <a:ln w="19080">
              <a:solidFill>
                <a:srgbClr val="4f81bd"/>
              </a:solidFill>
              <a:round/>
            </a:ln>
          </c:spPr>
          <c:marker>
            <c:symbol val="circle"/>
            <c:size val="5"/>
            <c:spPr>
              <a:solidFill>
                <a:srgbClr val="4f81bd"/>
              </a:solidFill>
            </c:spPr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trendline>
            <c:spPr>
              <a:ln w="19080">
                <a:solidFill>
                  <a:srgbClr val="4f81bd"/>
                </a:solidFill>
                <a:round/>
              </a:ln>
            </c:spPr>
            <c:trendlineType val="poly"/>
            <c:order val="4"/>
            <c:forward val="0"/>
            <c:backward val="0"/>
            <c:dispRSqr val="0"/>
            <c:dispEq val="1"/>
          </c:trendline>
          <c:xVal>
            <c:numRef>
              <c:f>Feuil1!$N$9:$N$37</c:f>
              <c:numCache>
                <c:formatCode>General</c:formatCode>
                <c:ptCount val="29"/>
                <c:pt idx="0">
                  <c:v>30</c:v>
                </c:pt>
                <c:pt idx="1">
                  <c:v>31</c:v>
                </c:pt>
                <c:pt idx="2">
                  <c:v>32</c:v>
                </c:pt>
                <c:pt idx="3">
                  <c:v>33</c:v>
                </c:pt>
                <c:pt idx="4">
                  <c:v>34</c:v>
                </c:pt>
                <c:pt idx="5">
                  <c:v>35</c:v>
                </c:pt>
                <c:pt idx="6">
                  <c:v>36</c:v>
                </c:pt>
                <c:pt idx="7">
                  <c:v>37</c:v>
                </c:pt>
                <c:pt idx="8">
                  <c:v>38</c:v>
                </c:pt>
                <c:pt idx="9">
                  <c:v>39</c:v>
                </c:pt>
                <c:pt idx="10">
                  <c:v>40</c:v>
                </c:pt>
                <c:pt idx="11">
                  <c:v>42</c:v>
                </c:pt>
                <c:pt idx="12">
                  <c:v>44</c:v>
                </c:pt>
                <c:pt idx="13">
                  <c:v>46</c:v>
                </c:pt>
                <c:pt idx="14">
                  <c:v>48</c:v>
                </c:pt>
                <c:pt idx="15">
                  <c:v>50</c:v>
                </c:pt>
                <c:pt idx="16">
                  <c:v>52</c:v>
                </c:pt>
                <c:pt idx="17">
                  <c:v>54</c:v>
                </c:pt>
                <c:pt idx="18">
                  <c:v>56</c:v>
                </c:pt>
                <c:pt idx="19">
                  <c:v>60</c:v>
                </c:pt>
                <c:pt idx="20">
                  <c:v>64</c:v>
                </c:pt>
                <c:pt idx="21">
                  <c:v>68</c:v>
                </c:pt>
                <c:pt idx="22">
                  <c:v>72</c:v>
                </c:pt>
                <c:pt idx="23">
                  <c:v>76</c:v>
                </c:pt>
                <c:pt idx="24">
                  <c:v>80</c:v>
                </c:pt>
                <c:pt idx="25">
                  <c:v>86</c:v>
                </c:pt>
                <c:pt idx="26">
                  <c:v>90</c:v>
                </c:pt>
                <c:pt idx="27">
                  <c:v>94</c:v>
                </c:pt>
                <c:pt idx="28">
                  <c:v>100</c:v>
                </c:pt>
              </c:numCache>
            </c:numRef>
          </c:xVal>
          <c:yVal>
            <c:numRef>
              <c:f>Feuil1!$O$9:$O$37</c:f>
              <c:numCache>
                <c:formatCode>General</c:formatCode>
                <c:ptCount val="29"/>
                <c:pt idx="0">
                  <c:v>0.161344334022598</c:v>
                </c:pt>
                <c:pt idx="1">
                  <c:v>0.146291632146574</c:v>
                </c:pt>
                <c:pt idx="2">
                  <c:v>0.134339701718073</c:v>
                </c:pt>
                <c:pt idx="3">
                  <c:v>0.124616288439944</c:v>
                </c:pt>
                <c:pt idx="4">
                  <c:v>0.116551411256641</c:v>
                </c:pt>
                <c:pt idx="5">
                  <c:v>0.109756289336489</c:v>
                </c:pt>
                <c:pt idx="6">
                  <c:v>0.103956315485151</c:v>
                </c:pt>
                <c:pt idx="7">
                  <c:v>0.0989518236875969</c:v>
                </c:pt>
                <c:pt idx="8">
                  <c:v>0.0945940462226351</c:v>
                </c:pt>
                <c:pt idx="9">
                  <c:v>0.0907698005724482</c:v>
                </c:pt>
                <c:pt idx="10">
                  <c:v>0.0873914110005313</c:v>
                </c:pt>
                <c:pt idx="11">
                  <c:v>0.0817101778103842</c:v>
                </c:pt>
                <c:pt idx="12">
                  <c:v>0.0771465631519133</c:v>
                </c:pt>
                <c:pt idx="13">
                  <c:v>0.0734326145463248</c:v>
                </c:pt>
                <c:pt idx="14">
                  <c:v>0.0703837049205096</c:v>
                </c:pt>
                <c:pt idx="15">
                  <c:v>0.0678687692118138</c:v>
                </c:pt>
                <c:pt idx="16">
                  <c:v>0.0657925552857845</c:v>
                </c:pt>
                <c:pt idx="17">
                  <c:v>0.0640845902976669</c:v>
                </c:pt>
                <c:pt idx="18">
                  <c:v>0.0626920832910261</c:v>
                </c:pt>
                <c:pt idx="19">
                  <c:v>0.060704050553919</c:v>
                </c:pt>
                <c:pt idx="20">
                  <c:v>0.0596154926847803</c:v>
                </c:pt>
                <c:pt idx="21">
                  <c:v>0.0593157495922599</c:v>
                </c:pt>
                <c:pt idx="22">
                  <c:v>0.0597678792737704</c:v>
                </c:pt>
                <c:pt idx="23">
                  <c:v>0.0609993667928526</c:v>
                </c:pt>
                <c:pt idx="24">
                  <c:v>0.0631076394819709</c:v>
                </c:pt>
                <c:pt idx="25">
                  <c:v>0.0683666156486828</c:v>
                </c:pt>
                <c:pt idx="26">
                  <c:v>0.0738388364937341</c:v>
                </c:pt>
                <c:pt idx="27">
                  <c:v>0.0817500633624604</c:v>
                </c:pt>
                <c:pt idx="28">
                  <c:v>0.101945804327627</c:v>
                </c:pt>
              </c:numCache>
            </c:numRef>
          </c:yVal>
          <c:smooth val="1"/>
        </c:ser>
        <c:axId val="30458711"/>
        <c:axId val="78454104"/>
      </c:scatterChart>
      <c:valAx>
        <c:axId val="30458711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p>
            <a:pPr>
              <a:defRPr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78454104"/>
        <c:crosses val="autoZero"/>
      </c:valAx>
      <c:valAx>
        <c:axId val="78454104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H:MM;@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p>
            <a:pPr>
              <a:defRPr sz="900" spc="-1" strike="noStrike">
                <a:solidFill>
                  <a:srgbClr val="595959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30458711"/>
        <c:crosses val="autoZero"/>
      </c:valAx>
      <c:spPr>
        <a:noFill/>
        <a:ln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626040</xdr:colOff>
      <xdr:row>5</xdr:row>
      <xdr:rowOff>101520</xdr:rowOff>
    </xdr:from>
    <xdr:to>
      <xdr:col>11</xdr:col>
      <xdr:colOff>333360</xdr:colOff>
      <xdr:row>26</xdr:row>
      <xdr:rowOff>10440</xdr:rowOff>
    </xdr:to>
    <xdr:graphicFrame>
      <xdr:nvGraphicFramePr>
        <xdr:cNvPr id="0" name="Graphique 4"/>
        <xdr:cNvGraphicFramePr/>
      </xdr:nvGraphicFramePr>
      <xdr:xfrm>
        <a:off x="1244880" y="1053720"/>
        <a:ext cx="9213480" cy="42904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U37"/>
  <sheetViews>
    <sheetView windowProtection="false" showFormulas="false" showGridLines="true" showRowColHeaders="true" showZeros="true" rightToLeft="false" tabSelected="true" showOutlineSymbols="true" defaultGridColor="true" view="normal" topLeftCell="A3" colorId="64" zoomScale="100" zoomScaleNormal="100" zoomScalePageLayoutView="100" workbookViewId="0">
      <selection pane="topLeft" activeCell="B35" activeCellId="0" sqref="B35"/>
    </sheetView>
  </sheetViews>
  <sheetFormatPr defaultRowHeight="15"/>
  <cols>
    <col collapsed="false" hidden="false" max="1" min="1" style="0" width="8.77551020408163"/>
    <col collapsed="false" hidden="false" max="2" min="2" style="0" width="27.6734693877551"/>
    <col collapsed="false" hidden="false" max="3" min="3" style="1" width="14.4438775510204"/>
    <col collapsed="false" hidden="false" max="4" min="4" style="1" width="14.7142857142857"/>
    <col collapsed="false" hidden="false" max="6" min="5" style="0" width="13.5"/>
    <col collapsed="false" hidden="false" max="7" min="7" style="0" width="8.77551020408163"/>
    <col collapsed="false" hidden="false" max="8" min="8" style="0" width="13.5"/>
    <col collapsed="false" hidden="false" max="9" min="9" style="0" width="11.0714285714286"/>
    <col collapsed="false" hidden="false" max="13" min="10" style="0" width="8.77551020408163"/>
    <col collapsed="false" hidden="false" max="15" min="14" style="1" width="8.77551020408163"/>
    <col collapsed="false" hidden="false" max="18" min="16" style="0" width="8.77551020408163"/>
    <col collapsed="false" hidden="false" max="19" min="19" style="0" width="10.9336734693878"/>
    <col collapsed="false" hidden="false" max="1025" min="20" style="0" width="8.77551020408163"/>
  </cols>
  <sheetData>
    <row r="1" customFormat="false" ht="15" hidden="false" customHeight="false" outlineLevel="0" collapsed="false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0"/>
      <c r="O1" s="0"/>
    </row>
    <row r="2" customFormat="false" ht="15" hidden="false" customHeight="false" outlineLevel="0" collapsed="false">
      <c r="B2" s="2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0"/>
      <c r="O2" s="0"/>
    </row>
    <row r="3" customFormat="false" ht="15" hidden="false" customHeight="false" outlineLevel="0" collapsed="false">
      <c r="B3" s="2"/>
      <c r="C3" s="3"/>
      <c r="D3" s="3"/>
      <c r="E3" s="2"/>
      <c r="F3" s="2"/>
      <c r="G3" s="2"/>
      <c r="H3" s="2"/>
      <c r="I3" s="2"/>
      <c r="J3" s="2"/>
      <c r="K3" s="2"/>
      <c r="L3" s="2"/>
      <c r="M3" s="2"/>
      <c r="N3" s="0"/>
      <c r="O3" s="0"/>
    </row>
    <row r="4" customFormat="false" ht="15" hidden="false" customHeight="false" outlineLevel="0" collapsed="false">
      <c r="B4" s="2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0"/>
      <c r="O4" s="0"/>
    </row>
    <row r="5" customFormat="false" ht="15" hidden="false" customHeight="false" outlineLevel="0" collapsed="false">
      <c r="B5" s="2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0"/>
      <c r="O5" s="0"/>
    </row>
    <row r="6" customFormat="false" ht="15" hidden="false" customHeight="false" outlineLevel="0" collapsed="false">
      <c r="B6" s="2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0"/>
      <c r="O6" s="0"/>
    </row>
    <row r="7" customFormat="false" ht="15" hidden="false" customHeight="false" outlineLevel="0" collapsed="false">
      <c r="B7" s="2"/>
      <c r="C7" s="3"/>
      <c r="D7" s="3"/>
      <c r="E7" s="2"/>
      <c r="F7" s="2"/>
      <c r="G7" s="2"/>
      <c r="H7" s="2"/>
      <c r="I7" s="2"/>
      <c r="J7" s="2"/>
      <c r="K7" s="2"/>
      <c r="L7" s="2"/>
      <c r="M7" s="2"/>
      <c r="N7" s="0"/>
      <c r="O7" s="0"/>
    </row>
    <row r="8" customFormat="false" ht="18" hidden="false" customHeight="false" outlineLevel="0" collapsed="false">
      <c r="B8" s="4"/>
      <c r="C8" s="5"/>
      <c r="D8" s="6"/>
      <c r="E8" s="2"/>
      <c r="F8" s="2"/>
      <c r="G8" s="2"/>
      <c r="H8" s="2"/>
      <c r="I8" s="2"/>
      <c r="J8" s="2"/>
      <c r="K8" s="2"/>
      <c r="L8" s="3"/>
      <c r="M8" s="3"/>
      <c r="N8" s="7" t="s">
        <v>0</v>
      </c>
      <c r="O8" s="7" t="s">
        <v>1</v>
      </c>
    </row>
    <row r="9" customFormat="false" ht="18" hidden="false" customHeight="false" outlineLevel="0" collapsed="false">
      <c r="B9" s="4"/>
      <c r="C9" s="5"/>
      <c r="D9" s="8"/>
      <c r="E9" s="2"/>
      <c r="F9" s="2"/>
      <c r="G9" s="2"/>
      <c r="H9" s="2"/>
      <c r="I9" s="2"/>
      <c r="J9" s="2"/>
      <c r="K9" s="2"/>
      <c r="L9" s="3"/>
      <c r="M9" s="9"/>
      <c r="N9" s="7" t="n">
        <v>30</v>
      </c>
      <c r="O9" s="10" t="n">
        <v>0.161344334022598</v>
      </c>
      <c r="P9" s="11"/>
    </row>
    <row r="10" customFormat="false" ht="18" hidden="false" customHeight="false" outlineLevel="0" collapsed="false">
      <c r="B10" s="4"/>
      <c r="C10" s="5"/>
      <c r="D10" s="12"/>
      <c r="E10" s="2"/>
      <c r="F10" s="2"/>
      <c r="G10" s="2"/>
      <c r="H10" s="13"/>
      <c r="I10" s="2"/>
      <c r="J10" s="2"/>
      <c r="K10" s="2"/>
      <c r="L10" s="3"/>
      <c r="M10" s="9"/>
      <c r="N10" s="7" t="n">
        <v>31</v>
      </c>
      <c r="O10" s="10" t="n">
        <v>0.146291632146574</v>
      </c>
      <c r="P10" s="11"/>
    </row>
    <row r="11" customFormat="false" ht="18" hidden="false" customHeight="false" outlineLevel="0" collapsed="false">
      <c r="B11" s="4"/>
      <c r="C11" s="5"/>
      <c r="D11" s="6"/>
      <c r="E11" s="2"/>
      <c r="F11" s="2"/>
      <c r="G11" s="2"/>
      <c r="H11" s="13"/>
      <c r="I11" s="2"/>
      <c r="J11" s="2"/>
      <c r="K11" s="2"/>
      <c r="L11" s="3"/>
      <c r="M11" s="9"/>
      <c r="N11" s="7" t="n">
        <v>32</v>
      </c>
      <c r="O11" s="10" t="n">
        <v>0.134339701718073</v>
      </c>
      <c r="P11" s="11"/>
    </row>
    <row r="12" customFormat="false" ht="18" hidden="false" customHeight="false" outlineLevel="0" collapsed="false">
      <c r="B12" s="4"/>
      <c r="C12" s="5"/>
      <c r="D12" s="6"/>
      <c r="E12" s="2"/>
      <c r="F12" s="2"/>
      <c r="G12" s="2"/>
      <c r="H12" s="2"/>
      <c r="I12" s="2"/>
      <c r="J12" s="2"/>
      <c r="K12" s="2"/>
      <c r="L12" s="3"/>
      <c r="M12" s="9"/>
      <c r="N12" s="7" t="n">
        <v>33</v>
      </c>
      <c r="O12" s="10" t="n">
        <v>0.124616288439944</v>
      </c>
      <c r="P12" s="11"/>
    </row>
    <row r="13" customFormat="false" ht="15" hidden="false" customHeight="false" outlineLevel="0" collapsed="false">
      <c r="B13" s="2"/>
      <c r="C13" s="3"/>
      <c r="D13" s="3"/>
      <c r="E13" s="2"/>
      <c r="F13" s="2"/>
      <c r="G13" s="2"/>
      <c r="H13" s="2"/>
      <c r="I13" s="2"/>
      <c r="J13" s="2"/>
      <c r="K13" s="2"/>
      <c r="L13" s="3"/>
      <c r="M13" s="9"/>
      <c r="N13" s="7" t="n">
        <v>34</v>
      </c>
      <c r="O13" s="10" t="n">
        <v>0.116551411256641</v>
      </c>
      <c r="P13" s="11"/>
    </row>
    <row r="14" customFormat="false" ht="15" hidden="false" customHeight="false" outlineLevel="0" collapsed="false">
      <c r="B14" s="2"/>
      <c r="C14" s="3"/>
      <c r="D14" s="3"/>
      <c r="E14" s="2"/>
      <c r="F14" s="2"/>
      <c r="G14" s="2"/>
      <c r="H14" s="2"/>
      <c r="I14" s="2"/>
      <c r="J14" s="2"/>
      <c r="K14" s="2"/>
      <c r="L14" s="3"/>
      <c r="M14" s="9"/>
      <c r="N14" s="7" t="n">
        <v>35</v>
      </c>
      <c r="O14" s="10" t="n">
        <v>0.109756289336489</v>
      </c>
      <c r="P14" s="11"/>
    </row>
    <row r="15" customFormat="false" ht="18" hidden="false" customHeight="false" outlineLevel="0" collapsed="false">
      <c r="B15" s="4"/>
      <c r="C15" s="14"/>
      <c r="D15" s="6"/>
      <c r="E15" s="2"/>
      <c r="F15" s="2"/>
      <c r="G15" s="2"/>
      <c r="H15" s="2"/>
      <c r="I15" s="2"/>
      <c r="J15" s="2"/>
      <c r="K15" s="2"/>
      <c r="L15" s="3"/>
      <c r="M15" s="9"/>
      <c r="N15" s="7" t="n">
        <v>36</v>
      </c>
      <c r="O15" s="10" t="n">
        <v>0.103956315485151</v>
      </c>
      <c r="P15" s="11"/>
    </row>
    <row r="16" customFormat="false" ht="18" hidden="false" customHeight="false" outlineLevel="0" collapsed="false">
      <c r="B16" s="4"/>
      <c r="C16" s="14"/>
      <c r="D16" s="6"/>
      <c r="E16" s="2"/>
      <c r="F16" s="2"/>
      <c r="G16" s="2"/>
      <c r="H16" s="2"/>
      <c r="I16" s="2"/>
      <c r="J16" s="2"/>
      <c r="K16" s="2"/>
      <c r="L16" s="3"/>
      <c r="M16" s="9"/>
      <c r="N16" s="7" t="n">
        <v>37</v>
      </c>
      <c r="O16" s="10" t="n">
        <v>0.0989518236875969</v>
      </c>
      <c r="P16" s="11"/>
    </row>
    <row r="17" customFormat="false" ht="18" hidden="false" customHeight="false" outlineLevel="0" collapsed="false">
      <c r="B17" s="4"/>
      <c r="C17" s="15"/>
      <c r="D17" s="6"/>
      <c r="E17" s="2"/>
      <c r="F17" s="2"/>
      <c r="G17" s="2"/>
      <c r="H17" s="2"/>
      <c r="I17" s="2"/>
      <c r="J17" s="2"/>
      <c r="K17" s="2"/>
      <c r="L17" s="3"/>
      <c r="M17" s="9"/>
      <c r="N17" s="7" t="n">
        <v>38</v>
      </c>
      <c r="O17" s="10" t="n">
        <v>0.0945940462226351</v>
      </c>
      <c r="P17" s="11"/>
    </row>
    <row r="18" customFormat="false" ht="18" hidden="false" customHeight="false" outlineLevel="0" collapsed="false">
      <c r="B18" s="4"/>
      <c r="C18" s="15"/>
      <c r="D18" s="6"/>
      <c r="E18" s="2"/>
      <c r="F18" s="2"/>
      <c r="G18" s="2"/>
      <c r="H18" s="2"/>
      <c r="I18" s="2"/>
      <c r="J18" s="2"/>
      <c r="K18" s="2"/>
      <c r="L18" s="3"/>
      <c r="M18" s="9"/>
      <c r="N18" s="7" t="n">
        <v>39</v>
      </c>
      <c r="O18" s="10" t="n">
        <v>0.0907698005724482</v>
      </c>
      <c r="P18" s="11"/>
    </row>
    <row r="19" customFormat="false" ht="15" hidden="false" customHeight="false" outlineLevel="0" collapsed="false">
      <c r="B19" s="2"/>
      <c r="C19" s="3"/>
      <c r="D19" s="3"/>
      <c r="E19" s="2"/>
      <c r="F19" s="2"/>
      <c r="G19" s="2"/>
      <c r="H19" s="2"/>
      <c r="I19" s="2"/>
      <c r="J19" s="2"/>
      <c r="K19" s="2"/>
      <c r="L19" s="3"/>
      <c r="M19" s="9"/>
      <c r="N19" s="7" t="n">
        <v>40</v>
      </c>
      <c r="O19" s="10" t="n">
        <v>0.0873914110005313</v>
      </c>
      <c r="P19" s="11"/>
    </row>
    <row r="20" customFormat="false" ht="18" hidden="false" customHeight="false" outlineLevel="0" collapsed="false">
      <c r="B20" s="4"/>
      <c r="C20" s="16"/>
      <c r="D20" s="17"/>
      <c r="E20" s="2"/>
      <c r="F20" s="2"/>
      <c r="G20" s="2"/>
      <c r="H20" s="2"/>
      <c r="I20" s="2"/>
      <c r="J20" s="2"/>
      <c r="K20" s="2"/>
      <c r="L20" s="3"/>
      <c r="M20" s="9"/>
      <c r="N20" s="7" t="n">
        <v>42</v>
      </c>
      <c r="O20" s="10" t="n">
        <v>0.0817101778103842</v>
      </c>
      <c r="P20" s="11"/>
    </row>
    <row r="21" customFormat="false" ht="15" hidden="false" customHeight="false" outlineLevel="0" collapsed="false">
      <c r="B21" s="2"/>
      <c r="C21" s="3"/>
      <c r="D21" s="3"/>
      <c r="E21" s="2"/>
      <c r="F21" s="2"/>
      <c r="G21" s="2"/>
      <c r="H21" s="2"/>
      <c r="I21" s="2"/>
      <c r="J21" s="2"/>
      <c r="K21" s="2"/>
      <c r="L21" s="3"/>
      <c r="M21" s="9"/>
      <c r="N21" s="7" t="n">
        <v>44</v>
      </c>
      <c r="O21" s="10" t="n">
        <v>0.0771465631519133</v>
      </c>
      <c r="P21" s="11"/>
    </row>
    <row r="22" customFormat="false" ht="15" hidden="false" customHeight="false" outlineLevel="0" collapsed="false">
      <c r="B22" s="2"/>
      <c r="C22" s="3"/>
      <c r="D22" s="3"/>
      <c r="E22" s="2"/>
      <c r="F22" s="2"/>
      <c r="G22" s="2"/>
      <c r="H22" s="2"/>
      <c r="I22" s="2"/>
      <c r="J22" s="2"/>
      <c r="K22" s="2"/>
      <c r="L22" s="3"/>
      <c r="M22" s="9"/>
      <c r="N22" s="7" t="n">
        <v>46</v>
      </c>
      <c r="O22" s="10" t="n">
        <v>0.0734326145463248</v>
      </c>
      <c r="P22" s="11"/>
    </row>
    <row r="23" customFormat="false" ht="15" hidden="false" customHeight="false" outlineLevel="0" collapsed="false">
      <c r="B23" s="2"/>
      <c r="C23" s="3"/>
      <c r="D23" s="3"/>
      <c r="E23" s="2"/>
      <c r="F23" s="2"/>
      <c r="G23" s="2"/>
      <c r="H23" s="2"/>
      <c r="I23" s="2"/>
      <c r="J23" s="2"/>
      <c r="K23" s="2"/>
      <c r="L23" s="3"/>
      <c r="M23" s="9"/>
      <c r="N23" s="7" t="n">
        <v>48</v>
      </c>
      <c r="O23" s="10" t="n">
        <v>0.0703837049205096</v>
      </c>
      <c r="P23" s="11"/>
      <c r="S23" s="18" t="s">
        <v>2</v>
      </c>
      <c r="T23" s="19" t="n">
        <v>60</v>
      </c>
    </row>
    <row r="24" customFormat="false" ht="15" hidden="false" customHeight="false" outlineLevel="0" collapsed="false">
      <c r="B24" s="2"/>
      <c r="C24" s="3"/>
      <c r="D24" s="3"/>
      <c r="E24" s="2"/>
      <c r="F24" s="2"/>
      <c r="G24" s="2"/>
      <c r="H24" s="2"/>
      <c r="I24" s="2"/>
      <c r="J24" s="2"/>
      <c r="K24" s="2"/>
      <c r="L24" s="3"/>
      <c r="M24" s="9"/>
      <c r="N24" s="7" t="n">
        <v>50</v>
      </c>
      <c r="O24" s="10" t="n">
        <v>0.0678687692118138</v>
      </c>
      <c r="P24" s="11"/>
      <c r="S24" s="18" t="s">
        <v>1</v>
      </c>
      <c r="T24" s="20" t="n">
        <f aca="false">0.00000004*(T23^4)-0.00001*(T23^3)+0.0012*(T23^2)-0.0561*T23+1.0162</f>
        <v>0.3286</v>
      </c>
      <c r="U24" s="21"/>
    </row>
    <row r="25" customFormat="false" ht="15" hidden="false" customHeight="false" outlineLevel="0" collapsed="false">
      <c r="B25" s="2"/>
      <c r="C25" s="3"/>
      <c r="D25" s="3"/>
      <c r="E25" s="2"/>
      <c r="F25" s="2"/>
      <c r="G25" s="2"/>
      <c r="H25" s="2"/>
      <c r="I25" s="2"/>
      <c r="J25" s="2"/>
      <c r="K25" s="2"/>
      <c r="L25" s="3"/>
      <c r="M25" s="9"/>
      <c r="N25" s="7" t="n">
        <v>52</v>
      </c>
      <c r="O25" s="10" t="n">
        <v>0.0657925552857845</v>
      </c>
      <c r="P25" s="11"/>
      <c r="T25" s="22"/>
    </row>
    <row r="26" customFormat="false" ht="15" hidden="false" customHeight="false" outlineLevel="0" collapsed="false">
      <c r="B26" s="2"/>
      <c r="C26" s="3"/>
      <c r="D26" s="3"/>
      <c r="E26" s="2"/>
      <c r="F26" s="2"/>
      <c r="G26" s="2"/>
      <c r="H26" s="2"/>
      <c r="I26" s="2"/>
      <c r="J26" s="2"/>
      <c r="K26" s="2"/>
      <c r="L26" s="3"/>
      <c r="M26" s="9"/>
      <c r="N26" s="7" t="n">
        <v>54</v>
      </c>
      <c r="O26" s="10" t="n">
        <v>0.0640845902976669</v>
      </c>
      <c r="P26" s="11"/>
      <c r="T26" s="23"/>
    </row>
    <row r="27" customFormat="false" ht="15" hidden="false" customHeight="false" outlineLevel="0" collapsed="false">
      <c r="B27" s="2"/>
      <c r="C27" s="24"/>
      <c r="D27" s="3"/>
      <c r="E27" s="2"/>
      <c r="F27" s="2"/>
      <c r="G27" s="2"/>
      <c r="H27" s="2"/>
      <c r="I27" s="2"/>
      <c r="J27" s="2"/>
      <c r="K27" s="2"/>
      <c r="L27" s="3"/>
      <c r="M27" s="9"/>
      <c r="N27" s="7" t="n">
        <v>56</v>
      </c>
      <c r="O27" s="10" t="n">
        <v>0.0626920832910261</v>
      </c>
      <c r="P27" s="11"/>
    </row>
    <row r="28" customFormat="false" ht="15" hidden="false" customHeight="false" outlineLevel="0" collapsed="false">
      <c r="B28" s="2"/>
      <c r="C28" s="3"/>
      <c r="D28" s="3"/>
      <c r="E28" s="2"/>
      <c r="F28" s="2"/>
      <c r="G28" s="2"/>
      <c r="H28" s="2"/>
      <c r="I28" s="2"/>
      <c r="J28" s="2"/>
      <c r="K28" s="2"/>
      <c r="L28" s="3"/>
      <c r="M28" s="9"/>
      <c r="N28" s="7" t="n">
        <v>60</v>
      </c>
      <c r="O28" s="10" t="n">
        <v>0.060704050553919</v>
      </c>
      <c r="P28" s="11"/>
    </row>
    <row r="29" customFormat="false" ht="13.8" hidden="false" customHeight="false" outlineLevel="0" collapsed="false">
      <c r="C29" s="0"/>
      <c r="D29" s="0"/>
      <c r="J29" s="2"/>
      <c r="K29" s="2"/>
      <c r="L29" s="3"/>
      <c r="M29" s="9"/>
      <c r="N29" s="7" t="n">
        <v>64</v>
      </c>
      <c r="O29" s="10" t="n">
        <v>0.0596154926847803</v>
      </c>
      <c r="P29" s="11"/>
    </row>
    <row r="30" customFormat="false" ht="13.8" hidden="false" customHeight="false" outlineLevel="0" collapsed="false">
      <c r="B30" s="2" t="n">
        <f aca="false" t="array" ref="B30:F30">LINEST(O9:O37,N9:N37^{1,2,3,4})</f>
        <v>4.36619277949605E-008</v>
      </c>
      <c r="C30" s="3" t="n">
        <v>-1.19877285942788E-005</v>
      </c>
      <c r="D30" s="3" t="n">
        <v>0.00123203054566019</v>
      </c>
      <c r="E30" s="2" t="n">
        <v>-0.0561090452603345</v>
      </c>
      <c r="F30" s="2" t="n">
        <v>1.01624860904862</v>
      </c>
      <c r="G30" s="2"/>
      <c r="H30" s="2"/>
      <c r="I30" s="2"/>
      <c r="J30" s="2"/>
      <c r="K30" s="2"/>
      <c r="L30" s="3"/>
      <c r="M30" s="9"/>
      <c r="N30" s="7" t="n">
        <v>68</v>
      </c>
      <c r="O30" s="10" t="n">
        <v>0.0593157495922599</v>
      </c>
      <c r="P30" s="11"/>
    </row>
    <row r="31" customFormat="false" ht="13.8" hidden="false" customHeight="false" outlineLevel="0" collapsed="false">
      <c r="B31" s="2" t="n">
        <f aca="false">$T$23^4</f>
        <v>12960000</v>
      </c>
      <c r="C31" s="2" t="n">
        <f aca="false">$T$23^3</f>
        <v>216000</v>
      </c>
      <c r="D31" s="2" t="n">
        <f aca="false">$T$23^2</f>
        <v>3600</v>
      </c>
      <c r="E31" s="2" t="n">
        <f aca="false">$T$23</f>
        <v>60</v>
      </c>
      <c r="F31" s="2" t="n">
        <v>1</v>
      </c>
      <c r="G31" s="2"/>
      <c r="H31" s="2"/>
      <c r="I31" s="2"/>
      <c r="J31" s="2"/>
      <c r="K31" s="2"/>
      <c r="L31" s="3"/>
      <c r="M31" s="9"/>
      <c r="N31" s="7" t="n">
        <v>72</v>
      </c>
      <c r="O31" s="10" t="n">
        <v>0.0597678792737704</v>
      </c>
      <c r="P31" s="11"/>
    </row>
    <row r="32" customFormat="false" ht="13.8" hidden="false" customHeight="false" outlineLevel="0" collapsed="false">
      <c r="B32" s="2" t="n">
        <f aca="false">B30*B31</f>
        <v>0.565858584222688</v>
      </c>
      <c r="C32" s="2" t="n">
        <f aca="false">C30*C31</f>
        <v>-2.58934937636421</v>
      </c>
      <c r="D32" s="2" t="n">
        <f aca="false">D30*D31</f>
        <v>4.43530996437668</v>
      </c>
      <c r="E32" s="2" t="n">
        <f aca="false">E30*E31</f>
        <v>-3.36654271562007</v>
      </c>
      <c r="F32" s="2" t="n">
        <f aca="false">F30*F31</f>
        <v>1.01624860904862</v>
      </c>
      <c r="H32" s="2" t="n">
        <f aca="false">SUM(B32:F32)</f>
        <v>0.061525065663715</v>
      </c>
      <c r="I32" s="25" t="n">
        <f aca="false">H32</f>
        <v>0.061525065663715</v>
      </c>
      <c r="J32" s="2"/>
      <c r="K32" s="2"/>
      <c r="L32" s="3"/>
      <c r="M32" s="9"/>
      <c r="N32" s="7" t="n">
        <v>76</v>
      </c>
      <c r="O32" s="10" t="n">
        <v>0.0609993667928526</v>
      </c>
      <c r="P32" s="11"/>
    </row>
    <row r="33" customFormat="false" ht="13.8" hidden="false" customHeight="false" outlineLevel="0" collapsed="false">
      <c r="C33" s="0"/>
      <c r="D33" s="0"/>
      <c r="J33" s="2"/>
      <c r="K33" s="2"/>
      <c r="L33" s="3"/>
      <c r="M33" s="9"/>
      <c r="N33" s="7" t="n">
        <v>80</v>
      </c>
      <c r="O33" s="10" t="n">
        <v>0.0631076394819709</v>
      </c>
      <c r="P33" s="11"/>
    </row>
    <row r="34" customFormat="false" ht="13.8" hidden="false" customHeight="false" outlineLevel="0" collapsed="false">
      <c r="B34" s="2" t="n">
        <f aca="false">0.00000004*(T23^4)</f>
        <v>0.5184</v>
      </c>
      <c r="C34" s="3" t="n">
        <f aca="false">-0.00001*(T23^3)</f>
        <v>-2.16</v>
      </c>
      <c r="D34" s="3" t="n">
        <f aca="false">0.0012*(T23^2)</f>
        <v>4.32</v>
      </c>
      <c r="E34" s="2" t="n">
        <f aca="false">-0.0561*T23</f>
        <v>-3.366</v>
      </c>
      <c r="F34" s="2" t="n">
        <v>1.0162</v>
      </c>
      <c r="H34" s="2" t="n">
        <f aca="false">SUM(B34:F34)</f>
        <v>0.3286</v>
      </c>
      <c r="I34" s="25" t="n">
        <f aca="false">H34</f>
        <v>0.3286</v>
      </c>
      <c r="J34" s="2"/>
      <c r="K34" s="2"/>
      <c r="L34" s="3"/>
      <c r="M34" s="9"/>
      <c r="N34" s="7" t="n">
        <v>86</v>
      </c>
      <c r="O34" s="10" t="n">
        <v>0.0683666156486828</v>
      </c>
      <c r="P34" s="11"/>
    </row>
    <row r="35" customFormat="false" ht="13.8" hidden="false" customHeight="false" outlineLevel="0" collapsed="false">
      <c r="C35" s="0"/>
      <c r="D35" s="0"/>
      <c r="J35" s="2"/>
      <c r="K35" s="2"/>
      <c r="L35" s="3"/>
      <c r="M35" s="9"/>
      <c r="N35" s="7" t="n">
        <v>90</v>
      </c>
      <c r="O35" s="10" t="n">
        <v>0.0738388364937341</v>
      </c>
      <c r="P35" s="11"/>
    </row>
    <row r="36" customFormat="false" ht="13.8" hidden="false" customHeight="false" outlineLevel="0" collapsed="false">
      <c r="C36" s="0"/>
      <c r="D36" s="0"/>
      <c r="J36" s="2"/>
      <c r="K36" s="2"/>
      <c r="L36" s="3"/>
      <c r="M36" s="9"/>
      <c r="N36" s="7" t="n">
        <v>94</v>
      </c>
      <c r="O36" s="10" t="n">
        <v>0.0817500633624604</v>
      </c>
      <c r="P36" s="11"/>
    </row>
    <row r="37" customFormat="false" ht="15" hidden="false" customHeight="false" outlineLevel="0" collapsed="false">
      <c r="B37" s="2"/>
      <c r="C37" s="3"/>
      <c r="D37" s="3"/>
      <c r="E37" s="2"/>
      <c r="F37" s="2"/>
      <c r="G37" s="2"/>
      <c r="H37" s="2"/>
      <c r="I37" s="2"/>
      <c r="J37" s="2"/>
      <c r="K37" s="2"/>
      <c r="L37" s="3"/>
      <c r="M37" s="9"/>
      <c r="N37" s="7" t="n">
        <v>100</v>
      </c>
      <c r="O37" s="10" t="n">
        <v>0.101945804327627</v>
      </c>
      <c r="P37" s="1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LibreOffice/5.0.5.2$Windows_x86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language>fr-FR</dc:language>
  <cp:lastModifiedBy>Gérard Fargeot</cp:lastModifiedBy>
  <dcterms:modified xsi:type="dcterms:W3CDTF">2016-04-30T16:21:36Z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