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8" documentId="8_{F29D89E1-C5CE-4043-BF93-CFB55F34C6FA}" xr6:coauthVersionLast="47" xr6:coauthVersionMax="47" xr10:uidLastSave="{84077553-9909-4E71-A199-8DF09399C649}"/>
  <bookViews>
    <workbookView xWindow="-120" yWindow="-120" windowWidth="29040" windowHeight="15720" xr2:uid="{AD2B4214-535E-4C32-B30D-E8AC86ED1F97}"/>
  </bookViews>
  <sheets>
    <sheet name="Liste Salarié" sheetId="2" r:id="rId1"/>
    <sheet name="Résultat" sheetId="1" r:id="rId2"/>
  </sheets>
  <definedNames>
    <definedName name="_xlnm._FilterDatabase" localSheetId="0" hidden="1">'Liste Salarié'!$A$6:$K$12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" l="1" a="1"/>
  <c r="O3" i="1" s="1"/>
  <c r="B4" i="1" a="1"/>
  <c r="D6" i="1" l="1" a="1"/>
  <c r="D6" i="1" s="1"/>
  <c r="B4" i="1"/>
  <c r="J5" i="1" a="1"/>
  <c r="J5" i="1" s="1"/>
  <c r="K6" i="1" a="1"/>
  <c r="K6" i="1" s="1"/>
  <c r="H6" i="1" a="1"/>
  <c r="H6" i="1" s="1"/>
  <c r="I5" i="1" a="1"/>
  <c r="I5" i="1" s="1"/>
  <c r="E6" i="1" a="1"/>
  <c r="E6" i="1" s="1"/>
  <c r="H5" i="1" a="1"/>
  <c r="H5" i="1" s="1"/>
  <c r="J6" i="1" a="1"/>
  <c r="J6" i="1" s="1"/>
  <c r="K5" i="1" a="1"/>
  <c r="K5" i="1" s="1"/>
  <c r="E5" i="1" a="1"/>
  <c r="E5" i="1" s="1"/>
  <c r="G6" i="1" a="1"/>
  <c r="G6" i="1" s="1"/>
  <c r="C6" i="1" a="1"/>
  <c r="C6" i="1" s="1"/>
  <c r="G5" i="1" a="1"/>
  <c r="G5" i="1" s="1"/>
  <c r="D5" i="1" a="1"/>
  <c r="D5" i="1" s="1"/>
  <c r="L6" i="1" a="1"/>
  <c r="L6" i="1" s="1"/>
  <c r="I6" i="1" a="1"/>
  <c r="I6" i="1" s="1"/>
  <c r="F6" i="1" a="1"/>
  <c r="F6" i="1" s="1"/>
  <c r="L5" i="1" a="1"/>
  <c r="L5" i="1" s="1"/>
  <c r="F5" i="1" a="1"/>
  <c r="F5" i="1" s="1"/>
  <c r="C5" i="1" a="1"/>
  <c r="C5" i="1" s="1"/>
  <c r="D4" i="1" l="1" a="1"/>
  <c r="D4" i="1" s="1"/>
  <c r="H4" i="1" a="1"/>
  <c r="H4" i="1" s="1"/>
  <c r="J4" i="1" a="1"/>
  <c r="J4" i="1" s="1"/>
  <c r="I4" i="1" a="1"/>
  <c r="I4" i="1" s="1"/>
  <c r="F4" i="1" a="1"/>
  <c r="F4" i="1" s="1"/>
  <c r="G4" i="1" a="1"/>
  <c r="G4" i="1" s="1"/>
  <c r="C4" i="1" a="1"/>
  <c r="C4" i="1" s="1"/>
  <c r="E4" i="1" a="1"/>
  <c r="E4" i="1" s="1"/>
  <c r="K4" i="1" a="1"/>
  <c r="K4" i="1" s="1"/>
  <c r="L4" i="1" a="1"/>
  <c r="L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<sst xmlns="http://schemas.openxmlformats.org/spreadsheetml/2006/main" count="75" uniqueCount="39">
  <si>
    <t>Identifiant personne</t>
  </si>
  <si>
    <t>Nom</t>
  </si>
  <si>
    <t>Prénom</t>
  </si>
  <si>
    <t>Date de naissance</t>
  </si>
  <si>
    <t>Age</t>
  </si>
  <si>
    <t>Sexe</t>
  </si>
  <si>
    <t>Identifiant emploi</t>
  </si>
  <si>
    <t>Etablissement du dernier contrat</t>
  </si>
  <si>
    <t>Date début de contrat initial</t>
  </si>
  <si>
    <t>Date de fin de contrat</t>
  </si>
  <si>
    <t>Etat du contrat</t>
  </si>
  <si>
    <t>Féminin</t>
  </si>
  <si>
    <t>EN HISTORIQUE ANNUEL</t>
  </si>
  <si>
    <t>EN COURS</t>
  </si>
  <si>
    <t>ALBERT</t>
  </si>
  <si>
    <t>31/03/2000</t>
  </si>
  <si>
    <t>Gestionnaire RH</t>
  </si>
  <si>
    <t>04/03/2024</t>
  </si>
  <si>
    <t>30/06/2024</t>
  </si>
  <si>
    <t>01/07/2024</t>
  </si>
  <si>
    <t>31/07/2024</t>
  </si>
  <si>
    <t>01/08/2024</t>
  </si>
  <si>
    <t>11/10/2024</t>
  </si>
  <si>
    <t>18/03/1992</t>
  </si>
  <si>
    <t>ASSIST. SOC. SPE. Ø</t>
  </si>
  <si>
    <t>26/06/2024</t>
  </si>
  <si>
    <t>26/12/1989</t>
  </si>
  <si>
    <t>INFIRMIER Ø</t>
  </si>
  <si>
    <t>06/05/2024</t>
  </si>
  <si>
    <t>31/05/2024</t>
  </si>
  <si>
    <t>EINSTEIN</t>
  </si>
  <si>
    <t>SIEGE SOCIAL</t>
  </si>
  <si>
    <t>ETABLISSEMENT 1</t>
  </si>
  <si>
    <t>ETABLISSEMENT 2</t>
  </si>
  <si>
    <t>ETABLISSEMENT 3</t>
  </si>
  <si>
    <t>GRETA</t>
  </si>
  <si>
    <t>GARBOT</t>
  </si>
  <si>
    <t>GERARD</t>
  </si>
  <si>
    <t>MENVUCA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</si>
</sst>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9">
    <xf numFmtId="0" fontId="0" fillId="0" borderId="0" xfId="0"/>
    <xf numFmtId="0" fontId="1" fillId="0" borderId="0" xfId="0" applyFont="1"/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" xfId="0" applyBorder="1" applyAlignment="1">
      <alignment vertical="center"/>
    </xf>
    <xf numFmtId="0" fontId="2" fillId="2" borderId="4" xfId="1" applyBorder="1"/>
    <xf numFmtId="0" fontId="2" fillId="2" borderId="5" xfId="1" applyBorder="1"/>
    <xf numFmtId="0" fontId="2" fillId="2" borderId="2" xfId="1" applyBorder="1"/>
  </cellXfs>
  <cellStyles count="2">
    <cellStyle name="Accent1" xfId="1" builtinId="29"/>
    <cellStyle name="Normal" xfId="0" builtinId="0"/>
  </cellStyles>
  <dxfs count="16"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2C05A1-0252-4D1F-B0F6-B99B0E596421}" name="ListeSalaries" displayName="ListeSalaries" ref="A6:K12" totalsRowShown="0" headerRowDxfId="15" dataDxfId="13" headerRowBorderDxfId="14" tableBorderDxfId="12" totalsRowBorderDxfId="11" headerRowCellStyle="Accent1">
  <autoFilter ref="A6:K12" xr:uid="{B25499AA-39B1-45E8-BD4C-A119F37491BF}"/>
  <tableColumns count="11">
    <tableColumn id="1" xr3:uid="{ECC70450-F8A2-4C83-AF01-9A8CF892CDAF}" name="Identifiant personne" dataDxfId="10"/>
    <tableColumn id="2" xr3:uid="{BA49F1B1-93FD-4760-A0B7-0B2C525D154B}" name="Nom" dataDxfId="9"/>
    <tableColumn id="3" xr3:uid="{5AB684C6-7C9F-4169-BB6C-5EC8B0B960D0}" name="Prénom" dataDxfId="8"/>
    <tableColumn id="4" xr3:uid="{6EE299F1-942A-432A-BCBB-29048A95123F}" name="Date de naissance" dataDxfId="7"/>
    <tableColumn id="5" xr3:uid="{BD4CB1AC-5B22-482F-B482-3089A3BDC831}" name="Age" dataDxfId="6"/>
    <tableColumn id="6" xr3:uid="{BF6BDFD6-97A6-48FE-9006-07F71860ABD8}" name="Sexe" dataDxfId="5"/>
    <tableColumn id="7" xr3:uid="{101A7D56-D081-4AEF-8A6C-EC315196FFEE}" name="Identifiant emploi" dataDxfId="4"/>
    <tableColumn id="8" xr3:uid="{0F3ACC09-FEFA-48CF-85BF-D9F4ADE3DD62}" name="Etablissement du dernier contrat" dataDxfId="3"/>
    <tableColumn id="10" xr3:uid="{4614EB8D-39D0-4A08-BBF1-D98C94865FB3}" name="Date début de contrat initial" dataDxfId="2"/>
    <tableColumn id="11" xr3:uid="{3810DA74-68A5-4761-927A-0E747B75E132}" name="Date de fin de contrat" dataDxfId="1"/>
    <tableColumn id="12" xr3:uid="{1983DC6F-A77D-4ED6-A49A-CB2013E73B37}" name="Etat du contrat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5A506-6EB7-4908-9C11-1C7157BD38EB}">
  <dimension ref="A1:K12"/>
  <sheetViews>
    <sheetView tabSelected="1" workbookViewId="0">
      <selection activeCell="B13" sqref="B13"/>
    </sheetView>
  </sheetViews>
  <sheetFormatPr baseColWidth="10" defaultRowHeight="15" x14ac:dyDescent="0.25"/>
  <cols>
    <col min="1" max="1" width="21.42578125" customWidth="1"/>
    <col min="2" max="3" width="10.7109375" customWidth="1"/>
    <col min="4" max="4" width="19" customWidth="1"/>
    <col min="5" max="5" width="6.5703125" customWidth="1"/>
    <col min="6" max="6" width="7.42578125" customWidth="1"/>
    <col min="7" max="7" width="19.28515625" customWidth="1"/>
    <col min="8" max="8" width="32.140625" customWidth="1"/>
    <col min="9" max="9" width="28" customWidth="1"/>
    <col min="10" max="10" width="22.28515625" customWidth="1"/>
    <col min="11" max="11" width="22.5703125" bestFit="1" customWidth="1"/>
  </cols>
  <sheetData>
    <row r="1" spans="1:11" x14ac:dyDescent="0.25">
      <c r="A1" s="1"/>
    </row>
    <row r="6" spans="1:11" s="1" customFormat="1" x14ac:dyDescent="0.25">
      <c r="A6" s="6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8" t="s">
        <v>10</v>
      </c>
    </row>
    <row r="7" spans="1:11" x14ac:dyDescent="0.25">
      <c r="A7" s="4">
        <v>1</v>
      </c>
      <c r="B7" s="2" t="s">
        <v>14</v>
      </c>
      <c r="C7" s="2" t="s">
        <v>30</v>
      </c>
      <c r="D7" s="3" t="s">
        <v>15</v>
      </c>
      <c r="E7" s="2">
        <v>24</v>
      </c>
      <c r="F7" s="2" t="s">
        <v>11</v>
      </c>
      <c r="G7" s="2" t="s">
        <v>16</v>
      </c>
      <c r="H7" s="2" t="s">
        <v>31</v>
      </c>
      <c r="I7" s="3" t="s">
        <v>17</v>
      </c>
      <c r="J7" s="3" t="s">
        <v>18</v>
      </c>
      <c r="K7" s="5" t="s">
        <v>12</v>
      </c>
    </row>
    <row r="8" spans="1:11" x14ac:dyDescent="0.25">
      <c r="A8" s="4">
        <v>1</v>
      </c>
      <c r="B8" s="2" t="s">
        <v>14</v>
      </c>
      <c r="C8" s="2" t="s">
        <v>30</v>
      </c>
      <c r="D8" s="3" t="s">
        <v>15</v>
      </c>
      <c r="E8" s="2">
        <v>24</v>
      </c>
      <c r="F8" s="2" t="s">
        <v>11</v>
      </c>
      <c r="G8" s="2" t="s">
        <v>16</v>
      </c>
      <c r="H8" s="2" t="s">
        <v>31</v>
      </c>
      <c r="I8" s="3" t="s">
        <v>19</v>
      </c>
      <c r="J8" s="3" t="s">
        <v>20</v>
      </c>
      <c r="K8" s="5" t="s">
        <v>12</v>
      </c>
    </row>
    <row r="9" spans="1:11" x14ac:dyDescent="0.25">
      <c r="A9" s="4">
        <v>1</v>
      </c>
      <c r="B9" s="2" t="s">
        <v>14</v>
      </c>
      <c r="C9" s="2" t="s">
        <v>30</v>
      </c>
      <c r="D9" s="3" t="s">
        <v>15</v>
      </c>
      <c r="E9" s="2">
        <v>24</v>
      </c>
      <c r="F9" s="2" t="s">
        <v>11</v>
      </c>
      <c r="G9" s="2" t="s">
        <v>16</v>
      </c>
      <c r="H9" s="2" t="s">
        <v>31</v>
      </c>
      <c r="I9" s="3" t="s">
        <v>21</v>
      </c>
      <c r="J9" s="3" t="s">
        <v>22</v>
      </c>
      <c r="K9" s="5" t="s">
        <v>13</v>
      </c>
    </row>
    <row r="10" spans="1:11" x14ac:dyDescent="0.25">
      <c r="A10" s="4">
        <v>2</v>
      </c>
      <c r="B10" s="2" t="s">
        <v>35</v>
      </c>
      <c r="C10" s="2" t="s">
        <v>36</v>
      </c>
      <c r="D10" s="3" t="s">
        <v>23</v>
      </c>
      <c r="E10" s="2">
        <v>32</v>
      </c>
      <c r="F10" s="2" t="s">
        <v>11</v>
      </c>
      <c r="G10" s="2" t="s">
        <v>24</v>
      </c>
      <c r="H10" s="2" t="s">
        <v>32</v>
      </c>
      <c r="I10" s="3" t="s">
        <v>25</v>
      </c>
      <c r="J10" s="3" t="s">
        <v>18</v>
      </c>
      <c r="K10" s="5" t="s">
        <v>12</v>
      </c>
    </row>
    <row r="11" spans="1:11" x14ac:dyDescent="0.25">
      <c r="A11" s="4">
        <v>2</v>
      </c>
      <c r="B11" s="2" t="s">
        <v>35</v>
      </c>
      <c r="C11" s="2" t="s">
        <v>36</v>
      </c>
      <c r="D11" s="3" t="s">
        <v>23</v>
      </c>
      <c r="E11" s="2">
        <v>32</v>
      </c>
      <c r="F11" s="2" t="s">
        <v>11</v>
      </c>
      <c r="G11" s="2" t="s">
        <v>24</v>
      </c>
      <c r="H11" s="2" t="s">
        <v>33</v>
      </c>
      <c r="I11" s="3" t="s">
        <v>25</v>
      </c>
      <c r="J11" s="2"/>
      <c r="K11" s="5" t="s">
        <v>13</v>
      </c>
    </row>
    <row r="12" spans="1:11" x14ac:dyDescent="0.25">
      <c r="A12" s="4">
        <v>3</v>
      </c>
      <c r="B12" s="2" t="s">
        <v>37</v>
      </c>
      <c r="C12" s="2" t="s">
        <v>38</v>
      </c>
      <c r="D12" s="3" t="s">
        <v>26</v>
      </c>
      <c r="E12" s="2">
        <v>34</v>
      </c>
      <c r="F12" s="2" t="s">
        <v>11</v>
      </c>
      <c r="G12" s="2" t="s">
        <v>27</v>
      </c>
      <c r="H12" s="2" t="s">
        <v>34</v>
      </c>
      <c r="I12" s="3" t="s">
        <v>28</v>
      </c>
      <c r="J12" s="3" t="s">
        <v>29</v>
      </c>
      <c r="K12" s="5" t="s">
        <v>12</v>
      </c>
    </row>
  </sheetData>
  <pageMargins left="0.39370078740157499" right="0.39370078740157499" top="0.85" bottom="0.39370078740157499" header="0.3" footer="0.3"/>
  <pageSetup paperSize="9" orientation="portrait" r:id="rId1"/>
  <headerFooter>
    <oddHeader xml:space="preserve">&amp;LDossier : ASSOCIATION - SAUVEGARDE ISERE
Edition du 13/09/2024 à 11:23&amp;RWF Liste salarié
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7F8B4-2CAF-4FF0-A902-830A8627A740}">
  <dimension ref="B3:O37"/>
  <sheetViews>
    <sheetView workbookViewId="0">
      <selection activeCell="O4" sqref="O4"/>
    </sheetView>
  </sheetViews>
  <sheetFormatPr baseColWidth="10" defaultRowHeight="15" x14ac:dyDescent="0.25"/>
  <cols>
    <col min="3" max="3" width="16.140625" customWidth="1"/>
    <col min="15" max="15" width="44.7109375" bestFit="1" customWidth="1"/>
  </cols>
  <sheetData>
    <row r="3" spans="2:15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O3" cm="1">
        <f t="array" ref="O3:O37">_xlfn.UNIQUE(_xlfn.TOCOL(ListeSalaries[]))</f>
        <v>1</v>
      </c>
    </row>
    <row r="4" spans="2:15" x14ac:dyDescent="0.25">
      <c r="B4" cm="1">
        <f t="array" ref="B4:B6">_xlfn.UNIQUE(_xlfn._xlws.FILTER(ListeSalaries[Identifiant personne],COUNTIF(ListeSalaries[Identifiant personne],ListeSalaries[Identifiant personne])))</f>
        <v>1</v>
      </c>
      <c r="C4" t="str" cm="1">
        <f t="array" ref="C4">_xlfn.XLOOKUP($B4,ListeSalaries[[Identifiant personne]:[Identifiant personne]],ListeSalaries[Nom])</f>
        <v>ALBERT</v>
      </c>
      <c r="D4" t="str" cm="1">
        <f t="array" ref="D4">_xlfn.XLOOKUP($B4,ListeSalaries[[Identifiant personne]:[Identifiant personne]],ListeSalaries[Prénom])</f>
        <v>EINSTEIN</v>
      </c>
      <c r="E4" t="str" cm="1">
        <f t="array" ref="E4">_xlfn.XLOOKUP($B4,ListeSalaries[[Identifiant personne]:[Identifiant personne]],ListeSalaries[Date de naissance])</f>
        <v>31/03/2000</v>
      </c>
      <c r="F4" cm="1">
        <f t="array" ref="F4">_xlfn.XLOOKUP($B4,ListeSalaries[[Identifiant personne]:[Identifiant personne]],ListeSalaries[Age])</f>
        <v>24</v>
      </c>
      <c r="G4" t="str" cm="1">
        <f t="array" ref="G4">_xlfn.XLOOKUP($B4,ListeSalaries[[Identifiant personne]:[Identifiant personne]],ListeSalaries[Sexe])</f>
        <v>Féminin</v>
      </c>
      <c r="H4" t="str" cm="1">
        <f t="array" ref="H4">_xlfn.XLOOKUP($B4,ListeSalaries[[Identifiant personne]:[Identifiant personne]],ListeSalaries[Identifiant emploi])</f>
        <v>Gestionnaire RH</v>
      </c>
      <c r="I4" t="str" cm="1">
        <f t="array" ref="I4">_xlfn.XLOOKUP($B4,ListeSalaries[[Identifiant personne]:[Identifiant personne]],ListeSalaries[Etablissement du dernier contrat])</f>
        <v>SIEGE SOCIAL</v>
      </c>
      <c r="J4" t="str" cm="1">
        <f t="array" ref="J4">_xlfn.XLOOKUP($B4,ListeSalaries[[Identifiant personne]:[Identifiant personne]],ListeSalaries[Date début de contrat initial])</f>
        <v>04/03/2024</v>
      </c>
      <c r="K4" t="str" cm="1">
        <f t="array" ref="K4">_xlfn.XLOOKUP($B4,ListeSalaries[[Identifiant personne]:[Identifiant personne]],ListeSalaries[Date de fin de contrat])</f>
        <v>30/06/2024</v>
      </c>
      <c r="L4" t="str" cm="1">
        <f t="array" ref="L4">_xlfn.XLOOKUP($B4,ListeSalaries[[Identifiant personne]:[Identifiant personne]],ListeSalaries[Etat du contrat])</f>
        <v>EN HISTORIQUE ANNUEL</v>
      </c>
      <c r="O4" t="str">
        <v>ALBERT</v>
      </c>
    </row>
    <row r="5" spans="2:15" x14ac:dyDescent="0.25">
      <c r="B5">
        <v>2</v>
      </c>
      <c r="C5" t="str" cm="1">
        <f t="array" ref="C5">_xlfn.XLOOKUP($B5,ListeSalaries[[Identifiant personne]:[Identifiant personne]],ListeSalaries[Nom])</f>
        <v>GRETA</v>
      </c>
      <c r="D5" t="str" cm="1">
        <f t="array" ref="D5">_xlfn.XLOOKUP($B5,ListeSalaries[[Identifiant personne]:[Identifiant personne]],ListeSalaries[Prénom])</f>
        <v>GARBOT</v>
      </c>
      <c r="E5" t="str" cm="1">
        <f t="array" ref="E5">_xlfn.XLOOKUP($B5,ListeSalaries[[Identifiant personne]:[Identifiant personne]],ListeSalaries[Date de naissance])</f>
        <v>18/03/1992</v>
      </c>
      <c r="F5" cm="1">
        <f t="array" ref="F5">_xlfn.XLOOKUP($B5,ListeSalaries[[Identifiant personne]:[Identifiant personne]],ListeSalaries[Age])</f>
        <v>32</v>
      </c>
      <c r="G5" t="str" cm="1">
        <f t="array" ref="G5">_xlfn.XLOOKUP($B5,ListeSalaries[[Identifiant personne]:[Identifiant personne]],ListeSalaries[Sexe])</f>
        <v>Féminin</v>
      </c>
      <c r="H5" t="str" cm="1">
        <f t="array" ref="H5">_xlfn.XLOOKUP($B5,ListeSalaries[[Identifiant personne]:[Identifiant personne]],ListeSalaries[Identifiant emploi])</f>
        <v>ASSIST. SOC. SPE. Ø</v>
      </c>
      <c r="I5" t="str" cm="1">
        <f t="array" ref="I5">_xlfn.XLOOKUP($B5,ListeSalaries[[Identifiant personne]:[Identifiant personne]],ListeSalaries[Etablissement du dernier contrat])</f>
        <v>ETABLISSEMENT 1</v>
      </c>
      <c r="J5" t="str" cm="1">
        <f t="array" ref="J5">_xlfn.XLOOKUP($B5,ListeSalaries[[Identifiant personne]:[Identifiant personne]],ListeSalaries[Date début de contrat initial])</f>
        <v>26/06/2024</v>
      </c>
      <c r="K5" t="str" cm="1">
        <f t="array" ref="K5">_xlfn.XLOOKUP($B5,ListeSalaries[[Identifiant personne]:[Identifiant personne]],ListeSalaries[Date de fin de contrat])</f>
        <v>30/06/2024</v>
      </c>
      <c r="L5" t="str" cm="1">
        <f t="array" ref="L5">_xlfn.XLOOKUP($B5,ListeSalaries[[Identifiant personne]:[Identifiant personne]],ListeSalaries[Etat du contrat])</f>
        <v>EN HISTORIQUE ANNUEL</v>
      </c>
      <c r="O5" t="str">
        <v>EINSTEIN</v>
      </c>
    </row>
    <row r="6" spans="2:15" x14ac:dyDescent="0.25">
      <c r="B6">
        <v>3</v>
      </c>
      <c r="C6" t="str" cm="1">
        <f t="array" ref="C6">_xlfn.XLOOKUP($B6,ListeSalaries[[Identifiant personne]:[Identifiant personne]],ListeSalaries[Nom])</f>
        <v>GERARD</v>
      </c>
      <c r="D6" t="str" cm="1">
        <f t="array" ref="D6">_xlfn.XLOOKUP($B6,ListeSalaries[[Identifiant personne]:[Identifiant personne]],ListeSalaries[Prénom])</f>
        <v>MENVUCA</v>
      </c>
      <c r="E6" t="str" cm="1">
        <f t="array" ref="E6">_xlfn.XLOOKUP($B6,ListeSalaries[[Identifiant personne]:[Identifiant personne]],ListeSalaries[Date de naissance])</f>
        <v>26/12/1989</v>
      </c>
      <c r="F6" cm="1">
        <f t="array" ref="F6">_xlfn.XLOOKUP($B6,ListeSalaries[[Identifiant personne]:[Identifiant personne]],ListeSalaries[Age])</f>
        <v>34</v>
      </c>
      <c r="G6" t="str" cm="1">
        <f t="array" ref="G6">_xlfn.XLOOKUP($B6,ListeSalaries[[Identifiant personne]:[Identifiant personne]],ListeSalaries[Sexe])</f>
        <v>Féminin</v>
      </c>
      <c r="H6" t="str" cm="1">
        <f t="array" ref="H6">_xlfn.XLOOKUP($B6,ListeSalaries[[Identifiant personne]:[Identifiant personne]],ListeSalaries[Identifiant emploi])</f>
        <v>INFIRMIER Ø</v>
      </c>
      <c r="I6" t="str" cm="1">
        <f t="array" ref="I6">_xlfn.XLOOKUP($B6,ListeSalaries[[Identifiant personne]:[Identifiant personne]],ListeSalaries[Etablissement du dernier contrat])</f>
        <v>ETABLISSEMENT 3</v>
      </c>
      <c r="J6" t="str" cm="1">
        <f t="array" ref="J6">_xlfn.XLOOKUP($B6,ListeSalaries[[Identifiant personne]:[Identifiant personne]],ListeSalaries[Date début de contrat initial])</f>
        <v>06/05/2024</v>
      </c>
      <c r="K6" t="str" cm="1">
        <f t="array" ref="K6">_xlfn.XLOOKUP($B6,ListeSalaries[[Identifiant personne]:[Identifiant personne]],ListeSalaries[Date de fin de contrat])</f>
        <v>31/05/2024</v>
      </c>
      <c r="L6" t="str" cm="1">
        <f t="array" ref="L6">_xlfn.XLOOKUP($B6,ListeSalaries[[Identifiant personne]:[Identifiant personne]],ListeSalaries[Etat du contrat])</f>
        <v>EN HISTORIQUE ANNUEL</v>
      </c>
      <c r="O6" t="str">
        <v>31/03/2000</v>
      </c>
    </row>
    <row r="7" spans="2:15" x14ac:dyDescent="0.25">
      <c r="O7">
        <v>24</v>
      </c>
    </row>
    <row r="8" spans="2:15" x14ac:dyDescent="0.25">
      <c r="O8" t="str">
        <v>Féminin</v>
      </c>
    </row>
    <row r="9" spans="2:15" x14ac:dyDescent="0.25">
      <c r="O9" t="str">
        <v>Gestionnaire RH</v>
      </c>
    </row>
    <row r="10" spans="2:15" x14ac:dyDescent="0.25">
      <c r="O10" t="str">
        <v>SIEGE SOCIAL</v>
      </c>
    </row>
    <row r="11" spans="2:15" x14ac:dyDescent="0.25">
      <c r="O11" t="str">
        <v>04/03/2024</v>
      </c>
    </row>
    <row r="12" spans="2:15" x14ac:dyDescent="0.25">
      <c r="O12" t="str">
        <v>30/06/2024</v>
      </c>
    </row>
    <row r="13" spans="2:15" x14ac:dyDescent="0.25">
      <c r="O13" t="str">
        <v>EN HISTORIQUE ANNUEL</v>
      </c>
    </row>
    <row r="14" spans="2:15" x14ac:dyDescent="0.25">
      <c r="O14" t="str">
        <v>01/07/2024</v>
      </c>
    </row>
    <row r="15" spans="2:15" x14ac:dyDescent="0.25">
      <c r="O15" t="str">
        <v>31/07/2024</v>
      </c>
    </row>
    <row r="16" spans="2:15" x14ac:dyDescent="0.25">
      <c r="O16" t="str">
        <v>01/08/2024</v>
      </c>
    </row>
    <row r="17" spans="15:15" x14ac:dyDescent="0.25">
      <c r="O17" t="str">
        <v>11/10/2024</v>
      </c>
    </row>
    <row r="18" spans="15:15" x14ac:dyDescent="0.25">
      <c r="O18" t="str">
        <v>EN COURS</v>
      </c>
    </row>
    <row r="19" spans="15:15" x14ac:dyDescent="0.25">
      <c r="O19">
        <v>2</v>
      </c>
    </row>
    <row r="20" spans="15:15" x14ac:dyDescent="0.25">
      <c r="O20" t="str">
        <v>GRETA</v>
      </c>
    </row>
    <row r="21" spans="15:15" x14ac:dyDescent="0.25">
      <c r="O21" t="str">
        <v>GARBOT</v>
      </c>
    </row>
    <row r="22" spans="15:15" x14ac:dyDescent="0.25">
      <c r="O22" t="str">
        <v>18/03/1992</v>
      </c>
    </row>
    <row r="23" spans="15:15" x14ac:dyDescent="0.25">
      <c r="O23">
        <v>32</v>
      </c>
    </row>
    <row r="24" spans="15:15" x14ac:dyDescent="0.25">
      <c r="O24" t="str">
        <v>ASSIST. SOC. SPE. Ø</v>
      </c>
    </row>
    <row r="25" spans="15:15" x14ac:dyDescent="0.25">
      <c r="O25" t="str">
        <v>ETABLISSEMENT 1</v>
      </c>
    </row>
    <row r="26" spans="15:15" x14ac:dyDescent="0.25">
      <c r="O26" t="str">
        <v>26/06/2024</v>
      </c>
    </row>
    <row r="27" spans="15:15" x14ac:dyDescent="0.25">
      <c r="O27" t="str">
        <v>ETABLISSEMENT 2</v>
      </c>
    </row>
    <row r="28" spans="15:15" x14ac:dyDescent="0.25">
      <c r="O28">
        <v>0</v>
      </c>
    </row>
    <row r="29" spans="15:15" x14ac:dyDescent="0.25">
      <c r="O29">
        <v>3</v>
      </c>
    </row>
    <row r="30" spans="15:15" x14ac:dyDescent="0.25">
      <c r="O30" t="str">
        <v>GERARD</v>
      </c>
    </row>
    <row r="31" spans="15:15" x14ac:dyDescent="0.25">
      <c r="O31" t="str">
        <v>MENVUCA</v>
      </c>
    </row>
    <row r="32" spans="15:15" x14ac:dyDescent="0.25">
      <c r="O32" t="str">
        <v>26/12/1989</v>
      </c>
    </row>
    <row r="33" spans="15:15" x14ac:dyDescent="0.25">
      <c r="O33">
        <v>34</v>
      </c>
    </row>
    <row r="34" spans="15:15" x14ac:dyDescent="0.25">
      <c r="O34" t="str">
        <v>INFIRMIER Ø</v>
      </c>
    </row>
    <row r="35" spans="15:15" x14ac:dyDescent="0.25">
      <c r="O35" t="str">
        <v>ETABLISSEMENT 3</v>
      </c>
    </row>
    <row r="36" spans="15:15" x14ac:dyDescent="0.25">
      <c r="O36" t="str">
        <v>06/05/2024</v>
      </c>
    </row>
    <row r="37" spans="15:15" x14ac:dyDescent="0.25">
      <c r="O37" t="str">
        <v>31/05/2024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Salarié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WILHELM</dc:creator>
  <cp:lastModifiedBy>Frédéric WILHELM</cp:lastModifiedBy>
  <dcterms:created xsi:type="dcterms:W3CDTF">2024-09-13T09:23:11Z</dcterms:created>
  <dcterms:modified xsi:type="dcterms:W3CDTF">2024-09-16T14:44:47Z</dcterms:modified>
</cp:coreProperties>
</file>