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8_{3D6A605F-B3E1-4A5A-A6EA-198E8A7C0B66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Feuil4" sheetId="5" r:id="rId1"/>
    <sheet name="Feuil5" sheetId="6" r:id="rId2"/>
  </sheets>
  <externalReferences>
    <externalReference r:id="rId3"/>
  </externalReferences>
  <definedNames>
    <definedName name="TAB">[1]!Tableau3[#All]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2" i="5" l="1"/>
  <c r="P22" i="5"/>
  <c r="N22" i="5"/>
  <c r="L22" i="5"/>
  <c r="M22" i="5"/>
  <c r="K22" i="5"/>
  <c r="I22" i="5"/>
  <c r="J22" i="5"/>
  <c r="H22" i="5"/>
  <c r="F22" i="5"/>
  <c r="G22" i="5"/>
  <c r="E22" i="5"/>
  <c r="J21" i="5"/>
  <c r="K21" i="5"/>
  <c r="L21" i="5"/>
  <c r="M21" i="5"/>
  <c r="N21" i="5"/>
  <c r="O21" i="5"/>
  <c r="P21" i="5"/>
  <c r="H21" i="5"/>
  <c r="I21" i="5"/>
  <c r="G21" i="5"/>
  <c r="F21" i="5"/>
  <c r="E21" i="5"/>
  <c r="S3" i="5"/>
  <c r="S7" i="5"/>
  <c r="S8" i="5"/>
  <c r="S9" i="5"/>
  <c r="S4" i="5"/>
  <c r="S13" i="5"/>
  <c r="S6" i="5"/>
  <c r="S10" i="5"/>
  <c r="S11" i="5"/>
  <c r="S12" i="5"/>
  <c r="S5" i="5"/>
  <c r="S2" i="5"/>
  <c r="P20" i="5"/>
  <c r="O20" i="5"/>
  <c r="N20" i="5"/>
  <c r="M20" i="5"/>
  <c r="L20" i="5"/>
  <c r="K20" i="5"/>
  <c r="J20" i="5"/>
  <c r="I20" i="5"/>
  <c r="H20" i="5"/>
  <c r="G20" i="5"/>
  <c r="F20" i="5"/>
  <c r="E20" i="5"/>
</calcChain>
</file>

<file path=xl/sharedStrings.xml><?xml version="1.0" encoding="utf-8"?>
<sst xmlns="http://schemas.openxmlformats.org/spreadsheetml/2006/main" count="71" uniqueCount="45">
  <si>
    <t>Code (site)</t>
  </si>
  <si>
    <t>Montant</t>
  </si>
  <si>
    <t>Début</t>
  </si>
  <si>
    <t>Facturation</t>
  </si>
  <si>
    <t>Mai</t>
  </si>
  <si>
    <t>Juin</t>
  </si>
  <si>
    <t>Août</t>
  </si>
  <si>
    <t xml:space="preserve"> Echu</t>
  </si>
  <si>
    <t>Décembre</t>
  </si>
  <si>
    <t>Novembre</t>
  </si>
  <si>
    <t>Octobre</t>
  </si>
  <si>
    <t>Septembre</t>
  </si>
  <si>
    <t>Juillet</t>
  </si>
  <si>
    <t>Avril</t>
  </si>
  <si>
    <t>Mars</t>
  </si>
  <si>
    <t>Février</t>
  </si>
  <si>
    <t>Janvier</t>
  </si>
  <si>
    <t>Résil,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</si>
  <si>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</si>
  <si>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</si>
  <si>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</si>
  <si>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</si>
  <si>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</si>
  <si>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</si>
  <si>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</si>
  <si>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</si>
  <si>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</si>
  <si>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</si>
  <si>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</si>
  <si>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</si>
  <si>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</si>
  <si>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</si>
  <si>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</si>
  <si>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</si>
  <si>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</si>
  <si>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</si>
  <si>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</si>
  <si>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</si>
  <si>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</si>
  <si>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</si>
  <si>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</si>
  <si>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</si>
  <si>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ht recalcule TEST</t>
  </si>
  <si>
    <t>ce tableau indique les bonnes valeaur à retrouver pour les différent mois.</t>
  </si>
  <si>
    <t xml:space="preserve"> Echoir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</si>
</sst>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10" xfId="0" applyBorder="1" applyAlignment="1">
      <alignment horizontal="center"/>
    </xf>
    <xf numFmtId="0" fontId="0" fillId="34" borderId="10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4" fontId="0" fillId="35" borderId="10" xfId="1" applyFont="1" applyFill="1" applyBorder="1" applyAlignment="1">
      <alignment horizontal="center"/>
    </xf>
    <xf numFmtId="44" fontId="0" fillId="0" borderId="10" xfId="1" applyFont="1" applyBorder="1" applyAlignment="1">
      <alignment horizontal="center"/>
    </xf>
    <xf numFmtId="0" fontId="13" fillId="36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44" fontId="0" fillId="38" borderId="10" xfId="0" applyNumberFormat="1" applyFill="1" applyBorder="1"/>
    <xf numFmtId="0" fontId="0" fillId="36" borderId="10" xfId="0" applyFill="1" applyBorder="1" applyAlignment="1">
      <alignment horizontal="center"/>
    </xf>
    <xf numFmtId="13" fontId="0" fillId="33" borderId="10" xfId="0" applyNumberFormat="1" applyFill="1" applyBorder="1"/>
    <xf numFmtId="13" fontId="0" fillId="37" borderId="10" xfId="0" applyNumberFormat="1" applyFill="1" applyBorder="1"/>
    <xf numFmtId="13" fontId="0" fillId="39" borderId="10" xfId="0" applyNumberFormat="1" applyFill="1" applyBorder="1"/>
    <xf numFmtId="44" fontId="0" fillId="37" borderId="10" xfId="1" applyFont="1" applyFill="1" applyBorder="1" applyAlignment="1">
      <alignment horizontal="center"/>
    </xf>
    <xf numFmtId="44" fontId="0" fillId="39" borderId="10" xfId="1" applyFont="1" applyFill="1" applyBorder="1" applyAlignment="1">
      <alignment horizontal="center"/>
    </xf>
    <xf numFmtId="0" fontId="0" fillId="40" borderId="10" xfId="0" applyFill="1" applyBorder="1" applyAlignment="1">
      <alignment horizontal="center"/>
    </xf>
    <xf numFmtId="44" fontId="0" fillId="41" borderId="10" xfId="1" applyFont="1" applyFill="1" applyBorder="1" applyAlignment="1">
      <alignment horizontal="center"/>
    </xf>
    <xf numFmtId="0" fontId="0" fillId="0" borderId="0" xfId="0" applyBorder="1"/>
    <xf numFmtId="0" fontId="0" fillId="35" borderId="0" xfId="0" applyFill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6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je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xport Twimm"/>
      <sheetName val="matrice"/>
      <sheetName val="données"/>
      <sheetName val="Correspondance"/>
      <sheetName val="Sujet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1:A13" totalsRowShown="0" headerRowDxfId="5" dataDxfId="3" headerRowBorderDxfId="4" tableBorderDxfId="2" totalsRowBorderDxfId="1">
  <autoFilter ref="A1:A13" xr:uid="{00000000-0009-0000-0100-000007000000}"/>
  <tableColumns count="1">
    <tableColumn id="1" xr3:uid="{00000000-0010-0000-0100-000001000000}" name="mo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05"/>
  <sheetViews>
    <sheetView tabSelected="1" workbookViewId="0">
      <selection activeCell="E24" sqref="E24"/>
    </sheetView>
  </sheetViews>
  <sheetFormatPr baseColWidth="10" defaultRowHeight="15" x14ac:dyDescent="0.25"/>
  <cols>
    <col min="1" max="1" width="19" style="4" bestFit="1" customWidth="1"/>
    <col min="2" max="2" width="11" style="4" bestFit="1" customWidth="1"/>
    <col min="3" max="4" width="10.7109375" style="4" bestFit="1" customWidth="1"/>
    <col min="17" max="17" width="12.85546875" style="4" bestFit="1" customWidth="1"/>
    <col min="18" max="18" width="15.7109375" bestFit="1" customWidth="1"/>
    <col min="19" max="19" width="16.42578125" bestFit="1" customWidth="1"/>
  </cols>
  <sheetData>
    <row r="1" spans="1:19" x14ac:dyDescent="0.25">
      <c r="A1" s="1" t="s">
        <v>0</v>
      </c>
      <c r="B1" s="1" t="s">
        <v>3</v>
      </c>
      <c r="C1" s="1" t="s">
        <v>2</v>
      </c>
      <c r="D1" s="1" t="s">
        <v>17</v>
      </c>
      <c r="E1" s="2" t="s">
        <v>16</v>
      </c>
      <c r="F1" s="2" t="s">
        <v>15</v>
      </c>
      <c r="G1" s="2" t="s">
        <v>14</v>
      </c>
      <c r="H1" s="2" t="s">
        <v>13</v>
      </c>
      <c r="I1" s="2" t="s">
        <v>4</v>
      </c>
      <c r="J1" s="2" t="s">
        <v>5</v>
      </c>
      <c r="K1" s="2" t="s">
        <v>12</v>
      </c>
      <c r="L1" s="2" t="s">
        <v>6</v>
      </c>
      <c r="M1" s="2" t="s">
        <v>11</v>
      </c>
      <c r="N1" s="2" t="s">
        <v>10</v>
      </c>
      <c r="O1" s="2" t="s">
        <v>9</v>
      </c>
      <c r="P1" s="2" t="s">
        <v>8</v>
      </c>
      <c r="Q1" s="5" t="s">
        <v>1</v>
      </c>
      <c r="S1" s="7" t="s">
        <v>42</v>
      </c>
    </row>
    <row r="2" spans="1:19" x14ac:dyDescent="0.25">
      <c r="A2" s="1" t="s">
        <v>31</v>
      </c>
      <c r="B2" s="1" t="s">
        <v>44</v>
      </c>
      <c r="C2" s="3">
        <v>43525</v>
      </c>
      <c r="D2" s="1"/>
      <c r="E2" s="14">
        <v>8.3299999999999999E-2</v>
      </c>
      <c r="F2" s="14">
        <v>8.3299999999999999E-2</v>
      </c>
      <c r="G2" s="14">
        <v>8.3299999999999999E-2</v>
      </c>
      <c r="H2" s="14">
        <v>8.3299999999999999E-2</v>
      </c>
      <c r="I2" s="14">
        <v>8.3299999999999999E-2</v>
      </c>
      <c r="J2" s="14">
        <v>8.3299999999999999E-2</v>
      </c>
      <c r="K2" s="14">
        <v>8.3299999999999999E-2</v>
      </c>
      <c r="L2" s="14">
        <v>8.3299999999999999E-2</v>
      </c>
      <c r="M2" s="14">
        <v>8.3299999999999999E-2</v>
      </c>
      <c r="N2" s="14">
        <v>8.3299999999999999E-2</v>
      </c>
      <c r="O2" s="14">
        <v>8.3299999999999999E-2</v>
      </c>
      <c r="P2" s="14">
        <v>8.3299999999999999E-2</v>
      </c>
      <c r="Q2" s="6">
        <v>3000</v>
      </c>
      <c r="S2" s="12">
        <f ca="1">Q2-(Q2*SUM(INDIRECT(CONCATENATE("E",ROW(),":",ADDRESS(ROW(),MATCH($J$16,$A$1:$P$1,0)-IF(B2=" Echu",0,1),4,1)),1)))</f>
        <v>1500.6000000000001</v>
      </c>
    </row>
    <row r="3" spans="1:19" x14ac:dyDescent="0.25">
      <c r="A3" s="1" t="s">
        <v>32</v>
      </c>
      <c r="B3" s="1" t="s">
        <v>44</v>
      </c>
      <c r="C3" s="3">
        <v>41487</v>
      </c>
      <c r="D3" s="3">
        <v>46873</v>
      </c>
      <c r="E3" s="14">
        <v>8.3299999999999999E-2</v>
      </c>
      <c r="F3" s="14">
        <v>8.3299999999999999E-2</v>
      </c>
      <c r="G3" s="14">
        <v>8.3299999999999999E-2</v>
      </c>
      <c r="H3" s="14">
        <v>8.3299999999999999E-2</v>
      </c>
      <c r="I3" s="14">
        <v>8.3299999999999999E-2</v>
      </c>
      <c r="J3" s="14">
        <v>8.3299999999999999E-2</v>
      </c>
      <c r="K3" s="14">
        <v>8.3299999999999999E-2</v>
      </c>
      <c r="L3" s="14">
        <v>8.3299999999999999E-2</v>
      </c>
      <c r="M3" s="14">
        <v>8.3299999999999999E-2</v>
      </c>
      <c r="N3" s="14">
        <v>8.3299999999999999E-2</v>
      </c>
      <c r="O3" s="14">
        <v>8.3299999999999999E-2</v>
      </c>
      <c r="P3" s="14">
        <v>8.3299999999999999E-2</v>
      </c>
      <c r="Q3" s="6">
        <v>3000</v>
      </c>
      <c r="S3" s="12">
        <f t="shared" ref="S3:S13" ca="1" si="0">Q3-(Q3*SUM(INDIRECT(CONCATENATE("E",ROW(),":",ADDRESS(ROW(),MATCH($J$16,$A$1:$P$1,0)-IF(B3=" Echu",0,1),4,1)),1)))</f>
        <v>1500.6000000000001</v>
      </c>
    </row>
    <row r="4" spans="1:19" x14ac:dyDescent="0.25">
      <c r="A4" s="1" t="s">
        <v>33</v>
      </c>
      <c r="B4" s="1" t="s">
        <v>7</v>
      </c>
      <c r="C4" s="3">
        <v>42887</v>
      </c>
      <c r="D4" s="3">
        <v>44712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  <c r="P4" s="14">
        <v>0</v>
      </c>
      <c r="Q4" s="6">
        <v>3000</v>
      </c>
      <c r="S4" s="12">
        <f t="shared" ca="1" si="0"/>
        <v>3000</v>
      </c>
    </row>
    <row r="5" spans="1:19" x14ac:dyDescent="0.25">
      <c r="A5" s="1" t="s">
        <v>34</v>
      </c>
      <c r="B5" s="1" t="s">
        <v>44</v>
      </c>
      <c r="C5" s="3">
        <v>42887</v>
      </c>
      <c r="D5" s="3">
        <v>44712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6">
        <v>3000</v>
      </c>
      <c r="S5" s="12">
        <f t="shared" ca="1" si="0"/>
        <v>3000</v>
      </c>
    </row>
    <row r="6" spans="1:19" x14ac:dyDescent="0.25">
      <c r="A6" s="1" t="s">
        <v>35</v>
      </c>
      <c r="B6" s="1" t="s">
        <v>7</v>
      </c>
      <c r="C6" s="3">
        <v>38149</v>
      </c>
      <c r="D6" s="1"/>
      <c r="E6" s="14">
        <v>0.25</v>
      </c>
      <c r="F6" s="14">
        <v>0.25</v>
      </c>
      <c r="G6" s="14">
        <v>0.25</v>
      </c>
      <c r="H6" s="14">
        <v>0.25</v>
      </c>
      <c r="I6" s="14">
        <v>0.25</v>
      </c>
      <c r="J6" s="14">
        <v>0.25</v>
      </c>
      <c r="K6" s="14">
        <v>0.25</v>
      </c>
      <c r="L6" s="14">
        <v>0.25</v>
      </c>
      <c r="M6" s="14">
        <v>0.25</v>
      </c>
      <c r="N6" s="14">
        <v>0.25</v>
      </c>
      <c r="O6" s="14">
        <v>0.25</v>
      </c>
      <c r="P6" s="14">
        <v>0.25</v>
      </c>
      <c r="Q6" s="6">
        <v>3000</v>
      </c>
      <c r="S6" s="12">
        <f t="shared" ca="1" si="0"/>
        <v>-2250</v>
      </c>
    </row>
    <row r="7" spans="1:19" x14ac:dyDescent="0.25">
      <c r="A7" s="1" t="s">
        <v>36</v>
      </c>
      <c r="B7" s="1" t="s">
        <v>7</v>
      </c>
      <c r="C7" s="3">
        <v>41275</v>
      </c>
      <c r="D7" s="3">
        <v>46752</v>
      </c>
      <c r="E7" s="14">
        <v>8.3299999999999999E-2</v>
      </c>
      <c r="F7" s="14">
        <v>8.3299999999999999E-2</v>
      </c>
      <c r="G7" s="14">
        <v>8.3299999999999999E-2</v>
      </c>
      <c r="H7" s="14">
        <v>8.3299999999999999E-2</v>
      </c>
      <c r="I7" s="14">
        <v>8.3299999999999999E-2</v>
      </c>
      <c r="J7" s="14">
        <v>8.3299999999999999E-2</v>
      </c>
      <c r="K7" s="14">
        <v>8.3299999999999999E-2</v>
      </c>
      <c r="L7" s="14">
        <v>8.3299999999999999E-2</v>
      </c>
      <c r="M7" s="14">
        <v>8.3299999999999999E-2</v>
      </c>
      <c r="N7" s="14">
        <v>8.3299999999999999E-2</v>
      </c>
      <c r="O7" s="14">
        <v>8.3299999999999999E-2</v>
      </c>
      <c r="P7" s="14">
        <v>8.3299999999999999E-2</v>
      </c>
      <c r="Q7" s="6">
        <v>3000</v>
      </c>
      <c r="S7" s="12">
        <f t="shared" ca="1" si="0"/>
        <v>1250.7</v>
      </c>
    </row>
    <row r="8" spans="1:19" x14ac:dyDescent="0.25">
      <c r="A8" s="1" t="s">
        <v>37</v>
      </c>
      <c r="B8" s="1" t="s">
        <v>44</v>
      </c>
      <c r="C8" s="3">
        <v>42736</v>
      </c>
      <c r="D8" s="1"/>
      <c r="E8" s="14">
        <v>8.3299999999999999E-2</v>
      </c>
      <c r="F8" s="14">
        <v>8.3299999999999999E-2</v>
      </c>
      <c r="G8" s="14">
        <v>8.3299999999999999E-2</v>
      </c>
      <c r="H8" s="14">
        <v>8.3299999999999999E-2</v>
      </c>
      <c r="I8" s="14">
        <v>8.3299999999999999E-2</v>
      </c>
      <c r="J8" s="14">
        <v>8.3299999999999999E-2</v>
      </c>
      <c r="K8" s="14">
        <v>8.3299999999999999E-2</v>
      </c>
      <c r="L8" s="14">
        <v>8.3299999999999999E-2</v>
      </c>
      <c r="M8" s="14">
        <v>8.3299999999999999E-2</v>
      </c>
      <c r="N8" s="14">
        <v>8.3299999999999999E-2</v>
      </c>
      <c r="O8" s="14">
        <v>8.3299999999999999E-2</v>
      </c>
      <c r="P8" s="14">
        <v>8.3299999999999999E-2</v>
      </c>
      <c r="Q8" s="6">
        <v>3000</v>
      </c>
      <c r="S8" s="12">
        <f t="shared" ca="1" si="0"/>
        <v>1500.6000000000001</v>
      </c>
    </row>
    <row r="9" spans="1:19" x14ac:dyDescent="0.25">
      <c r="A9" s="1" t="s">
        <v>38</v>
      </c>
      <c r="B9" s="1" t="s">
        <v>7</v>
      </c>
      <c r="C9" s="3">
        <v>41456</v>
      </c>
      <c r="D9" s="3">
        <v>44561</v>
      </c>
      <c r="E9" s="14">
        <v>8.3299999999999999E-2</v>
      </c>
      <c r="F9" s="14">
        <v>8.3299999999999999E-2</v>
      </c>
      <c r="G9" s="14">
        <v>8.3299999999999999E-2</v>
      </c>
      <c r="H9" s="14">
        <v>8.3299999999999999E-2</v>
      </c>
      <c r="I9" s="14">
        <v>8.3299999999999999E-2</v>
      </c>
      <c r="J9" s="14">
        <v>8.3299999999999999E-2</v>
      </c>
      <c r="K9" s="14">
        <v>8.3299999999999999E-2</v>
      </c>
      <c r="L9" s="14">
        <v>8.3299999999999999E-2</v>
      </c>
      <c r="M9" s="14">
        <v>8.3299999999999999E-2</v>
      </c>
      <c r="N9" s="14">
        <v>8.3299999999999999E-2</v>
      </c>
      <c r="O9" s="14">
        <v>8.3299999999999999E-2</v>
      </c>
      <c r="P9" s="14">
        <v>8.3299999999999999E-2</v>
      </c>
      <c r="Q9" s="6">
        <v>3000</v>
      </c>
      <c r="S9" s="12">
        <f t="shared" ca="1" si="0"/>
        <v>1250.7</v>
      </c>
    </row>
    <row r="10" spans="1:19" x14ac:dyDescent="0.25">
      <c r="A10" s="1" t="s">
        <v>39</v>
      </c>
      <c r="B10" s="1" t="s">
        <v>44</v>
      </c>
      <c r="C10" s="3">
        <v>39783</v>
      </c>
      <c r="D10" s="3">
        <v>45626</v>
      </c>
      <c r="E10" s="15">
        <v>0</v>
      </c>
      <c r="F10" s="15">
        <v>0</v>
      </c>
      <c r="G10" s="15">
        <v>0.25</v>
      </c>
      <c r="H10" s="15">
        <v>0</v>
      </c>
      <c r="I10" s="15">
        <v>0</v>
      </c>
      <c r="J10" s="15">
        <v>0.25</v>
      </c>
      <c r="K10" s="15">
        <v>0</v>
      </c>
      <c r="L10" s="15">
        <v>0</v>
      </c>
      <c r="M10" s="15">
        <v>0.25</v>
      </c>
      <c r="N10" s="15">
        <v>0</v>
      </c>
      <c r="O10" s="15">
        <v>0</v>
      </c>
      <c r="P10" s="15">
        <v>0.25</v>
      </c>
      <c r="Q10" s="6">
        <v>3000</v>
      </c>
      <c r="S10" s="12">
        <f t="shared" ca="1" si="0"/>
        <v>1500</v>
      </c>
    </row>
    <row r="11" spans="1:19" x14ac:dyDescent="0.25">
      <c r="A11" s="1" t="s">
        <v>40</v>
      </c>
      <c r="B11" s="1" t="s">
        <v>7</v>
      </c>
      <c r="C11" s="3">
        <v>42461</v>
      </c>
      <c r="D11" s="3">
        <v>45626</v>
      </c>
      <c r="E11" s="16">
        <v>0.25</v>
      </c>
      <c r="F11" s="16">
        <v>0</v>
      </c>
      <c r="G11" s="16">
        <v>0</v>
      </c>
      <c r="H11" s="16">
        <v>0.25</v>
      </c>
      <c r="I11" s="16">
        <v>0</v>
      </c>
      <c r="J11" s="16">
        <v>0</v>
      </c>
      <c r="K11" s="16">
        <v>0.25</v>
      </c>
      <c r="L11" s="16">
        <v>0</v>
      </c>
      <c r="M11" s="16">
        <v>0</v>
      </c>
      <c r="N11" s="16">
        <v>0.25</v>
      </c>
      <c r="O11" s="16">
        <v>0</v>
      </c>
      <c r="P11" s="16">
        <v>0</v>
      </c>
      <c r="Q11" s="6">
        <v>3000</v>
      </c>
      <c r="S11" s="12">
        <f t="shared" ca="1" si="0"/>
        <v>750</v>
      </c>
    </row>
    <row r="12" spans="1:19" x14ac:dyDescent="0.25">
      <c r="A12" s="1" t="s">
        <v>40</v>
      </c>
      <c r="B12" s="1" t="s">
        <v>44</v>
      </c>
      <c r="C12" s="3">
        <v>39783</v>
      </c>
      <c r="D12" s="3">
        <v>45626</v>
      </c>
      <c r="E12" s="14">
        <v>0</v>
      </c>
      <c r="F12" s="14">
        <v>0</v>
      </c>
      <c r="G12" s="14">
        <v>0.25</v>
      </c>
      <c r="H12" s="14">
        <v>0</v>
      </c>
      <c r="I12" s="14">
        <v>0</v>
      </c>
      <c r="J12" s="14">
        <v>0.25</v>
      </c>
      <c r="K12" s="14">
        <v>0</v>
      </c>
      <c r="L12" s="14">
        <v>0</v>
      </c>
      <c r="M12" s="14">
        <v>0.25</v>
      </c>
      <c r="N12" s="14">
        <v>0</v>
      </c>
      <c r="O12" s="14">
        <v>0</v>
      </c>
      <c r="P12" s="14">
        <v>0.25</v>
      </c>
      <c r="Q12" s="6">
        <v>3000</v>
      </c>
      <c r="S12" s="12">
        <f t="shared" ca="1" si="0"/>
        <v>1500</v>
      </c>
    </row>
    <row r="13" spans="1:19" x14ac:dyDescent="0.25">
      <c r="A13" s="1" t="s">
        <v>41</v>
      </c>
      <c r="B13" s="1" t="s">
        <v>7</v>
      </c>
      <c r="C13" s="3">
        <v>39783</v>
      </c>
      <c r="D13" s="3">
        <v>45626</v>
      </c>
      <c r="E13" s="14">
        <v>0</v>
      </c>
      <c r="F13" s="14">
        <v>0</v>
      </c>
      <c r="G13" s="14">
        <v>0.25</v>
      </c>
      <c r="H13" s="14">
        <v>0</v>
      </c>
      <c r="I13" s="14">
        <v>0</v>
      </c>
      <c r="J13" s="14">
        <v>0.25</v>
      </c>
      <c r="K13" s="14">
        <v>0</v>
      </c>
      <c r="L13" s="14">
        <v>0</v>
      </c>
      <c r="M13" s="14">
        <v>0.25</v>
      </c>
      <c r="N13" s="14">
        <v>0</v>
      </c>
      <c r="O13" s="14">
        <v>0</v>
      </c>
      <c r="P13" s="14">
        <v>0.25</v>
      </c>
      <c r="Q13" s="6">
        <v>3000</v>
      </c>
      <c r="S13" s="12">
        <f t="shared" ca="1" si="0"/>
        <v>1500</v>
      </c>
    </row>
    <row r="14" spans="1:19" x14ac:dyDescent="0.25">
      <c r="P14" s="11"/>
      <c r="Q14" s="10"/>
    </row>
    <row r="15" spans="1:19" x14ac:dyDescent="0.25">
      <c r="J15" s="13" t="s">
        <v>18</v>
      </c>
    </row>
    <row r="16" spans="1:19" x14ac:dyDescent="0.25">
      <c r="J16" s="1" t="s">
        <v>25</v>
      </c>
    </row>
    <row r="19" spans="4:18" x14ac:dyDescent="0.25">
      <c r="D19" s="19" t="s">
        <v>1</v>
      </c>
      <c r="E19" s="19" t="s">
        <v>16</v>
      </c>
      <c r="F19" s="19" t="s">
        <v>15</v>
      </c>
      <c r="G19" s="19" t="s">
        <v>14</v>
      </c>
      <c r="H19" s="19" t="s">
        <v>13</v>
      </c>
      <c r="I19" s="19" t="s">
        <v>4</v>
      </c>
      <c r="J19" s="19" t="s">
        <v>5</v>
      </c>
      <c r="K19" s="19" t="s">
        <v>12</v>
      </c>
      <c r="L19" s="19" t="s">
        <v>6</v>
      </c>
      <c r="M19" s="19" t="s">
        <v>11</v>
      </c>
      <c r="N19" s="19" t="s">
        <v>10</v>
      </c>
      <c r="O19" s="19" t="s">
        <v>9</v>
      </c>
      <c r="P19" s="19" t="s">
        <v>8</v>
      </c>
      <c r="R19" s="21"/>
    </row>
    <row r="20" spans="4:18" x14ac:dyDescent="0.25">
      <c r="D20" s="20">
        <v>3000</v>
      </c>
      <c r="E20" s="6">
        <f>3000/12*1</f>
        <v>250</v>
      </c>
      <c r="F20" s="6">
        <f>3000/12*2</f>
        <v>500</v>
      </c>
      <c r="G20" s="6">
        <f>3000/12*3</f>
        <v>750</v>
      </c>
      <c r="H20" s="6">
        <f>3000/12*4</f>
        <v>1000</v>
      </c>
      <c r="I20" s="6">
        <f>3000/12*5</f>
        <v>1250</v>
      </c>
      <c r="J20" s="6">
        <f>3000/12*6</f>
        <v>1500</v>
      </c>
      <c r="K20" s="6">
        <f>3000/12*7</f>
        <v>1750</v>
      </c>
      <c r="L20" s="6">
        <f>3000/12*8</f>
        <v>2000</v>
      </c>
      <c r="M20" s="6">
        <f>3000/12*9</f>
        <v>2250</v>
      </c>
      <c r="N20" s="6">
        <f>3000/12*10</f>
        <v>2500</v>
      </c>
      <c r="O20" s="6">
        <f>3000/12*11</f>
        <v>2750</v>
      </c>
      <c r="P20" s="6">
        <f>3000/12*12</f>
        <v>3000</v>
      </c>
      <c r="R20" s="4"/>
    </row>
    <row r="21" spans="4:18" x14ac:dyDescent="0.25">
      <c r="D21" s="20">
        <v>3000</v>
      </c>
      <c r="E21" s="17">
        <f>3000/4*0</f>
        <v>0</v>
      </c>
      <c r="F21" s="17">
        <f>3000/4*0</f>
        <v>0</v>
      </c>
      <c r="G21" s="17">
        <f>3000/4*1</f>
        <v>750</v>
      </c>
      <c r="H21" s="17">
        <f t="shared" ref="H21:I21" si="1">3000/4*1</f>
        <v>750</v>
      </c>
      <c r="I21" s="17">
        <f t="shared" si="1"/>
        <v>750</v>
      </c>
      <c r="J21" s="17">
        <f t="shared" ref="J21:K22" si="2">3000/4*2</f>
        <v>1500</v>
      </c>
      <c r="K21" s="17">
        <f t="shared" si="2"/>
        <v>1500</v>
      </c>
      <c r="L21" s="17">
        <f>3000/4*2</f>
        <v>1500</v>
      </c>
      <c r="M21" s="17">
        <f t="shared" ref="M21:N22" si="3">3000/4*3</f>
        <v>2250</v>
      </c>
      <c r="N21" s="17">
        <f t="shared" si="3"/>
        <v>2250</v>
      </c>
      <c r="O21" s="17">
        <f>3000/4*3</f>
        <v>2250</v>
      </c>
      <c r="P21" s="17">
        <f>3000/4*4</f>
        <v>3000</v>
      </c>
      <c r="R21" s="4"/>
    </row>
    <row r="22" spans="4:18" x14ac:dyDescent="0.25">
      <c r="D22" s="20">
        <v>3000</v>
      </c>
      <c r="E22" s="18">
        <f>3000/4*1</f>
        <v>750</v>
      </c>
      <c r="F22" s="18">
        <f t="shared" ref="F22:G22" si="4">3000/4*1</f>
        <v>750</v>
      </c>
      <c r="G22" s="18">
        <f t="shared" si="4"/>
        <v>750</v>
      </c>
      <c r="H22" s="18">
        <f>3000/4*2</f>
        <v>1500</v>
      </c>
      <c r="I22" s="18">
        <f t="shared" ref="I22" si="5">3000/4*2</f>
        <v>1500</v>
      </c>
      <c r="J22" s="18">
        <f t="shared" si="2"/>
        <v>1500</v>
      </c>
      <c r="K22" s="18">
        <f>3000/4*3</f>
        <v>2250</v>
      </c>
      <c r="L22" s="18">
        <f t="shared" ref="L22" si="6">3000/4*3</f>
        <v>2250</v>
      </c>
      <c r="M22" s="18">
        <f t="shared" si="3"/>
        <v>2250</v>
      </c>
      <c r="N22" s="18">
        <f>3000/4*4</f>
        <v>3000</v>
      </c>
      <c r="O22" s="18">
        <f t="shared" ref="O22:P22" si="7">3000/4*4</f>
        <v>3000</v>
      </c>
      <c r="P22" s="18">
        <f t="shared" si="7"/>
        <v>3000</v>
      </c>
      <c r="R22" s="4"/>
    </row>
    <row r="23" spans="4:18" x14ac:dyDescent="0.25">
      <c r="R23" s="21"/>
    </row>
    <row r="24" spans="4:18" x14ac:dyDescent="0.25">
      <c r="E24" s="21"/>
      <c r="F24" s="21"/>
      <c r="G24" s="22" t="s">
        <v>43</v>
      </c>
      <c r="H24" s="22"/>
      <c r="I24" s="22"/>
      <c r="J24" s="22"/>
      <c r="K24" s="22"/>
      <c r="L24" s="22"/>
      <c r="M24" s="21"/>
      <c r="N24" s="21"/>
      <c r="O24" s="21"/>
      <c r="P24" s="21"/>
      <c r="R24" s="21"/>
    </row>
    <row r="25" spans="4:18" x14ac:dyDescent="0.25"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R25" s="21"/>
    </row>
    <row r="26" spans="4:18" x14ac:dyDescent="0.25"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R26" s="21"/>
    </row>
    <row r="27" spans="4:18" x14ac:dyDescent="0.25"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R27" s="21"/>
    </row>
    <row r="28" spans="4:18" x14ac:dyDescent="0.25"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R28" s="21"/>
    </row>
    <row r="29" spans="4:18" x14ac:dyDescent="0.25"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R29" s="21"/>
    </row>
    <row r="30" spans="4:18" x14ac:dyDescent="0.25"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R30" s="21"/>
    </row>
    <row r="31" spans="4:18" x14ac:dyDescent="0.2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R31" s="21"/>
    </row>
    <row r="32" spans="4:18" x14ac:dyDescent="0.2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R32" s="21"/>
    </row>
    <row r="33" spans="5:18" x14ac:dyDescent="0.2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R33" s="21"/>
    </row>
    <row r="34" spans="5:18" x14ac:dyDescent="0.2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R34" s="21"/>
    </row>
    <row r="35" spans="5:18" x14ac:dyDescent="0.2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R35" s="21"/>
    </row>
    <row r="36" spans="5:18" x14ac:dyDescent="0.2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R36" s="21"/>
    </row>
    <row r="37" spans="5:18" x14ac:dyDescent="0.2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R37" s="21"/>
    </row>
    <row r="38" spans="5:18" x14ac:dyDescent="0.2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R38" s="21"/>
    </row>
    <row r="39" spans="5:18" x14ac:dyDescent="0.2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R39" s="21"/>
    </row>
    <row r="40" spans="5:18" x14ac:dyDescent="0.2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R40" s="21"/>
    </row>
    <row r="41" spans="5:18" x14ac:dyDescent="0.25"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R41" s="21"/>
    </row>
    <row r="42" spans="5:18" x14ac:dyDescent="0.25"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R42" s="21"/>
    </row>
    <row r="43" spans="5:18" x14ac:dyDescent="0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R43" s="21"/>
    </row>
    <row r="44" spans="5:18" x14ac:dyDescent="0.25"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R44" s="21"/>
    </row>
    <row r="45" spans="5:18" x14ac:dyDescent="0.25"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R45" s="21"/>
    </row>
    <row r="46" spans="5:18" x14ac:dyDescent="0.25"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R46" s="21"/>
    </row>
    <row r="47" spans="5:18" x14ac:dyDescent="0.25"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R47" s="21"/>
    </row>
    <row r="48" spans="5:18" x14ac:dyDescent="0.25"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R48" s="21"/>
    </row>
    <row r="49" spans="5:18" x14ac:dyDescent="0.25"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R49" s="21"/>
    </row>
    <row r="50" spans="5:18" x14ac:dyDescent="0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R50" s="21"/>
    </row>
    <row r="51" spans="5:18" x14ac:dyDescent="0.25"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R51" s="21"/>
    </row>
    <row r="52" spans="5:18" x14ac:dyDescent="0.25"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R52" s="21"/>
    </row>
    <row r="53" spans="5:18" x14ac:dyDescent="0.25"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R53" s="21"/>
    </row>
    <row r="54" spans="5:18" x14ac:dyDescent="0.25"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R54" s="21"/>
    </row>
    <row r="55" spans="5:18" x14ac:dyDescent="0.25"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R55" s="21"/>
    </row>
    <row r="56" spans="5:18" x14ac:dyDescent="0.25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R56" s="21"/>
    </row>
    <row r="57" spans="5:18" x14ac:dyDescent="0.25"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R57" s="21"/>
    </row>
    <row r="58" spans="5:18" x14ac:dyDescent="0.25"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R58" s="21"/>
    </row>
    <row r="59" spans="5:18" x14ac:dyDescent="0.25"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R59" s="21"/>
    </row>
    <row r="60" spans="5:18" x14ac:dyDescent="0.25"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R60" s="21"/>
    </row>
    <row r="61" spans="5:18" x14ac:dyDescent="0.25"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R61" s="21"/>
    </row>
    <row r="62" spans="5:18" x14ac:dyDescent="0.25"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R62" s="21"/>
    </row>
    <row r="63" spans="5:18" x14ac:dyDescent="0.25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R63" s="21"/>
    </row>
    <row r="64" spans="5:18" x14ac:dyDescent="0.25"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R64" s="21"/>
    </row>
    <row r="65" spans="5:18" x14ac:dyDescent="0.25"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R65" s="21"/>
    </row>
    <row r="66" spans="5:18" x14ac:dyDescent="0.25"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R66" s="21"/>
    </row>
    <row r="67" spans="5:18" x14ac:dyDescent="0.25"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R67" s="21"/>
    </row>
    <row r="68" spans="5:18" x14ac:dyDescent="0.25"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R68" s="21"/>
    </row>
    <row r="69" spans="5:18" x14ac:dyDescent="0.25"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R69" s="21"/>
    </row>
    <row r="70" spans="5:18" x14ac:dyDescent="0.25"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R70" s="21"/>
    </row>
    <row r="71" spans="5:18" x14ac:dyDescent="0.25"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R71" s="21"/>
    </row>
    <row r="72" spans="5:18" x14ac:dyDescent="0.25"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R72" s="21"/>
    </row>
    <row r="73" spans="5:18" x14ac:dyDescent="0.25"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R73" s="21"/>
    </row>
    <row r="74" spans="5:18" x14ac:dyDescent="0.25"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R74" s="21"/>
    </row>
    <row r="75" spans="5:18" x14ac:dyDescent="0.25"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R75" s="21"/>
    </row>
    <row r="76" spans="5:18" x14ac:dyDescent="0.25"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R76" s="21"/>
    </row>
    <row r="77" spans="5:18" x14ac:dyDescent="0.25"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R77" s="21"/>
    </row>
    <row r="78" spans="5:18" x14ac:dyDescent="0.25"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R78" s="21"/>
    </row>
    <row r="79" spans="5:18" x14ac:dyDescent="0.25"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R79" s="21"/>
    </row>
    <row r="80" spans="5:18" x14ac:dyDescent="0.25"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R80" s="21"/>
    </row>
    <row r="81" spans="5:18" x14ac:dyDescent="0.25"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R81" s="21"/>
    </row>
    <row r="82" spans="5:18" x14ac:dyDescent="0.25"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R82" s="21"/>
    </row>
    <row r="83" spans="5:18" x14ac:dyDescent="0.25"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R83" s="21"/>
    </row>
    <row r="84" spans="5:18" x14ac:dyDescent="0.25"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R84" s="21"/>
    </row>
    <row r="85" spans="5:18" x14ac:dyDescent="0.25"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R85" s="21"/>
    </row>
    <row r="86" spans="5:18" x14ac:dyDescent="0.25"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R86" s="21"/>
    </row>
    <row r="87" spans="5:18" x14ac:dyDescent="0.25"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R87" s="21"/>
    </row>
    <row r="88" spans="5:18" x14ac:dyDescent="0.25"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R88" s="21"/>
    </row>
    <row r="89" spans="5:18" x14ac:dyDescent="0.25"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R89" s="21"/>
    </row>
    <row r="90" spans="5:18" x14ac:dyDescent="0.25"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R90" s="21"/>
    </row>
    <row r="91" spans="5:18" x14ac:dyDescent="0.25"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R91" s="21"/>
    </row>
    <row r="92" spans="5:18" x14ac:dyDescent="0.25"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R92" s="21"/>
    </row>
    <row r="93" spans="5:18" x14ac:dyDescent="0.25"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R93" s="21"/>
    </row>
    <row r="94" spans="5:18" x14ac:dyDescent="0.25"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R94" s="21"/>
    </row>
    <row r="95" spans="5:18" x14ac:dyDescent="0.25"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R95" s="21"/>
    </row>
    <row r="96" spans="5:18" x14ac:dyDescent="0.25"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R96" s="21"/>
    </row>
    <row r="97" spans="5:18" x14ac:dyDescent="0.25"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R97" s="21"/>
    </row>
    <row r="98" spans="5:18" x14ac:dyDescent="0.25"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R98" s="21"/>
    </row>
    <row r="99" spans="5:18" x14ac:dyDescent="0.25"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R99" s="21"/>
    </row>
    <row r="100" spans="5:18" x14ac:dyDescent="0.25"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R100" s="21"/>
    </row>
    <row r="101" spans="5:18" x14ac:dyDescent="0.25"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R101" s="21"/>
    </row>
    <row r="102" spans="5:18" x14ac:dyDescent="0.25"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R102" s="21"/>
    </row>
    <row r="103" spans="5:18" x14ac:dyDescent="0.25"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R103" s="21"/>
    </row>
    <row r="104" spans="5:18" x14ac:dyDescent="0.25"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R104" s="21"/>
    </row>
    <row r="105" spans="5:18" x14ac:dyDescent="0.25"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R105" s="21"/>
    </row>
    <row r="106" spans="5:18" x14ac:dyDescent="0.25"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R106" s="21"/>
    </row>
    <row r="107" spans="5:18" x14ac:dyDescent="0.25"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R107" s="21"/>
    </row>
    <row r="108" spans="5:18" x14ac:dyDescent="0.25"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R108" s="21"/>
    </row>
    <row r="109" spans="5:18" x14ac:dyDescent="0.25"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R109" s="21"/>
    </row>
    <row r="110" spans="5:18" x14ac:dyDescent="0.25"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R110" s="21"/>
    </row>
    <row r="111" spans="5:18" x14ac:dyDescent="0.25"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R111" s="21"/>
    </row>
    <row r="112" spans="5:18" x14ac:dyDescent="0.25"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R112" s="21"/>
    </row>
    <row r="113" spans="5:18" x14ac:dyDescent="0.25"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R113" s="21"/>
    </row>
    <row r="114" spans="5:18" x14ac:dyDescent="0.25"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R114" s="21"/>
    </row>
    <row r="115" spans="5:18" x14ac:dyDescent="0.25"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R115" s="21"/>
    </row>
    <row r="116" spans="5:18" x14ac:dyDescent="0.25"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R116" s="21"/>
    </row>
    <row r="117" spans="5:18" x14ac:dyDescent="0.25"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R117" s="21"/>
    </row>
    <row r="118" spans="5:18" x14ac:dyDescent="0.25"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R118" s="21"/>
    </row>
    <row r="119" spans="5:18" x14ac:dyDescent="0.25"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R119" s="21"/>
    </row>
    <row r="120" spans="5:18" x14ac:dyDescent="0.25"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R120" s="21"/>
    </row>
    <row r="121" spans="5:18" x14ac:dyDescent="0.25"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R121" s="21"/>
    </row>
    <row r="122" spans="5:18" x14ac:dyDescent="0.25"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R122" s="21"/>
    </row>
    <row r="123" spans="5:18" x14ac:dyDescent="0.25"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R123" s="21"/>
    </row>
    <row r="124" spans="5:18" x14ac:dyDescent="0.25"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R124" s="21"/>
    </row>
    <row r="125" spans="5:18" x14ac:dyDescent="0.25"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R125" s="21"/>
    </row>
    <row r="126" spans="5:18" x14ac:dyDescent="0.25"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R126" s="21"/>
    </row>
    <row r="127" spans="5:18" x14ac:dyDescent="0.25"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R127" s="21"/>
    </row>
    <row r="128" spans="5:18" x14ac:dyDescent="0.25"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R128" s="21"/>
    </row>
    <row r="129" spans="5:18" x14ac:dyDescent="0.25"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R129" s="21"/>
    </row>
    <row r="130" spans="5:18" x14ac:dyDescent="0.25"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R130" s="21"/>
    </row>
    <row r="131" spans="5:18" x14ac:dyDescent="0.25"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R131" s="21"/>
    </row>
    <row r="132" spans="5:18" x14ac:dyDescent="0.25"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R132" s="21"/>
    </row>
    <row r="133" spans="5:18" x14ac:dyDescent="0.25"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R133" s="21"/>
    </row>
    <row r="134" spans="5:18" x14ac:dyDescent="0.25"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R134" s="21"/>
    </row>
    <row r="135" spans="5:18" x14ac:dyDescent="0.25"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R135" s="21"/>
    </row>
    <row r="136" spans="5:18" x14ac:dyDescent="0.25"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R136" s="21"/>
    </row>
    <row r="137" spans="5:18" x14ac:dyDescent="0.25"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R137" s="21"/>
    </row>
    <row r="138" spans="5:18" x14ac:dyDescent="0.25"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R138" s="21"/>
    </row>
    <row r="139" spans="5:18" x14ac:dyDescent="0.25"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R139" s="21"/>
    </row>
    <row r="140" spans="5:18" x14ac:dyDescent="0.25"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R140" s="21"/>
    </row>
    <row r="141" spans="5:18" x14ac:dyDescent="0.25"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R141" s="21"/>
    </row>
    <row r="142" spans="5:18" x14ac:dyDescent="0.25"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R142" s="21"/>
    </row>
    <row r="143" spans="5:18" x14ac:dyDescent="0.25"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R143" s="21"/>
    </row>
    <row r="144" spans="5:18" x14ac:dyDescent="0.25"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R144" s="21"/>
    </row>
    <row r="145" spans="5:18" x14ac:dyDescent="0.25"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R145" s="21"/>
    </row>
    <row r="146" spans="5:18" x14ac:dyDescent="0.25"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R146" s="21"/>
    </row>
    <row r="147" spans="5:18" x14ac:dyDescent="0.25"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R147" s="21"/>
    </row>
    <row r="148" spans="5:18" x14ac:dyDescent="0.25"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R148" s="21"/>
    </row>
    <row r="149" spans="5:18" x14ac:dyDescent="0.25"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R149" s="21"/>
    </row>
    <row r="150" spans="5:18" x14ac:dyDescent="0.25"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R150" s="21"/>
    </row>
    <row r="151" spans="5:18" x14ac:dyDescent="0.25"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R151" s="21"/>
    </row>
    <row r="152" spans="5:18" x14ac:dyDescent="0.25"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R152" s="21"/>
    </row>
    <row r="153" spans="5:18" x14ac:dyDescent="0.25"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R153" s="21"/>
    </row>
    <row r="154" spans="5:18" x14ac:dyDescent="0.25"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R154" s="21"/>
    </row>
    <row r="155" spans="5:18" x14ac:dyDescent="0.25"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R155" s="21"/>
    </row>
    <row r="156" spans="5:18" x14ac:dyDescent="0.25"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R156" s="21"/>
    </row>
    <row r="157" spans="5:18" x14ac:dyDescent="0.25"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R157" s="21"/>
    </row>
    <row r="158" spans="5:18" x14ac:dyDescent="0.25"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R158" s="21"/>
    </row>
    <row r="159" spans="5:18" x14ac:dyDescent="0.25"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R159" s="21"/>
    </row>
    <row r="160" spans="5:18" x14ac:dyDescent="0.25"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R160" s="21"/>
    </row>
    <row r="161" spans="5:18" x14ac:dyDescent="0.25"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R161" s="21"/>
    </row>
    <row r="162" spans="5:18" x14ac:dyDescent="0.25"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R162" s="21"/>
    </row>
    <row r="163" spans="5:18" x14ac:dyDescent="0.25"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R163" s="21"/>
    </row>
    <row r="164" spans="5:18" x14ac:dyDescent="0.25"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R164" s="21"/>
    </row>
    <row r="165" spans="5:18" x14ac:dyDescent="0.25"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R165" s="21"/>
    </row>
    <row r="166" spans="5:18" x14ac:dyDescent="0.25"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R166" s="21"/>
    </row>
    <row r="167" spans="5:18" x14ac:dyDescent="0.25"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R167" s="21"/>
    </row>
    <row r="168" spans="5:18" x14ac:dyDescent="0.25"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R168" s="21"/>
    </row>
    <row r="169" spans="5:18" x14ac:dyDescent="0.25"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R169" s="21"/>
    </row>
    <row r="170" spans="5:18" x14ac:dyDescent="0.25"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R170" s="21"/>
    </row>
    <row r="171" spans="5:18" x14ac:dyDescent="0.25"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R171" s="21"/>
    </row>
    <row r="172" spans="5:18" x14ac:dyDescent="0.25"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R172" s="21"/>
    </row>
    <row r="173" spans="5:18" x14ac:dyDescent="0.25"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R173" s="21"/>
    </row>
    <row r="174" spans="5:18" x14ac:dyDescent="0.25"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R174" s="21"/>
    </row>
    <row r="175" spans="5:18" x14ac:dyDescent="0.25"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R175" s="21"/>
    </row>
    <row r="176" spans="5:18" x14ac:dyDescent="0.25"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R176" s="21"/>
    </row>
    <row r="177" spans="5:18" x14ac:dyDescent="0.25"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R177" s="21"/>
    </row>
    <row r="178" spans="5:18" x14ac:dyDescent="0.25"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R178" s="21"/>
    </row>
    <row r="179" spans="5:18" x14ac:dyDescent="0.25"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R179" s="21"/>
    </row>
    <row r="180" spans="5:18" x14ac:dyDescent="0.25"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R180" s="21"/>
    </row>
    <row r="181" spans="5:18" x14ac:dyDescent="0.25"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R181" s="21"/>
    </row>
    <row r="182" spans="5:18" x14ac:dyDescent="0.25"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R182" s="21"/>
    </row>
    <row r="183" spans="5:18" x14ac:dyDescent="0.25"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R183" s="21"/>
    </row>
    <row r="184" spans="5:18" x14ac:dyDescent="0.25"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R184" s="21"/>
    </row>
    <row r="185" spans="5:18" x14ac:dyDescent="0.25"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R185" s="21"/>
    </row>
    <row r="186" spans="5:18" x14ac:dyDescent="0.25"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R186" s="21"/>
    </row>
    <row r="187" spans="5:18" x14ac:dyDescent="0.25"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R187" s="21"/>
    </row>
    <row r="188" spans="5:18" x14ac:dyDescent="0.25"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R188" s="21"/>
    </row>
    <row r="189" spans="5:18" x14ac:dyDescent="0.25"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R189" s="21"/>
    </row>
    <row r="190" spans="5:18" x14ac:dyDescent="0.25"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R190" s="21"/>
    </row>
    <row r="191" spans="5:18" x14ac:dyDescent="0.25"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R191" s="21"/>
    </row>
    <row r="192" spans="5:18" x14ac:dyDescent="0.25"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R192" s="21"/>
    </row>
    <row r="193" spans="5:18" x14ac:dyDescent="0.25"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R193" s="21"/>
    </row>
    <row r="194" spans="5:18" x14ac:dyDescent="0.25"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R194" s="21"/>
    </row>
    <row r="195" spans="5:18" x14ac:dyDescent="0.25"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R195" s="21"/>
    </row>
    <row r="196" spans="5:18" x14ac:dyDescent="0.25"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R196" s="21"/>
    </row>
    <row r="197" spans="5:18" x14ac:dyDescent="0.25"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R197" s="21"/>
    </row>
    <row r="198" spans="5:18" x14ac:dyDescent="0.25"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R198" s="21"/>
    </row>
    <row r="199" spans="5:18" x14ac:dyDescent="0.25"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R199" s="21"/>
    </row>
    <row r="200" spans="5:18" x14ac:dyDescent="0.25"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R200" s="21"/>
    </row>
    <row r="201" spans="5:18" x14ac:dyDescent="0.25"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R201" s="21"/>
    </row>
    <row r="202" spans="5:18" x14ac:dyDescent="0.25"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R202" s="21"/>
    </row>
    <row r="203" spans="5:18" x14ac:dyDescent="0.25"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R203" s="21"/>
    </row>
    <row r="204" spans="5:18" x14ac:dyDescent="0.25"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R204" s="21"/>
    </row>
    <row r="205" spans="5:18" x14ac:dyDescent="0.25"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R205" s="21"/>
    </row>
  </sheetData>
  <phoneticPr fontId="18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Feuil5!$A$2:$A$13</xm:f>
          </x14:formula1>
          <xm:sqref>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3"/>
  <sheetViews>
    <sheetView workbookViewId="0">
      <selection activeCell="E27" sqref="E27:E28"/>
    </sheetView>
  </sheetViews>
  <sheetFormatPr baseColWidth="10" defaultRowHeight="15" x14ac:dyDescent="0.25"/>
  <sheetData>
    <row r="1" spans="1:1" x14ac:dyDescent="0.25">
      <c r="A1" s="9" t="s">
        <v>18</v>
      </c>
    </row>
    <row r="2" spans="1:1" x14ac:dyDescent="0.25">
      <c r="A2" s="8" t="s">
        <v>19</v>
      </c>
    </row>
    <row r="3" spans="1:1" x14ac:dyDescent="0.25">
      <c r="A3" s="8" t="s">
        <v>20</v>
      </c>
    </row>
    <row r="4" spans="1:1" x14ac:dyDescent="0.25">
      <c r="A4" s="8" t="s">
        <v>21</v>
      </c>
    </row>
    <row r="5" spans="1:1" x14ac:dyDescent="0.25">
      <c r="A5" s="8" t="s">
        <v>22</v>
      </c>
    </row>
    <row r="6" spans="1:1" x14ac:dyDescent="0.25">
      <c r="A6" s="8" t="s">
        <v>23</v>
      </c>
    </row>
    <row r="7" spans="1:1" x14ac:dyDescent="0.25">
      <c r="A7" s="8" t="s">
        <v>24</v>
      </c>
    </row>
    <row r="8" spans="1:1" x14ac:dyDescent="0.25">
      <c r="A8" s="8" t="s">
        <v>25</v>
      </c>
    </row>
    <row r="9" spans="1:1" x14ac:dyDescent="0.25">
      <c r="A9" s="8" t="s">
        <v>26</v>
      </c>
    </row>
    <row r="10" spans="1:1" x14ac:dyDescent="0.25">
      <c r="A10" s="8" t="s">
        <v>27</v>
      </c>
    </row>
    <row r="11" spans="1:1" x14ac:dyDescent="0.25">
      <c r="A11" s="8" t="s">
        <v>28</v>
      </c>
    </row>
    <row r="12" spans="1:1" x14ac:dyDescent="0.25">
      <c r="A12" s="8" t="s">
        <v>29</v>
      </c>
    </row>
    <row r="13" spans="1:1" x14ac:dyDescent="0.25">
      <c r="A13" s="10" t="s">
        <v>30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2021-07-19T14:28:30Z</dcterms:created>
  <dcterms:modified xsi:type="dcterms:W3CDTF">2021-07-21T07:55:49Z</dcterms:modified>
</cp:coreProperties>
</file>