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13_ncr:1_{B04BAE2D-E94C-40C7-8560-DAE28829BF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4" sheetId="5" r:id="rId1"/>
    <sheet name="Feuil5" sheetId="6" r:id="rId2"/>
  </sheets>
  <externalReferences>
    <externalReference r:id="rId3"/>
  </externalReferences>
  <definedNames>
    <definedName name="TAB">[1]!Tableau3[#All]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6" i="5" l="1"/>
  <c r="R11" i="5"/>
  <c r="R13" i="5"/>
  <c r="R12" i="5"/>
  <c r="R10" i="5"/>
  <c r="R7" i="5"/>
  <c r="R8" i="5"/>
  <c r="R9" i="5"/>
  <c r="T2" i="5"/>
  <c r="T3" i="5"/>
  <c r="R3" i="5" l="1"/>
  <c r="R2" i="5"/>
  <c r="T4" i="5" l="1"/>
  <c r="T8" i="5"/>
  <c r="T12" i="5"/>
  <c r="T5" i="5"/>
  <c r="T9" i="5"/>
  <c r="T6" i="5"/>
  <c r="T10" i="5"/>
  <c r="T7" i="5"/>
  <c r="T11" i="5"/>
  <c r="T13" i="5"/>
</calcChain>
</file>

<file path=xl/sharedStrings.xml><?xml version="1.0" encoding="utf-8"?>
<sst xmlns="http://schemas.openxmlformats.org/spreadsheetml/2006/main" count="63" uniqueCount="48">
  <si>
    <t>Code (site)</t>
  </si>
  <si>
    <t>Montant</t>
  </si>
  <si>
    <t>Début</t>
  </si>
  <si>
    <t>Facturation</t>
  </si>
  <si>
    <t>Mai</t>
  </si>
  <si>
    <t>Juin</t>
  </si>
  <si>
    <t>Août</t>
  </si>
  <si>
    <t>A Echoir</t>
  </si>
  <si>
    <t xml:space="preserve"> Echu</t>
  </si>
  <si>
    <t>Non</t>
  </si>
  <si>
    <t>Décembre</t>
  </si>
  <si>
    <t>Novembre</t>
  </si>
  <si>
    <t>Octobre</t>
  </si>
  <si>
    <t>Septembre</t>
  </si>
  <si>
    <t>Juillet</t>
  </si>
  <si>
    <t>Avril</t>
  </si>
  <si>
    <t>Mars</t>
  </si>
  <si>
    <t>Février</t>
  </si>
  <si>
    <t>Janvier</t>
  </si>
  <si>
    <t>Résil,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</si>
  <si>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</si>
  <si>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</si>
  <si>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</si>
  <si>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</si>
  <si>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</si>
  <si>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</si>
  <si>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</si>
  <si>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</si>
  <si>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</si>
  <si>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</si>
  <si>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</si>
  <si>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</si>
  <si>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</si>
  <si>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</si>
  <si>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</si>
  <si>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</si>
  <si>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</si>
  <si>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</si>
  <si>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</si>
  <si>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</si>
  <si>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</si>
  <si>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</si>
  <si>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</si>
  <si>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</si>
  <si>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ht recalcule TEST</t>
  </si>
  <si>
    <t>HT RECALCULE</t>
  </si>
  <si>
    <t>Calcul fait 
pour le 05
juillet</t>
  </si>
  <si>
    <t xml:space="preserve">Je dois trouver les mêmes résultats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</si>
</sst>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 applyAlignment="1">
      <alignment horizontal="center"/>
    </xf>
    <xf numFmtId="0" fontId="0" fillId="34" borderId="10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4" fontId="0" fillId="35" borderId="10" xfId="1" applyFont="1" applyFill="1" applyBorder="1" applyAlignment="1">
      <alignment horizontal="center"/>
    </xf>
    <xf numFmtId="44" fontId="0" fillId="0" borderId="10" xfId="1" applyFont="1" applyBorder="1" applyAlignment="1">
      <alignment horizontal="center"/>
    </xf>
    <xf numFmtId="0" fontId="13" fillId="36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3" borderId="10" xfId="0" applyFill="1" applyBorder="1"/>
    <xf numFmtId="44" fontId="0" fillId="0" borderId="10" xfId="0" applyNumberFormat="1" applyBorder="1"/>
    <xf numFmtId="0" fontId="0" fillId="0" borderId="13" xfId="0" applyBorder="1"/>
    <xf numFmtId="44" fontId="0" fillId="38" borderId="10" xfId="0" applyNumberFormat="1" applyFill="1" applyBorder="1"/>
    <xf numFmtId="0" fontId="0" fillId="39" borderId="0" xfId="0" applyFill="1" applyAlignment="1">
      <alignment horizont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6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je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xport Twimm"/>
      <sheetName val="matrice"/>
      <sheetName val="données"/>
      <sheetName val="Correspondance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1:A13" totalsRowShown="0" headerRowDxfId="5" dataDxfId="3" headerRowBorderDxfId="4" tableBorderDxfId="2" totalsRowBorderDxfId="1">
  <autoFilter ref="A1:A13" xr:uid="{00000000-0009-0000-0100-000007000000}"/>
  <tableColumns count="1">
    <tableColumn id="1" xr3:uid="{00000000-0010-0000-0100-000001000000}" name="mo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7"/>
  <sheetViews>
    <sheetView tabSelected="1" workbookViewId="0">
      <selection activeCell="V6" sqref="V6"/>
    </sheetView>
  </sheetViews>
  <sheetFormatPr baseColWidth="10" defaultRowHeight="15" x14ac:dyDescent="0.25"/>
  <cols>
    <col min="1" max="1" width="19" style="4" bestFit="1" customWidth="1"/>
    <col min="2" max="2" width="11" style="4" bestFit="1" customWidth="1"/>
    <col min="3" max="4" width="10.7109375" style="4" bestFit="1" customWidth="1"/>
    <col min="17" max="17" width="12.85546875" style="4" bestFit="1" customWidth="1"/>
    <col min="18" max="18" width="13.42578125" bestFit="1" customWidth="1"/>
    <col min="19" max="20" width="15.7109375" bestFit="1" customWidth="1"/>
  </cols>
  <sheetData>
    <row r="1" spans="1:21" x14ac:dyDescent="0.25">
      <c r="A1" s="1" t="s">
        <v>0</v>
      </c>
      <c r="B1" s="1" t="s">
        <v>3</v>
      </c>
      <c r="C1" s="1" t="s">
        <v>2</v>
      </c>
      <c r="D1" s="1" t="s">
        <v>19</v>
      </c>
      <c r="E1" s="2" t="s">
        <v>18</v>
      </c>
      <c r="F1" s="2" t="s">
        <v>17</v>
      </c>
      <c r="G1" s="2" t="s">
        <v>16</v>
      </c>
      <c r="H1" s="2" t="s">
        <v>15</v>
      </c>
      <c r="I1" s="2" t="s">
        <v>4</v>
      </c>
      <c r="J1" s="2" t="s">
        <v>5</v>
      </c>
      <c r="K1" s="2" t="s">
        <v>14</v>
      </c>
      <c r="L1" s="2" t="s">
        <v>6</v>
      </c>
      <c r="M1" s="2" t="s">
        <v>13</v>
      </c>
      <c r="N1" s="2" t="s">
        <v>12</v>
      </c>
      <c r="O1" s="2" t="s">
        <v>11</v>
      </c>
      <c r="P1" s="2" t="s">
        <v>10</v>
      </c>
      <c r="Q1" s="5" t="s">
        <v>1</v>
      </c>
      <c r="R1" s="2" t="s">
        <v>45</v>
      </c>
      <c r="T1" s="7" t="s">
        <v>44</v>
      </c>
    </row>
    <row r="2" spans="1:21" x14ac:dyDescent="0.25">
      <c r="A2" s="1" t="s">
        <v>33</v>
      </c>
      <c r="B2" s="1" t="s">
        <v>7</v>
      </c>
      <c r="C2" s="3">
        <v>43525</v>
      </c>
      <c r="D2" s="1"/>
      <c r="E2" s="12">
        <v>8.3299999999999999E-2</v>
      </c>
      <c r="F2" s="12">
        <v>8.3299999999999999E-2</v>
      </c>
      <c r="G2" s="12">
        <v>8.3299999999999999E-2</v>
      </c>
      <c r="H2" s="12">
        <v>8.3299999999999999E-2</v>
      </c>
      <c r="I2" s="12">
        <v>8.3299999999999999E-2</v>
      </c>
      <c r="J2" s="12">
        <v>8.3299999999999999E-2</v>
      </c>
      <c r="K2" s="12">
        <v>8.3299999999999999E-2</v>
      </c>
      <c r="L2" s="12">
        <v>8.3299999999999999E-2</v>
      </c>
      <c r="M2" s="12">
        <v>8.3299999999999999E-2</v>
      </c>
      <c r="N2" s="12">
        <v>8.3299999999999999E-2</v>
      </c>
      <c r="O2" s="12">
        <v>8.3299999999999999E-2</v>
      </c>
      <c r="P2" s="12">
        <v>8.3299999999999999E-2</v>
      </c>
      <c r="Q2" s="6">
        <v>3000</v>
      </c>
      <c r="R2" s="15">
        <f>Q2/12*6</f>
        <v>1500</v>
      </c>
      <c r="T2" s="15">
        <f ca="1">Q2-(Q2*SUM(INDIRECT(CONCATENATE("E",MATCH(INDIRECT("Feuil4!B"&amp;MATCH(A2,Feuil4!A:A,0),1),B2,0),":",ADDRESS(MATCH(INDIRECT("Feuil4!B"&amp;MATCH(A2,Feuil4!A:A,0),1),$U$8:$U$10,0),MATCH($U$4,$E$1:$P$1,0),4,1)),1)))</f>
        <v>3000</v>
      </c>
    </row>
    <row r="3" spans="1:21" x14ac:dyDescent="0.25">
      <c r="A3" s="1" t="s">
        <v>34</v>
      </c>
      <c r="B3" s="1" t="s">
        <v>8</v>
      </c>
      <c r="C3" s="3">
        <v>41487</v>
      </c>
      <c r="D3" s="3">
        <v>46873</v>
      </c>
      <c r="E3" s="12">
        <v>8.3299999999999999E-2</v>
      </c>
      <c r="F3" s="12">
        <v>8.3299999999999999E-2</v>
      </c>
      <c r="G3" s="12">
        <v>8.3299999999999999E-2</v>
      </c>
      <c r="H3" s="12">
        <v>8.3299999999999999E-2</v>
      </c>
      <c r="I3" s="12">
        <v>8.3299999999999999E-2</v>
      </c>
      <c r="J3" s="12">
        <v>8.3299999999999999E-2</v>
      </c>
      <c r="K3" s="12">
        <v>8.3299999999999999E-2</v>
      </c>
      <c r="L3" s="12">
        <v>8.3299999999999999E-2</v>
      </c>
      <c r="M3" s="12">
        <v>8.3299999999999999E-2</v>
      </c>
      <c r="N3" s="12">
        <v>8.3299999999999999E-2</v>
      </c>
      <c r="O3" s="12">
        <v>8.3299999999999999E-2</v>
      </c>
      <c r="P3" s="12">
        <v>8.3299999999999999E-2</v>
      </c>
      <c r="Q3" s="6">
        <v>3000</v>
      </c>
      <c r="R3" s="15">
        <f>Q3/12*6</f>
        <v>1500</v>
      </c>
      <c r="T3" s="15">
        <f ca="1">(Q3*SUM(INDIRECT(CONCATENATE("E",MATCH(INDIRECT("Feuil4!B"&amp;MATCH(A3,Feuil4!A1:A13,0),1),B3,0),":",ADDRESS(MATCH(INDIRECT("Feuil4!B"&amp;MATCH(A3,Feuil4!A1:A13,0),1),$U$8:$U$10,0),MATCH($U$4,$E$1:$P$1,0),4,1)),1)))</f>
        <v>749.7</v>
      </c>
      <c r="U3" s="11" t="s">
        <v>20</v>
      </c>
    </row>
    <row r="4" spans="1:21" x14ac:dyDescent="0.25">
      <c r="A4" s="1" t="s">
        <v>35</v>
      </c>
      <c r="B4" s="1" t="s">
        <v>8</v>
      </c>
      <c r="C4" s="3">
        <v>42887</v>
      </c>
      <c r="D4" s="3">
        <v>44712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6">
        <v>464</v>
      </c>
      <c r="R4" s="12">
        <v>0</v>
      </c>
      <c r="T4" s="13">
        <f ca="1">Q4-(Q4*SUM(INDIRECT(CONCATENATE("E",MATCH(INDIRECT("Feuil4!B"&amp;MATCH(A4,Feuil4!A:A,0),1),B4,0),":",ADDRESS(MATCH(INDIRECT("Feuil4!B"&amp;MATCH(A4,Feuil4!A:A,0),1),$U$8:$U$10,0),MATCH($U$4,$E$1:$P$1,0),4,1)),1)))</f>
        <v>348.04640000000001</v>
      </c>
      <c r="U4" s="1" t="s">
        <v>27</v>
      </c>
    </row>
    <row r="5" spans="1:21" x14ac:dyDescent="0.25">
      <c r="A5" s="1" t="s">
        <v>36</v>
      </c>
      <c r="B5" s="1" t="s">
        <v>8</v>
      </c>
      <c r="C5" s="3">
        <v>42887</v>
      </c>
      <c r="D5" s="3">
        <v>44712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6">
        <v>7</v>
      </c>
      <c r="R5" s="12">
        <v>0</v>
      </c>
      <c r="T5" s="13">
        <f ca="1">Q5-(Q5*SUM(INDIRECT(CONCATENATE("E",MATCH(INDIRECT("Feuil4!B"&amp;MATCH(A5,Feuil4!A:A,0),1),B5,0),":",ADDRESS(MATCH(INDIRECT("Feuil4!B"&amp;MATCH(A5,Feuil4!A:A,0),1),$U$8:$U$10,0),MATCH($U$4,$E$1:$P$1,0),4,1)),1)))</f>
        <v>5.2507000000000001</v>
      </c>
    </row>
    <row r="6" spans="1:21" x14ac:dyDescent="0.25">
      <c r="A6" s="1" t="s">
        <v>37</v>
      </c>
      <c r="B6" s="1" t="s">
        <v>8</v>
      </c>
      <c r="C6" s="3">
        <v>38149</v>
      </c>
      <c r="D6" s="1"/>
      <c r="E6" s="12">
        <v>0.25</v>
      </c>
      <c r="F6" s="12">
        <v>0</v>
      </c>
      <c r="G6" s="12">
        <v>0</v>
      </c>
      <c r="H6" s="12">
        <v>0.25</v>
      </c>
      <c r="I6" s="12">
        <v>0</v>
      </c>
      <c r="J6" s="12">
        <v>0</v>
      </c>
      <c r="K6" s="12">
        <v>0.25</v>
      </c>
      <c r="L6" s="12">
        <v>0</v>
      </c>
      <c r="M6" s="12">
        <v>0</v>
      </c>
      <c r="N6" s="12">
        <v>0.25</v>
      </c>
      <c r="O6" s="12">
        <v>0</v>
      </c>
      <c r="P6" s="12">
        <v>0</v>
      </c>
      <c r="Q6" s="6">
        <v>74</v>
      </c>
      <c r="R6" s="13">
        <f>Q6/4*2</f>
        <v>37</v>
      </c>
      <c r="T6" s="13">
        <f ca="1">Q6-(Q6*SUM(INDIRECT(CONCATENATE("E",MATCH(INDIRECT("Feuil4!B"&amp;MATCH(A6,Feuil4!A:A,0),1),B6,0),":",ADDRESS(MATCH(INDIRECT("Feuil4!B"&amp;MATCH(A6,Feuil4!A:A,0),1),$U$8:$U$10,0),MATCH($U$4,$E$1:$P$1,0),4,1)),1)))</f>
        <v>55.507400000000004</v>
      </c>
    </row>
    <row r="7" spans="1:21" x14ac:dyDescent="0.25">
      <c r="A7" s="1" t="s">
        <v>38</v>
      </c>
      <c r="B7" s="1" t="s">
        <v>7</v>
      </c>
      <c r="C7" s="3">
        <v>41275</v>
      </c>
      <c r="D7" s="3">
        <v>46752</v>
      </c>
      <c r="E7" s="12">
        <v>8.3299999999999999E-2</v>
      </c>
      <c r="F7" s="12">
        <v>8.3299999999999999E-2</v>
      </c>
      <c r="G7" s="12">
        <v>8.3299999999999999E-2</v>
      </c>
      <c r="H7" s="12">
        <v>8.3299999999999999E-2</v>
      </c>
      <c r="I7" s="12">
        <v>8.3299999999999999E-2</v>
      </c>
      <c r="J7" s="12">
        <v>8.3299999999999999E-2</v>
      </c>
      <c r="K7" s="12">
        <v>8.3299999999999999E-2</v>
      </c>
      <c r="L7" s="12">
        <v>8.3299999999999999E-2</v>
      </c>
      <c r="M7" s="12">
        <v>8.3299999999999999E-2</v>
      </c>
      <c r="N7" s="12">
        <v>8.3299999999999999E-2</v>
      </c>
      <c r="O7" s="12">
        <v>8.3299999999999999E-2</v>
      </c>
      <c r="P7" s="12">
        <v>8.3299999999999999E-2</v>
      </c>
      <c r="Q7" s="6">
        <v>7474</v>
      </c>
      <c r="R7" s="13">
        <f>Q7/12*6</f>
        <v>3737</v>
      </c>
      <c r="T7" s="13">
        <f ca="1">Q7-(Q7*SUM(INDIRECT(CONCATENATE("E",MATCH(INDIRECT("Feuil4!B"&amp;MATCH(A7,Feuil4!A:A,0),1),B7,0),":",ADDRESS(MATCH(INDIRECT("Feuil4!B"&amp;MATCH(A7,Feuil4!A:A,0),1),$U$8:$U$10,0),MATCH($U$4,$E$1:$P$1,0),4,1)),1)))</f>
        <v>7474</v>
      </c>
    </row>
    <row r="8" spans="1:21" x14ac:dyDescent="0.25">
      <c r="A8" s="1" t="s">
        <v>39</v>
      </c>
      <c r="B8" s="1" t="s">
        <v>7</v>
      </c>
      <c r="C8" s="3">
        <v>42736</v>
      </c>
      <c r="D8" s="1"/>
      <c r="E8" s="12">
        <v>8.3299999999999999E-2</v>
      </c>
      <c r="F8" s="12">
        <v>8.3299999999999999E-2</v>
      </c>
      <c r="G8" s="12">
        <v>8.3299999999999999E-2</v>
      </c>
      <c r="H8" s="12">
        <v>8.3299999999999999E-2</v>
      </c>
      <c r="I8" s="12">
        <v>8.3299999999999999E-2</v>
      </c>
      <c r="J8" s="12">
        <v>8.3299999999999999E-2</v>
      </c>
      <c r="K8" s="12">
        <v>8.3299999999999999E-2</v>
      </c>
      <c r="L8" s="12">
        <v>8.3299999999999999E-2</v>
      </c>
      <c r="M8" s="12">
        <v>8.3299999999999999E-2</v>
      </c>
      <c r="N8" s="12">
        <v>8.3299999999999999E-2</v>
      </c>
      <c r="O8" s="12">
        <v>8.3299999999999999E-2</v>
      </c>
      <c r="P8" s="12">
        <v>8.3299999999999999E-2</v>
      </c>
      <c r="Q8" s="6">
        <v>474</v>
      </c>
      <c r="R8" s="13">
        <f>Q8/12*6</f>
        <v>237</v>
      </c>
      <c r="T8" s="13">
        <f ca="1">Q8-(Q8*SUM(INDIRECT(CONCATENATE("E",MATCH(INDIRECT("Feuil4!B"&amp;MATCH(A8,Feuil4!A:A,0),1),B8,0),":",ADDRESS(MATCH(INDIRECT("Feuil4!B"&amp;MATCH(A8,Feuil4!A:A,0),1),$U$8:$U$10,0),MATCH($U$4,$E$1:$P$1,0),4,1)),1)))</f>
        <v>474</v>
      </c>
      <c r="U8" s="1" t="s">
        <v>7</v>
      </c>
    </row>
    <row r="9" spans="1:21" x14ac:dyDescent="0.25">
      <c r="A9" s="1" t="s">
        <v>40</v>
      </c>
      <c r="B9" s="1" t="s">
        <v>7</v>
      </c>
      <c r="C9" s="3">
        <v>41456</v>
      </c>
      <c r="D9" s="3">
        <v>44561</v>
      </c>
      <c r="E9" s="12">
        <v>8.3299999999999999E-2</v>
      </c>
      <c r="F9" s="12">
        <v>8.3299999999999999E-2</v>
      </c>
      <c r="G9" s="12">
        <v>8.3299999999999999E-2</v>
      </c>
      <c r="H9" s="12">
        <v>8.3299999999999999E-2</v>
      </c>
      <c r="I9" s="12">
        <v>8.3299999999999999E-2</v>
      </c>
      <c r="J9" s="12">
        <v>8.3299999999999999E-2</v>
      </c>
      <c r="K9" s="12">
        <v>8.3299999999999999E-2</v>
      </c>
      <c r="L9" s="12">
        <v>8.3299999999999999E-2</v>
      </c>
      <c r="M9" s="12">
        <v>8.3299999999999999E-2</v>
      </c>
      <c r="N9" s="12">
        <v>8.3299999999999999E-2</v>
      </c>
      <c r="O9" s="12">
        <v>8.3299999999999999E-2</v>
      </c>
      <c r="P9" s="12">
        <v>8.3299999999999999E-2</v>
      </c>
      <c r="Q9" s="6">
        <v>8986</v>
      </c>
      <c r="R9" s="13">
        <f>Q9/12*6</f>
        <v>4493</v>
      </c>
      <c r="T9" s="13">
        <f ca="1">Q9-(Q9*SUM(INDIRECT(CONCATENATE("E",MATCH(INDIRECT("Feuil4!B"&amp;MATCH(A9,Feuil4!A:A,0),1),B9,0),":",ADDRESS(MATCH(INDIRECT("Feuil4!B"&amp;MATCH(A9,Feuil4!A:A,0),1),$U$8:$U$10,0),MATCH($U$4,$E$1:$P$1,0),4,1)),1)))</f>
        <v>8986</v>
      </c>
      <c r="U9" s="1" t="s">
        <v>8</v>
      </c>
    </row>
    <row r="10" spans="1:21" x14ac:dyDescent="0.25">
      <c r="A10" s="1" t="s">
        <v>41</v>
      </c>
      <c r="B10" s="1" t="s">
        <v>7</v>
      </c>
      <c r="C10" s="3">
        <v>39783</v>
      </c>
      <c r="D10" s="3">
        <v>45626</v>
      </c>
      <c r="E10" s="12">
        <v>0</v>
      </c>
      <c r="F10" s="12">
        <v>0</v>
      </c>
      <c r="G10" s="12">
        <v>0.25</v>
      </c>
      <c r="H10" s="12">
        <v>0</v>
      </c>
      <c r="I10" s="12">
        <v>0</v>
      </c>
      <c r="J10" s="12">
        <v>0.25</v>
      </c>
      <c r="K10" s="12">
        <v>0</v>
      </c>
      <c r="L10" s="12">
        <v>0</v>
      </c>
      <c r="M10" s="12">
        <v>0.25</v>
      </c>
      <c r="N10" s="12">
        <v>0</v>
      </c>
      <c r="O10" s="12">
        <v>0</v>
      </c>
      <c r="P10" s="12">
        <v>0.25</v>
      </c>
      <c r="Q10" s="6">
        <v>77775</v>
      </c>
      <c r="R10" s="13">
        <f>Q10/4*2</f>
        <v>38887.5</v>
      </c>
      <c r="T10" s="13">
        <f ca="1">Q10-(Q10*SUM(INDIRECT(CONCATENATE("E",MATCH(INDIRECT("Feuil4!B"&amp;MATCH(A10,Feuil4!A:A,0),1),B10,0),":",ADDRESS(MATCH(INDIRECT("Feuil4!B"&amp;MATCH(A10,Feuil4!A:A,0),1),$U$8:$U$10,0),MATCH($U$4,$E$1:$P$1,0),4,1)),1)))</f>
        <v>77775</v>
      </c>
      <c r="U10" s="1" t="s">
        <v>9</v>
      </c>
    </row>
    <row r="11" spans="1:21" x14ac:dyDescent="0.25">
      <c r="A11" s="1" t="s">
        <v>42</v>
      </c>
      <c r="B11" s="1" t="s">
        <v>8</v>
      </c>
      <c r="C11" s="3">
        <v>42461</v>
      </c>
      <c r="D11" s="3">
        <v>45626</v>
      </c>
      <c r="E11" s="12">
        <v>0.25</v>
      </c>
      <c r="F11" s="12">
        <v>0</v>
      </c>
      <c r="G11" s="12">
        <v>0</v>
      </c>
      <c r="H11" s="12">
        <v>0.25</v>
      </c>
      <c r="I11" s="12">
        <v>0</v>
      </c>
      <c r="J11" s="12">
        <v>0</v>
      </c>
      <c r="K11" s="12">
        <v>0.25</v>
      </c>
      <c r="L11" s="12">
        <v>0</v>
      </c>
      <c r="M11" s="12">
        <v>0</v>
      </c>
      <c r="N11" s="12">
        <v>0.25</v>
      </c>
      <c r="O11" s="12">
        <v>0</v>
      </c>
      <c r="P11" s="12">
        <v>0</v>
      </c>
      <c r="Q11" s="6">
        <v>9789</v>
      </c>
      <c r="R11" s="13">
        <f>Q11/4*2</f>
        <v>4894.5</v>
      </c>
      <c r="T11" s="13">
        <f ca="1">Q11-(Q11*SUM(INDIRECT(CONCATENATE("E",MATCH(INDIRECT("Feuil4!B"&amp;MATCH(A11,Feuil4!A:A,0),1),B11,0),":",ADDRESS(MATCH(INDIRECT("Feuil4!B"&amp;MATCH(A11,Feuil4!A:A,0),1),$U$8:$U$10,0),MATCH($U$4,$E$1:$P$1,0),4,1)),1)))</f>
        <v>7342.7289000000001</v>
      </c>
    </row>
    <row r="12" spans="1:21" x14ac:dyDescent="0.25">
      <c r="A12" s="1" t="s">
        <v>42</v>
      </c>
      <c r="B12" s="1" t="s">
        <v>7</v>
      </c>
      <c r="C12" s="3">
        <v>39783</v>
      </c>
      <c r="D12" s="3">
        <v>45626</v>
      </c>
      <c r="E12" s="12">
        <v>0</v>
      </c>
      <c r="F12" s="12">
        <v>0</v>
      </c>
      <c r="G12" s="12">
        <v>0.25</v>
      </c>
      <c r="H12" s="12">
        <v>0</v>
      </c>
      <c r="I12" s="12">
        <v>0</v>
      </c>
      <c r="J12" s="12">
        <v>0.25</v>
      </c>
      <c r="K12" s="12">
        <v>0</v>
      </c>
      <c r="L12" s="12">
        <v>0</v>
      </c>
      <c r="M12" s="12">
        <v>0.25</v>
      </c>
      <c r="N12" s="12">
        <v>0</v>
      </c>
      <c r="O12" s="12">
        <v>0</v>
      </c>
      <c r="P12" s="12">
        <v>0.25</v>
      </c>
      <c r="Q12" s="6">
        <v>446</v>
      </c>
      <c r="R12" s="13">
        <f>Q12/4*2</f>
        <v>223</v>
      </c>
      <c r="T12" s="13" t="e">
        <f ca="1">Q12-(Q12*SUM(INDIRECT(CONCATENATE("E",MATCH(INDIRECT("Feuil4!B"&amp;MATCH(A12,Feuil4!A:A,0),1),B12,0),":",ADDRESS(MATCH(INDIRECT("Feuil4!B"&amp;MATCH(A12,Feuil4!A:A,0),1),$U$8:$U$10,0),MATCH($U$4,$E$1:$P$1,0),4,1)),1)))</f>
        <v>#N/A</v>
      </c>
    </row>
    <row r="13" spans="1:21" x14ac:dyDescent="0.25">
      <c r="A13" s="1" t="s">
        <v>43</v>
      </c>
      <c r="B13" s="1" t="s">
        <v>7</v>
      </c>
      <c r="C13" s="3">
        <v>39783</v>
      </c>
      <c r="D13" s="3">
        <v>45626</v>
      </c>
      <c r="E13" s="12">
        <v>0</v>
      </c>
      <c r="F13" s="12">
        <v>0</v>
      </c>
      <c r="G13" s="12">
        <v>0.25</v>
      </c>
      <c r="H13" s="12">
        <v>0</v>
      </c>
      <c r="I13" s="12">
        <v>0</v>
      </c>
      <c r="J13" s="12">
        <v>0.25</v>
      </c>
      <c r="K13" s="12">
        <v>0</v>
      </c>
      <c r="L13" s="12">
        <v>0</v>
      </c>
      <c r="M13" s="12">
        <v>0.25</v>
      </c>
      <c r="N13" s="12">
        <v>0</v>
      </c>
      <c r="O13" s="12">
        <v>0</v>
      </c>
      <c r="P13" s="12">
        <v>0.25</v>
      </c>
      <c r="Q13" s="6">
        <v>4463</v>
      </c>
      <c r="R13" s="13">
        <f>Q13/4*2</f>
        <v>2231.5</v>
      </c>
      <c r="T13" s="13">
        <f ca="1">Q13-(Q13*SUM(INDIRECT(CONCATENATE("E",MATCH(INDIRECT("Feuil4!B"&amp;MATCH(A13,Feuil4!A:A,0),1),B13,0),":",ADDRESS(MATCH(INDIRECT("Feuil4!B"&amp;MATCH(A13,Feuil4!A:A,0),1),$U$8:$U$10,0),MATCH($U$4,$E$1:$P$1,0),4,1)),1)))</f>
        <v>4463</v>
      </c>
    </row>
    <row r="14" spans="1:21" ht="45" x14ac:dyDescent="0.25">
      <c r="P14" s="14"/>
      <c r="Q14" s="10"/>
      <c r="R14" s="16" t="s">
        <v>46</v>
      </c>
    </row>
    <row r="17" spans="19:19" x14ac:dyDescent="0.25">
      <c r="S17" t="s">
        <v>47</v>
      </c>
    </row>
  </sheetData>
  <phoneticPr fontId="1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Feuil5!$A$2:$A$13</xm:f>
          </x14:formula1>
          <xm:sqref>U4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3"/>
  <sheetViews>
    <sheetView workbookViewId="0">
      <selection activeCell="G6" sqref="G6"/>
    </sheetView>
  </sheetViews>
  <sheetFormatPr baseColWidth="10" defaultRowHeight="15" x14ac:dyDescent="0.25"/>
  <sheetData>
    <row r="1" spans="1:1" x14ac:dyDescent="0.25">
      <c r="A1" s="9" t="s">
        <v>20</v>
      </c>
    </row>
    <row r="2" spans="1:1" x14ac:dyDescent="0.25">
      <c r="A2" s="8" t="s">
        <v>21</v>
      </c>
    </row>
    <row r="3" spans="1:1" x14ac:dyDescent="0.25">
      <c r="A3" s="8" t="s">
        <v>22</v>
      </c>
    </row>
    <row r="4" spans="1:1" x14ac:dyDescent="0.25">
      <c r="A4" s="8" t="s">
        <v>23</v>
      </c>
    </row>
    <row r="5" spans="1:1" x14ac:dyDescent="0.25">
      <c r="A5" s="8" t="s">
        <v>24</v>
      </c>
    </row>
    <row r="6" spans="1:1" x14ac:dyDescent="0.25">
      <c r="A6" s="8" t="s">
        <v>25</v>
      </c>
    </row>
    <row r="7" spans="1:1" x14ac:dyDescent="0.25">
      <c r="A7" s="8" t="s">
        <v>26</v>
      </c>
    </row>
    <row r="8" spans="1:1" x14ac:dyDescent="0.25">
      <c r="A8" s="8" t="s">
        <v>27</v>
      </c>
    </row>
    <row r="9" spans="1:1" x14ac:dyDescent="0.25">
      <c r="A9" s="8" t="s">
        <v>28</v>
      </c>
    </row>
    <row r="10" spans="1:1" x14ac:dyDescent="0.25">
      <c r="A10" s="8" t="s">
        <v>29</v>
      </c>
    </row>
    <row r="11" spans="1:1" x14ac:dyDescent="0.25">
      <c r="A11" s="8" t="s">
        <v>30</v>
      </c>
    </row>
    <row r="12" spans="1:1" x14ac:dyDescent="0.25">
      <c r="A12" s="8" t="s">
        <v>31</v>
      </c>
    </row>
    <row r="13" spans="1:1" x14ac:dyDescent="0.25">
      <c r="A13" s="10" t="s">
        <v>32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2021-07-19T14:28:30Z</dcterms:created>
  <dcterms:modified xsi:type="dcterms:W3CDTF">2021-07-20T08:28:24Z</dcterms:modified>
</cp:coreProperties>
</file>