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7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hidePivotFieldList="1" defaultThemeVersion="124226"/>
  <xr:revisionPtr revIDLastSave="73" documentId="13_ncr:1_{341A2D5C-13ED-4F48-B6F2-794E912FBF6F}" xr6:coauthVersionLast="45" xr6:coauthVersionMax="45" xr10:uidLastSave="{9359AB72-DD13-4105-867D-06FF1901D6A4}"/>
  <bookViews>
    <workbookView xWindow="-120" yWindow="-120" windowWidth="24240" windowHeight="13140" tabRatio="780" firstSheet="1" activeTab="1" xr2:uid="{00000000-000D-0000-FFFF-FFFF00000000}"/>
  </bookViews>
  <sheets>
    <sheet name="Parametres" sheetId="30" state="hidden" r:id="rId1"/>
    <sheet name="Formulaire" sheetId="31" r:id="rId2"/>
    <sheet name="Instructions" sheetId="35" state="hidden" r:id="rId3"/>
    <sheet name="Explication opérateurs" sheetId="34" state="hidden" r:id="rId4"/>
    <sheet name="Provisoire" sheetId="33" state="hidden" r:id="rId5"/>
    <sheet name="Bareme Dufieux" sheetId="12" state="hidden" r:id="rId6"/>
    <sheet name="Bareme RGI" sheetId="13" state="hidden" r:id="rId7"/>
    <sheet name=" Bilan Semaines" sheetId="28" state="hidden" r:id="rId8"/>
  </sheets>
  <functionGroups builtInGroupCount="19"/>
  <definedNames>
    <definedName name="Foreuses">#REF!</definedName>
    <definedName name="Fraiseuse">#REF!</definedName>
    <definedName name="Personnel">#REF!</definedName>
    <definedName name="Scies">#REF!</definedName>
    <definedName name="TabFamilleMachine">TabMachines[#Headers]</definedName>
    <definedName name="Tours">#REF!</definedName>
    <definedName name="_xlnm.Print_Area" localSheetId="7">' Bilan Semaines'!$A$1:$Q$34</definedName>
    <definedName name="_xlnm.Print_Area" localSheetId="5">'Bareme Dufieux'!$A$1:$I$62</definedName>
    <definedName name="_xlnm.Print_Area" localSheetId="6">'Bareme RGI'!$A$1:$H$14</definedName>
  </definedNames>
  <calcPr calcId="191029"/>
  <pivotCaches>
    <pivotCache cacheId="0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2" i="28" l="1"/>
  <c r="Q23" i="28" l="1"/>
  <c r="H24" i="28"/>
  <c r="A21" i="28"/>
  <c r="A30" i="28" s="1"/>
  <c r="B21" i="28"/>
  <c r="H21" i="28" s="1"/>
  <c r="C21" i="28"/>
  <c r="D21" i="28"/>
  <c r="E21" i="28"/>
  <c r="F21" i="28"/>
  <c r="G21" i="28"/>
  <c r="A31" i="28"/>
  <c r="B22" i="28"/>
  <c r="H22" i="28" s="1"/>
  <c r="C22" i="28"/>
  <c r="D22" i="28"/>
  <c r="E22" i="28"/>
  <c r="F22" i="28"/>
  <c r="G22" i="28"/>
  <c r="J16" i="28" l="1"/>
  <c r="J1" i="28"/>
  <c r="S30" i="28" l="1"/>
  <c r="T30" i="28"/>
  <c r="Q4" i="28" s="1"/>
  <c r="U30" i="28"/>
  <c r="V30" i="28"/>
  <c r="W30" i="28"/>
  <c r="X30" i="28"/>
  <c r="Y30" i="28"/>
  <c r="S31" i="28"/>
  <c r="T31" i="28"/>
  <c r="U31" i="28"/>
  <c r="V31" i="28"/>
  <c r="W31" i="28"/>
  <c r="X31" i="28"/>
  <c r="O5" i="28" s="1"/>
  <c r="Y31" i="28"/>
  <c r="S32" i="28"/>
  <c r="T32" i="28"/>
  <c r="U32" i="28"/>
  <c r="V32" i="28"/>
  <c r="W32" i="28"/>
  <c r="X32" i="28"/>
  <c r="O6" i="28" s="1"/>
  <c r="Y32" i="28"/>
  <c r="S33" i="28"/>
  <c r="T33" i="28"/>
  <c r="U33" i="28"/>
  <c r="V33" i="28"/>
  <c r="W33" i="28"/>
  <c r="X33" i="28"/>
  <c r="O7" i="28" s="1"/>
  <c r="Y33" i="28"/>
  <c r="P7" i="28" s="1"/>
  <c r="S34" i="28"/>
  <c r="T34" i="28"/>
  <c r="U34" i="28"/>
  <c r="V34" i="28"/>
  <c r="M8" i="28" s="1"/>
  <c r="W34" i="28"/>
  <c r="X34" i="28"/>
  <c r="O8" i="28" s="1"/>
  <c r="Y34" i="28"/>
  <c r="P29" i="28"/>
  <c r="P30" i="28"/>
  <c r="P31" i="28"/>
  <c r="P32" i="28"/>
  <c r="P33" i="28"/>
  <c r="P23" i="28" s="1"/>
  <c r="O29" i="28"/>
  <c r="O30" i="28"/>
  <c r="O31" i="28"/>
  <c r="O32" i="28"/>
  <c r="O33" i="28"/>
  <c r="O23" i="28" s="1"/>
  <c r="N29" i="28"/>
  <c r="N30" i="28"/>
  <c r="N31" i="28"/>
  <c r="N32" i="28"/>
  <c r="N33" i="28"/>
  <c r="N23" i="28" s="1"/>
  <c r="M29" i="28"/>
  <c r="M30" i="28"/>
  <c r="M31" i="28"/>
  <c r="M32" i="28"/>
  <c r="M33" i="28"/>
  <c r="M23" i="28" s="1"/>
  <c r="L29" i="28"/>
  <c r="L30" i="28"/>
  <c r="L31" i="28"/>
  <c r="L32" i="28"/>
  <c r="L33" i="28"/>
  <c r="L23" i="28" s="1"/>
  <c r="K32" i="28"/>
  <c r="Q22" i="28" s="1"/>
  <c r="K33" i="28"/>
  <c r="J32" i="28"/>
  <c r="J33" i="28"/>
  <c r="P8" i="28" l="1"/>
  <c r="L8" i="28"/>
  <c r="K8" i="28"/>
  <c r="Q8" i="28"/>
  <c r="N8" i="28"/>
  <c r="K7" i="28"/>
  <c r="Q7" i="28"/>
  <c r="K6" i="28"/>
  <c r="Q6" i="28"/>
  <c r="K5" i="28"/>
  <c r="Q5" i="28"/>
  <c r="P5" i="28"/>
  <c r="P4" i="28"/>
  <c r="P22" i="28"/>
  <c r="P6" i="28"/>
  <c r="N4" i="28"/>
  <c r="N7" i="28"/>
  <c r="N6" i="28"/>
  <c r="O4" i="28"/>
  <c r="L7" i="28"/>
  <c r="M5" i="28"/>
  <c r="L5" i="28"/>
  <c r="M6" i="28"/>
  <c r="L6" i="28"/>
  <c r="M4" i="28"/>
  <c r="M22" i="28"/>
  <c r="N5" i="28"/>
  <c r="O22" i="28"/>
  <c r="M7" i="28"/>
  <c r="K4" i="28"/>
  <c r="L22" i="28"/>
  <c r="N22" i="28"/>
  <c r="L4" i="28"/>
  <c r="A20" i="28"/>
  <c r="A29" i="28" s="1"/>
  <c r="B20" i="28"/>
  <c r="H20" i="28" s="1"/>
  <c r="C20" i="28"/>
  <c r="D20" i="28"/>
  <c r="E20" i="28"/>
  <c r="F20" i="28"/>
  <c r="G20" i="28"/>
  <c r="A23" i="28"/>
  <c r="A32" i="28" s="1"/>
  <c r="B23" i="28"/>
  <c r="C23" i="28"/>
  <c r="D23" i="28"/>
  <c r="E23" i="28"/>
  <c r="F23" i="28"/>
  <c r="G23" i="28"/>
  <c r="A24" i="28"/>
  <c r="A33" i="28" s="1"/>
  <c r="B24" i="28"/>
  <c r="B33" i="28" s="1"/>
  <c r="C24" i="28"/>
  <c r="C33" i="28" s="1"/>
  <c r="D24" i="28"/>
  <c r="D33" i="28" s="1"/>
  <c r="E24" i="28"/>
  <c r="E33" i="28" s="1"/>
  <c r="F24" i="28"/>
  <c r="F33" i="28" s="1"/>
  <c r="G24" i="28"/>
  <c r="G33" i="28" s="1"/>
  <c r="J9" i="28"/>
  <c r="J8" i="28"/>
  <c r="J7" i="28"/>
  <c r="J6" i="28"/>
  <c r="J5" i="28"/>
  <c r="J4" i="28"/>
  <c r="Y29" i="28"/>
  <c r="X29" i="28"/>
  <c r="W29" i="28"/>
  <c r="V29" i="28"/>
  <c r="U29" i="28"/>
  <c r="T29" i="28"/>
  <c r="S29" i="28"/>
  <c r="J3" i="28" s="1"/>
  <c r="Y28" i="28"/>
  <c r="P2" i="28" s="1"/>
  <c r="X28" i="28"/>
  <c r="O2" i="28" s="1"/>
  <c r="W28" i="28"/>
  <c r="N2" i="28" s="1"/>
  <c r="V28" i="28"/>
  <c r="M2" i="28" s="1"/>
  <c r="U28" i="28"/>
  <c r="L2" i="28" s="1"/>
  <c r="T28" i="28"/>
  <c r="K2" i="28" s="1"/>
  <c r="S28" i="28"/>
  <c r="J2" i="28" s="1"/>
  <c r="J24" i="28"/>
  <c r="K22" i="28"/>
  <c r="K23" i="28"/>
  <c r="J23" i="28"/>
  <c r="J22" i="28"/>
  <c r="K31" i="28"/>
  <c r="J31" i="28"/>
  <c r="J21" i="28" s="1"/>
  <c r="K30" i="28"/>
  <c r="J30" i="28"/>
  <c r="J20" i="28" s="1"/>
  <c r="K29" i="28"/>
  <c r="J29" i="28"/>
  <c r="J19" i="28" s="1"/>
  <c r="P28" i="28"/>
  <c r="O28" i="28"/>
  <c r="N28" i="28"/>
  <c r="M28" i="28"/>
  <c r="L28" i="28"/>
  <c r="K28" i="28"/>
  <c r="J28" i="28"/>
  <c r="J18" i="28" s="1"/>
  <c r="P27" i="28"/>
  <c r="P17" i="28" s="1"/>
  <c r="O27" i="28"/>
  <c r="O17" i="28" s="1"/>
  <c r="N27" i="28"/>
  <c r="N17" i="28" s="1"/>
  <c r="M27" i="28"/>
  <c r="M17" i="28" s="1"/>
  <c r="L27" i="28"/>
  <c r="L17" i="28" s="1"/>
  <c r="K27" i="28"/>
  <c r="K17" i="28" s="1"/>
  <c r="J27" i="28"/>
  <c r="J17" i="28" s="1"/>
  <c r="A34" i="28"/>
  <c r="G19" i="28"/>
  <c r="F19" i="28"/>
  <c r="E19" i="28"/>
  <c r="D19" i="28"/>
  <c r="C19" i="28"/>
  <c r="B19" i="28"/>
  <c r="H19" i="28" s="1"/>
  <c r="A19" i="28"/>
  <c r="A28" i="28" s="1"/>
  <c r="G18" i="28"/>
  <c r="G27" i="28" s="1"/>
  <c r="F18" i="28"/>
  <c r="F27" i="28" s="1"/>
  <c r="E18" i="28"/>
  <c r="E27" i="28" s="1"/>
  <c r="D18" i="28"/>
  <c r="D27" i="28" s="1"/>
  <c r="C18" i="28"/>
  <c r="C27" i="28" s="1"/>
  <c r="B18" i="28"/>
  <c r="B27" i="28" s="1"/>
  <c r="A18" i="28"/>
  <c r="A27" i="28" s="1"/>
  <c r="O21" i="28" l="1"/>
  <c r="Q21" i="28"/>
  <c r="O19" i="28"/>
  <c r="Q19" i="28"/>
  <c r="K18" i="28"/>
  <c r="Q18" i="28"/>
  <c r="O20" i="28"/>
  <c r="Q20" i="28"/>
  <c r="K3" i="28"/>
  <c r="K9" i="28" s="1"/>
  <c r="Q3" i="28"/>
  <c r="B32" i="28"/>
  <c r="H23" i="28"/>
  <c r="G29" i="28"/>
  <c r="G32" i="28"/>
  <c r="G30" i="28"/>
  <c r="P20" i="28"/>
  <c r="P19" i="28"/>
  <c r="P21" i="28"/>
  <c r="P3" i="28"/>
  <c r="G31" i="28"/>
  <c r="N3" i="28"/>
  <c r="D32" i="28"/>
  <c r="F31" i="28"/>
  <c r="O18" i="28"/>
  <c r="B29" i="28"/>
  <c r="P18" i="28"/>
  <c r="M18" i="28"/>
  <c r="N18" i="28"/>
  <c r="M20" i="28"/>
  <c r="O3" i="28"/>
  <c r="B30" i="28"/>
  <c r="B31" i="28"/>
  <c r="K19" i="28"/>
  <c r="N19" i="28"/>
  <c r="L19" i="28"/>
  <c r="M21" i="28"/>
  <c r="N21" i="28"/>
  <c r="D30" i="28"/>
  <c r="L3" i="28"/>
  <c r="M19" i="28"/>
  <c r="L18" i="28"/>
  <c r="N20" i="28"/>
  <c r="L20" i="28"/>
  <c r="M3" i="28"/>
  <c r="L21" i="28"/>
  <c r="Y35" i="28"/>
  <c r="N34" i="28"/>
  <c r="C32" i="28"/>
  <c r="M34" i="28"/>
  <c r="K21" i="28"/>
  <c r="E32" i="28"/>
  <c r="F32" i="28"/>
  <c r="F25" i="28"/>
  <c r="G25" i="28"/>
  <c r="U35" i="28"/>
  <c r="D25" i="28"/>
  <c r="V35" i="28"/>
  <c r="E25" i="28"/>
  <c r="W35" i="28"/>
  <c r="T35" i="28"/>
  <c r="X35" i="28"/>
  <c r="B25" i="28"/>
  <c r="C25" i="28"/>
  <c r="C31" i="28"/>
  <c r="O34" i="28"/>
  <c r="P34" i="28"/>
  <c r="L34" i="28"/>
  <c r="K20" i="28"/>
  <c r="K34" i="28"/>
  <c r="G28" i="28"/>
  <c r="D31" i="28"/>
  <c r="C29" i="28"/>
  <c r="D28" i="28"/>
  <c r="D29" i="28"/>
  <c r="C30" i="28"/>
  <c r="E29" i="28"/>
  <c r="E30" i="28"/>
  <c r="E31" i="28"/>
  <c r="F28" i="28"/>
  <c r="F29" i="28"/>
  <c r="F30" i="28"/>
  <c r="B28" i="28"/>
  <c r="C28" i="28"/>
  <c r="E28" i="28"/>
  <c r="K24" i="28" l="1"/>
  <c r="B34" i="28"/>
  <c r="O24" i="28"/>
  <c r="D34" i="28"/>
  <c r="E34" i="28"/>
  <c r="G34" i="28"/>
  <c r="N24" i="28"/>
  <c r="F34" i="28"/>
  <c r="O9" i="28"/>
  <c r="M9" i="28"/>
  <c r="P9" i="28"/>
  <c r="L24" i="28"/>
  <c r="M24" i="28"/>
  <c r="P24" i="28"/>
  <c r="N9" i="28"/>
  <c r="L9" i="28"/>
  <c r="Q24" i="28"/>
  <c r="C34" i="28"/>
  <c r="Q9" i="28"/>
  <c r="H25" i="28"/>
</calcChain>
</file>

<file path=xl/sharedStrings.xml><?xml version="1.0" encoding="utf-8"?>
<sst xmlns="http://schemas.openxmlformats.org/spreadsheetml/2006/main" count="647" uniqueCount="216">
  <si>
    <t>11H</t>
  </si>
  <si>
    <t>US</t>
  </si>
  <si>
    <t>4H</t>
  </si>
  <si>
    <t>1H</t>
  </si>
  <si>
    <t>K40810</t>
  </si>
  <si>
    <t>MTU</t>
  </si>
  <si>
    <t>9H</t>
  </si>
  <si>
    <t>3H</t>
  </si>
  <si>
    <t>2H</t>
  </si>
  <si>
    <t>K40800</t>
  </si>
  <si>
    <t>9,5H</t>
  </si>
  <si>
    <t>►►►</t>
  </si>
  <si>
    <t>K42510</t>
  </si>
  <si>
    <t>ITP</t>
  </si>
  <si>
    <t>14H</t>
  </si>
  <si>
    <t>K42250</t>
  </si>
  <si>
    <t>K42240</t>
  </si>
  <si>
    <t>K42080</t>
  </si>
  <si>
    <t>12H</t>
  </si>
  <si>
    <t>K42060</t>
  </si>
  <si>
    <t>18H</t>
  </si>
  <si>
    <t>6H</t>
  </si>
  <si>
    <t>K42050</t>
  </si>
  <si>
    <t>7H</t>
  </si>
  <si>
    <t>A+2</t>
  </si>
  <si>
    <t>us</t>
  </si>
  <si>
    <t>8H</t>
  </si>
  <si>
    <t>K42040</t>
  </si>
  <si>
    <t>5H</t>
  </si>
  <si>
    <t>K42030</t>
  </si>
  <si>
    <t>K42020</t>
  </si>
  <si>
    <t>K42010</t>
  </si>
  <si>
    <t>K41990</t>
  </si>
  <si>
    <t>K41960</t>
  </si>
  <si>
    <t>16H</t>
  </si>
  <si>
    <t>K41310</t>
  </si>
  <si>
    <t>K41300</t>
  </si>
  <si>
    <t>K41270</t>
  </si>
  <si>
    <t>19H</t>
  </si>
  <si>
    <t>4h30</t>
  </si>
  <si>
    <t>8H30</t>
  </si>
  <si>
    <t>K41260</t>
  </si>
  <si>
    <t>2H30</t>
  </si>
  <si>
    <t>K40630</t>
  </si>
  <si>
    <t>K40610</t>
  </si>
  <si>
    <t>K40600</t>
  </si>
  <si>
    <t>A +2</t>
  </si>
  <si>
    <t>3H30</t>
  </si>
  <si>
    <t>K40590</t>
  </si>
  <si>
    <t>K40580</t>
  </si>
  <si>
    <t>K40570</t>
  </si>
  <si>
    <t>K40280</t>
  </si>
  <si>
    <t>K40240</t>
  </si>
  <si>
    <t>K40220</t>
  </si>
  <si>
    <t>H41270</t>
  </si>
  <si>
    <t>H40240</t>
  </si>
  <si>
    <t>15H</t>
  </si>
  <si>
    <t>H40230</t>
  </si>
  <si>
    <t>32H</t>
  </si>
  <si>
    <t>A68060</t>
  </si>
  <si>
    <t>A68032</t>
  </si>
  <si>
    <t>A68024</t>
  </si>
  <si>
    <t>TTH</t>
  </si>
  <si>
    <t>K42710</t>
  </si>
  <si>
    <t>IHI</t>
  </si>
  <si>
    <t>H42560</t>
  </si>
  <si>
    <t>24H</t>
  </si>
  <si>
    <t>10H</t>
  </si>
  <si>
    <t>13,5H</t>
  </si>
  <si>
    <t>H42550</t>
  </si>
  <si>
    <t>H42490</t>
  </si>
  <si>
    <t>21h</t>
  </si>
  <si>
    <t>12h</t>
  </si>
  <si>
    <t>K41361</t>
  </si>
  <si>
    <t>20H</t>
  </si>
  <si>
    <t>H40341</t>
  </si>
  <si>
    <t>9H30</t>
  </si>
  <si>
    <t>H40331</t>
  </si>
  <si>
    <t>22,5H</t>
  </si>
  <si>
    <t>H40321</t>
  </si>
  <si>
    <t>K40311</t>
  </si>
  <si>
    <t>H40251</t>
  </si>
  <si>
    <t>DUFIEUX</t>
  </si>
  <si>
    <t>TEMPS ALLOUES VSOC</t>
  </si>
  <si>
    <t>PROFIL</t>
  </si>
  <si>
    <t>TEMPS TOTAL  PIECE</t>
  </si>
  <si>
    <t>TPS FACE 3</t>
  </si>
  <si>
    <t xml:space="preserve">TPS FACE 2 </t>
  </si>
  <si>
    <t xml:space="preserve">TPS FACE 1 </t>
  </si>
  <si>
    <t xml:space="preserve">GAMME </t>
  </si>
  <si>
    <t>CLIENT</t>
  </si>
  <si>
    <t>TEMPS BAREME</t>
  </si>
  <si>
    <t>NNS</t>
  </si>
  <si>
    <t>K42610</t>
  </si>
  <si>
    <t>RR</t>
  </si>
  <si>
    <t>17H</t>
  </si>
  <si>
    <t>22H</t>
  </si>
  <si>
    <t>23H</t>
  </si>
  <si>
    <t xml:space="preserve"> AV TTH</t>
  </si>
  <si>
    <t>K41580</t>
  </si>
  <si>
    <t>TECHSPACE</t>
  </si>
  <si>
    <t>13H</t>
  </si>
  <si>
    <t>K41450</t>
  </si>
  <si>
    <t>AV TTH</t>
  </si>
  <si>
    <t>K41090</t>
  </si>
  <si>
    <t>TECKSPACE</t>
  </si>
  <si>
    <t>K41080</t>
  </si>
  <si>
    <t>10H30</t>
  </si>
  <si>
    <t>K40100</t>
  </si>
  <si>
    <t>RGI</t>
  </si>
  <si>
    <t>TEMPS D'USINAGE</t>
  </si>
  <si>
    <t>7H30</t>
  </si>
  <si>
    <t>34,5H</t>
  </si>
  <si>
    <t>K42720</t>
  </si>
  <si>
    <t>K42730</t>
  </si>
  <si>
    <t>18,5 H</t>
  </si>
  <si>
    <t>18,5H</t>
  </si>
  <si>
    <t>5H30</t>
  </si>
  <si>
    <t>6 H30</t>
  </si>
  <si>
    <t xml:space="preserve">5h30 </t>
  </si>
  <si>
    <t>4H30</t>
  </si>
  <si>
    <t>36H</t>
  </si>
  <si>
    <t>k41080</t>
  </si>
  <si>
    <t>34H</t>
  </si>
  <si>
    <t>9h30</t>
  </si>
  <si>
    <t>9h</t>
  </si>
  <si>
    <t>H42940</t>
  </si>
  <si>
    <t>30H</t>
  </si>
  <si>
    <t>21H</t>
  </si>
  <si>
    <t>7h30</t>
  </si>
  <si>
    <t>7h</t>
  </si>
  <si>
    <t>14,5H</t>
  </si>
  <si>
    <t>GE</t>
  </si>
  <si>
    <t>K43000</t>
  </si>
  <si>
    <t>6h</t>
  </si>
  <si>
    <t>4h</t>
  </si>
  <si>
    <t>24h</t>
  </si>
  <si>
    <t>6h00</t>
  </si>
  <si>
    <t>K42740</t>
  </si>
  <si>
    <t>26H</t>
  </si>
  <si>
    <t>Matin</t>
  </si>
  <si>
    <t>Soir</t>
  </si>
  <si>
    <t>Nuit</t>
  </si>
  <si>
    <t>Date</t>
  </si>
  <si>
    <t>Semaine</t>
  </si>
  <si>
    <t>Total général</t>
  </si>
  <si>
    <t>Copeaux</t>
  </si>
  <si>
    <t>Préventif</t>
  </si>
  <si>
    <t>Réglages</t>
  </si>
  <si>
    <t>Ouverture</t>
  </si>
  <si>
    <t>Dates</t>
  </si>
  <si>
    <t>Attente</t>
  </si>
  <si>
    <t>Panne</t>
  </si>
  <si>
    <t>(Tous)</t>
  </si>
  <si>
    <t>Machine</t>
  </si>
  <si>
    <t>CL1</t>
  </si>
  <si>
    <t>CL2</t>
  </si>
  <si>
    <t>HES</t>
  </si>
  <si>
    <t>T4</t>
  </si>
  <si>
    <t>0 à 70% rouge</t>
  </si>
  <si>
    <t>sup à 80%  vert</t>
  </si>
  <si>
    <t>70% à 80% jaune</t>
  </si>
  <si>
    <t>Nbr de Postes</t>
  </si>
  <si>
    <t>Tours</t>
  </si>
  <si>
    <t>Foreuses</t>
  </si>
  <si>
    <t>Types</t>
  </si>
  <si>
    <t>Postes</t>
  </si>
  <si>
    <t>Opérateurs</t>
  </si>
  <si>
    <t>Scies</t>
  </si>
  <si>
    <t>ABRAS Frederic</t>
  </si>
  <si>
    <t>16 m</t>
  </si>
  <si>
    <t>ALZAMORA Alexis</t>
  </si>
  <si>
    <t>BEILLONNET Boris</t>
  </si>
  <si>
    <t>18 m</t>
  </si>
  <si>
    <t>BENELHADJ Abdelkader</t>
  </si>
  <si>
    <t>20 m</t>
  </si>
  <si>
    <t>BENFRID Kaddour</t>
  </si>
  <si>
    <t>22 m</t>
  </si>
  <si>
    <t>BENMAMAR Hakim</t>
  </si>
  <si>
    <t>SAFOP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</si>
  <si>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</si>
  <si>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</si>
  <si>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</si>
  <si>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</si>
  <si>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</si>
  <si>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</si>
  <si>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FERRATON Alexis</t>
  </si>
  <si>
    <t>IBBARI Mouloud</t>
  </si>
  <si>
    <t>KALIM Mohamed</t>
  </si>
  <si>
    <t>LACHAT Anthony</t>
  </si>
  <si>
    <t>LIOGIER Laurent</t>
  </si>
  <si>
    <t>MARTINEZ Michel</t>
  </si>
  <si>
    <t>MARTINEZ Patrick</t>
  </si>
  <si>
    <t>MIDOUNE Mehdi</t>
  </si>
  <si>
    <t>MOTTET Fabien</t>
  </si>
  <si>
    <t>MOURIER Vincent</t>
  </si>
  <si>
    <t>NOHARET Christian</t>
  </si>
  <si>
    <t>POY Germain</t>
  </si>
  <si>
    <t>SENER Ismail</t>
  </si>
  <si>
    <t>SENER Tahsin</t>
  </si>
  <si>
    <t>SENER Yusuf</t>
  </si>
  <si>
    <t>VIAL Fabien</t>
  </si>
  <si>
    <t>520 3 eme</t>
  </si>
  <si>
    <t>SCIE 1er</t>
  </si>
  <si>
    <t>SCIE 3 eme</t>
  </si>
  <si>
    <t>520 4 eme</t>
  </si>
  <si>
    <t>520 5 eme</t>
  </si>
  <si>
    <t>Famille machine</t>
  </si>
  <si>
    <t>Personne</t>
  </si>
  <si>
    <t>poste</t>
  </si>
  <si>
    <t>Pannes</t>
  </si>
  <si>
    <t>Graphique alimenté par USERFORM    AVANT VALIDATION DES DONNEES</t>
  </si>
  <si>
    <t>17 m</t>
  </si>
  <si>
    <t>(Plusieurs éléments)</t>
  </si>
  <si>
    <t>BOEHRINGER</t>
  </si>
  <si>
    <t>30/03/2021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</si>
</sst>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4"/>
      <name val="Times New Roman"/>
      <family val="1"/>
    </font>
    <font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0"/>
      <color indexed="48"/>
      <name val="Arial"/>
      <family val="2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2">
    <xf numFmtId="0" fontId="0" fillId="0" borderId="0"/>
    <xf numFmtId="9" fontId="24" fillId="0" borderId="0" applyFont="0" applyFill="0" applyBorder="0" applyAlignment="0" applyProtection="0"/>
  </cellStyleXfs>
  <cellXfs count="286">
    <xf numFmtId="0" fontId="0" fillId="0" borderId="0" xfId="0"/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7" fillId="7" borderId="23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7" fillId="7" borderId="29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8" fillId="10" borderId="28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7" fillId="10" borderId="29" xfId="0" applyFont="1" applyFill="1" applyBorder="1" applyAlignment="1">
      <alignment horizontal="center" vertical="center"/>
    </xf>
    <xf numFmtId="0" fontId="8" fillId="11" borderId="2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7" fillId="11" borderId="29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5" fillId="4" borderId="2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20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6" fillId="12" borderId="29" xfId="0" applyFont="1" applyFill="1" applyBorder="1" applyAlignment="1">
      <alignment horizontal="center" vertical="center"/>
    </xf>
    <xf numFmtId="0" fontId="0" fillId="0" borderId="0" xfId="0" applyFill="1"/>
    <xf numFmtId="0" fontId="8" fillId="13" borderId="1" xfId="0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6" fillId="13" borderId="29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center" vertical="center"/>
    </xf>
    <xf numFmtId="0" fontId="13" fillId="12" borderId="31" xfId="0" applyFont="1" applyFill="1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6" fillId="12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8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8" fillId="14" borderId="22" xfId="0" applyFont="1" applyFill="1" applyBorder="1" applyAlignment="1">
      <alignment horizontal="center" vertical="center"/>
    </xf>
    <xf numFmtId="0" fontId="18" fillId="14" borderId="22" xfId="0" applyFont="1" applyFill="1" applyBorder="1" applyAlignment="1">
      <alignment horizontal="center" vertical="center"/>
    </xf>
    <xf numFmtId="0" fontId="10" fillId="14" borderId="22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8" fillId="14" borderId="28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8" fillId="14" borderId="30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8" fillId="14" borderId="31" xfId="0" applyFont="1" applyFill="1" applyBorder="1" applyAlignment="1">
      <alignment horizontal="center" vertical="center"/>
    </xf>
    <xf numFmtId="0" fontId="18" fillId="14" borderId="31" xfId="0" applyFont="1" applyFill="1" applyBorder="1" applyAlignment="1">
      <alignment horizontal="center" vertical="center"/>
    </xf>
    <xf numFmtId="0" fontId="10" fillId="14" borderId="31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8" fillId="15" borderId="20" xfId="0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/>
    </xf>
    <xf numFmtId="0" fontId="8" fillId="15" borderId="22" xfId="0" applyFont="1" applyFill="1" applyBorder="1" applyAlignment="1">
      <alignment horizontal="center" vertical="center"/>
    </xf>
    <xf numFmtId="0" fontId="18" fillId="15" borderId="22" xfId="0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0" fillId="0" borderId="12" xfId="0" applyBorder="1"/>
    <xf numFmtId="0" fontId="16" fillId="16" borderId="29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20" fillId="14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16" fillId="17" borderId="26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13" fillId="17" borderId="2" xfId="0" applyFont="1" applyFill="1" applyBorder="1" applyAlignment="1">
      <alignment horizontal="center" vertical="center"/>
    </xf>
    <xf numFmtId="0" fontId="8" fillId="17" borderId="2" xfId="0" applyFont="1" applyFill="1" applyBorder="1" applyAlignment="1">
      <alignment horizontal="center" vertical="center"/>
    </xf>
    <xf numFmtId="0" fontId="12" fillId="17" borderId="13" xfId="0" applyFont="1" applyFill="1" applyBorder="1" applyAlignment="1">
      <alignment horizontal="center" vertical="center"/>
    </xf>
    <xf numFmtId="0" fontId="8" fillId="17" borderId="25" xfId="0" applyFont="1" applyFill="1" applyBorder="1" applyAlignment="1">
      <alignment horizontal="center" vertical="center"/>
    </xf>
    <xf numFmtId="0" fontId="16" fillId="17" borderId="23" xfId="0" applyFont="1" applyFill="1" applyBorder="1" applyAlignment="1">
      <alignment horizontal="center" vertical="center"/>
    </xf>
    <xf numFmtId="0" fontId="1" fillId="17" borderId="22" xfId="0" applyFont="1" applyFill="1" applyBorder="1" applyAlignment="1">
      <alignment horizontal="center" vertical="center"/>
    </xf>
    <xf numFmtId="0" fontId="13" fillId="17" borderId="22" xfId="0" applyFont="1" applyFill="1" applyBorder="1" applyAlignment="1">
      <alignment horizontal="center" vertical="center"/>
    </xf>
    <xf numFmtId="0" fontId="8" fillId="17" borderId="22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8" fillId="17" borderId="20" xfId="0" applyFont="1" applyFill="1" applyBorder="1" applyAlignment="1">
      <alignment horizontal="center" vertical="center"/>
    </xf>
    <xf numFmtId="0" fontId="17" fillId="6" borderId="2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8" fillId="2" borderId="33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6" fillId="12" borderId="23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20" fillId="12" borderId="22" xfId="0" applyFont="1" applyFill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  <xf numFmtId="0" fontId="8" fillId="12" borderId="37" xfId="0" applyFont="1" applyFill="1" applyBorder="1" applyAlignment="1">
      <alignment horizontal="center" vertical="center"/>
    </xf>
    <xf numFmtId="0" fontId="8" fillId="12" borderId="38" xfId="0" applyFont="1" applyFill="1" applyBorder="1" applyAlignment="1">
      <alignment horizontal="center" vertical="center"/>
    </xf>
    <xf numFmtId="0" fontId="8" fillId="13" borderId="38" xfId="0" applyFont="1" applyFill="1" applyBorder="1" applyAlignment="1">
      <alignment horizontal="center" vertical="center"/>
    </xf>
    <xf numFmtId="0" fontId="16" fillId="16" borderId="38" xfId="0" applyFont="1" applyFill="1" applyBorder="1" applyAlignment="1">
      <alignment horizontal="center" vertical="center"/>
    </xf>
    <xf numFmtId="0" fontId="16" fillId="14" borderId="38" xfId="0" applyFont="1" applyFill="1" applyBorder="1" applyAlignment="1">
      <alignment horizontal="center" vertical="center"/>
    </xf>
    <xf numFmtId="0" fontId="8" fillId="14" borderId="38" xfId="0" applyFont="1" applyFill="1" applyBorder="1" applyAlignment="1">
      <alignment horizontal="center" vertical="center"/>
    </xf>
    <xf numFmtId="0" fontId="12" fillId="12" borderId="22" xfId="0" applyFont="1" applyFill="1" applyBorder="1" applyAlignment="1">
      <alignment horizontal="center" vertical="center"/>
    </xf>
    <xf numFmtId="0" fontId="8" fillId="12" borderId="39" xfId="0" applyFont="1" applyFill="1" applyBorder="1" applyAlignment="1">
      <alignment horizontal="center" vertical="center"/>
    </xf>
    <xf numFmtId="0" fontId="16" fillId="15" borderId="29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0" fontId="8" fillId="15" borderId="3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8" fillId="4" borderId="41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8" fillId="15" borderId="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8" fillId="15" borderId="25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6" fillId="0" borderId="1" xfId="0" applyFont="1" applyBorder="1"/>
    <xf numFmtId="0" fontId="5" fillId="0" borderId="0" xfId="0" applyFont="1" applyAlignment="1">
      <alignment horizontal="left"/>
    </xf>
    <xf numFmtId="9" fontId="0" fillId="0" borderId="1" xfId="1" applyFont="1" applyBorder="1" applyAlignment="1">
      <alignment horizontal="center"/>
    </xf>
    <xf numFmtId="14" fontId="6" fillId="0" borderId="1" xfId="0" applyNumberFormat="1" applyFont="1" applyBorder="1" applyAlignment="1">
      <alignment horizontal="left"/>
    </xf>
    <xf numFmtId="9" fontId="6" fillId="0" borderId="1" xfId="1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6" fillId="0" borderId="1" xfId="1" applyNumberFormat="1" applyFont="1" applyBorder="1" applyAlignment="1">
      <alignment horizontal="center"/>
    </xf>
    <xf numFmtId="14" fontId="0" fillId="0" borderId="1" xfId="0" applyNumberFormat="1" applyBorder="1"/>
    <xf numFmtId="0" fontId="6" fillId="0" borderId="1" xfId="0" applyNumberFormat="1" applyFont="1" applyBorder="1" applyAlignment="1">
      <alignment horizontal="center"/>
    </xf>
    <xf numFmtId="14" fontId="6" fillId="0" borderId="1" xfId="0" applyNumberFormat="1" applyFont="1" applyBorder="1"/>
    <xf numFmtId="0" fontId="0" fillId="0" borderId="1" xfId="0" applyNumberFormat="1" applyBorder="1"/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0" fontId="23" fillId="0" borderId="12" xfId="0" applyFont="1" applyBorder="1"/>
    <xf numFmtId="0" fontId="22" fillId="0" borderId="0" xfId="0" applyFont="1"/>
    <xf numFmtId="0" fontId="23" fillId="0" borderId="0" xfId="0" applyFont="1" applyAlignment="1">
      <alignment horizontal="left"/>
    </xf>
    <xf numFmtId="14" fontId="23" fillId="0" borderId="2" xfId="0" applyNumberFormat="1" applyFont="1" applyBorder="1" applyAlignment="1">
      <alignment horizontal="left"/>
    </xf>
    <xf numFmtId="14" fontId="23" fillId="0" borderId="1" xfId="0" applyNumberFormat="1" applyFont="1" applyBorder="1" applyAlignment="1">
      <alignment horizontal="left"/>
    </xf>
    <xf numFmtId="0" fontId="22" fillId="0" borderId="1" xfId="0" applyFont="1" applyBorder="1" applyAlignment="1">
      <alignment horizontal="center"/>
    </xf>
    <xf numFmtId="0" fontId="22" fillId="0" borderId="1" xfId="1" applyNumberFormat="1" applyFont="1" applyBorder="1" applyAlignment="1">
      <alignment horizontal="center"/>
    </xf>
    <xf numFmtId="9" fontId="22" fillId="0" borderId="1" xfId="1" applyFont="1" applyBorder="1" applyAlignment="1">
      <alignment horizontal="center"/>
    </xf>
    <xf numFmtId="0" fontId="23" fillId="0" borderId="1" xfId="1" applyNumberFormat="1" applyFont="1" applyBorder="1" applyAlignment="1">
      <alignment horizontal="center"/>
    </xf>
    <xf numFmtId="9" fontId="23" fillId="0" borderId="1" xfId="1" applyFont="1" applyBorder="1" applyAlignment="1">
      <alignment horizontal="center"/>
    </xf>
    <xf numFmtId="0" fontId="23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14" fontId="23" fillId="0" borderId="1" xfId="0" applyNumberFormat="1" applyFont="1" applyBorder="1" applyAlignment="1">
      <alignment horizontal="left" wrapText="1"/>
    </xf>
    <xf numFmtId="0" fontId="22" fillId="0" borderId="1" xfId="1" applyNumberFormat="1" applyFont="1" applyBorder="1" applyAlignment="1">
      <alignment horizontal="center" wrapText="1"/>
    </xf>
    <xf numFmtId="9" fontId="22" fillId="0" borderId="1" xfId="1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0" fillId="0" borderId="42" xfId="0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0" borderId="0" xfId="0" applyFill="1"/>
    <xf numFmtId="165" fontId="0" fillId="10" borderId="0" xfId="0" applyNumberFormat="1" applyFill="1"/>
    <xf numFmtId="0" fontId="0" fillId="0" borderId="0" xfId="0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18" borderId="44" xfId="0" applyFill="1" applyBorder="1" applyAlignment="1">
      <alignment horizontal="center" vertical="center"/>
    </xf>
    <xf numFmtId="0" fontId="0" fillId="0" borderId="45" xfId="0" applyBorder="1"/>
    <xf numFmtId="0" fontId="0" fillId="18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textRotation="90"/>
    </xf>
    <xf numFmtId="0" fontId="7" fillId="0" borderId="0" xfId="0" applyFont="1" applyBorder="1" applyAlignment="1">
      <alignment horizontal="center" vertical="center" textRotation="90"/>
    </xf>
    <xf numFmtId="0" fontId="7" fillId="0" borderId="16" xfId="0" applyFont="1" applyBorder="1" applyAlignment="1">
      <alignment horizontal="center" vertical="center" textRotation="90"/>
    </xf>
    <xf numFmtId="0" fontId="7" fillId="0" borderId="33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 vertical="center" textRotation="90"/>
    </xf>
    <xf numFmtId="0" fontId="7" fillId="0" borderId="24" xfId="0" applyFont="1" applyBorder="1" applyAlignment="1">
      <alignment horizontal="center" vertical="center" textRotation="90"/>
    </xf>
  </cellXfs>
  <cellStyles count="2">
    <cellStyle name="Normal" xfId="0" builtinId="0"/>
    <cellStyle name="Pourcentage" xfId="1" builtinId="5"/>
  </cellStyles>
  <dxfs count="1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33CC33"/>
      <color rgb="FF00CC00"/>
      <color rgb="FFFFFF66"/>
      <color rgb="FFFF99CC"/>
      <color rgb="FFFFFF00"/>
      <color rgb="FFFF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30/03/2021</c:v>
                </c:pt>
                <c:pt idx="1">
                  <c:v>Tours</c:v>
                </c:pt>
                <c:pt idx="2">
                  <c:v>16 m</c:v>
                </c:pt>
                <c:pt idx="3">
                  <c:v>BEILLONNET Boris</c:v>
                </c:pt>
                <c:pt idx="4">
                  <c:v>Soir</c:v>
                </c:pt>
              </c:strCache>
            </c:strRef>
          </c:tx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04A-4B56-B722-3602B8D9EEA2}"/>
              </c:ext>
            </c:extLst>
          </c:dPt>
          <c:dPt>
            <c:idx val="1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04A-4B56-B722-3602B8D9EEA2}"/>
              </c:ext>
            </c:extLst>
          </c:dPt>
          <c:dPt>
            <c:idx val="2"/>
            <c:bubble3D val="0"/>
            <c:spPr>
              <a:solidFill>
                <a:srgbClr val="FFFF6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04A-4B56-B722-3602B8D9EEA2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04A-4B56-B722-3602B8D9EEA2}"/>
              </c:ext>
            </c:extLst>
          </c:dPt>
          <c:dPt>
            <c:idx val="4"/>
            <c:bubble3D val="0"/>
            <c:spPr>
              <a:solidFill>
                <a:srgbClr val="FF99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04A-4B56-B722-3602B8D9EE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Copeaux</c:v>
              </c:pt>
              <c:pt idx="1">
                <c:v>Préventif</c:v>
              </c:pt>
              <c:pt idx="2">
                <c:v>Réglages</c:v>
              </c:pt>
              <c:pt idx="3">
                <c:v>Attente</c:v>
              </c:pt>
              <c:pt idx="4">
                <c:v>Pannes</c:v>
              </c:pt>
            </c:strLit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1</c:v>
                </c:pt>
                <c:pt idx="1">
                  <c:v>6</c:v>
                </c:pt>
                <c:pt idx="2">
                  <c:v>0</c:v>
                </c:pt>
                <c:pt idx="3" formatCode="0.0">
                  <c:v>0</c:v>
                </c:pt>
                <c:pt idx="4" formatCode="0.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04A-4B56-B722-3602B8D9EE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444699597791329"/>
          <c:y val="0.29055306674430986"/>
          <c:w val="0.13542836331728406"/>
          <c:h val="0.41178968165284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ysClr val="windowText" lastClr="000000"/>
                </a:solidFill>
              </a:rPr>
              <a:t>Semaine</a:t>
            </a:r>
          </a:p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en-US" sz="1400" b="1">
                <a:solidFill>
                  <a:sysClr val="windowText" lastClr="000000"/>
                </a:solidFill>
              </a:rPr>
              <a:t>Machine</a:t>
            </a:r>
          </a:p>
        </c:rich>
      </c:tx>
      <c:layout>
        <c:manualLayout>
          <c:xMode val="edge"/>
          <c:yMode val="edge"/>
          <c:x val="2.0387104991425459E-2"/>
          <c:y val="2.99145097822802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2896730198444823"/>
          <c:y val="0.21637153396900377"/>
          <c:w val="0.40204356464787699"/>
          <c:h val="0.59886811397636996"/>
        </c:manualLayout>
      </c:layout>
      <c:pieChart>
        <c:varyColors val="1"/>
        <c:ser>
          <c:idx val="0"/>
          <c:order val="0"/>
          <c:tx>
            <c:strRef>
              <c:f>' Bilan Semaines'!$A$34</c:f>
              <c:strCache>
                <c:ptCount val="1"/>
                <c:pt idx="0">
                  <c:v>Total général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explosion val="1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22D-4D93-86BB-8D471BA53ADF}"/>
              </c:ext>
            </c:extLst>
          </c:dPt>
          <c:dPt>
            <c:idx val="1"/>
            <c:bubble3D val="0"/>
            <c:spPr>
              <a:solidFill>
                <a:srgbClr val="FFFF99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22D-4D93-86BB-8D471BA53ADF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22D-4D93-86BB-8D471BA53ADF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22D-4D93-86BB-8D471BA53AD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22D-4D93-86BB-8D471BA53AD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 Bilan Semaines'!$C$27:$G$27</c:f>
              <c:strCache>
                <c:ptCount val="5"/>
                <c:pt idx="0">
                  <c:v>Copeaux</c:v>
                </c:pt>
                <c:pt idx="1">
                  <c:v>Réglages</c:v>
                </c:pt>
                <c:pt idx="2">
                  <c:v>Attente</c:v>
                </c:pt>
                <c:pt idx="3">
                  <c:v>Panne</c:v>
                </c:pt>
                <c:pt idx="4">
                  <c:v>Préventif</c:v>
                </c:pt>
              </c:strCache>
            </c:strRef>
          </c:cat>
          <c:val>
            <c:numRef>
              <c:f>' Bilan Semaines'!$C$34:$G$34</c:f>
              <c:numCache>
                <c:formatCode>0%</c:formatCode>
                <c:ptCount val="5"/>
                <c:pt idx="0">
                  <c:v>0.83147632311977715</c:v>
                </c:pt>
                <c:pt idx="1">
                  <c:v>9.1922005571030641E-2</c:v>
                </c:pt>
                <c:pt idx="2">
                  <c:v>6.2674094707520889E-2</c:v>
                </c:pt>
                <c:pt idx="3" formatCode="0.0%">
                  <c:v>1.3927576601671309E-2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22D-4D93-86BB-8D471BA53AD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4664287900914867E-2"/>
          <c:y val="0.80818664390569006"/>
          <c:w val="0.6836972242714402"/>
          <c:h val="0.175208853396315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16449478902856"/>
          <c:y val="0.23820249741509583"/>
          <c:w val="0.84926361127935945"/>
          <c:h val="0.75389865341187445"/>
        </c:manualLayout>
      </c:layout>
      <c:pieChart>
        <c:varyColors val="1"/>
        <c:ser>
          <c:idx val="0"/>
          <c:order val="0"/>
          <c:tx>
            <c:strRef>
              <c:f>' Bilan Semaines'!$J$24</c:f>
              <c:strCache>
                <c:ptCount val="1"/>
                <c:pt idx="0">
                  <c:v>Total général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4B4-49C1-A665-66310544A305}"/>
              </c:ext>
            </c:extLst>
          </c:dPt>
          <c:dPt>
            <c:idx val="1"/>
            <c:bubble3D val="0"/>
            <c:spPr>
              <a:solidFill>
                <a:srgbClr val="FFFF99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4B4-49C1-A665-66310544A305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4B4-49C1-A665-66310544A305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4B4-49C1-A665-66310544A30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4B4-49C1-A665-66310544A30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 Bilan Semaines'!$L$17:$P$17</c:f>
              <c:strCache>
                <c:ptCount val="5"/>
                <c:pt idx="0">
                  <c:v>Copeaux</c:v>
                </c:pt>
                <c:pt idx="1">
                  <c:v>Réglages</c:v>
                </c:pt>
                <c:pt idx="2">
                  <c:v>Attente</c:v>
                </c:pt>
                <c:pt idx="3">
                  <c:v>Panne</c:v>
                </c:pt>
                <c:pt idx="4">
                  <c:v>Préventif</c:v>
                </c:pt>
              </c:strCache>
            </c:strRef>
          </c:cat>
          <c:val>
            <c:numRef>
              <c:f>' Bilan Semaines'!$L$24:$P$24</c:f>
              <c:numCache>
                <c:formatCode>0%</c:formatCode>
                <c:ptCount val="5"/>
                <c:pt idx="0">
                  <c:v>0.83333333333333337</c:v>
                </c:pt>
                <c:pt idx="1">
                  <c:v>7.4906367041198504E-2</c:v>
                </c:pt>
                <c:pt idx="2">
                  <c:v>7.3033707865168537E-2</c:v>
                </c:pt>
                <c:pt idx="3">
                  <c:v>1.8726591760299626E-2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4B4-49C1-A665-66310544A30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3912668696532866"/>
          <c:y val="0.18660242096603596"/>
          <c:w val="0.64088907711673437"/>
          <c:h val="0.78830011920151777"/>
        </c:manualLayout>
      </c:layout>
      <c:pieChart>
        <c:varyColors val="1"/>
        <c:ser>
          <c:idx val="0"/>
          <c:order val="0"/>
          <c:tx>
            <c:strRef>
              <c:f>' Bilan Semaines'!$J$9</c:f>
              <c:strCache>
                <c:ptCount val="1"/>
                <c:pt idx="0">
                  <c:v>Total général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3E9-4AFF-A865-1B1BE10DCCA9}"/>
              </c:ext>
            </c:extLst>
          </c:dPt>
          <c:dPt>
            <c:idx val="1"/>
            <c:bubble3D val="0"/>
            <c:spPr>
              <a:solidFill>
                <a:srgbClr val="FFFF99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3E9-4AFF-A865-1B1BE10DCCA9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3E9-4AFF-A865-1B1BE10DCCA9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3E9-4AFF-A865-1B1BE10DCC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3E9-4AFF-A865-1B1BE10DCCA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 Bilan Semaines'!$L$17:$P$17</c:f>
              <c:strCache>
                <c:ptCount val="5"/>
                <c:pt idx="0">
                  <c:v>Copeaux</c:v>
                </c:pt>
                <c:pt idx="1">
                  <c:v>Réglages</c:v>
                </c:pt>
                <c:pt idx="2">
                  <c:v>Attente</c:v>
                </c:pt>
                <c:pt idx="3">
                  <c:v>Panne</c:v>
                </c:pt>
                <c:pt idx="4">
                  <c:v>Préventif</c:v>
                </c:pt>
              </c:strCache>
            </c:strRef>
          </c:cat>
          <c:val>
            <c:numRef>
              <c:f>' Bilan Semaines'!$L$9:$P$9</c:f>
              <c:numCache>
                <c:formatCode>0%</c:formatCode>
                <c:ptCount val="5"/>
                <c:pt idx="0">
                  <c:v>0.82608695652173914</c:v>
                </c:pt>
                <c:pt idx="1">
                  <c:v>0.14130434782608695</c:v>
                </c:pt>
                <c:pt idx="2">
                  <c:v>3.2608695652173912E-2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3E9-4AFF-A865-1B1BE10DCCA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chart" Target="../charts/chart2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9525</xdr:rowOff>
        </xdr:from>
        <xdr:to>
          <xdr:col>5</xdr:col>
          <xdr:colOff>295275</xdr:colOff>
          <xdr:row>9</xdr:row>
          <xdr:rowOff>180975</xdr:rowOff>
        </xdr:to>
        <xdr:sp macro="" textlink="">
          <xdr:nvSpPr>
            <xdr:cNvPr id="7170" name="FORMULAIR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66675</xdr:colOff>
      <xdr:row>32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Cliquez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Ajoutez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Cliquez sur "</a:t>
          </a:r>
          <a:r>
            <a:rPr lang="fr-FR" sz="1100" b="1" baseline="0"/>
            <a:t>afficher mon graphique</a:t>
          </a:r>
          <a:r>
            <a:rPr lang="fr-FR" sz="1100" b="0" baseline="0"/>
            <a:t>" si vous le souhaitez.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Cliquez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0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cliquez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none" baseline="0"/>
        </a:p>
        <a:p>
          <a:r>
            <a:rPr lang="fr-FR" sz="1100" b="0" i="0" baseline="0"/>
            <a:t>A- Si vous avez commis une erreur lors de la saisie cliquez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effacés.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12</xdr:col>
      <xdr:colOff>66675</xdr:colOff>
      <xdr:row>34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62000" y="38100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ensuite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4</xdr:row>
      <xdr:rowOff>149679</xdr:rowOff>
    </xdr:from>
    <xdr:to>
      <xdr:col>11</xdr:col>
      <xdr:colOff>15050</xdr:colOff>
      <xdr:row>23</xdr:row>
      <xdr:rowOff>150158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6352</xdr:rowOff>
    </xdr:from>
    <xdr:to>
      <xdr:col>6</xdr:col>
      <xdr:colOff>552450</xdr:colOff>
      <xdr:row>17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26</xdr:col>
      <xdr:colOff>209550</xdr:colOff>
      <xdr:row>8</xdr:row>
      <xdr:rowOff>64275</xdr:rowOff>
    </xdr:from>
    <xdr:to>
      <xdr:col>27</xdr:col>
      <xdr:colOff>628446</xdr:colOff>
      <xdr:row>12</xdr:row>
      <xdr:rowOff>187454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11475" y="1597800"/>
          <a:ext cx="866571" cy="885179"/>
        </a:xfrm>
        <a:prstGeom prst="rect">
          <a:avLst/>
        </a:prstGeom>
      </xdr:spPr>
    </xdr:pic>
    <xdr:clientData/>
  </xdr:twoCellAnchor>
  <xdr:twoCellAnchor editAs="oneCell">
    <xdr:from>
      <xdr:col>26</xdr:col>
      <xdr:colOff>379376</xdr:colOff>
      <xdr:row>18</xdr:row>
      <xdr:rowOff>179351</xdr:rowOff>
    </xdr:from>
    <xdr:to>
      <xdr:col>28</xdr:col>
      <xdr:colOff>15876</xdr:colOff>
      <xdr:row>23</xdr:row>
      <xdr:rowOff>104776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62351" y="3617876"/>
          <a:ext cx="846175" cy="877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209551</xdr:colOff>
      <xdr:row>6</xdr:row>
      <xdr:rowOff>78610</xdr:rowOff>
    </xdr:from>
    <xdr:to>
      <xdr:col>0</xdr:col>
      <xdr:colOff>685801</xdr:colOff>
      <xdr:row>9</xdr:row>
      <xdr:rowOff>721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240660"/>
          <a:ext cx="476250" cy="493611"/>
        </a:xfrm>
        <a:prstGeom prst="rect">
          <a:avLst/>
        </a:prstGeom>
      </xdr:spPr>
    </xdr:pic>
    <xdr:clientData/>
  </xdr:twoCellAnchor>
  <xdr:twoCellAnchor>
    <xdr:from>
      <xdr:col>4</xdr:col>
      <xdr:colOff>209550</xdr:colOff>
      <xdr:row>1</xdr:row>
      <xdr:rowOff>19049</xdr:rowOff>
    </xdr:from>
    <xdr:to>
      <xdr:col>7</xdr:col>
      <xdr:colOff>257175</xdr:colOff>
      <xdr:row>9</xdr:row>
      <xdr:rowOff>66674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209550</xdr:colOff>
      <xdr:row>9</xdr:row>
      <xdr:rowOff>63500</xdr:rowOff>
    </xdr:from>
    <xdr:to>
      <xdr:col>7</xdr:col>
      <xdr:colOff>295275</xdr:colOff>
      <xdr:row>16</xdr:row>
      <xdr:rowOff>304800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0.18681</cdr:x>
      <cdr:y>0.03813</cdr:y>
    </cdr:from>
    <cdr:to>
      <cdr:x>0.25973</cdr:x>
      <cdr:y>0.13536</cdr:y>
    </cdr:to>
    <cdr:sp macro="" textlink="' Bilan Semaines'!$B$3">
      <cdr:nvSpPr>
        <cdr:cNvPr id="2" name="ZoneTexte 1"/>
        <cdr:cNvSpPr txBox="1"/>
      </cdr:nvSpPr>
      <cdr:spPr>
        <a:xfrm xmlns:a="http://schemas.openxmlformats.org/drawingml/2006/main">
          <a:off x="937702" y="95524"/>
          <a:ext cx="366035" cy="2435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A2567A0-86E0-4D95-B4B4-43E75FFF561E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12</a:t>
          </a:fld>
          <a:endParaRPr lang="fr-FR" sz="2400" b="1"/>
        </a:p>
      </cdr:txBody>
    </cdr:sp>
  </cdr:relSizeAnchor>
  <cdr:relSizeAnchor xmlns:cdr="http://schemas.openxmlformats.org/drawingml/2006/chartDrawing">
    <cdr:from>
      <cdr:x>0.17705</cdr:x>
      <cdr:y>0.11911</cdr:y>
    </cdr:from>
    <cdr:to>
      <cdr:x>0.33411</cdr:x>
      <cdr:y>0.20998</cdr:y>
    </cdr:to>
    <cdr:sp macro="" textlink="' Bilan Semaines'!$B$2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235F76BF-2C70-4B34-8600-09E3BBF162D7}"/>
            </a:ext>
          </a:extLst>
        </cdr:cNvPr>
        <cdr:cNvSpPr txBox="1"/>
      </cdr:nvSpPr>
      <cdr:spPr>
        <a:xfrm xmlns:a="http://schemas.openxmlformats.org/drawingml/2006/main">
          <a:off x="721780" y="325980"/>
          <a:ext cx="640294" cy="2486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FBA0AB07-4350-49AC-B547-A0689C996F3A}" type="TxLink">
            <a:rPr lang="en-US" sz="105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(Tous)</a:t>
          </a:fld>
          <a:endParaRPr lang="fr-FR" sz="2000" b="1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0.00606</cdr:y>
    </cdr:from>
    <cdr:to>
      <cdr:x>0.3761</cdr:x>
      <cdr:y>0.16605</cdr:y>
    </cdr:to>
    <cdr:sp macro="" textlink="' Bilan Semaines'!$T$15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235F76BF-2C70-4B34-8600-09E3BBF162D7}"/>
            </a:ext>
          </a:extLst>
        </cdr:cNvPr>
        <cdr:cNvSpPr txBox="1"/>
      </cdr:nvSpPr>
      <cdr:spPr>
        <a:xfrm xmlns:a="http://schemas.openxmlformats.org/drawingml/2006/main">
          <a:off x="0" y="9525"/>
          <a:ext cx="612577" cy="2514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4B3BB51-1DD3-4604-806A-9C1A6426E0F2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Tours</a:t>
          </a:fld>
          <a:endParaRPr lang="fr-FR" sz="3200" b="1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</cdr:x>
      <cdr:y>0.06034</cdr:y>
    </cdr:from>
    <cdr:to>
      <cdr:x>0.47073</cdr:x>
      <cdr:y>0.16348</cdr:y>
    </cdr:to>
    <cdr:sp macro="" textlink="' Bilan Semaines'!$T$1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235F76BF-2C70-4B34-8600-09E3BBF162D7}"/>
            </a:ext>
          </a:extLst>
        </cdr:cNvPr>
        <cdr:cNvSpPr txBox="1"/>
      </cdr:nvSpPr>
      <cdr:spPr>
        <a:xfrm xmlns:a="http://schemas.openxmlformats.org/drawingml/2006/main">
          <a:off x="0" y="89849"/>
          <a:ext cx="880304" cy="1535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1E2FD79C-AE19-415C-A43C-7E0810E0E36F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Foreuses</a:t>
          </a:fld>
          <a:endParaRPr lang="fr-FR" sz="3600" b="1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281.467416203704" createdVersion="6" refreshedVersion="6" minRefreshableVersion="3" recordCount="582" xr:uid="{ECD8C185-58D6-4B79-BD8A-EAE64F36F038}">
  <cacheSource type="worksheet">
    <worksheetSource name="TabSuivi[[Date]:[Semaine]]"/>
  </cacheSource>
  <cacheFields count="14">
    <cacheField name="Date" numFmtId="14">
      <sharedItems containsSemiMixedTypes="0" containsNonDate="0" containsDate="1" containsString="0" minDate="2021-01-04T00:00:00" maxDate="2021-03-24T00:00:00" count="54">
        <d v="2021-01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2-01T00:00:00"/>
        <d v="2021-02-02T00:00:00"/>
        <d v="2021-02-03T00:00:00"/>
        <d v="2021-02-04T00:00:00"/>
        <d v="2021-02-05T00:00:00"/>
        <d v="2021-02-08T00:00:00"/>
        <d v="2021-02-09T00:00:00"/>
        <d v="2021-02-10T00:00:00"/>
        <d v="2021-02-11T00:00:00"/>
        <d v="2021-02-12T00:00:00"/>
        <d v="2021-02-15T00:00:00"/>
        <d v="2021-02-16T00:00:00"/>
        <d v="2021-02-17T00:00:00"/>
        <d v="2021-02-18T00:00:00"/>
        <d v="2021-02-19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  <d v="2021-03-10T00:00:00"/>
        <d v="2021-03-11T00:00:00"/>
        <d v="2021-03-12T00:00:00"/>
        <d v="2021-03-15T00:00:00"/>
        <d v="2021-03-16T00:00:00"/>
        <d v="2021-03-17T00:00:00"/>
        <d v="2021-03-18T00:00:00"/>
        <d v="2021-03-19T00:00:00"/>
        <d v="2021-03-22T00:00:00"/>
        <d v="2021-03-23T00:00:00"/>
      </sharedItems>
    </cacheField>
    <cacheField name="Types" numFmtId="0">
      <sharedItems containsBlank="1" count="3">
        <s v="Foreuses"/>
        <s v="Tours"/>
        <m u="1"/>
      </sharedItems>
    </cacheField>
    <cacheField name="Machine" numFmtId="0">
      <sharedItems containsBlank="1" count="17">
        <s v="BOEHRINGER"/>
        <s v="18 m"/>
        <s v="17 m"/>
        <s v="T4"/>
        <s v="16 m"/>
        <s v="CL1"/>
        <s v="SAFOP"/>
        <s v="HES"/>
        <s v="20 m"/>
        <s v="CL2"/>
        <m u="1"/>
        <s v="16m" u="1"/>
        <s v="18m" u="1"/>
        <s v="Borinhger" u="1"/>
        <s v="BOHREINGER" u="1"/>
        <s v="17m" u="1"/>
        <s v="17 m " u="1"/>
      </sharedItems>
    </cacheField>
    <cacheField name="Poste" numFmtId="0">
      <sharedItems/>
    </cacheField>
    <cacheField name="QUI" numFmtId="0">
      <sharedItems/>
    </cacheField>
    <cacheField name="Vert _x000a_Copeaux" numFmtId="165">
      <sharedItems containsString="0" containsBlank="1" containsNumber="1" minValue="0" maxValue="8"/>
    </cacheField>
    <cacheField name="jaune _x000a_Réglages" numFmtId="165">
      <sharedItems containsString="0" containsBlank="1" containsNumber="1" minValue="0" maxValue="8"/>
    </cacheField>
    <cacheField name="orange_x000a_Attente" numFmtId="165">
      <sharedItems containsString="0" containsBlank="1" containsNumber="1" minValue="0" maxValue="8"/>
    </cacheField>
    <cacheField name="rose_x000a_Panne" numFmtId="165">
      <sharedItems containsString="0" containsBlank="1" containsNumber="1" minValue="0" maxValue="8"/>
    </cacheField>
    <cacheField name="bleu_x000a_Préventif" numFmtId="165">
      <sharedItems containsString="0" containsBlank="1" containsNumber="1" minValue="0" maxValue="7"/>
    </cacheField>
    <cacheField name="Total" numFmtId="165">
      <sharedItems containsSemiMixedTypes="0" containsString="0" containsNumber="1" minValue="0" maxValue="9"/>
    </cacheField>
    <cacheField name="Année" numFmtId="0">
      <sharedItems containsSemiMixedTypes="0" containsString="0" containsNumber="1" containsInteger="1" minValue="2021" maxValue="2021"/>
    </cacheField>
    <cacheField name="Mois" numFmtId="0">
      <sharedItems containsSemiMixedTypes="0" containsString="0" containsNumber="1" containsInteger="1" minValue="1" maxValue="3" count="3">
        <n v="1"/>
        <n v="2"/>
        <n v="3"/>
      </sharedItems>
    </cacheField>
    <cacheField name="Semaine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2">
  <r>
    <x v="0"/>
    <x v="0"/>
    <x v="0"/>
    <s v="Matin"/>
    <s v="SENER Ismail"/>
    <n v="4"/>
    <n v="3"/>
    <m/>
    <m/>
    <m/>
    <n v="7"/>
    <n v="2021"/>
    <x v="0"/>
    <x v="0"/>
  </r>
  <r>
    <x v="0"/>
    <x v="0"/>
    <x v="0"/>
    <s v="Soir"/>
    <s v="IBBARI Mouloud"/>
    <n v="6.5"/>
    <n v="1.5"/>
    <m/>
    <m/>
    <m/>
    <n v="8"/>
    <n v="2021"/>
    <x v="0"/>
    <x v="0"/>
  </r>
  <r>
    <x v="0"/>
    <x v="1"/>
    <x v="1"/>
    <s v="Matin"/>
    <s v="MOURIER Vincent"/>
    <n v="5.75"/>
    <n v="1.25"/>
    <m/>
    <m/>
    <m/>
    <n v="7"/>
    <n v="2021"/>
    <x v="0"/>
    <x v="0"/>
  </r>
  <r>
    <x v="0"/>
    <x v="1"/>
    <x v="2"/>
    <s v="Matin"/>
    <s v="POY Germain"/>
    <m/>
    <m/>
    <m/>
    <n v="7"/>
    <m/>
    <n v="7"/>
    <n v="2021"/>
    <x v="0"/>
    <x v="0"/>
  </r>
  <r>
    <x v="0"/>
    <x v="1"/>
    <x v="3"/>
    <s v="Matin"/>
    <s v="NOHARET Christian"/>
    <n v="6.5"/>
    <m/>
    <n v="0.5"/>
    <m/>
    <m/>
    <n v="7"/>
    <n v="2021"/>
    <x v="0"/>
    <x v="0"/>
  </r>
  <r>
    <x v="0"/>
    <x v="1"/>
    <x v="3"/>
    <s v="Soir"/>
    <s v="BEILLONNET Boris"/>
    <n v="6"/>
    <n v="0.5"/>
    <n v="1.5"/>
    <m/>
    <m/>
    <n v="8"/>
    <n v="2021"/>
    <x v="0"/>
    <x v="0"/>
  </r>
  <r>
    <x v="0"/>
    <x v="1"/>
    <x v="4"/>
    <s v="Matin"/>
    <s v="MOTTET Fabien"/>
    <n v="5"/>
    <n v="1"/>
    <n v="1"/>
    <m/>
    <m/>
    <n v="7"/>
    <n v="2021"/>
    <x v="0"/>
    <x v="0"/>
  </r>
  <r>
    <x v="0"/>
    <x v="1"/>
    <x v="2"/>
    <s v="Soir"/>
    <s v="BENMAMMAR Hakim"/>
    <n v="5"/>
    <n v="0.5"/>
    <m/>
    <n v="2.5"/>
    <m/>
    <n v="8"/>
    <n v="2021"/>
    <x v="0"/>
    <x v="0"/>
  </r>
  <r>
    <x v="0"/>
    <x v="1"/>
    <x v="2"/>
    <s v="Nuit"/>
    <s v="FADDOUL Ismaïl"/>
    <n v="6.5"/>
    <m/>
    <m/>
    <n v="1.5"/>
    <m/>
    <n v="8"/>
    <n v="2021"/>
    <x v="0"/>
    <x v="0"/>
  </r>
  <r>
    <x v="0"/>
    <x v="1"/>
    <x v="4"/>
    <s v="Nuit"/>
    <s v="LACHAT Anthony"/>
    <n v="7.5"/>
    <m/>
    <n v="0.5"/>
    <m/>
    <m/>
    <n v="8"/>
    <n v="2021"/>
    <x v="0"/>
    <x v="0"/>
  </r>
  <r>
    <x v="0"/>
    <x v="1"/>
    <x v="1"/>
    <s v="Matin"/>
    <s v="BENYOUCEF Azedine"/>
    <n v="7"/>
    <n v="1"/>
    <m/>
    <m/>
    <m/>
    <n v="8"/>
    <n v="2021"/>
    <x v="0"/>
    <x v="0"/>
  </r>
  <r>
    <x v="0"/>
    <x v="0"/>
    <x v="5"/>
    <s v="Soir"/>
    <s v="KALIM Mohamed"/>
    <n v="5.5"/>
    <n v="1"/>
    <n v="1.5"/>
    <m/>
    <m/>
    <n v="8"/>
    <n v="2021"/>
    <x v="0"/>
    <x v="0"/>
  </r>
  <r>
    <x v="0"/>
    <x v="1"/>
    <x v="6"/>
    <s v="Soir"/>
    <s v="MERABTI Madjid"/>
    <n v="7.5"/>
    <n v="0.5"/>
    <m/>
    <m/>
    <m/>
    <n v="8"/>
    <n v="2021"/>
    <x v="0"/>
    <x v="0"/>
  </r>
  <r>
    <x v="0"/>
    <x v="1"/>
    <x v="6"/>
    <s v="Nuit"/>
    <s v="SENER Tashin"/>
    <m/>
    <m/>
    <n v="8"/>
    <m/>
    <m/>
    <n v="8"/>
    <n v="2021"/>
    <x v="0"/>
    <x v="0"/>
  </r>
  <r>
    <x v="1"/>
    <x v="0"/>
    <x v="0"/>
    <s v="Matin"/>
    <s v="SENER Ismail"/>
    <n v="7.5"/>
    <n v="0.5"/>
    <m/>
    <m/>
    <m/>
    <n v="8"/>
    <n v="2021"/>
    <x v="0"/>
    <x v="0"/>
  </r>
  <r>
    <x v="1"/>
    <x v="1"/>
    <x v="1"/>
    <s v="Matin"/>
    <s v="MOURIER Vincent"/>
    <n v="6"/>
    <n v="2"/>
    <m/>
    <m/>
    <m/>
    <n v="8"/>
    <n v="2021"/>
    <x v="0"/>
    <x v="0"/>
  </r>
  <r>
    <x v="1"/>
    <x v="1"/>
    <x v="4"/>
    <s v="Matin"/>
    <s v="MOTTET Fabien"/>
    <n v="6"/>
    <n v="1"/>
    <n v="1"/>
    <m/>
    <m/>
    <n v="8"/>
    <n v="2021"/>
    <x v="0"/>
    <x v="0"/>
  </r>
  <r>
    <x v="1"/>
    <x v="1"/>
    <x v="3"/>
    <s v="Matin"/>
    <s v="NOHARET Christian"/>
    <n v="7"/>
    <m/>
    <n v="1"/>
    <m/>
    <m/>
    <n v="8"/>
    <n v="2021"/>
    <x v="0"/>
    <x v="0"/>
  </r>
  <r>
    <x v="1"/>
    <x v="1"/>
    <x v="2"/>
    <s v="Matin"/>
    <s v="POY Germain"/>
    <n v="8"/>
    <m/>
    <m/>
    <m/>
    <m/>
    <n v="8"/>
    <n v="2021"/>
    <x v="0"/>
    <x v="0"/>
  </r>
  <r>
    <x v="1"/>
    <x v="1"/>
    <x v="6"/>
    <s v="Soir"/>
    <s v="MERABTI Madjid"/>
    <m/>
    <n v="6"/>
    <n v="2"/>
    <m/>
    <m/>
    <n v="8"/>
    <n v="2021"/>
    <x v="0"/>
    <x v="0"/>
  </r>
  <r>
    <x v="1"/>
    <x v="1"/>
    <x v="6"/>
    <s v="Nuit"/>
    <s v="SENER Tashin"/>
    <m/>
    <n v="1.5"/>
    <m/>
    <n v="6.5"/>
    <m/>
    <n v="8"/>
    <n v="2021"/>
    <x v="0"/>
    <x v="0"/>
  </r>
  <r>
    <x v="1"/>
    <x v="0"/>
    <x v="0"/>
    <s v="Soir"/>
    <s v="IBBARI Mouloud"/>
    <n v="5.75"/>
    <n v="2.25"/>
    <m/>
    <m/>
    <m/>
    <n v="8"/>
    <n v="2021"/>
    <x v="0"/>
    <x v="0"/>
  </r>
  <r>
    <x v="1"/>
    <x v="0"/>
    <x v="5"/>
    <s v="Soir"/>
    <s v="KALIM Mohamed"/>
    <n v="7"/>
    <n v="1"/>
    <m/>
    <m/>
    <m/>
    <n v="8"/>
    <n v="2021"/>
    <x v="0"/>
    <x v="0"/>
  </r>
  <r>
    <x v="1"/>
    <x v="1"/>
    <x v="1"/>
    <s v="Soir"/>
    <s v="BENYOUCEF Azedine"/>
    <n v="7"/>
    <n v="0.5"/>
    <n v="0.5"/>
    <m/>
    <m/>
    <n v="8"/>
    <n v="2021"/>
    <x v="0"/>
    <x v="0"/>
  </r>
  <r>
    <x v="1"/>
    <x v="1"/>
    <x v="2"/>
    <s v="Soir"/>
    <s v="BENMAMMAR Hakim"/>
    <n v="6"/>
    <n v="0.5"/>
    <n v="0.5"/>
    <n v="1"/>
    <m/>
    <n v="8"/>
    <n v="2021"/>
    <x v="0"/>
    <x v="0"/>
  </r>
  <r>
    <x v="1"/>
    <x v="1"/>
    <x v="2"/>
    <s v="Nuit"/>
    <s v="FADDOUL Ismaïl"/>
    <n v="0"/>
    <n v="0"/>
    <n v="0"/>
    <n v="8"/>
    <n v="0"/>
    <n v="8"/>
    <n v="2021"/>
    <x v="0"/>
    <x v="0"/>
  </r>
  <r>
    <x v="1"/>
    <x v="1"/>
    <x v="3"/>
    <s v="Soir"/>
    <s v="BEILLONNET Boris"/>
    <n v="3.75"/>
    <n v="3.25"/>
    <n v="1"/>
    <m/>
    <m/>
    <n v="8"/>
    <n v="2021"/>
    <x v="0"/>
    <x v="0"/>
  </r>
  <r>
    <x v="2"/>
    <x v="1"/>
    <x v="1"/>
    <s v="Matin"/>
    <s v="MOURIER Vincent"/>
    <n v="6"/>
    <n v="2"/>
    <m/>
    <m/>
    <m/>
    <n v="8"/>
    <n v="2021"/>
    <x v="0"/>
    <x v="0"/>
  </r>
  <r>
    <x v="2"/>
    <x v="1"/>
    <x v="4"/>
    <s v="Matin"/>
    <s v="MOTTET Fabien"/>
    <n v="3.5"/>
    <n v="1"/>
    <n v="3.5"/>
    <m/>
    <m/>
    <n v="8"/>
    <n v="2021"/>
    <x v="0"/>
    <x v="0"/>
  </r>
  <r>
    <x v="2"/>
    <x v="0"/>
    <x v="0"/>
    <s v="Matin"/>
    <s v="SENER Ismail"/>
    <n v="7.5"/>
    <n v="0.5"/>
    <m/>
    <m/>
    <m/>
    <n v="8"/>
    <n v="2021"/>
    <x v="0"/>
    <x v="0"/>
  </r>
  <r>
    <x v="2"/>
    <x v="0"/>
    <x v="5"/>
    <s v="Matin"/>
    <s v="KALIM Mohamed"/>
    <n v="6.5"/>
    <n v="0.5"/>
    <m/>
    <m/>
    <m/>
    <n v="7"/>
    <n v="2021"/>
    <x v="0"/>
    <x v="0"/>
  </r>
  <r>
    <x v="2"/>
    <x v="1"/>
    <x v="3"/>
    <s v="Matin"/>
    <s v="NOHARET Christian"/>
    <n v="7.5"/>
    <m/>
    <n v="0.5"/>
    <m/>
    <m/>
    <n v="8"/>
    <n v="2021"/>
    <x v="0"/>
    <x v="0"/>
  </r>
  <r>
    <x v="2"/>
    <x v="1"/>
    <x v="2"/>
    <s v="Matin"/>
    <s v="POY Germain"/>
    <m/>
    <m/>
    <m/>
    <n v="8"/>
    <m/>
    <n v="8"/>
    <n v="2021"/>
    <x v="0"/>
    <x v="0"/>
  </r>
  <r>
    <x v="2"/>
    <x v="1"/>
    <x v="3"/>
    <s v="Soir"/>
    <s v="BEILLONNET Boris"/>
    <n v="5"/>
    <n v="1"/>
    <n v="1"/>
    <m/>
    <m/>
    <n v="7"/>
    <n v="2021"/>
    <x v="0"/>
    <x v="0"/>
  </r>
  <r>
    <x v="2"/>
    <x v="1"/>
    <x v="2"/>
    <s v="Soir"/>
    <s v="BENMAMMAR Hakim"/>
    <n v="4.5"/>
    <n v="0.5"/>
    <n v="1"/>
    <m/>
    <m/>
    <n v="6"/>
    <n v="2021"/>
    <x v="0"/>
    <x v="0"/>
  </r>
  <r>
    <x v="2"/>
    <x v="1"/>
    <x v="2"/>
    <s v="Nuit"/>
    <s v="FADDOUL Ismaïl"/>
    <n v="8"/>
    <m/>
    <m/>
    <m/>
    <m/>
    <n v="8"/>
    <n v="2021"/>
    <x v="0"/>
    <x v="0"/>
  </r>
  <r>
    <x v="2"/>
    <x v="1"/>
    <x v="4"/>
    <s v="Nuit"/>
    <s v="LACHAT Anthony"/>
    <n v="7.5"/>
    <m/>
    <n v="0.5"/>
    <m/>
    <m/>
    <n v="8"/>
    <n v="2021"/>
    <x v="0"/>
    <x v="0"/>
  </r>
  <r>
    <x v="2"/>
    <x v="1"/>
    <x v="1"/>
    <s v="Soir"/>
    <s v="BENYOUCEF Azedine"/>
    <n v="3.5"/>
    <n v="0.5"/>
    <m/>
    <m/>
    <m/>
    <n v="4"/>
    <n v="2021"/>
    <x v="0"/>
    <x v="0"/>
  </r>
  <r>
    <x v="2"/>
    <x v="0"/>
    <x v="5"/>
    <s v="Soir"/>
    <s v="IBBARI Mouloud"/>
    <n v="4"/>
    <m/>
    <m/>
    <m/>
    <m/>
    <n v="4"/>
    <n v="2021"/>
    <x v="0"/>
    <x v="0"/>
  </r>
  <r>
    <x v="2"/>
    <x v="1"/>
    <x v="6"/>
    <s v="Soir"/>
    <s v="MERABTI Madjid"/>
    <m/>
    <m/>
    <m/>
    <n v="6"/>
    <m/>
    <n v="6"/>
    <n v="2021"/>
    <x v="0"/>
    <x v="0"/>
  </r>
  <r>
    <x v="2"/>
    <x v="1"/>
    <x v="6"/>
    <s v="Nuit"/>
    <s v="SENER Tashin"/>
    <m/>
    <m/>
    <m/>
    <n v="8"/>
    <m/>
    <n v="8"/>
    <n v="2021"/>
    <x v="0"/>
    <x v="0"/>
  </r>
  <r>
    <x v="3"/>
    <x v="1"/>
    <x v="3"/>
    <s v="Matin"/>
    <s v="BEILLONNET Boris"/>
    <n v="7.5"/>
    <m/>
    <n v="0.5"/>
    <m/>
    <m/>
    <n v="8"/>
    <n v="2021"/>
    <x v="0"/>
    <x v="0"/>
  </r>
  <r>
    <x v="3"/>
    <x v="1"/>
    <x v="2"/>
    <s v="Matin"/>
    <s v="POY Germain"/>
    <n v="2"/>
    <m/>
    <n v="5"/>
    <n v="1"/>
    <m/>
    <n v="8"/>
    <n v="2021"/>
    <x v="0"/>
    <x v="0"/>
  </r>
  <r>
    <x v="3"/>
    <x v="1"/>
    <x v="4"/>
    <s v="Matin"/>
    <s v="MOTTET Fabien"/>
    <n v="5.5"/>
    <n v="2"/>
    <n v="0.5"/>
    <m/>
    <m/>
    <n v="8"/>
    <n v="2021"/>
    <x v="0"/>
    <x v="0"/>
  </r>
  <r>
    <x v="3"/>
    <x v="1"/>
    <x v="1"/>
    <s v="Matin"/>
    <s v="MOURIER Vincent"/>
    <n v="6.5"/>
    <n v="1.5"/>
    <m/>
    <m/>
    <m/>
    <n v="8"/>
    <n v="2021"/>
    <x v="0"/>
    <x v="0"/>
  </r>
  <r>
    <x v="3"/>
    <x v="0"/>
    <x v="5"/>
    <s v="Matin"/>
    <s v="KALIM Mohamed"/>
    <n v="6.5"/>
    <n v="1.5"/>
    <m/>
    <m/>
    <m/>
    <n v="8"/>
    <n v="2021"/>
    <x v="0"/>
    <x v="0"/>
  </r>
  <r>
    <x v="3"/>
    <x v="1"/>
    <x v="3"/>
    <s v="Soir"/>
    <s v="BEILLONNET Boris"/>
    <n v="6"/>
    <m/>
    <n v="0.75"/>
    <n v="1.25"/>
    <m/>
    <n v="8"/>
    <n v="2021"/>
    <x v="0"/>
    <x v="0"/>
  </r>
  <r>
    <x v="3"/>
    <x v="1"/>
    <x v="4"/>
    <s v="Nuit"/>
    <s v="LACHAT Anthony"/>
    <n v="4.5"/>
    <n v="2"/>
    <n v="0.5"/>
    <m/>
    <m/>
    <n v="7"/>
    <n v="2021"/>
    <x v="0"/>
    <x v="0"/>
  </r>
  <r>
    <x v="3"/>
    <x v="1"/>
    <x v="1"/>
    <s v="Soir"/>
    <s v="BENYOUCEF Azedine"/>
    <n v="2.75"/>
    <n v="1.25"/>
    <m/>
    <m/>
    <m/>
    <n v="4"/>
    <n v="2021"/>
    <x v="0"/>
    <x v="0"/>
  </r>
  <r>
    <x v="4"/>
    <x v="1"/>
    <x v="4"/>
    <s v="Matin"/>
    <s v="MOTTET Fabien"/>
    <n v="7.5"/>
    <m/>
    <n v="0.5"/>
    <m/>
    <m/>
    <n v="8"/>
    <n v="2021"/>
    <x v="0"/>
    <x v="0"/>
  </r>
  <r>
    <x v="4"/>
    <x v="1"/>
    <x v="1"/>
    <s v="Matin"/>
    <s v="MOURIER Vincent"/>
    <n v="7"/>
    <n v="1"/>
    <m/>
    <m/>
    <m/>
    <n v="8"/>
    <n v="2021"/>
    <x v="0"/>
    <x v="0"/>
  </r>
  <r>
    <x v="4"/>
    <x v="0"/>
    <x v="5"/>
    <s v="Matin"/>
    <s v="KALIM Mohamed"/>
    <n v="6"/>
    <m/>
    <n v="1"/>
    <m/>
    <m/>
    <n v="7"/>
    <n v="2021"/>
    <x v="0"/>
    <x v="0"/>
  </r>
  <r>
    <x v="4"/>
    <x v="0"/>
    <x v="0"/>
    <s v="Matin"/>
    <s v="SENER Ismail"/>
    <n v="7.5"/>
    <n v="0.5"/>
    <m/>
    <m/>
    <m/>
    <n v="8"/>
    <n v="2021"/>
    <x v="0"/>
    <x v="0"/>
  </r>
  <r>
    <x v="4"/>
    <x v="1"/>
    <x v="3"/>
    <s v="Matin"/>
    <s v="NOHARET Christian"/>
    <m/>
    <n v="4"/>
    <n v="4"/>
    <m/>
    <m/>
    <n v="8"/>
    <n v="2021"/>
    <x v="0"/>
    <x v="0"/>
  </r>
  <r>
    <x v="4"/>
    <x v="1"/>
    <x v="2"/>
    <s v="Matin"/>
    <s v="POY Germain"/>
    <n v="8"/>
    <m/>
    <m/>
    <m/>
    <m/>
    <n v="8"/>
    <n v="2021"/>
    <x v="0"/>
    <x v="0"/>
  </r>
  <r>
    <x v="4"/>
    <x v="1"/>
    <x v="1"/>
    <s v="Soir"/>
    <s v="BENYOUCEF Azedine"/>
    <n v="4"/>
    <n v="3"/>
    <m/>
    <m/>
    <m/>
    <n v="7"/>
    <n v="2021"/>
    <x v="0"/>
    <x v="0"/>
  </r>
  <r>
    <x v="4"/>
    <x v="1"/>
    <x v="4"/>
    <s v="Nuit"/>
    <s v="LACHAT Anthony"/>
    <n v="6.5"/>
    <n v="0.5"/>
    <m/>
    <m/>
    <m/>
    <n v="7"/>
    <n v="2021"/>
    <x v="0"/>
    <x v="0"/>
  </r>
  <r>
    <x v="4"/>
    <x v="1"/>
    <x v="2"/>
    <s v="Nuit"/>
    <s v="FADDOUL Ismaïl"/>
    <n v="6.5"/>
    <m/>
    <m/>
    <n v="0.5"/>
    <m/>
    <n v="7"/>
    <n v="2021"/>
    <x v="0"/>
    <x v="0"/>
  </r>
  <r>
    <x v="4"/>
    <x v="1"/>
    <x v="3"/>
    <s v="Soir"/>
    <s v="BEILLONNET Boris"/>
    <m/>
    <n v="3.5"/>
    <m/>
    <m/>
    <m/>
    <n v="3.5"/>
    <n v="2021"/>
    <x v="0"/>
    <x v="0"/>
  </r>
  <r>
    <x v="4"/>
    <x v="1"/>
    <x v="2"/>
    <s v="Soir"/>
    <s v="BENMAMMAR Hakim"/>
    <n v="6.5"/>
    <n v="0.5"/>
    <m/>
    <m/>
    <m/>
    <n v="7"/>
    <n v="2021"/>
    <x v="0"/>
    <x v="0"/>
  </r>
  <r>
    <x v="5"/>
    <x v="0"/>
    <x v="0"/>
    <s v="Matin"/>
    <s v="SENER Ismail"/>
    <n v="6.5"/>
    <n v="0.5"/>
    <m/>
    <m/>
    <m/>
    <n v="7"/>
    <n v="2021"/>
    <x v="0"/>
    <x v="1"/>
  </r>
  <r>
    <x v="5"/>
    <x v="0"/>
    <x v="5"/>
    <s v="Matin"/>
    <s v="KALIM Mohamed"/>
    <m/>
    <n v="7"/>
    <m/>
    <m/>
    <m/>
    <n v="7"/>
    <n v="2021"/>
    <x v="0"/>
    <x v="1"/>
  </r>
  <r>
    <x v="5"/>
    <x v="1"/>
    <x v="1"/>
    <s v="Matin"/>
    <s v="MOURIER Vincent"/>
    <n v="6.5"/>
    <m/>
    <n v="0.5"/>
    <m/>
    <m/>
    <n v="7"/>
    <n v="2021"/>
    <x v="0"/>
    <x v="1"/>
  </r>
  <r>
    <x v="5"/>
    <x v="1"/>
    <x v="4"/>
    <s v="Matin"/>
    <s v="LACHAT Anthony"/>
    <n v="6"/>
    <m/>
    <n v="1"/>
    <m/>
    <m/>
    <n v="7"/>
    <n v="2021"/>
    <x v="0"/>
    <x v="1"/>
  </r>
  <r>
    <x v="5"/>
    <x v="1"/>
    <x v="3"/>
    <s v="Matin"/>
    <s v="BEILLONNET Boris"/>
    <m/>
    <n v="0.5"/>
    <m/>
    <n v="2.5"/>
    <n v="0.5"/>
    <n v="3.5"/>
    <n v="2021"/>
    <x v="0"/>
    <x v="1"/>
  </r>
  <r>
    <x v="5"/>
    <x v="1"/>
    <x v="2"/>
    <s v="Matin"/>
    <s v="BENMAMMAR Hakim"/>
    <n v="6"/>
    <n v="0.5"/>
    <n v="0.5"/>
    <m/>
    <m/>
    <n v="7"/>
    <n v="2021"/>
    <x v="0"/>
    <x v="1"/>
  </r>
  <r>
    <x v="5"/>
    <x v="1"/>
    <x v="3"/>
    <s v="Soir"/>
    <s v="NOHARET Christian"/>
    <n v="4.5"/>
    <n v="1"/>
    <n v="2.5"/>
    <m/>
    <m/>
    <n v="8"/>
    <n v="2021"/>
    <x v="0"/>
    <x v="1"/>
  </r>
  <r>
    <x v="5"/>
    <x v="1"/>
    <x v="1"/>
    <s v="Soir"/>
    <s v="BENYOUCEF Azedine"/>
    <n v="5"/>
    <m/>
    <n v="3"/>
    <m/>
    <m/>
    <n v="8"/>
    <n v="2021"/>
    <x v="0"/>
    <x v="1"/>
  </r>
  <r>
    <x v="5"/>
    <x v="1"/>
    <x v="2"/>
    <s v="Soir"/>
    <s v="FADDOUL Ismaïl"/>
    <n v="5.5"/>
    <n v="0.5"/>
    <n v="2"/>
    <m/>
    <m/>
    <n v="8"/>
    <n v="2021"/>
    <x v="0"/>
    <x v="1"/>
  </r>
  <r>
    <x v="5"/>
    <x v="1"/>
    <x v="2"/>
    <s v="Nuit"/>
    <s v="POY Germain"/>
    <n v="8"/>
    <m/>
    <m/>
    <m/>
    <m/>
    <n v="8"/>
    <n v="2021"/>
    <x v="0"/>
    <x v="1"/>
  </r>
  <r>
    <x v="5"/>
    <x v="1"/>
    <x v="1"/>
    <s v="Nuit"/>
    <s v="MOURIER Vincent"/>
    <n v="7.5"/>
    <n v="0.5"/>
    <m/>
    <m/>
    <m/>
    <n v="8"/>
    <n v="2021"/>
    <x v="0"/>
    <x v="1"/>
  </r>
  <r>
    <x v="6"/>
    <x v="1"/>
    <x v="2"/>
    <s v="Matin"/>
    <s v="POY Germain"/>
    <n v="5.5"/>
    <n v="0.5"/>
    <n v="2"/>
    <m/>
    <m/>
    <n v="8"/>
    <n v="2021"/>
    <x v="0"/>
    <x v="1"/>
  </r>
  <r>
    <x v="6"/>
    <x v="1"/>
    <x v="3"/>
    <s v="Matin"/>
    <s v="BEILLONNET Boris"/>
    <n v="4"/>
    <n v="1.5"/>
    <n v="2.5"/>
    <m/>
    <m/>
    <n v="8"/>
    <n v="2021"/>
    <x v="0"/>
    <x v="1"/>
  </r>
  <r>
    <x v="6"/>
    <x v="1"/>
    <x v="4"/>
    <s v="Matin"/>
    <s v="LACHAT Anthony"/>
    <n v="5"/>
    <n v="2"/>
    <n v="1"/>
    <m/>
    <m/>
    <n v="8"/>
    <n v="2021"/>
    <x v="0"/>
    <x v="1"/>
  </r>
  <r>
    <x v="6"/>
    <x v="1"/>
    <x v="1"/>
    <s v="Matin"/>
    <s v="BENFRID Kaddour"/>
    <n v="7"/>
    <m/>
    <n v="1"/>
    <m/>
    <m/>
    <n v="8"/>
    <n v="2021"/>
    <x v="0"/>
    <x v="1"/>
  </r>
  <r>
    <x v="6"/>
    <x v="0"/>
    <x v="5"/>
    <s v="Matin"/>
    <s v="KALIM Mohamed"/>
    <n v="6.5"/>
    <n v="0.5"/>
    <n v="1"/>
    <m/>
    <m/>
    <n v="8"/>
    <n v="2021"/>
    <x v="0"/>
    <x v="1"/>
  </r>
  <r>
    <x v="6"/>
    <x v="0"/>
    <x v="0"/>
    <s v="Matin"/>
    <s v="SENER Ismail"/>
    <n v="7"/>
    <n v="1"/>
    <m/>
    <m/>
    <m/>
    <n v="8"/>
    <n v="2021"/>
    <x v="0"/>
    <x v="1"/>
  </r>
  <r>
    <x v="6"/>
    <x v="1"/>
    <x v="3"/>
    <s v="Soir"/>
    <s v="NOHARET Christian"/>
    <n v="6"/>
    <n v="1.5"/>
    <n v="0.5"/>
    <m/>
    <m/>
    <n v="8"/>
    <n v="2021"/>
    <x v="0"/>
    <x v="1"/>
  </r>
  <r>
    <x v="6"/>
    <x v="1"/>
    <x v="2"/>
    <s v="Soir"/>
    <s v="FADDOUL Ismaïl"/>
    <n v="6"/>
    <m/>
    <n v="2"/>
    <m/>
    <m/>
    <n v="8"/>
    <n v="2021"/>
    <x v="0"/>
    <x v="1"/>
  </r>
  <r>
    <x v="6"/>
    <x v="1"/>
    <x v="1"/>
    <s v="Soir"/>
    <s v="BENYOUCEF Azedine"/>
    <n v="6"/>
    <n v="1"/>
    <n v="1"/>
    <m/>
    <m/>
    <n v="8"/>
    <n v="2021"/>
    <x v="0"/>
    <x v="1"/>
  </r>
  <r>
    <x v="6"/>
    <x v="1"/>
    <x v="2"/>
    <s v="Nuit"/>
    <s v="POY Germain"/>
    <n v="8"/>
    <m/>
    <m/>
    <m/>
    <m/>
    <n v="8"/>
    <n v="2021"/>
    <x v="0"/>
    <x v="1"/>
  </r>
  <r>
    <x v="6"/>
    <x v="1"/>
    <x v="1"/>
    <s v="Nuit"/>
    <s v="MOURIER Vincent"/>
    <n v="7"/>
    <n v="1"/>
    <m/>
    <m/>
    <m/>
    <n v="8"/>
    <n v="2021"/>
    <x v="0"/>
    <x v="1"/>
  </r>
  <r>
    <x v="7"/>
    <x v="0"/>
    <x v="5"/>
    <s v="Matin"/>
    <s v="KALIM Mohamed"/>
    <n v="6.75"/>
    <n v="1.25"/>
    <m/>
    <m/>
    <m/>
    <n v="8"/>
    <n v="2021"/>
    <x v="0"/>
    <x v="1"/>
  </r>
  <r>
    <x v="7"/>
    <x v="0"/>
    <x v="0"/>
    <s v="Matin"/>
    <s v="SENER Ismail"/>
    <n v="7.5"/>
    <n v="0.5"/>
    <m/>
    <m/>
    <m/>
    <n v="8"/>
    <n v="2021"/>
    <x v="0"/>
    <x v="1"/>
  </r>
  <r>
    <x v="7"/>
    <x v="1"/>
    <x v="3"/>
    <s v="Matin"/>
    <s v="BEILLONNET Boris"/>
    <n v="3"/>
    <n v="2.5"/>
    <n v="2.5"/>
    <m/>
    <m/>
    <n v="8"/>
    <n v="2021"/>
    <x v="0"/>
    <x v="1"/>
  </r>
  <r>
    <x v="7"/>
    <x v="1"/>
    <x v="2"/>
    <s v="Matin"/>
    <s v="BENMAMMAR Hakim"/>
    <n v="7"/>
    <m/>
    <n v="1"/>
    <m/>
    <m/>
    <n v="8"/>
    <n v="2021"/>
    <x v="0"/>
    <x v="1"/>
  </r>
  <r>
    <x v="7"/>
    <x v="1"/>
    <x v="4"/>
    <s v="Matin"/>
    <s v="LACHAT Anthony"/>
    <n v="7.5"/>
    <m/>
    <n v="0.5"/>
    <m/>
    <m/>
    <n v="8"/>
    <n v="2021"/>
    <x v="0"/>
    <x v="1"/>
  </r>
  <r>
    <x v="7"/>
    <x v="1"/>
    <x v="1"/>
    <s v="Soir"/>
    <s v="BENYOUCEF Azedine"/>
    <n v="5"/>
    <n v="1"/>
    <m/>
    <n v="2"/>
    <m/>
    <n v="8"/>
    <n v="2021"/>
    <x v="0"/>
    <x v="1"/>
  </r>
  <r>
    <x v="7"/>
    <x v="1"/>
    <x v="2"/>
    <s v="Nuit"/>
    <s v="POY Germain"/>
    <n v="8"/>
    <m/>
    <m/>
    <m/>
    <m/>
    <n v="8"/>
    <n v="2021"/>
    <x v="0"/>
    <x v="1"/>
  </r>
  <r>
    <x v="7"/>
    <x v="1"/>
    <x v="1"/>
    <s v="Nuit"/>
    <s v="MOURIER Vincent"/>
    <n v="7.5"/>
    <n v="0.5"/>
    <m/>
    <m/>
    <m/>
    <n v="8"/>
    <n v="2021"/>
    <x v="0"/>
    <x v="1"/>
  </r>
  <r>
    <x v="7"/>
    <x v="1"/>
    <x v="3"/>
    <s v="Soir"/>
    <s v="NOHARET Christian"/>
    <m/>
    <m/>
    <n v="8"/>
    <m/>
    <m/>
    <n v="8"/>
    <n v="2021"/>
    <x v="0"/>
    <x v="1"/>
  </r>
  <r>
    <x v="7"/>
    <x v="1"/>
    <x v="1"/>
    <s v="Matin"/>
    <s v="BENFRID Kaddour"/>
    <n v="4.5"/>
    <m/>
    <m/>
    <m/>
    <m/>
    <n v="4.5"/>
    <n v="2021"/>
    <x v="0"/>
    <x v="1"/>
  </r>
  <r>
    <x v="7"/>
    <x v="1"/>
    <x v="2"/>
    <s v="Soir"/>
    <s v="FADDOUL Ismaïl"/>
    <n v="6"/>
    <m/>
    <n v="2"/>
    <m/>
    <m/>
    <n v="8"/>
    <n v="2021"/>
    <x v="0"/>
    <x v="1"/>
  </r>
  <r>
    <x v="8"/>
    <x v="0"/>
    <x v="0"/>
    <s v="Matin"/>
    <s v="SENER Ismail"/>
    <n v="7.5"/>
    <n v="0.5"/>
    <m/>
    <m/>
    <m/>
    <n v="8"/>
    <n v="2021"/>
    <x v="0"/>
    <x v="1"/>
  </r>
  <r>
    <x v="8"/>
    <x v="0"/>
    <x v="5"/>
    <s v="Matin"/>
    <s v="KALIM Mohamed"/>
    <n v="7.5"/>
    <n v="0.5"/>
    <m/>
    <m/>
    <m/>
    <n v="8"/>
    <n v="2021"/>
    <x v="0"/>
    <x v="1"/>
  </r>
  <r>
    <x v="8"/>
    <x v="1"/>
    <x v="1"/>
    <s v="Matin"/>
    <s v="MOURIER Vincent"/>
    <n v="7.5"/>
    <n v="0.5"/>
    <m/>
    <m/>
    <m/>
    <n v="8"/>
    <n v="2021"/>
    <x v="0"/>
    <x v="1"/>
  </r>
  <r>
    <x v="8"/>
    <x v="1"/>
    <x v="1"/>
    <s v="Soir"/>
    <s v="BENYOUCEF Azedine"/>
    <n v="2.5"/>
    <m/>
    <m/>
    <n v="5.5"/>
    <m/>
    <n v="8"/>
    <n v="2021"/>
    <x v="0"/>
    <x v="1"/>
  </r>
  <r>
    <x v="8"/>
    <x v="1"/>
    <x v="4"/>
    <s v="Matin"/>
    <s v="LACHAT Anthony"/>
    <n v="2"/>
    <m/>
    <n v="1"/>
    <m/>
    <m/>
    <n v="3"/>
    <n v="2021"/>
    <x v="0"/>
    <x v="1"/>
  </r>
  <r>
    <x v="8"/>
    <x v="1"/>
    <x v="2"/>
    <s v="Matin"/>
    <s v="BENMAMMAR Hakim"/>
    <n v="3.5"/>
    <n v="4.5"/>
    <m/>
    <m/>
    <m/>
    <n v="8"/>
    <n v="2021"/>
    <x v="0"/>
    <x v="1"/>
  </r>
  <r>
    <x v="8"/>
    <x v="1"/>
    <x v="2"/>
    <s v="Soir"/>
    <s v="FADDOUL Ismaïl"/>
    <n v="2.5"/>
    <m/>
    <m/>
    <n v="5.5"/>
    <m/>
    <n v="8"/>
    <n v="2021"/>
    <x v="0"/>
    <x v="1"/>
  </r>
  <r>
    <x v="8"/>
    <x v="1"/>
    <x v="3"/>
    <s v="Matin"/>
    <s v="BEILLONNET Boris"/>
    <n v="3"/>
    <n v="3"/>
    <n v="1"/>
    <n v="1"/>
    <m/>
    <n v="8"/>
    <n v="2021"/>
    <x v="0"/>
    <x v="1"/>
  </r>
  <r>
    <x v="8"/>
    <x v="1"/>
    <x v="3"/>
    <s v="Soir"/>
    <s v="NOHARET Christian"/>
    <m/>
    <n v="2.5"/>
    <m/>
    <n v="5.5"/>
    <m/>
    <n v="8"/>
    <n v="2021"/>
    <x v="0"/>
    <x v="1"/>
  </r>
  <r>
    <x v="8"/>
    <x v="1"/>
    <x v="7"/>
    <s v="Matin"/>
    <s v="IBBARI Mouloud"/>
    <n v="7"/>
    <m/>
    <m/>
    <n v="1"/>
    <m/>
    <n v="8"/>
    <n v="2021"/>
    <x v="0"/>
    <x v="1"/>
  </r>
  <r>
    <x v="9"/>
    <x v="0"/>
    <x v="0"/>
    <s v="Matin"/>
    <s v="SENER Ismail"/>
    <n v="4"/>
    <m/>
    <n v="2"/>
    <n v="2"/>
    <m/>
    <n v="8"/>
    <n v="2021"/>
    <x v="0"/>
    <x v="2"/>
  </r>
  <r>
    <x v="9"/>
    <x v="1"/>
    <x v="7"/>
    <s v="Matin"/>
    <s v="IBBARI Mouloud"/>
    <n v="4.5"/>
    <n v="3"/>
    <n v="0.5"/>
    <m/>
    <m/>
    <n v="8"/>
    <n v="2021"/>
    <x v="0"/>
    <x v="2"/>
  </r>
  <r>
    <x v="9"/>
    <x v="1"/>
    <x v="1"/>
    <s v="Matin"/>
    <s v="BENYOUCEF Azedine"/>
    <n v="6"/>
    <n v="0"/>
    <m/>
    <n v="2"/>
    <m/>
    <n v="8"/>
    <n v="2021"/>
    <x v="0"/>
    <x v="2"/>
  </r>
  <r>
    <x v="9"/>
    <x v="1"/>
    <x v="2"/>
    <s v="Matin"/>
    <s v="FADDOUL Ismaïl"/>
    <n v="4.5"/>
    <m/>
    <n v="1.5"/>
    <n v="2"/>
    <m/>
    <n v="8"/>
    <n v="2021"/>
    <x v="0"/>
    <x v="2"/>
  </r>
  <r>
    <x v="9"/>
    <x v="1"/>
    <x v="3"/>
    <s v="Matin"/>
    <s v="NOHARET Christian"/>
    <n v="3.5"/>
    <n v="2"/>
    <n v="0.5"/>
    <n v="2"/>
    <m/>
    <n v="8"/>
    <n v="2021"/>
    <x v="0"/>
    <x v="2"/>
  </r>
  <r>
    <x v="9"/>
    <x v="1"/>
    <x v="4"/>
    <s v="Matin"/>
    <s v="MOTTET Fabien"/>
    <m/>
    <n v="4"/>
    <n v="0.5"/>
    <n v="3.5"/>
    <m/>
    <n v="8"/>
    <n v="2021"/>
    <x v="0"/>
    <x v="2"/>
  </r>
  <r>
    <x v="9"/>
    <x v="1"/>
    <x v="4"/>
    <s v="Nuit"/>
    <s v="LACHAT Anthony"/>
    <m/>
    <n v="7.5"/>
    <n v="0.5"/>
    <m/>
    <m/>
    <n v="8"/>
    <n v="2021"/>
    <x v="0"/>
    <x v="2"/>
  </r>
  <r>
    <x v="9"/>
    <x v="1"/>
    <x v="2"/>
    <s v="Nuit"/>
    <s v="BENMAMMAR Hakim"/>
    <n v="4.5"/>
    <n v="0.5"/>
    <n v="1"/>
    <n v="2"/>
    <m/>
    <n v="8"/>
    <n v="2021"/>
    <x v="0"/>
    <x v="2"/>
  </r>
  <r>
    <x v="9"/>
    <x v="1"/>
    <x v="3"/>
    <s v="Nuit"/>
    <s v="BEILLONNET Boris"/>
    <n v="4.5"/>
    <n v="0.5"/>
    <n v="3"/>
    <m/>
    <m/>
    <n v="8"/>
    <n v="2021"/>
    <x v="0"/>
    <x v="2"/>
  </r>
  <r>
    <x v="9"/>
    <x v="0"/>
    <x v="5"/>
    <s v="Soir"/>
    <s v="KALIM Mohamed"/>
    <n v="7"/>
    <n v="1"/>
    <m/>
    <m/>
    <m/>
    <n v="8"/>
    <n v="2021"/>
    <x v="0"/>
    <x v="2"/>
  </r>
  <r>
    <x v="9"/>
    <x v="1"/>
    <x v="1"/>
    <s v="Soir"/>
    <s v="MOURIER Vincent"/>
    <n v="6.5"/>
    <n v="1.5"/>
    <m/>
    <m/>
    <m/>
    <n v="8"/>
    <n v="2021"/>
    <x v="0"/>
    <x v="2"/>
  </r>
  <r>
    <x v="9"/>
    <x v="1"/>
    <x v="1"/>
    <s v="Nuit"/>
    <s v="BENFRID Kaddour"/>
    <n v="6.5"/>
    <n v="1.5"/>
    <m/>
    <m/>
    <m/>
    <n v="8"/>
    <n v="2021"/>
    <x v="0"/>
    <x v="2"/>
  </r>
  <r>
    <x v="10"/>
    <x v="0"/>
    <x v="0"/>
    <s v="Matin"/>
    <s v="SENER Ismail"/>
    <n v="7.5"/>
    <n v="0.5"/>
    <m/>
    <m/>
    <m/>
    <n v="8"/>
    <n v="2021"/>
    <x v="0"/>
    <x v="2"/>
  </r>
  <r>
    <x v="10"/>
    <x v="1"/>
    <x v="1"/>
    <s v="Matin"/>
    <s v="BENYOUCEF Azedine"/>
    <n v="6"/>
    <n v="1"/>
    <m/>
    <m/>
    <m/>
    <n v="7"/>
    <n v="2021"/>
    <x v="0"/>
    <x v="2"/>
  </r>
  <r>
    <x v="10"/>
    <x v="1"/>
    <x v="4"/>
    <s v="Matin"/>
    <s v="MOTTET Fabien"/>
    <n v="8"/>
    <m/>
    <m/>
    <m/>
    <m/>
    <n v="8"/>
    <n v="2021"/>
    <x v="0"/>
    <x v="2"/>
  </r>
  <r>
    <x v="10"/>
    <x v="1"/>
    <x v="2"/>
    <s v="Matin"/>
    <s v="FADDOUL Ismaïl"/>
    <n v="4"/>
    <m/>
    <n v="4"/>
    <m/>
    <m/>
    <n v="8"/>
    <n v="2021"/>
    <x v="0"/>
    <x v="2"/>
  </r>
  <r>
    <x v="10"/>
    <x v="1"/>
    <x v="7"/>
    <s v="Matin"/>
    <s v="IBBARI Mouloud"/>
    <n v="7"/>
    <n v="1"/>
    <m/>
    <m/>
    <m/>
    <n v="8"/>
    <n v="2021"/>
    <x v="0"/>
    <x v="2"/>
  </r>
  <r>
    <x v="10"/>
    <x v="1"/>
    <x v="3"/>
    <s v="Nuit"/>
    <s v="BEILLONNET Boris"/>
    <n v="7"/>
    <m/>
    <n v="1"/>
    <m/>
    <m/>
    <n v="8"/>
    <n v="2021"/>
    <x v="0"/>
    <x v="2"/>
  </r>
  <r>
    <x v="10"/>
    <x v="1"/>
    <x v="2"/>
    <s v="Nuit"/>
    <s v="BENMAMMAR Hakim"/>
    <n v="5.5"/>
    <n v="0.5"/>
    <m/>
    <n v="2"/>
    <m/>
    <n v="8"/>
    <n v="2021"/>
    <x v="0"/>
    <x v="2"/>
  </r>
  <r>
    <x v="10"/>
    <x v="1"/>
    <x v="4"/>
    <s v="Nuit"/>
    <s v="LACHAT Anthony"/>
    <n v="7.5"/>
    <m/>
    <n v="0.5"/>
    <m/>
    <m/>
    <n v="8"/>
    <n v="2021"/>
    <x v="0"/>
    <x v="2"/>
  </r>
  <r>
    <x v="10"/>
    <x v="1"/>
    <x v="1"/>
    <s v="Soir"/>
    <s v="MOURIER Vincent"/>
    <n v="7.5"/>
    <n v="0.5"/>
    <m/>
    <m/>
    <m/>
    <n v="8"/>
    <n v="2021"/>
    <x v="0"/>
    <x v="2"/>
  </r>
  <r>
    <x v="10"/>
    <x v="1"/>
    <x v="1"/>
    <s v="Nuit"/>
    <s v="BENFRID Kaddour"/>
    <n v="7"/>
    <n v="1"/>
    <m/>
    <m/>
    <m/>
    <n v="8"/>
    <n v="2021"/>
    <x v="0"/>
    <x v="2"/>
  </r>
  <r>
    <x v="10"/>
    <x v="0"/>
    <x v="5"/>
    <s v="Soir"/>
    <s v="KALIM Mohamed"/>
    <n v="7.5"/>
    <n v="0.5"/>
    <m/>
    <m/>
    <m/>
    <n v="8"/>
    <n v="2021"/>
    <x v="0"/>
    <x v="2"/>
  </r>
  <r>
    <x v="10"/>
    <x v="1"/>
    <x v="2"/>
    <s v="Soir"/>
    <s v="POY Germain"/>
    <m/>
    <n v="4"/>
    <m/>
    <m/>
    <m/>
    <n v="4"/>
    <n v="2021"/>
    <x v="0"/>
    <x v="2"/>
  </r>
  <r>
    <x v="10"/>
    <x v="1"/>
    <x v="6"/>
    <s v="Soir"/>
    <s v="POY Germain"/>
    <m/>
    <n v="4"/>
    <m/>
    <m/>
    <m/>
    <n v="4"/>
    <n v="2021"/>
    <x v="0"/>
    <x v="2"/>
  </r>
  <r>
    <x v="11"/>
    <x v="0"/>
    <x v="0"/>
    <s v="Matin"/>
    <s v="SENER Ismail"/>
    <n v="7.5"/>
    <n v="0.5"/>
    <m/>
    <m/>
    <m/>
    <n v="8"/>
    <n v="2021"/>
    <x v="0"/>
    <x v="2"/>
  </r>
  <r>
    <x v="11"/>
    <x v="1"/>
    <x v="7"/>
    <s v="Matin"/>
    <s v="IBBARI Mouloud"/>
    <n v="4.5"/>
    <n v="0.5"/>
    <n v="3"/>
    <m/>
    <m/>
    <n v="8"/>
    <n v="2021"/>
    <x v="0"/>
    <x v="2"/>
  </r>
  <r>
    <x v="11"/>
    <x v="1"/>
    <x v="1"/>
    <s v="Matin"/>
    <s v="BENYOUCEF Azedine"/>
    <n v="6.5"/>
    <n v="1.5"/>
    <m/>
    <m/>
    <m/>
    <n v="8"/>
    <n v="2021"/>
    <x v="0"/>
    <x v="2"/>
  </r>
  <r>
    <x v="11"/>
    <x v="1"/>
    <x v="4"/>
    <s v="Matin"/>
    <s v="MOTTET Fabien"/>
    <n v="8"/>
    <m/>
    <m/>
    <m/>
    <m/>
    <n v="8"/>
    <n v="2021"/>
    <x v="0"/>
    <x v="2"/>
  </r>
  <r>
    <x v="11"/>
    <x v="1"/>
    <x v="2"/>
    <s v="Matin"/>
    <s v="FADDOUL Ismaïl"/>
    <n v="3"/>
    <m/>
    <m/>
    <n v="5"/>
    <m/>
    <n v="8"/>
    <n v="2021"/>
    <x v="0"/>
    <x v="2"/>
  </r>
  <r>
    <x v="11"/>
    <x v="0"/>
    <x v="5"/>
    <s v="Soir"/>
    <s v="KALIM Mohamed"/>
    <n v="3.5"/>
    <m/>
    <m/>
    <m/>
    <m/>
    <n v="3.5"/>
    <n v="2021"/>
    <x v="0"/>
    <x v="2"/>
  </r>
  <r>
    <x v="11"/>
    <x v="1"/>
    <x v="1"/>
    <s v="Soir"/>
    <s v="MOURIER Vincent"/>
    <n v="5"/>
    <n v="3"/>
    <m/>
    <m/>
    <m/>
    <n v="8"/>
    <n v="2021"/>
    <x v="0"/>
    <x v="2"/>
  </r>
  <r>
    <x v="11"/>
    <x v="1"/>
    <x v="1"/>
    <s v="Nuit"/>
    <s v="BENFRID Kaddour"/>
    <n v="7.5"/>
    <m/>
    <n v="0.5"/>
    <m/>
    <m/>
    <n v="8"/>
    <n v="2021"/>
    <x v="0"/>
    <x v="2"/>
  </r>
  <r>
    <x v="11"/>
    <x v="1"/>
    <x v="4"/>
    <s v="Nuit"/>
    <s v="LACHAT Anthony"/>
    <n v="7.5"/>
    <m/>
    <n v="0.5"/>
    <m/>
    <m/>
    <n v="8"/>
    <n v="2021"/>
    <x v="0"/>
    <x v="2"/>
  </r>
  <r>
    <x v="11"/>
    <x v="1"/>
    <x v="2"/>
    <s v="Soir"/>
    <s v="POY Germain"/>
    <n v="5"/>
    <m/>
    <n v="1"/>
    <n v="2"/>
    <m/>
    <n v="8"/>
    <n v="2021"/>
    <x v="0"/>
    <x v="2"/>
  </r>
  <r>
    <x v="11"/>
    <x v="1"/>
    <x v="2"/>
    <s v="Nuit"/>
    <s v="BENMAMMAR Hakim"/>
    <n v="8"/>
    <m/>
    <m/>
    <m/>
    <m/>
    <n v="8"/>
    <n v="2021"/>
    <x v="0"/>
    <x v="2"/>
  </r>
  <r>
    <x v="11"/>
    <x v="1"/>
    <x v="3"/>
    <s v="Nuit"/>
    <s v="BEILLONNET Boris"/>
    <n v="4"/>
    <n v="3"/>
    <n v="1"/>
    <m/>
    <m/>
    <n v="8"/>
    <n v="2021"/>
    <x v="0"/>
    <x v="2"/>
  </r>
  <r>
    <x v="12"/>
    <x v="1"/>
    <x v="3"/>
    <s v="Nuit"/>
    <s v="BEILLONNET Boris"/>
    <n v="4.5"/>
    <n v="0.5"/>
    <n v="1"/>
    <m/>
    <m/>
    <n v="6"/>
    <n v="2021"/>
    <x v="0"/>
    <x v="2"/>
  </r>
  <r>
    <x v="12"/>
    <x v="1"/>
    <x v="2"/>
    <s v="Matin"/>
    <s v="FADDOUL Ismaïl"/>
    <n v="8"/>
    <m/>
    <m/>
    <m/>
    <m/>
    <n v="8"/>
    <n v="2021"/>
    <x v="0"/>
    <x v="2"/>
  </r>
  <r>
    <x v="12"/>
    <x v="1"/>
    <x v="2"/>
    <s v="Soir"/>
    <s v="POY Germain"/>
    <n v="8"/>
    <m/>
    <n v="0"/>
    <n v="0"/>
    <m/>
    <n v="8"/>
    <n v="2021"/>
    <x v="0"/>
    <x v="2"/>
  </r>
  <r>
    <x v="12"/>
    <x v="1"/>
    <x v="2"/>
    <s v="Nuit"/>
    <s v="BENMAMMAR Hakim"/>
    <n v="5.5"/>
    <n v="1.5"/>
    <m/>
    <m/>
    <m/>
    <n v="7"/>
    <n v="2021"/>
    <x v="0"/>
    <x v="2"/>
  </r>
  <r>
    <x v="12"/>
    <x v="1"/>
    <x v="4"/>
    <s v="Matin"/>
    <s v="MOTTET Fabien"/>
    <n v="8"/>
    <m/>
    <m/>
    <m/>
    <m/>
    <n v="8"/>
    <n v="2021"/>
    <x v="0"/>
    <x v="2"/>
  </r>
  <r>
    <x v="12"/>
    <x v="1"/>
    <x v="4"/>
    <s v="Nuit"/>
    <s v="LACHAT Anthony"/>
    <n v="7"/>
    <m/>
    <m/>
    <m/>
    <m/>
    <n v="7"/>
    <n v="2021"/>
    <x v="0"/>
    <x v="2"/>
  </r>
  <r>
    <x v="12"/>
    <x v="1"/>
    <x v="1"/>
    <s v="Matin"/>
    <s v="BENYOUCEF Azedine"/>
    <n v="7"/>
    <n v="1"/>
    <m/>
    <m/>
    <m/>
    <n v="8"/>
    <n v="2021"/>
    <x v="0"/>
    <x v="2"/>
  </r>
  <r>
    <x v="12"/>
    <x v="1"/>
    <x v="1"/>
    <s v="Soir"/>
    <s v="MOURIER Vincent"/>
    <n v="4.5"/>
    <n v="2.5"/>
    <n v="1"/>
    <m/>
    <m/>
    <n v="8"/>
    <n v="2021"/>
    <x v="0"/>
    <x v="2"/>
  </r>
  <r>
    <x v="12"/>
    <x v="1"/>
    <x v="1"/>
    <s v="Nuit"/>
    <s v="BENFRID Kaddour"/>
    <n v="6.5"/>
    <m/>
    <n v="0.5"/>
    <m/>
    <m/>
    <n v="7"/>
    <n v="2021"/>
    <x v="0"/>
    <x v="2"/>
  </r>
  <r>
    <x v="12"/>
    <x v="0"/>
    <x v="0"/>
    <s v="Matin"/>
    <s v="SENER Ismail"/>
    <n v="7.5"/>
    <n v="0.5"/>
    <m/>
    <m/>
    <m/>
    <n v="8"/>
    <n v="2021"/>
    <x v="0"/>
    <x v="2"/>
  </r>
  <r>
    <x v="13"/>
    <x v="1"/>
    <x v="6"/>
    <s v="Matin"/>
    <s v="MERABTI Madjid"/>
    <m/>
    <n v="7"/>
    <m/>
    <m/>
    <m/>
    <n v="7"/>
    <n v="2021"/>
    <x v="0"/>
    <x v="3"/>
  </r>
  <r>
    <x v="13"/>
    <x v="0"/>
    <x v="0"/>
    <s v="Matin"/>
    <s v="SENER Ismail"/>
    <n v="6.5"/>
    <n v="0.5"/>
    <m/>
    <m/>
    <m/>
    <n v="7"/>
    <n v="2021"/>
    <x v="0"/>
    <x v="3"/>
  </r>
  <r>
    <x v="13"/>
    <x v="0"/>
    <x v="5"/>
    <s v="Matin"/>
    <s v="IBBARI Mouloud"/>
    <n v="3.75"/>
    <n v="3.25"/>
    <m/>
    <m/>
    <m/>
    <n v="7"/>
    <n v="2021"/>
    <x v="0"/>
    <x v="3"/>
  </r>
  <r>
    <x v="13"/>
    <x v="0"/>
    <x v="5"/>
    <s v="Soir"/>
    <s v="KALIM Mohamed"/>
    <n v="7.25"/>
    <n v="0.75"/>
    <m/>
    <m/>
    <m/>
    <n v="8"/>
    <n v="2021"/>
    <x v="0"/>
    <x v="3"/>
  </r>
  <r>
    <x v="13"/>
    <x v="1"/>
    <x v="1"/>
    <s v="Matin"/>
    <s v="MOURIER Vincent"/>
    <n v="7"/>
    <m/>
    <m/>
    <m/>
    <m/>
    <n v="7"/>
    <n v="2021"/>
    <x v="0"/>
    <x v="3"/>
  </r>
  <r>
    <x v="13"/>
    <x v="1"/>
    <x v="1"/>
    <s v="Soir"/>
    <s v="BENYOUCEF Azedine"/>
    <n v="1.5"/>
    <n v="3.25"/>
    <n v="0.75"/>
    <n v="2.5"/>
    <m/>
    <n v="8"/>
    <n v="2021"/>
    <x v="0"/>
    <x v="3"/>
  </r>
  <r>
    <x v="13"/>
    <x v="1"/>
    <x v="4"/>
    <s v="Soir"/>
    <s v="LACHAT Anthony"/>
    <n v="5"/>
    <m/>
    <n v="0.5"/>
    <n v="2.5"/>
    <m/>
    <n v="8"/>
    <n v="2021"/>
    <x v="0"/>
    <x v="3"/>
  </r>
  <r>
    <x v="13"/>
    <x v="1"/>
    <x v="2"/>
    <s v="Soir"/>
    <s v="BENMAMMAR Hakim"/>
    <n v="7.5"/>
    <m/>
    <n v="0.5"/>
    <m/>
    <m/>
    <n v="8"/>
    <n v="2021"/>
    <x v="0"/>
    <x v="3"/>
  </r>
  <r>
    <x v="13"/>
    <x v="1"/>
    <x v="2"/>
    <s v="Nuit"/>
    <s v="FADDOUL Ismaïl"/>
    <n v="8"/>
    <m/>
    <m/>
    <m/>
    <m/>
    <n v="8"/>
    <n v="2021"/>
    <x v="0"/>
    <x v="3"/>
  </r>
  <r>
    <x v="13"/>
    <x v="1"/>
    <x v="3"/>
    <s v="Matin"/>
    <s v="NOHARET Christian"/>
    <n v="6.5"/>
    <m/>
    <n v="0.5"/>
    <m/>
    <m/>
    <n v="7"/>
    <n v="2021"/>
    <x v="0"/>
    <x v="3"/>
  </r>
  <r>
    <x v="13"/>
    <x v="1"/>
    <x v="3"/>
    <s v="Soir"/>
    <s v="BEILLONNET Boris"/>
    <n v="5"/>
    <n v="0.5"/>
    <n v="1"/>
    <n v="1.5"/>
    <m/>
    <n v="8"/>
    <n v="2021"/>
    <x v="0"/>
    <x v="3"/>
  </r>
  <r>
    <x v="14"/>
    <x v="0"/>
    <x v="0"/>
    <s v="Matin"/>
    <s v="SENER Ismail"/>
    <n v="7.5"/>
    <n v="0.5"/>
    <m/>
    <m/>
    <m/>
    <n v="8"/>
    <n v="2021"/>
    <x v="0"/>
    <x v="3"/>
  </r>
  <r>
    <x v="14"/>
    <x v="0"/>
    <x v="5"/>
    <s v="Matin"/>
    <s v="IBBARI Mouloud"/>
    <n v="4.5"/>
    <n v="3.5"/>
    <m/>
    <m/>
    <m/>
    <n v="8"/>
    <n v="2021"/>
    <x v="0"/>
    <x v="3"/>
  </r>
  <r>
    <x v="14"/>
    <x v="0"/>
    <x v="5"/>
    <s v="Soir"/>
    <s v="KALIM Mohamed"/>
    <n v="7.5"/>
    <n v="0.5"/>
    <m/>
    <m/>
    <m/>
    <n v="8"/>
    <n v="2021"/>
    <x v="0"/>
    <x v="3"/>
  </r>
  <r>
    <x v="14"/>
    <x v="1"/>
    <x v="1"/>
    <s v="Matin"/>
    <s v="MOURIER Vincent"/>
    <n v="8"/>
    <m/>
    <m/>
    <m/>
    <m/>
    <n v="8"/>
    <n v="2021"/>
    <x v="0"/>
    <x v="3"/>
  </r>
  <r>
    <x v="14"/>
    <x v="1"/>
    <x v="1"/>
    <s v="Soir"/>
    <s v="BENYOUCEF Azedine"/>
    <n v="7"/>
    <n v="1"/>
    <m/>
    <m/>
    <m/>
    <n v="8"/>
    <n v="2021"/>
    <x v="0"/>
    <x v="3"/>
  </r>
  <r>
    <x v="14"/>
    <x v="1"/>
    <x v="4"/>
    <s v="Matin"/>
    <s v="LACHAT Anthony"/>
    <n v="4.5"/>
    <m/>
    <n v="1.5"/>
    <n v="2"/>
    <m/>
    <n v="8"/>
    <n v="2021"/>
    <x v="0"/>
    <x v="3"/>
  </r>
  <r>
    <x v="14"/>
    <x v="1"/>
    <x v="2"/>
    <s v="Matin"/>
    <s v="POY Germain"/>
    <n v="6.5"/>
    <n v="0.5"/>
    <n v="1"/>
    <m/>
    <m/>
    <n v="8"/>
    <n v="2021"/>
    <x v="0"/>
    <x v="3"/>
  </r>
  <r>
    <x v="14"/>
    <x v="1"/>
    <x v="2"/>
    <s v="Soir"/>
    <s v="BENMAMMAR Hakim"/>
    <n v="7.5"/>
    <n v="0.5"/>
    <m/>
    <m/>
    <m/>
    <n v="8"/>
    <n v="2021"/>
    <x v="0"/>
    <x v="3"/>
  </r>
  <r>
    <x v="14"/>
    <x v="1"/>
    <x v="2"/>
    <s v="Nuit"/>
    <s v="FADDOUL Ismaïl"/>
    <n v="5.5"/>
    <n v="0.5"/>
    <m/>
    <n v="2"/>
    <m/>
    <n v="8"/>
    <n v="2021"/>
    <x v="0"/>
    <x v="3"/>
  </r>
  <r>
    <x v="14"/>
    <x v="1"/>
    <x v="3"/>
    <s v="Matin"/>
    <s v="NOHARET Christian"/>
    <n v="7.5"/>
    <m/>
    <n v="0.5"/>
    <m/>
    <m/>
    <n v="8"/>
    <n v="2021"/>
    <x v="0"/>
    <x v="3"/>
  </r>
  <r>
    <x v="14"/>
    <x v="1"/>
    <x v="3"/>
    <s v="Soir"/>
    <s v="BEILLONNET Boris"/>
    <n v="6.25"/>
    <n v="2"/>
    <n v="0.75"/>
    <m/>
    <m/>
    <n v="9"/>
    <n v="2021"/>
    <x v="0"/>
    <x v="3"/>
  </r>
  <r>
    <x v="15"/>
    <x v="1"/>
    <x v="2"/>
    <s v="Matin"/>
    <s v="POY Germain"/>
    <n v="7"/>
    <m/>
    <m/>
    <n v="1"/>
    <m/>
    <n v="8"/>
    <n v="2021"/>
    <x v="0"/>
    <x v="3"/>
  </r>
  <r>
    <x v="15"/>
    <x v="1"/>
    <x v="4"/>
    <s v="Matin"/>
    <s v="LACHAT Anthony"/>
    <n v="7.5"/>
    <m/>
    <n v="0.5"/>
    <m/>
    <m/>
    <n v="8"/>
    <n v="2021"/>
    <x v="0"/>
    <x v="3"/>
  </r>
  <r>
    <x v="15"/>
    <x v="0"/>
    <x v="0"/>
    <s v="Matin"/>
    <s v="SENER Ismail"/>
    <n v="7.5"/>
    <n v="0.5"/>
    <m/>
    <m/>
    <m/>
    <n v="8"/>
    <n v="2021"/>
    <x v="0"/>
    <x v="3"/>
  </r>
  <r>
    <x v="15"/>
    <x v="0"/>
    <x v="5"/>
    <s v="Matin"/>
    <s v="IBBARI Mouloud"/>
    <n v="3.5"/>
    <n v="4.5"/>
    <m/>
    <m/>
    <m/>
    <n v="8"/>
    <n v="2021"/>
    <x v="0"/>
    <x v="3"/>
  </r>
  <r>
    <x v="15"/>
    <x v="1"/>
    <x v="3"/>
    <s v="Matin"/>
    <s v="NOHARET Christian"/>
    <n v="6"/>
    <n v="2"/>
    <m/>
    <m/>
    <m/>
    <n v="8"/>
    <n v="2021"/>
    <x v="0"/>
    <x v="3"/>
  </r>
  <r>
    <x v="15"/>
    <x v="1"/>
    <x v="1"/>
    <s v="Matin"/>
    <s v="MOURIER Vincent"/>
    <n v="6"/>
    <n v="2"/>
    <m/>
    <m/>
    <m/>
    <n v="8"/>
    <n v="2021"/>
    <x v="0"/>
    <x v="3"/>
  </r>
  <r>
    <x v="15"/>
    <x v="1"/>
    <x v="3"/>
    <s v="Soir"/>
    <s v="BEILLONNET Boris"/>
    <n v="5.5"/>
    <m/>
    <n v="1.5"/>
    <m/>
    <m/>
    <n v="7"/>
    <n v="2021"/>
    <x v="0"/>
    <x v="3"/>
  </r>
  <r>
    <x v="15"/>
    <x v="1"/>
    <x v="2"/>
    <s v="Soir"/>
    <s v="BENMAMMAR Hakim"/>
    <n v="7"/>
    <n v="1"/>
    <m/>
    <m/>
    <m/>
    <n v="8"/>
    <n v="2021"/>
    <x v="0"/>
    <x v="3"/>
  </r>
  <r>
    <x v="15"/>
    <x v="1"/>
    <x v="2"/>
    <s v="Nuit"/>
    <s v="FADDOUL Ismaïl"/>
    <n v="5"/>
    <m/>
    <m/>
    <n v="3"/>
    <m/>
    <n v="8"/>
    <n v="2021"/>
    <x v="0"/>
    <x v="3"/>
  </r>
  <r>
    <x v="15"/>
    <x v="0"/>
    <x v="5"/>
    <s v="Soir"/>
    <s v="KALIM Mohamed"/>
    <m/>
    <n v="8"/>
    <m/>
    <m/>
    <m/>
    <n v="8"/>
    <n v="2021"/>
    <x v="0"/>
    <x v="3"/>
  </r>
  <r>
    <x v="16"/>
    <x v="0"/>
    <x v="0"/>
    <s v="Matin"/>
    <s v="SENER Ismail"/>
    <n v="7.5"/>
    <n v="0.5"/>
    <m/>
    <m/>
    <m/>
    <n v="8"/>
    <n v="2021"/>
    <x v="0"/>
    <x v="3"/>
  </r>
  <r>
    <x v="16"/>
    <x v="0"/>
    <x v="5"/>
    <s v="Matin"/>
    <s v="IBBARI Mouloud"/>
    <m/>
    <m/>
    <n v="0.5"/>
    <n v="5.5"/>
    <n v="2"/>
    <n v="8"/>
    <n v="2021"/>
    <x v="0"/>
    <x v="3"/>
  </r>
  <r>
    <x v="16"/>
    <x v="1"/>
    <x v="4"/>
    <s v="Matin"/>
    <s v="LACHAT Anthony"/>
    <n v="4.75"/>
    <n v="0.75"/>
    <n v="0.5"/>
    <m/>
    <m/>
    <n v="6"/>
    <n v="2021"/>
    <x v="0"/>
    <x v="3"/>
  </r>
  <r>
    <x v="16"/>
    <x v="1"/>
    <x v="3"/>
    <s v="Matin"/>
    <s v="NOHARET Christian"/>
    <n v="5"/>
    <n v="2.5"/>
    <n v="0.5"/>
    <m/>
    <m/>
    <n v="8"/>
    <n v="2021"/>
    <x v="0"/>
    <x v="3"/>
  </r>
  <r>
    <x v="16"/>
    <x v="1"/>
    <x v="1"/>
    <s v="Matin"/>
    <s v="MOURIER Vincent"/>
    <n v="6"/>
    <n v="2"/>
    <m/>
    <m/>
    <m/>
    <n v="8"/>
    <n v="2021"/>
    <x v="0"/>
    <x v="3"/>
  </r>
  <r>
    <x v="16"/>
    <x v="1"/>
    <x v="2"/>
    <s v="Matin"/>
    <s v="POY Germain"/>
    <n v="6"/>
    <n v="2"/>
    <m/>
    <m/>
    <m/>
    <n v="8"/>
    <n v="2021"/>
    <x v="0"/>
    <x v="3"/>
  </r>
  <r>
    <x v="16"/>
    <x v="1"/>
    <x v="3"/>
    <s v="Soir"/>
    <s v="BEILLONNET Boris"/>
    <n v="2.5"/>
    <m/>
    <n v="0.5"/>
    <n v="0.5"/>
    <m/>
    <n v="3.5"/>
    <n v="2021"/>
    <x v="0"/>
    <x v="3"/>
  </r>
  <r>
    <x v="16"/>
    <x v="1"/>
    <x v="2"/>
    <s v="Soir"/>
    <s v="BENMAMMAR Hakim"/>
    <n v="1.5"/>
    <n v="2.5"/>
    <m/>
    <m/>
    <m/>
    <n v="4"/>
    <n v="2021"/>
    <x v="0"/>
    <x v="3"/>
  </r>
  <r>
    <x v="16"/>
    <x v="1"/>
    <x v="2"/>
    <s v="Nuit"/>
    <s v="FADDOUL Ismaïl"/>
    <n v="8"/>
    <m/>
    <m/>
    <m/>
    <m/>
    <n v="8"/>
    <n v="2021"/>
    <x v="0"/>
    <x v="3"/>
  </r>
  <r>
    <x v="16"/>
    <x v="0"/>
    <x v="5"/>
    <s v="Soir"/>
    <s v="KALIM Mohamed"/>
    <n v="4"/>
    <m/>
    <m/>
    <n v="2"/>
    <m/>
    <n v="6"/>
    <n v="2021"/>
    <x v="0"/>
    <x v="3"/>
  </r>
  <r>
    <x v="17"/>
    <x v="0"/>
    <x v="0"/>
    <s v="Matin"/>
    <s v="SENER Ismail"/>
    <n v="6.5"/>
    <n v="0.5"/>
    <m/>
    <m/>
    <m/>
    <n v="7"/>
    <n v="2021"/>
    <x v="1"/>
    <x v="4"/>
  </r>
  <r>
    <x v="17"/>
    <x v="0"/>
    <x v="5"/>
    <s v="Matin"/>
    <s v="KALIM Mohamed"/>
    <m/>
    <m/>
    <n v="0"/>
    <n v="0"/>
    <n v="0"/>
    <n v="0"/>
    <n v="2021"/>
    <x v="1"/>
    <x v="4"/>
  </r>
  <r>
    <x v="17"/>
    <x v="1"/>
    <x v="1"/>
    <s v="Matin"/>
    <s v="BENYOUCEF Azedine"/>
    <n v="6"/>
    <n v="0.5"/>
    <n v="0.5"/>
    <m/>
    <m/>
    <n v="7"/>
    <n v="2021"/>
    <x v="1"/>
    <x v="4"/>
  </r>
  <r>
    <x v="17"/>
    <x v="1"/>
    <x v="2"/>
    <s v="Matin"/>
    <s v="BENMAMMAR Hakim"/>
    <n v="6.5"/>
    <m/>
    <n v="0.5"/>
    <m/>
    <m/>
    <n v="7"/>
    <n v="2021"/>
    <x v="1"/>
    <x v="4"/>
  </r>
  <r>
    <x v="17"/>
    <x v="1"/>
    <x v="3"/>
    <s v="Matin"/>
    <s v="BEILLONNET Boris"/>
    <n v="3.25"/>
    <m/>
    <n v="0.5"/>
    <m/>
    <m/>
    <n v="3.75"/>
    <n v="2021"/>
    <x v="1"/>
    <x v="4"/>
  </r>
  <r>
    <x v="17"/>
    <x v="1"/>
    <x v="3"/>
    <s v="Soir"/>
    <s v="NOHARET Christian"/>
    <n v="7.5"/>
    <m/>
    <n v="0.5"/>
    <m/>
    <m/>
    <n v="8"/>
    <n v="2021"/>
    <x v="1"/>
    <x v="4"/>
  </r>
  <r>
    <x v="17"/>
    <x v="1"/>
    <x v="1"/>
    <s v="Nuit"/>
    <s v="MOURIER Vincent"/>
    <n v="6"/>
    <n v="2"/>
    <m/>
    <m/>
    <m/>
    <n v="8"/>
    <n v="2021"/>
    <x v="1"/>
    <x v="4"/>
  </r>
  <r>
    <x v="17"/>
    <x v="1"/>
    <x v="2"/>
    <s v="Soir"/>
    <s v="FADDOUL Ismaïl"/>
    <n v="8"/>
    <m/>
    <m/>
    <m/>
    <m/>
    <n v="8"/>
    <n v="2021"/>
    <x v="1"/>
    <x v="4"/>
  </r>
  <r>
    <x v="17"/>
    <x v="1"/>
    <x v="2"/>
    <s v="Nuit"/>
    <s v="POY Germain"/>
    <n v="7"/>
    <n v="1"/>
    <m/>
    <m/>
    <m/>
    <n v="8"/>
    <n v="2021"/>
    <x v="1"/>
    <x v="4"/>
  </r>
  <r>
    <x v="17"/>
    <x v="0"/>
    <x v="5"/>
    <s v="Soir"/>
    <s v="IBBARI Mouloud"/>
    <n v="7"/>
    <m/>
    <n v="1"/>
    <m/>
    <m/>
    <n v="8"/>
    <n v="2021"/>
    <x v="1"/>
    <x v="4"/>
  </r>
  <r>
    <x v="18"/>
    <x v="0"/>
    <x v="0"/>
    <s v="Matin"/>
    <s v="SENER Ismail"/>
    <n v="7.5"/>
    <n v="0.5"/>
    <m/>
    <m/>
    <m/>
    <n v="8"/>
    <n v="2021"/>
    <x v="1"/>
    <x v="4"/>
  </r>
  <r>
    <x v="18"/>
    <x v="0"/>
    <x v="5"/>
    <s v="Matin"/>
    <s v="KALIM Mohamed"/>
    <n v="3"/>
    <m/>
    <m/>
    <n v="5"/>
    <m/>
    <n v="8"/>
    <n v="2021"/>
    <x v="1"/>
    <x v="4"/>
  </r>
  <r>
    <x v="18"/>
    <x v="1"/>
    <x v="1"/>
    <s v="Matin"/>
    <s v="BENYOUCEF Azedine"/>
    <n v="6.5"/>
    <n v="1"/>
    <n v="0.5"/>
    <m/>
    <m/>
    <n v="8"/>
    <n v="2021"/>
    <x v="1"/>
    <x v="4"/>
  </r>
  <r>
    <x v="18"/>
    <x v="1"/>
    <x v="4"/>
    <s v="Matin"/>
    <s v="LACHAT Anthony"/>
    <n v="7"/>
    <m/>
    <n v="1"/>
    <m/>
    <m/>
    <n v="8"/>
    <n v="2021"/>
    <x v="1"/>
    <x v="4"/>
  </r>
  <r>
    <x v="18"/>
    <x v="1"/>
    <x v="2"/>
    <s v="Matin"/>
    <s v="BENMAMMAR Hakim"/>
    <n v="6"/>
    <m/>
    <n v="1"/>
    <n v="1"/>
    <m/>
    <n v="8"/>
    <n v="2021"/>
    <x v="1"/>
    <x v="4"/>
  </r>
  <r>
    <x v="18"/>
    <x v="1"/>
    <x v="2"/>
    <s v="Soir"/>
    <s v="FADDOUL Ismaïl"/>
    <n v="8"/>
    <m/>
    <m/>
    <m/>
    <m/>
    <n v="8"/>
    <n v="2021"/>
    <x v="1"/>
    <x v="4"/>
  </r>
  <r>
    <x v="18"/>
    <x v="1"/>
    <x v="2"/>
    <s v="Nuit"/>
    <s v="POY Germain"/>
    <n v="8"/>
    <m/>
    <m/>
    <m/>
    <m/>
    <n v="8"/>
    <n v="2021"/>
    <x v="1"/>
    <x v="4"/>
  </r>
  <r>
    <x v="18"/>
    <x v="1"/>
    <x v="1"/>
    <s v="Nuit"/>
    <s v="MOURIER Vincent"/>
    <n v="7"/>
    <n v="1"/>
    <m/>
    <m/>
    <m/>
    <n v="8"/>
    <n v="2021"/>
    <x v="1"/>
    <x v="4"/>
  </r>
  <r>
    <x v="18"/>
    <x v="0"/>
    <x v="5"/>
    <s v="Soir"/>
    <s v="IBBARI Mouloud"/>
    <n v="4"/>
    <n v="1"/>
    <n v="3"/>
    <m/>
    <m/>
    <n v="8"/>
    <n v="2021"/>
    <x v="1"/>
    <x v="4"/>
  </r>
  <r>
    <x v="19"/>
    <x v="0"/>
    <x v="0"/>
    <s v="Matin"/>
    <s v="SENER Ismail"/>
    <n v="7.5"/>
    <n v="0.5"/>
    <m/>
    <m/>
    <m/>
    <n v="8"/>
    <n v="2021"/>
    <x v="1"/>
    <x v="4"/>
  </r>
  <r>
    <x v="19"/>
    <x v="1"/>
    <x v="1"/>
    <s v="Matin"/>
    <s v="BENYOUCEF Azedine"/>
    <n v="7"/>
    <n v="0.5"/>
    <n v="0.5"/>
    <m/>
    <m/>
    <n v="8"/>
    <n v="2021"/>
    <x v="1"/>
    <x v="4"/>
  </r>
  <r>
    <x v="19"/>
    <x v="1"/>
    <x v="2"/>
    <s v="Matin"/>
    <s v="BENMAMMAR Hakim"/>
    <n v="7"/>
    <n v="0.5"/>
    <n v="0.5"/>
    <m/>
    <m/>
    <n v="8"/>
    <n v="2021"/>
    <x v="1"/>
    <x v="4"/>
  </r>
  <r>
    <x v="19"/>
    <x v="1"/>
    <x v="2"/>
    <s v="Soir"/>
    <s v="FADDOUL Ismaïl"/>
    <n v="8"/>
    <m/>
    <m/>
    <m/>
    <m/>
    <n v="8"/>
    <n v="2021"/>
    <x v="1"/>
    <x v="4"/>
  </r>
  <r>
    <x v="19"/>
    <x v="1"/>
    <x v="2"/>
    <s v="Nuit"/>
    <s v="POY Germain"/>
    <n v="7.5"/>
    <m/>
    <m/>
    <m/>
    <m/>
    <n v="7.5"/>
    <n v="2021"/>
    <x v="1"/>
    <x v="4"/>
  </r>
  <r>
    <x v="19"/>
    <x v="1"/>
    <x v="7"/>
    <s v="Soir"/>
    <s v="IBBARI Mouloud"/>
    <n v="5"/>
    <n v="3"/>
    <m/>
    <m/>
    <m/>
    <n v="8"/>
    <n v="2021"/>
    <x v="1"/>
    <x v="4"/>
  </r>
  <r>
    <x v="19"/>
    <x v="1"/>
    <x v="1"/>
    <s v="Nuit"/>
    <s v="MOURIER Vincent"/>
    <n v="7"/>
    <n v="1"/>
    <m/>
    <m/>
    <m/>
    <n v="8"/>
    <n v="2021"/>
    <x v="1"/>
    <x v="4"/>
  </r>
  <r>
    <x v="19"/>
    <x v="1"/>
    <x v="3"/>
    <s v="Soir"/>
    <s v="NOHARET Christian"/>
    <n v="7"/>
    <m/>
    <n v="1"/>
    <m/>
    <m/>
    <n v="8"/>
    <n v="2021"/>
    <x v="1"/>
    <x v="4"/>
  </r>
  <r>
    <x v="19"/>
    <x v="0"/>
    <x v="5"/>
    <s v="Matin"/>
    <s v="KALIM Mohamed"/>
    <m/>
    <m/>
    <m/>
    <n v="8"/>
    <m/>
    <n v="8"/>
    <n v="2021"/>
    <x v="1"/>
    <x v="4"/>
  </r>
  <r>
    <x v="20"/>
    <x v="1"/>
    <x v="1"/>
    <s v="Matin"/>
    <s v="BENYOUCEF Azedine"/>
    <n v="1"/>
    <n v="2"/>
    <n v="0"/>
    <n v="2"/>
    <n v="0"/>
    <n v="5"/>
    <n v="2021"/>
    <x v="1"/>
    <x v="4"/>
  </r>
  <r>
    <x v="20"/>
    <x v="1"/>
    <x v="4"/>
    <s v="Matin"/>
    <s v="LACHAT Anthony"/>
    <n v="5"/>
    <n v="0"/>
    <n v="1.5"/>
    <n v="0"/>
    <n v="0"/>
    <n v="6.5"/>
    <n v="2021"/>
    <x v="1"/>
    <x v="4"/>
  </r>
  <r>
    <x v="20"/>
    <x v="1"/>
    <x v="2"/>
    <s v="Matin"/>
    <s v="BENMAMMAR Hakim"/>
    <n v="5"/>
    <n v="0"/>
    <n v="0"/>
    <n v="1"/>
    <n v="0"/>
    <n v="6"/>
    <n v="2021"/>
    <x v="1"/>
    <x v="4"/>
  </r>
  <r>
    <x v="20"/>
    <x v="1"/>
    <x v="3"/>
    <s v="Matin"/>
    <s v="BEILLONNET Boris"/>
    <n v="1"/>
    <n v="0.5"/>
    <n v="0"/>
    <n v="3.5"/>
    <n v="0"/>
    <n v="5"/>
    <n v="2021"/>
    <x v="1"/>
    <x v="4"/>
  </r>
  <r>
    <x v="20"/>
    <x v="1"/>
    <x v="3"/>
    <s v="Soir"/>
    <s v="NOHARET Christian"/>
    <n v="4"/>
    <n v="1.5"/>
    <n v="0"/>
    <n v="0"/>
    <n v="0"/>
    <n v="5.5"/>
    <n v="2021"/>
    <x v="1"/>
    <x v="4"/>
  </r>
  <r>
    <x v="20"/>
    <x v="1"/>
    <x v="2"/>
    <s v="Soir"/>
    <s v="FADDOUL Ismaïl"/>
    <n v="5.5"/>
    <n v="0"/>
    <n v="0"/>
    <n v="0"/>
    <n v="0"/>
    <n v="5.5"/>
    <n v="2021"/>
    <x v="1"/>
    <x v="4"/>
  </r>
  <r>
    <x v="20"/>
    <x v="1"/>
    <x v="2"/>
    <s v="Nuit"/>
    <s v="POY Germain"/>
    <n v="8"/>
    <n v="0"/>
    <n v="0"/>
    <n v="0"/>
    <n v="0"/>
    <n v="8"/>
    <n v="2021"/>
    <x v="1"/>
    <x v="4"/>
  </r>
  <r>
    <x v="20"/>
    <x v="1"/>
    <x v="1"/>
    <s v="Nuit"/>
    <s v="MOURIER Vincent"/>
    <n v="7"/>
    <n v="1"/>
    <n v="0"/>
    <n v="0"/>
    <n v="0"/>
    <n v="8"/>
    <n v="2021"/>
    <x v="1"/>
    <x v="4"/>
  </r>
  <r>
    <x v="20"/>
    <x v="0"/>
    <x v="0"/>
    <s v="Matin"/>
    <s v="SENER Ismail"/>
    <n v="5.5"/>
    <n v="0"/>
    <n v="0"/>
    <n v="2.5"/>
    <n v="0"/>
    <n v="8"/>
    <n v="2021"/>
    <x v="1"/>
    <x v="4"/>
  </r>
  <r>
    <x v="21"/>
    <x v="0"/>
    <x v="0"/>
    <s v="Matin"/>
    <s v="SENER Ismail"/>
    <n v="7.5"/>
    <n v="0.5"/>
    <n v="0"/>
    <n v="0"/>
    <n v="0"/>
    <n v="8"/>
    <n v="2021"/>
    <x v="1"/>
    <x v="4"/>
  </r>
  <r>
    <x v="21"/>
    <x v="1"/>
    <x v="1"/>
    <s v="Matin"/>
    <s v="BENYOUCEF Azedine"/>
    <n v="7"/>
    <n v="0.5"/>
    <n v="0.5"/>
    <n v="0"/>
    <n v="0"/>
    <n v="8"/>
    <n v="2021"/>
    <x v="1"/>
    <x v="4"/>
  </r>
  <r>
    <x v="21"/>
    <x v="1"/>
    <x v="1"/>
    <s v="Nuit"/>
    <s v="MOURIER Vincent"/>
    <n v="6"/>
    <n v="1"/>
    <n v="0"/>
    <n v="0"/>
    <n v="0"/>
    <n v="7"/>
    <n v="2021"/>
    <x v="1"/>
    <x v="4"/>
  </r>
  <r>
    <x v="21"/>
    <x v="1"/>
    <x v="3"/>
    <s v="Matin"/>
    <s v="BEILLONNET Boris"/>
    <n v="0"/>
    <n v="0"/>
    <n v="0"/>
    <n v="8"/>
    <n v="0"/>
    <n v="8"/>
    <n v="2021"/>
    <x v="1"/>
    <x v="4"/>
  </r>
  <r>
    <x v="21"/>
    <x v="1"/>
    <x v="3"/>
    <s v="Soir"/>
    <s v="NOHARET Christian"/>
    <n v="6.5"/>
    <n v="0"/>
    <n v="0.5"/>
    <n v="0"/>
    <n v="0"/>
    <n v="7"/>
    <n v="2021"/>
    <x v="1"/>
    <x v="4"/>
  </r>
  <r>
    <x v="21"/>
    <x v="1"/>
    <x v="2"/>
    <s v="Matin"/>
    <s v="BENMAMMAR Hakim"/>
    <n v="8"/>
    <n v="0"/>
    <n v="0"/>
    <n v="0"/>
    <n v="0"/>
    <n v="8"/>
    <n v="2021"/>
    <x v="1"/>
    <x v="4"/>
  </r>
  <r>
    <x v="21"/>
    <x v="1"/>
    <x v="1"/>
    <s v="Soir"/>
    <s v="FADDOUL Ismaïl"/>
    <n v="7"/>
    <n v="0"/>
    <n v="0"/>
    <n v="0"/>
    <n v="0"/>
    <n v="7"/>
    <n v="2021"/>
    <x v="1"/>
    <x v="4"/>
  </r>
  <r>
    <x v="21"/>
    <x v="1"/>
    <x v="2"/>
    <s v="Nuit"/>
    <s v="POY Germain"/>
    <n v="7"/>
    <n v="0"/>
    <n v="0"/>
    <n v="0"/>
    <n v="0"/>
    <n v="7"/>
    <n v="2021"/>
    <x v="1"/>
    <x v="4"/>
  </r>
  <r>
    <x v="21"/>
    <x v="1"/>
    <x v="4"/>
    <s v="Matin"/>
    <s v="LACHAT Anthony"/>
    <n v="1.5"/>
    <n v="0"/>
    <n v="0"/>
    <n v="0"/>
    <n v="0"/>
    <n v="1.5"/>
    <n v="2021"/>
    <x v="1"/>
    <x v="4"/>
  </r>
  <r>
    <x v="22"/>
    <x v="1"/>
    <x v="2"/>
    <s v="Nuit"/>
    <s v="BENMAMMAR Hakim"/>
    <n v="7"/>
    <n v="0"/>
    <n v="1"/>
    <n v="0"/>
    <n v="0"/>
    <n v="8"/>
    <n v="2021"/>
    <x v="1"/>
    <x v="5"/>
  </r>
  <r>
    <x v="22"/>
    <x v="1"/>
    <x v="3"/>
    <s v="Nuit"/>
    <s v="BEILLONNET Boris"/>
    <n v="6"/>
    <n v="1"/>
    <n v="1"/>
    <n v="0"/>
    <n v="0"/>
    <n v="8"/>
    <n v="2021"/>
    <x v="1"/>
    <x v="5"/>
  </r>
  <r>
    <x v="22"/>
    <x v="1"/>
    <x v="6"/>
    <s v="Nuit"/>
    <s v="LACHAT Anthony"/>
    <n v="0"/>
    <n v="0"/>
    <n v="0"/>
    <n v="8"/>
    <n v="0"/>
    <n v="8"/>
    <n v="2021"/>
    <x v="1"/>
    <x v="5"/>
  </r>
  <r>
    <x v="23"/>
    <x v="0"/>
    <x v="0"/>
    <s v="Matin"/>
    <s v="SENER Ismail"/>
    <n v="7.5"/>
    <n v="0.5"/>
    <n v="0"/>
    <n v="0"/>
    <n v="0"/>
    <n v="8"/>
    <n v="2021"/>
    <x v="1"/>
    <x v="5"/>
  </r>
  <r>
    <x v="23"/>
    <x v="0"/>
    <x v="5"/>
    <s v="Matin"/>
    <s v="IBBARI Mouloud"/>
    <n v="6"/>
    <n v="0"/>
    <n v="1"/>
    <n v="1"/>
    <n v="0"/>
    <n v="8"/>
    <n v="2021"/>
    <x v="1"/>
    <x v="5"/>
  </r>
  <r>
    <x v="23"/>
    <x v="1"/>
    <x v="6"/>
    <s v="Matin"/>
    <s v="FADDOUL Ismaïl"/>
    <n v="4"/>
    <n v="3"/>
    <n v="0"/>
    <n v="1"/>
    <n v="0"/>
    <n v="8"/>
    <n v="2021"/>
    <x v="1"/>
    <x v="5"/>
  </r>
  <r>
    <x v="23"/>
    <x v="0"/>
    <x v="5"/>
    <s v="Soir"/>
    <s v="KALIM Mohamed"/>
    <n v="7"/>
    <n v="1"/>
    <n v="0"/>
    <n v="0"/>
    <n v="0"/>
    <n v="8"/>
    <n v="2021"/>
    <x v="1"/>
    <x v="5"/>
  </r>
  <r>
    <x v="23"/>
    <x v="1"/>
    <x v="3"/>
    <s v="Soir"/>
    <s v="NOHARET Christian"/>
    <n v="6.5"/>
    <n v="1"/>
    <n v="0"/>
    <n v="0.5"/>
    <n v="0"/>
    <n v="8"/>
    <n v="2021"/>
    <x v="1"/>
    <x v="5"/>
  </r>
  <r>
    <x v="23"/>
    <x v="1"/>
    <x v="2"/>
    <s v="Nuit"/>
    <s v="BENMAMMAR Hakim"/>
    <n v="8"/>
    <n v="0"/>
    <n v="0"/>
    <n v="0"/>
    <n v="0"/>
    <n v="8"/>
    <n v="2021"/>
    <x v="1"/>
    <x v="5"/>
  </r>
  <r>
    <x v="23"/>
    <x v="1"/>
    <x v="3"/>
    <s v="Nuit"/>
    <s v="BEILLONNET Boris"/>
    <n v="3"/>
    <n v="4"/>
    <n v="1"/>
    <n v="0"/>
    <n v="0"/>
    <n v="8"/>
    <n v="2021"/>
    <x v="1"/>
    <x v="5"/>
  </r>
  <r>
    <x v="24"/>
    <x v="0"/>
    <x v="0"/>
    <s v="Matin"/>
    <s v="SENER Ismail"/>
    <n v="7.5"/>
    <n v="0.5"/>
    <n v="0"/>
    <n v="0"/>
    <n v="0"/>
    <n v="8"/>
    <n v="2021"/>
    <x v="1"/>
    <x v="5"/>
  </r>
  <r>
    <x v="24"/>
    <x v="1"/>
    <x v="7"/>
    <s v="Matin"/>
    <s v="FADDOUL Ismaïl"/>
    <n v="6"/>
    <n v="0"/>
    <n v="2"/>
    <n v="0"/>
    <n v="0"/>
    <n v="8"/>
    <n v="2021"/>
    <x v="1"/>
    <x v="5"/>
  </r>
  <r>
    <x v="24"/>
    <x v="1"/>
    <x v="3"/>
    <s v="Matin"/>
    <s v="NOHARET Christian"/>
    <n v="4"/>
    <n v="4"/>
    <n v="0"/>
    <n v="0"/>
    <n v="0"/>
    <n v="8"/>
    <n v="2021"/>
    <x v="1"/>
    <x v="5"/>
  </r>
  <r>
    <x v="24"/>
    <x v="1"/>
    <x v="6"/>
    <s v="Nuit"/>
    <s v="LACHAT Anthony"/>
    <n v="7.5"/>
    <n v="0"/>
    <n v="0.5"/>
    <n v="0"/>
    <n v="0"/>
    <n v="8"/>
    <n v="2021"/>
    <x v="1"/>
    <x v="5"/>
  </r>
  <r>
    <x v="24"/>
    <x v="0"/>
    <x v="5"/>
    <s v="Soir"/>
    <s v="KALIM Mohamed"/>
    <n v="8"/>
    <n v="0"/>
    <n v="0"/>
    <n v="0"/>
    <n v="0"/>
    <n v="8"/>
    <n v="2021"/>
    <x v="1"/>
    <x v="5"/>
  </r>
  <r>
    <x v="24"/>
    <x v="1"/>
    <x v="2"/>
    <s v="Soir"/>
    <s v="POY Germain"/>
    <n v="7.5"/>
    <n v="0.5"/>
    <n v="0"/>
    <n v="0"/>
    <n v="0"/>
    <n v="8"/>
    <n v="2021"/>
    <x v="1"/>
    <x v="5"/>
  </r>
  <r>
    <x v="24"/>
    <x v="1"/>
    <x v="2"/>
    <s v="Nuit"/>
    <s v="BENMAMMAR Hakim"/>
    <n v="8"/>
    <n v="0"/>
    <n v="0"/>
    <n v="0"/>
    <n v="0"/>
    <n v="8"/>
    <n v="2021"/>
    <x v="1"/>
    <x v="5"/>
  </r>
  <r>
    <x v="24"/>
    <x v="1"/>
    <x v="3"/>
    <s v="Nuit"/>
    <s v="BEILLONNET Boris"/>
    <n v="2.75"/>
    <n v="4.25"/>
    <n v="0.5"/>
    <n v="0.5"/>
    <n v="0"/>
    <n v="8"/>
    <n v="2021"/>
    <x v="1"/>
    <x v="5"/>
  </r>
  <r>
    <x v="25"/>
    <x v="1"/>
    <x v="6"/>
    <s v="Matin"/>
    <s v="FADDOUL Ismaïl"/>
    <n v="8"/>
    <n v="0"/>
    <n v="0"/>
    <n v="0"/>
    <n v="0"/>
    <n v="8"/>
    <n v="2021"/>
    <x v="1"/>
    <x v="5"/>
  </r>
  <r>
    <x v="25"/>
    <x v="0"/>
    <x v="0"/>
    <s v="Matin"/>
    <s v="SENER Ismail"/>
    <n v="7.5"/>
    <n v="0.5"/>
    <n v="0"/>
    <n v="0"/>
    <n v="0"/>
    <n v="8"/>
    <n v="2021"/>
    <x v="1"/>
    <x v="5"/>
  </r>
  <r>
    <x v="25"/>
    <x v="1"/>
    <x v="3"/>
    <s v="Matin"/>
    <s v="NOHARET Christian"/>
    <n v="6"/>
    <n v="1.5"/>
    <n v="0.5"/>
    <n v="0"/>
    <n v="0"/>
    <n v="8"/>
    <n v="2021"/>
    <x v="1"/>
    <x v="5"/>
  </r>
  <r>
    <x v="25"/>
    <x v="1"/>
    <x v="6"/>
    <s v="Nuit"/>
    <s v="BENFRID Kaddour"/>
    <n v="6.5"/>
    <n v="1.5"/>
    <n v="0"/>
    <n v="0"/>
    <n v="0"/>
    <n v="8"/>
    <n v="2021"/>
    <x v="1"/>
    <x v="5"/>
  </r>
  <r>
    <x v="25"/>
    <x v="0"/>
    <x v="5"/>
    <s v="Soir"/>
    <s v="KALIM Mohamed"/>
    <n v="8"/>
    <n v="0"/>
    <n v="0"/>
    <n v="0"/>
    <n v="0"/>
    <n v="8"/>
    <n v="2021"/>
    <x v="1"/>
    <x v="5"/>
  </r>
  <r>
    <x v="25"/>
    <x v="1"/>
    <x v="4"/>
    <s v="Nuit"/>
    <s v="LACHAT Anthony"/>
    <n v="6"/>
    <n v="1.5"/>
    <n v="0.5"/>
    <n v="0"/>
    <n v="0"/>
    <n v="8"/>
    <n v="2021"/>
    <x v="1"/>
    <x v="5"/>
  </r>
  <r>
    <x v="25"/>
    <x v="1"/>
    <x v="2"/>
    <s v="Soir"/>
    <s v="POY Germain"/>
    <n v="8"/>
    <n v="0"/>
    <n v="0"/>
    <n v="0"/>
    <n v="0"/>
    <n v="8"/>
    <n v="2021"/>
    <x v="1"/>
    <x v="5"/>
  </r>
  <r>
    <x v="25"/>
    <x v="1"/>
    <x v="2"/>
    <s v="Nuit"/>
    <s v="BENMAMMAR Hakim"/>
    <n v="7.5"/>
    <n v="0"/>
    <n v="0.5"/>
    <n v="0"/>
    <n v="0"/>
    <n v="8"/>
    <n v="2021"/>
    <x v="1"/>
    <x v="5"/>
  </r>
  <r>
    <x v="25"/>
    <x v="1"/>
    <x v="3"/>
    <s v="Nuit"/>
    <s v="BEILLONNET Boris"/>
    <n v="6"/>
    <n v="1.5"/>
    <n v="0.5"/>
    <n v="0"/>
    <n v="0"/>
    <n v="8"/>
    <n v="2021"/>
    <x v="1"/>
    <x v="5"/>
  </r>
  <r>
    <x v="26"/>
    <x v="0"/>
    <x v="0"/>
    <s v="Matin"/>
    <s v="SENER Ismail"/>
    <n v="7.5"/>
    <n v="0.5"/>
    <n v="0"/>
    <n v="0"/>
    <n v="0"/>
    <n v="8"/>
    <n v="2021"/>
    <x v="1"/>
    <x v="5"/>
  </r>
  <r>
    <x v="26"/>
    <x v="1"/>
    <x v="6"/>
    <s v="Matin"/>
    <s v="FADDOUL Ismaïl"/>
    <n v="6.5"/>
    <n v="1.5"/>
    <n v="0"/>
    <n v="0"/>
    <n v="0"/>
    <n v="8"/>
    <n v="2021"/>
    <x v="1"/>
    <x v="5"/>
  </r>
  <r>
    <x v="26"/>
    <x v="0"/>
    <x v="5"/>
    <s v="Matin"/>
    <s v="KALIM Mohamed"/>
    <n v="7"/>
    <n v="0"/>
    <n v="0"/>
    <n v="0"/>
    <n v="0"/>
    <n v="7"/>
    <n v="2021"/>
    <x v="1"/>
    <x v="5"/>
  </r>
  <r>
    <x v="26"/>
    <x v="1"/>
    <x v="4"/>
    <s v="Nuit"/>
    <s v="LACHAT Anthony"/>
    <n v="6"/>
    <n v="1"/>
    <n v="0"/>
    <n v="0"/>
    <n v="0"/>
    <n v="7"/>
    <n v="2021"/>
    <x v="1"/>
    <x v="5"/>
  </r>
  <r>
    <x v="26"/>
    <x v="1"/>
    <x v="2"/>
    <s v="Soir"/>
    <s v="POY Germain"/>
    <n v="6.5"/>
    <n v="0.5"/>
    <n v="0"/>
    <n v="0"/>
    <n v="0"/>
    <n v="7"/>
    <n v="2021"/>
    <x v="1"/>
    <x v="5"/>
  </r>
  <r>
    <x v="26"/>
    <x v="1"/>
    <x v="2"/>
    <s v="Nuit"/>
    <s v="BENMAMMAR Hakim"/>
    <n v="7"/>
    <n v="0"/>
    <n v="0"/>
    <n v="0"/>
    <n v="0"/>
    <n v="7"/>
    <n v="2021"/>
    <x v="1"/>
    <x v="5"/>
  </r>
  <r>
    <x v="26"/>
    <x v="1"/>
    <x v="3"/>
    <s v="Matin"/>
    <s v="NOHARET Christian"/>
    <n v="7.5"/>
    <n v="0"/>
    <n v="0.5"/>
    <n v="0"/>
    <n v="0"/>
    <n v="8"/>
    <n v="2021"/>
    <x v="1"/>
    <x v="5"/>
  </r>
  <r>
    <x v="26"/>
    <x v="1"/>
    <x v="6"/>
    <s v="Nuit"/>
    <s v="BENFRID Kaddour"/>
    <n v="6"/>
    <n v="1"/>
    <n v="0"/>
    <n v="0"/>
    <n v="0"/>
    <n v="7"/>
    <n v="2021"/>
    <x v="1"/>
    <x v="5"/>
  </r>
  <r>
    <x v="27"/>
    <x v="1"/>
    <x v="3"/>
    <s v="Matin"/>
    <s v="NOHARET Christian"/>
    <n v="0"/>
    <n v="4.5"/>
    <n v="0.5"/>
    <n v="2"/>
    <n v="0"/>
    <n v="7"/>
    <n v="2021"/>
    <x v="1"/>
    <x v="6"/>
  </r>
  <r>
    <x v="27"/>
    <x v="0"/>
    <x v="5"/>
    <s v="Matin"/>
    <s v="SENER Ismail"/>
    <n v="5"/>
    <n v="0"/>
    <n v="2"/>
    <n v="0"/>
    <n v="0"/>
    <n v="7"/>
    <n v="2021"/>
    <x v="1"/>
    <x v="6"/>
  </r>
  <r>
    <x v="27"/>
    <x v="1"/>
    <x v="1"/>
    <s v="Matin"/>
    <s v="MOURIER Vincent"/>
    <n v="7"/>
    <n v="0"/>
    <n v="0"/>
    <n v="0"/>
    <n v="0"/>
    <n v="7"/>
    <n v="2021"/>
    <x v="1"/>
    <x v="6"/>
  </r>
  <r>
    <x v="27"/>
    <x v="1"/>
    <x v="2"/>
    <s v="Matin"/>
    <s v="POY Germain"/>
    <n v="6"/>
    <n v="0.5"/>
    <n v="0.5"/>
    <n v="0"/>
    <n v="0"/>
    <n v="7"/>
    <n v="2021"/>
    <x v="1"/>
    <x v="6"/>
  </r>
  <r>
    <x v="27"/>
    <x v="1"/>
    <x v="6"/>
    <s v="Soir"/>
    <s v="BENFRID Kaddour"/>
    <n v="6.5"/>
    <n v="1"/>
    <n v="0.5"/>
    <n v="0"/>
    <n v="0"/>
    <n v="8"/>
    <n v="2021"/>
    <x v="1"/>
    <x v="6"/>
  </r>
  <r>
    <x v="27"/>
    <x v="1"/>
    <x v="6"/>
    <s v="Nuit"/>
    <s v="SENER Tashin"/>
    <n v="6"/>
    <n v="2"/>
    <n v="0"/>
    <n v="0"/>
    <n v="0"/>
    <n v="8"/>
    <n v="2021"/>
    <x v="1"/>
    <x v="6"/>
  </r>
  <r>
    <x v="27"/>
    <x v="0"/>
    <x v="5"/>
    <s v="Soir"/>
    <s v="KALIM Mohamed"/>
    <n v="6.5"/>
    <n v="1"/>
    <n v="0.5"/>
    <n v="0"/>
    <n v="0"/>
    <n v="8"/>
    <n v="2021"/>
    <x v="1"/>
    <x v="6"/>
  </r>
  <r>
    <x v="27"/>
    <x v="0"/>
    <x v="5"/>
    <s v="Nuit"/>
    <s v="IBBARI Mouloud"/>
    <n v="8"/>
    <n v="0"/>
    <n v="0"/>
    <n v="0"/>
    <n v="0"/>
    <n v="8"/>
    <n v="2021"/>
    <x v="1"/>
    <x v="6"/>
  </r>
  <r>
    <x v="27"/>
    <x v="1"/>
    <x v="4"/>
    <s v="Nuit"/>
    <s v="LACHAT Anthony"/>
    <n v="5.5"/>
    <n v="2"/>
    <n v="0.5"/>
    <n v="0"/>
    <n v="0"/>
    <n v="8"/>
    <n v="2021"/>
    <x v="1"/>
    <x v="6"/>
  </r>
  <r>
    <x v="27"/>
    <x v="1"/>
    <x v="2"/>
    <s v="Soir"/>
    <s v="BENMAMMAR Hakim"/>
    <n v="7"/>
    <n v="1"/>
    <n v="0"/>
    <n v="0"/>
    <n v="0"/>
    <n v="8"/>
    <n v="2021"/>
    <x v="1"/>
    <x v="6"/>
  </r>
  <r>
    <x v="27"/>
    <x v="1"/>
    <x v="2"/>
    <s v="Nuit"/>
    <s v="FADDOUL Ismaïl"/>
    <n v="8"/>
    <n v="0"/>
    <n v="0"/>
    <n v="0"/>
    <n v="0"/>
    <n v="8"/>
    <n v="2021"/>
    <x v="1"/>
    <x v="6"/>
  </r>
  <r>
    <x v="27"/>
    <x v="1"/>
    <x v="3"/>
    <s v="Soir"/>
    <s v="BEILLONNET Boris"/>
    <n v="4"/>
    <n v="1.5"/>
    <n v="1"/>
    <n v="1.5"/>
    <n v="0"/>
    <n v="8"/>
    <n v="2021"/>
    <x v="1"/>
    <x v="6"/>
  </r>
  <r>
    <x v="28"/>
    <x v="1"/>
    <x v="6"/>
    <s v="Soir"/>
    <s v="BENFRID Kaddour"/>
    <n v="3.5"/>
    <n v="3.5"/>
    <n v="1"/>
    <n v="0"/>
    <n v="0"/>
    <n v="8"/>
    <n v="2021"/>
    <x v="1"/>
    <x v="6"/>
  </r>
  <r>
    <x v="28"/>
    <x v="1"/>
    <x v="6"/>
    <s v="Nuit"/>
    <s v="SENER Tashin"/>
    <n v="6"/>
    <n v="1.5"/>
    <n v="0.5"/>
    <n v="0"/>
    <n v="0"/>
    <n v="8"/>
    <n v="2021"/>
    <x v="1"/>
    <x v="6"/>
  </r>
  <r>
    <x v="28"/>
    <x v="0"/>
    <x v="5"/>
    <s v="Soir"/>
    <s v="KALIM Mohamed"/>
    <n v="5"/>
    <n v="3"/>
    <n v="0"/>
    <n v="0"/>
    <n v="0"/>
    <n v="8"/>
    <n v="2021"/>
    <x v="1"/>
    <x v="6"/>
  </r>
  <r>
    <x v="28"/>
    <x v="0"/>
    <x v="5"/>
    <s v="Nuit"/>
    <s v="IBBARI Mouloud"/>
    <n v="3"/>
    <n v="5"/>
    <n v="0"/>
    <n v="0"/>
    <n v="0"/>
    <n v="8"/>
    <n v="2021"/>
    <x v="1"/>
    <x v="6"/>
  </r>
  <r>
    <x v="28"/>
    <x v="1"/>
    <x v="4"/>
    <s v="Nuit"/>
    <s v="LACHAT Anthony"/>
    <n v="7.5"/>
    <n v="0"/>
    <n v="0.5"/>
    <n v="0"/>
    <n v="0"/>
    <n v="8"/>
    <n v="2021"/>
    <x v="1"/>
    <x v="6"/>
  </r>
  <r>
    <x v="28"/>
    <x v="1"/>
    <x v="2"/>
    <s v="Soir"/>
    <s v="BENMAMMAR Hakim"/>
    <n v="7"/>
    <n v="0"/>
    <n v="1"/>
    <n v="0"/>
    <n v="0"/>
    <n v="8"/>
    <n v="2021"/>
    <x v="1"/>
    <x v="6"/>
  </r>
  <r>
    <x v="28"/>
    <x v="1"/>
    <x v="7"/>
    <s v="Nuit"/>
    <s v="FADDOUL Ismaïl"/>
    <n v="6"/>
    <n v="0"/>
    <n v="2"/>
    <n v="0"/>
    <n v="0"/>
    <n v="8"/>
    <n v="2021"/>
    <x v="1"/>
    <x v="6"/>
  </r>
  <r>
    <x v="28"/>
    <x v="1"/>
    <x v="3"/>
    <s v="Soir"/>
    <s v="BEILLONNET Boris"/>
    <n v="4.5"/>
    <n v="3"/>
    <n v="0.5"/>
    <n v="0"/>
    <n v="0"/>
    <n v="8"/>
    <n v="2021"/>
    <x v="1"/>
    <x v="6"/>
  </r>
  <r>
    <x v="28"/>
    <x v="0"/>
    <x v="5"/>
    <s v="Matin"/>
    <s v="SENER Ismail"/>
    <n v="7.5"/>
    <n v="0.5"/>
    <n v="0"/>
    <n v="0"/>
    <n v="0"/>
    <n v="8"/>
    <n v="2021"/>
    <x v="1"/>
    <x v="6"/>
  </r>
  <r>
    <x v="28"/>
    <x v="1"/>
    <x v="2"/>
    <s v="Matin"/>
    <s v="POY Germain"/>
    <n v="6"/>
    <n v="2"/>
    <n v="0"/>
    <n v="0"/>
    <n v="0"/>
    <n v="8"/>
    <n v="2021"/>
    <x v="1"/>
    <x v="6"/>
  </r>
  <r>
    <x v="28"/>
    <x v="1"/>
    <x v="1"/>
    <s v="Matin"/>
    <s v="MOURIER Vincent"/>
    <n v="6"/>
    <n v="2"/>
    <n v="0"/>
    <n v="0"/>
    <n v="0"/>
    <n v="8"/>
    <n v="2021"/>
    <x v="1"/>
    <x v="6"/>
  </r>
  <r>
    <x v="28"/>
    <x v="1"/>
    <x v="3"/>
    <s v="Matin"/>
    <s v="NOHARET Christian"/>
    <n v="7.5"/>
    <n v="0"/>
    <n v="0.5"/>
    <n v="0"/>
    <n v="0"/>
    <n v="8"/>
    <n v="2021"/>
    <x v="1"/>
    <x v="6"/>
  </r>
  <r>
    <x v="29"/>
    <x v="1"/>
    <x v="4"/>
    <s v="Matin"/>
    <s v="MOTTET Fabien"/>
    <n v="8"/>
    <n v="0"/>
    <n v="0"/>
    <n v="0"/>
    <n v="0"/>
    <n v="8"/>
    <n v="2021"/>
    <x v="1"/>
    <x v="6"/>
  </r>
  <r>
    <x v="13"/>
    <x v="1"/>
    <x v="2"/>
    <s v="Matin"/>
    <s v="POY Germain"/>
    <n v="7"/>
    <m/>
    <m/>
    <m/>
    <m/>
    <n v="7"/>
    <n v="2021"/>
    <x v="0"/>
    <x v="3"/>
  </r>
  <r>
    <x v="29"/>
    <x v="1"/>
    <x v="4"/>
    <s v="Nuit"/>
    <s v="LACHAT Anthony"/>
    <n v="7.5"/>
    <n v="0"/>
    <n v="0.5"/>
    <n v="0"/>
    <n v="0"/>
    <n v="8"/>
    <n v="2021"/>
    <x v="1"/>
    <x v="6"/>
  </r>
  <r>
    <x v="29"/>
    <x v="1"/>
    <x v="2"/>
    <s v="Matin"/>
    <s v="POY Germain"/>
    <n v="6"/>
    <n v="2"/>
    <n v="0"/>
    <n v="0"/>
    <n v="0"/>
    <n v="8"/>
    <n v="2021"/>
    <x v="1"/>
    <x v="6"/>
  </r>
  <r>
    <x v="29"/>
    <x v="1"/>
    <x v="2"/>
    <s v="Soir"/>
    <s v="BENMAMMAR Hakim"/>
    <n v="7"/>
    <n v="1"/>
    <n v="0"/>
    <n v="0"/>
    <n v="0"/>
    <n v="8"/>
    <n v="2021"/>
    <x v="1"/>
    <x v="6"/>
  </r>
  <r>
    <x v="29"/>
    <x v="1"/>
    <x v="1"/>
    <s v="Matin"/>
    <s v="MOURIER Vincent"/>
    <n v="7"/>
    <n v="0"/>
    <n v="0"/>
    <n v="0"/>
    <n v="0"/>
    <n v="7"/>
    <n v="2021"/>
    <x v="1"/>
    <x v="6"/>
  </r>
  <r>
    <x v="29"/>
    <x v="0"/>
    <x v="5"/>
    <s v="Matin"/>
    <s v="SENER Ismail"/>
    <n v="6"/>
    <n v="2"/>
    <n v="0"/>
    <n v="0"/>
    <n v="0"/>
    <n v="8"/>
    <n v="2021"/>
    <x v="1"/>
    <x v="6"/>
  </r>
  <r>
    <x v="29"/>
    <x v="0"/>
    <x v="5"/>
    <s v="Soir"/>
    <s v="KALIM Mohamed"/>
    <n v="2.5"/>
    <n v="5.5"/>
    <n v="0"/>
    <n v="0"/>
    <n v="0"/>
    <n v="8"/>
    <n v="2021"/>
    <x v="1"/>
    <x v="6"/>
  </r>
  <r>
    <x v="29"/>
    <x v="0"/>
    <x v="5"/>
    <s v="Nuit"/>
    <s v="IBBARI Mouloud"/>
    <n v="8"/>
    <n v="0"/>
    <n v="0"/>
    <n v="0"/>
    <n v="0"/>
    <n v="8"/>
    <n v="2021"/>
    <x v="1"/>
    <x v="6"/>
  </r>
  <r>
    <x v="29"/>
    <x v="1"/>
    <x v="7"/>
    <s v="Nuit"/>
    <s v="FADDOUL Ismaïl"/>
    <n v="6"/>
    <n v="1"/>
    <n v="0"/>
    <n v="1"/>
    <n v="0"/>
    <n v="8"/>
    <n v="2021"/>
    <x v="1"/>
    <x v="6"/>
  </r>
  <r>
    <x v="29"/>
    <x v="1"/>
    <x v="6"/>
    <s v="Soir"/>
    <s v="BENFRID Kaddour"/>
    <n v="6.5"/>
    <n v="1.5"/>
    <n v="0"/>
    <n v="0"/>
    <n v="0"/>
    <n v="8"/>
    <n v="2021"/>
    <x v="1"/>
    <x v="6"/>
  </r>
  <r>
    <x v="29"/>
    <x v="1"/>
    <x v="6"/>
    <s v="Nuit"/>
    <s v="SENER Tashin"/>
    <n v="4"/>
    <n v="0"/>
    <n v="4"/>
    <n v="0"/>
    <n v="0"/>
    <n v="8"/>
    <n v="2021"/>
    <x v="1"/>
    <x v="6"/>
  </r>
  <r>
    <x v="29"/>
    <x v="1"/>
    <x v="3"/>
    <s v="Matin"/>
    <s v="NOHARET Christian"/>
    <n v="3.5"/>
    <n v="4"/>
    <n v="0.5"/>
    <n v="0"/>
    <n v="0"/>
    <n v="8"/>
    <n v="2021"/>
    <x v="1"/>
    <x v="6"/>
  </r>
  <r>
    <x v="29"/>
    <x v="1"/>
    <x v="3"/>
    <s v="Soir"/>
    <s v="BEILLONNET Boris"/>
    <n v="4"/>
    <n v="2"/>
    <n v="0.5"/>
    <n v="0"/>
    <n v="0"/>
    <n v="6.5"/>
    <n v="2021"/>
    <x v="1"/>
    <x v="6"/>
  </r>
  <r>
    <x v="30"/>
    <x v="1"/>
    <x v="4"/>
    <s v="Nuit"/>
    <s v="LACHAT Anthony"/>
    <n v="7"/>
    <n v="0"/>
    <n v="1"/>
    <n v="0"/>
    <n v="0"/>
    <n v="8"/>
    <n v="2021"/>
    <x v="1"/>
    <x v="6"/>
  </r>
  <r>
    <x v="30"/>
    <x v="1"/>
    <x v="4"/>
    <s v="Matin"/>
    <s v="MOTTET Fabien"/>
    <n v="2"/>
    <n v="6"/>
    <n v="0"/>
    <n v="0"/>
    <n v="0"/>
    <n v="8"/>
    <n v="2021"/>
    <x v="1"/>
    <x v="6"/>
  </r>
  <r>
    <x v="30"/>
    <x v="1"/>
    <x v="2"/>
    <s v="Soir"/>
    <s v="BENMAMMAR Hakim"/>
    <n v="6"/>
    <n v="1"/>
    <n v="1"/>
    <n v="0"/>
    <n v="0"/>
    <n v="8"/>
    <n v="2021"/>
    <x v="1"/>
    <x v="6"/>
  </r>
  <r>
    <x v="30"/>
    <x v="1"/>
    <x v="2"/>
    <s v="Matin"/>
    <s v="POY Germain"/>
    <n v="6"/>
    <n v="1"/>
    <n v="1"/>
    <n v="0"/>
    <n v="0"/>
    <n v="8"/>
    <n v="2021"/>
    <x v="1"/>
    <x v="6"/>
  </r>
  <r>
    <x v="30"/>
    <x v="1"/>
    <x v="1"/>
    <s v="Matin"/>
    <s v="MOURIER Vincent"/>
    <n v="4"/>
    <n v="3"/>
    <n v="2"/>
    <n v="0"/>
    <n v="0"/>
    <n v="9"/>
    <n v="2021"/>
    <x v="1"/>
    <x v="6"/>
  </r>
  <r>
    <x v="30"/>
    <x v="0"/>
    <x v="5"/>
    <s v="Matin"/>
    <s v="SENER Ismail"/>
    <n v="2"/>
    <n v="3"/>
    <n v="3"/>
    <n v="0"/>
    <n v="0"/>
    <n v="8"/>
    <n v="2021"/>
    <x v="1"/>
    <x v="6"/>
  </r>
  <r>
    <x v="30"/>
    <x v="0"/>
    <x v="5"/>
    <s v="Soir"/>
    <s v="KALIM Mohamed"/>
    <n v="7.5"/>
    <n v="0.5"/>
    <n v="0"/>
    <n v="0"/>
    <n v="0"/>
    <n v="8"/>
    <n v="2021"/>
    <x v="1"/>
    <x v="6"/>
  </r>
  <r>
    <x v="30"/>
    <x v="0"/>
    <x v="5"/>
    <s v="Nuit"/>
    <s v="IBBARI Mouloud"/>
    <n v="6.5"/>
    <n v="0"/>
    <n v="1.5"/>
    <n v="0"/>
    <n v="0"/>
    <n v="8"/>
    <n v="2021"/>
    <x v="1"/>
    <x v="6"/>
  </r>
  <r>
    <x v="30"/>
    <x v="1"/>
    <x v="7"/>
    <s v="Nuit"/>
    <s v="FADDOUL Ismaïl"/>
    <n v="7"/>
    <n v="1"/>
    <n v="0"/>
    <n v="0"/>
    <n v="0"/>
    <n v="8"/>
    <n v="2021"/>
    <x v="1"/>
    <x v="6"/>
  </r>
  <r>
    <x v="30"/>
    <x v="1"/>
    <x v="6"/>
    <s v="Soir"/>
    <s v="BENFRID Kaddour"/>
    <n v="7"/>
    <n v="1"/>
    <n v="0"/>
    <n v="0"/>
    <n v="0"/>
    <n v="8"/>
    <n v="2021"/>
    <x v="1"/>
    <x v="6"/>
  </r>
  <r>
    <x v="30"/>
    <x v="1"/>
    <x v="6"/>
    <s v="Nuit"/>
    <s v="SENER Tashin"/>
    <n v="3.5"/>
    <n v="0"/>
    <n v="4.5"/>
    <n v="0"/>
    <n v="0"/>
    <n v="8"/>
    <n v="2021"/>
    <x v="1"/>
    <x v="6"/>
  </r>
  <r>
    <x v="30"/>
    <x v="1"/>
    <x v="3"/>
    <s v="Soir"/>
    <s v="BEILLONNET Boris"/>
    <n v="4"/>
    <n v="0"/>
    <n v="4"/>
    <n v="0"/>
    <n v="0"/>
    <n v="8"/>
    <n v="2021"/>
    <x v="1"/>
    <x v="6"/>
  </r>
  <r>
    <x v="30"/>
    <x v="1"/>
    <x v="3"/>
    <s v="Matin"/>
    <s v="NOHARET Christian"/>
    <n v="2"/>
    <n v="6"/>
    <n v="0"/>
    <n v="0"/>
    <n v="0"/>
    <n v="8"/>
    <n v="2021"/>
    <x v="1"/>
    <x v="6"/>
  </r>
  <r>
    <x v="31"/>
    <x v="1"/>
    <x v="4"/>
    <s v="Matin"/>
    <s v="MOTTET Fabien"/>
    <n v="8"/>
    <n v="0"/>
    <n v="0"/>
    <n v="0"/>
    <n v="0"/>
    <n v="8"/>
    <n v="2021"/>
    <x v="1"/>
    <x v="6"/>
  </r>
  <r>
    <x v="31"/>
    <x v="1"/>
    <x v="4"/>
    <s v="Nuit"/>
    <s v="LACHAT Anthony"/>
    <n v="4.5"/>
    <n v="0"/>
    <n v="0"/>
    <n v="0"/>
    <n v="0"/>
    <n v="4.5"/>
    <n v="2021"/>
    <x v="1"/>
    <x v="6"/>
  </r>
  <r>
    <x v="31"/>
    <x v="1"/>
    <x v="2"/>
    <s v="Soir"/>
    <s v="BENMAMMAR Hakim"/>
    <n v="6"/>
    <n v="2"/>
    <n v="0"/>
    <n v="0"/>
    <n v="0"/>
    <n v="8"/>
    <n v="2021"/>
    <x v="1"/>
    <x v="6"/>
  </r>
  <r>
    <x v="31"/>
    <x v="1"/>
    <x v="1"/>
    <s v="Matin"/>
    <s v="MOURIER Vincent"/>
    <n v="8"/>
    <n v="0"/>
    <n v="0"/>
    <n v="0"/>
    <n v="0"/>
    <n v="8"/>
    <n v="2021"/>
    <x v="1"/>
    <x v="6"/>
  </r>
  <r>
    <x v="31"/>
    <x v="0"/>
    <x v="5"/>
    <s v="Matin"/>
    <s v="SENER Ismail"/>
    <n v="7.5"/>
    <n v="0.5"/>
    <n v="0"/>
    <n v="0"/>
    <n v="0"/>
    <n v="8"/>
    <n v="2021"/>
    <x v="1"/>
    <x v="6"/>
  </r>
  <r>
    <x v="31"/>
    <x v="0"/>
    <x v="5"/>
    <s v="Soir"/>
    <s v="KALIM Mohamed"/>
    <n v="6"/>
    <n v="0.5"/>
    <n v="0.5"/>
    <n v="0"/>
    <n v="0"/>
    <n v="7"/>
    <n v="2021"/>
    <x v="1"/>
    <x v="6"/>
  </r>
  <r>
    <x v="31"/>
    <x v="1"/>
    <x v="6"/>
    <s v="Soir"/>
    <s v="BENFRID Kaddour"/>
    <n v="7"/>
    <n v="1"/>
    <n v="0"/>
    <n v="0"/>
    <n v="0"/>
    <n v="8"/>
    <n v="2021"/>
    <x v="1"/>
    <x v="6"/>
  </r>
  <r>
    <x v="31"/>
    <x v="1"/>
    <x v="6"/>
    <s v="Nuit"/>
    <s v="SENER Tashin"/>
    <n v="3.5"/>
    <n v="0.5"/>
    <n v="0"/>
    <n v="0"/>
    <n v="0"/>
    <n v="4"/>
    <n v="2021"/>
    <x v="1"/>
    <x v="6"/>
  </r>
  <r>
    <x v="31"/>
    <x v="1"/>
    <x v="3"/>
    <s v="Matin"/>
    <s v="NOHARET Christian"/>
    <n v="5.5"/>
    <n v="0"/>
    <n v="0.5"/>
    <n v="0"/>
    <n v="0"/>
    <n v="6"/>
    <n v="2021"/>
    <x v="1"/>
    <x v="6"/>
  </r>
  <r>
    <x v="31"/>
    <x v="1"/>
    <x v="3"/>
    <s v="Soir"/>
    <s v="BEILLONNET Boris"/>
    <n v="5"/>
    <n v="1"/>
    <n v="1"/>
    <n v="0"/>
    <n v="0"/>
    <n v="7"/>
    <n v="2021"/>
    <x v="1"/>
    <x v="6"/>
  </r>
  <r>
    <x v="32"/>
    <x v="1"/>
    <x v="4"/>
    <s v="Matin"/>
    <s v="LACHAT Anthony"/>
    <n v="6"/>
    <n v="0"/>
    <n v="1"/>
    <n v="0"/>
    <n v="0"/>
    <n v="7"/>
    <n v="2021"/>
    <x v="1"/>
    <x v="7"/>
  </r>
  <r>
    <x v="32"/>
    <x v="1"/>
    <x v="4"/>
    <s v="Soir"/>
    <s v="MOTTET Fabien"/>
    <n v="8"/>
    <n v="0"/>
    <n v="0"/>
    <n v="0"/>
    <n v="0"/>
    <n v="8"/>
    <n v="2021"/>
    <x v="1"/>
    <x v="7"/>
  </r>
  <r>
    <x v="32"/>
    <x v="1"/>
    <x v="2"/>
    <s v="Matin"/>
    <s v="BENMAMMAR Hakim"/>
    <n v="6.5"/>
    <n v="0"/>
    <n v="0.5"/>
    <n v="0"/>
    <n v="0"/>
    <n v="7"/>
    <n v="2021"/>
    <x v="1"/>
    <x v="7"/>
  </r>
  <r>
    <x v="32"/>
    <x v="1"/>
    <x v="2"/>
    <s v="Nuit"/>
    <s v="POY Germain"/>
    <n v="7.5"/>
    <n v="0.5"/>
    <n v="0"/>
    <n v="0"/>
    <n v="0"/>
    <n v="8"/>
    <n v="2021"/>
    <x v="1"/>
    <x v="7"/>
  </r>
  <r>
    <x v="32"/>
    <x v="1"/>
    <x v="1"/>
    <s v="Matin"/>
    <s v="BENYOUCEF Azedine"/>
    <n v="4"/>
    <n v="0.5"/>
    <n v="2.5"/>
    <n v="0"/>
    <n v="0"/>
    <n v="7"/>
    <n v="2021"/>
    <x v="1"/>
    <x v="7"/>
  </r>
  <r>
    <x v="32"/>
    <x v="0"/>
    <x v="0"/>
    <s v="Matin"/>
    <s v="IBBARI Mouloud"/>
    <n v="4"/>
    <n v="0"/>
    <n v="0"/>
    <n v="0"/>
    <n v="0"/>
    <n v="4"/>
    <n v="2021"/>
    <x v="1"/>
    <x v="7"/>
  </r>
  <r>
    <x v="32"/>
    <x v="0"/>
    <x v="5"/>
    <s v="Soir"/>
    <s v="SENER Ismail"/>
    <n v="7"/>
    <n v="1"/>
    <n v="0"/>
    <n v="0"/>
    <n v="0"/>
    <n v="8"/>
    <n v="2021"/>
    <x v="1"/>
    <x v="7"/>
  </r>
  <r>
    <x v="32"/>
    <x v="0"/>
    <x v="5"/>
    <s v="Matin"/>
    <s v="KALIM Mohamed"/>
    <n v="6"/>
    <n v="1"/>
    <n v="0"/>
    <n v="0"/>
    <n v="0"/>
    <n v="7"/>
    <n v="2021"/>
    <x v="1"/>
    <x v="7"/>
  </r>
  <r>
    <x v="32"/>
    <x v="1"/>
    <x v="7"/>
    <s v="Soir"/>
    <s v="FADDOUL Ismaïl"/>
    <n v="7"/>
    <n v="0"/>
    <n v="0"/>
    <n v="0"/>
    <n v="0"/>
    <n v="7"/>
    <n v="2021"/>
    <x v="1"/>
    <x v="7"/>
  </r>
  <r>
    <x v="32"/>
    <x v="1"/>
    <x v="7"/>
    <s v="Nuit"/>
    <s v="MOURIER Vincent"/>
    <n v="8"/>
    <n v="0"/>
    <n v="0"/>
    <n v="0"/>
    <n v="0"/>
    <n v="8"/>
    <n v="2021"/>
    <x v="1"/>
    <x v="7"/>
  </r>
  <r>
    <x v="32"/>
    <x v="1"/>
    <x v="6"/>
    <s v="Matin"/>
    <s v="BENFRID Kaddour"/>
    <n v="4.5"/>
    <n v="1.5"/>
    <n v="1"/>
    <n v="0"/>
    <n v="0"/>
    <n v="7"/>
    <n v="2021"/>
    <x v="1"/>
    <x v="7"/>
  </r>
  <r>
    <x v="32"/>
    <x v="1"/>
    <x v="3"/>
    <s v="Matin"/>
    <s v="BEILLONNET Boris"/>
    <n v="0"/>
    <n v="3.5"/>
    <n v="0.5"/>
    <n v="0"/>
    <n v="0.5"/>
    <n v="4.5"/>
    <n v="2021"/>
    <x v="1"/>
    <x v="7"/>
  </r>
  <r>
    <x v="32"/>
    <x v="1"/>
    <x v="3"/>
    <s v="Soir"/>
    <s v="NOHARET Christian"/>
    <n v="7"/>
    <n v="0"/>
    <n v="1"/>
    <n v="0"/>
    <n v="0"/>
    <n v="8"/>
    <n v="2021"/>
    <x v="1"/>
    <x v="7"/>
  </r>
  <r>
    <x v="33"/>
    <x v="1"/>
    <x v="4"/>
    <s v="Matin"/>
    <s v="LACHAT Anthony"/>
    <n v="7.5"/>
    <n v="0"/>
    <n v="0.5"/>
    <n v="0"/>
    <n v="0"/>
    <n v="8"/>
    <n v="2021"/>
    <x v="1"/>
    <x v="7"/>
  </r>
  <r>
    <x v="33"/>
    <x v="1"/>
    <x v="4"/>
    <s v="Soir"/>
    <s v="MOTTET Fabien"/>
    <n v="8"/>
    <n v="0"/>
    <n v="0"/>
    <n v="0"/>
    <n v="0"/>
    <n v="8"/>
    <n v="2021"/>
    <x v="1"/>
    <x v="7"/>
  </r>
  <r>
    <x v="33"/>
    <x v="1"/>
    <x v="2"/>
    <s v="Matin"/>
    <s v="BENMAMMAR Hakim"/>
    <n v="8"/>
    <n v="0"/>
    <n v="0"/>
    <n v="0"/>
    <n v="0"/>
    <n v="8"/>
    <n v="2021"/>
    <x v="1"/>
    <x v="7"/>
  </r>
  <r>
    <x v="33"/>
    <x v="1"/>
    <x v="2"/>
    <s v="Soir"/>
    <s v="FADDOUL Ismaïl"/>
    <n v="7"/>
    <n v="0"/>
    <n v="0"/>
    <n v="0"/>
    <n v="0"/>
    <n v="7"/>
    <n v="2021"/>
    <x v="1"/>
    <x v="7"/>
  </r>
  <r>
    <x v="33"/>
    <x v="1"/>
    <x v="2"/>
    <s v="Nuit"/>
    <s v="POY Germain"/>
    <n v="8"/>
    <n v="0"/>
    <n v="0"/>
    <n v="0"/>
    <n v="0"/>
    <n v="8"/>
    <n v="2021"/>
    <x v="1"/>
    <x v="7"/>
  </r>
  <r>
    <x v="33"/>
    <x v="1"/>
    <x v="1"/>
    <s v="Matin"/>
    <s v="BENYOUCEF Azedine"/>
    <n v="3.5"/>
    <n v="2"/>
    <n v="0"/>
    <n v="2.5"/>
    <n v="0"/>
    <n v="8"/>
    <n v="2021"/>
    <x v="1"/>
    <x v="7"/>
  </r>
  <r>
    <x v="33"/>
    <x v="0"/>
    <x v="0"/>
    <s v="Matin"/>
    <s v="IBBARI Mouloud"/>
    <n v="7.5"/>
    <n v="0.5"/>
    <n v="0"/>
    <n v="0"/>
    <n v="0"/>
    <n v="8"/>
    <n v="2021"/>
    <x v="1"/>
    <x v="7"/>
  </r>
  <r>
    <x v="33"/>
    <x v="0"/>
    <x v="5"/>
    <s v="Matin"/>
    <s v="KALIM Mohamed"/>
    <n v="7.5"/>
    <n v="0.5"/>
    <n v="0"/>
    <n v="0"/>
    <n v="0"/>
    <n v="8"/>
    <n v="2021"/>
    <x v="1"/>
    <x v="7"/>
  </r>
  <r>
    <x v="33"/>
    <x v="0"/>
    <x v="5"/>
    <s v="Soir"/>
    <s v="SENER Ismail"/>
    <n v="7"/>
    <n v="1"/>
    <n v="0"/>
    <n v="0"/>
    <n v="0"/>
    <n v="8"/>
    <n v="2021"/>
    <x v="1"/>
    <x v="7"/>
  </r>
  <r>
    <x v="33"/>
    <x v="1"/>
    <x v="7"/>
    <s v="Nuit"/>
    <s v="MOURIER Vincent"/>
    <n v="5.5"/>
    <n v="2.5"/>
    <n v="0"/>
    <n v="0"/>
    <n v="0"/>
    <n v="8"/>
    <n v="2021"/>
    <x v="1"/>
    <x v="7"/>
  </r>
  <r>
    <x v="33"/>
    <x v="1"/>
    <x v="6"/>
    <s v="Matin"/>
    <s v="BENFRID Kaddour"/>
    <n v="6"/>
    <n v="2"/>
    <n v="0"/>
    <n v="0"/>
    <n v="0"/>
    <n v="8"/>
    <n v="2021"/>
    <x v="1"/>
    <x v="7"/>
  </r>
  <r>
    <x v="33"/>
    <x v="1"/>
    <x v="6"/>
    <s v="Soir"/>
    <s v="SENER Tashin"/>
    <n v="7"/>
    <n v="1"/>
    <n v="0"/>
    <n v="0"/>
    <n v="0"/>
    <n v="8"/>
    <n v="2021"/>
    <x v="1"/>
    <x v="7"/>
  </r>
  <r>
    <x v="33"/>
    <x v="1"/>
    <x v="3"/>
    <s v="Matin"/>
    <s v="BEILLONNET Boris"/>
    <n v="1"/>
    <n v="0"/>
    <n v="7"/>
    <n v="0"/>
    <n v="0"/>
    <n v="8"/>
    <n v="2021"/>
    <x v="1"/>
    <x v="7"/>
  </r>
  <r>
    <x v="33"/>
    <x v="1"/>
    <x v="3"/>
    <s v="Soir"/>
    <s v="NOHARET Christian"/>
    <n v="7.5"/>
    <n v="0"/>
    <n v="0.5"/>
    <n v="0"/>
    <n v="0"/>
    <n v="8"/>
    <n v="2021"/>
    <x v="1"/>
    <x v="7"/>
  </r>
  <r>
    <x v="34"/>
    <x v="1"/>
    <x v="6"/>
    <s v="Matin"/>
    <s v="BENFRID Kaddour"/>
    <n v="6.5"/>
    <n v="1.5"/>
    <n v="0"/>
    <n v="0"/>
    <n v="0"/>
    <n v="8"/>
    <n v="2021"/>
    <x v="1"/>
    <x v="7"/>
  </r>
  <r>
    <x v="34"/>
    <x v="1"/>
    <x v="3"/>
    <s v="Matin"/>
    <s v="BEILLONNET Boris"/>
    <n v="5.5"/>
    <n v="2"/>
    <n v="0.5"/>
    <n v="0"/>
    <n v="0"/>
    <n v="8"/>
    <n v="2021"/>
    <x v="1"/>
    <x v="7"/>
  </r>
  <r>
    <x v="34"/>
    <x v="1"/>
    <x v="2"/>
    <s v="Matin"/>
    <s v="BENMAMMAR Hakim"/>
    <n v="8"/>
    <n v="0"/>
    <n v="0"/>
    <n v="0"/>
    <n v="0"/>
    <n v="8"/>
    <n v="2021"/>
    <x v="1"/>
    <x v="7"/>
  </r>
  <r>
    <x v="34"/>
    <x v="1"/>
    <x v="4"/>
    <s v="Matin"/>
    <s v="LACHAT Anthony"/>
    <n v="7.5"/>
    <n v="0"/>
    <n v="0.5"/>
    <n v="0"/>
    <n v="0"/>
    <n v="8"/>
    <n v="2021"/>
    <x v="1"/>
    <x v="7"/>
  </r>
  <r>
    <x v="34"/>
    <x v="1"/>
    <x v="1"/>
    <s v="Matin"/>
    <s v="BENYOUCEF Azedine"/>
    <n v="5.5"/>
    <n v="0.5"/>
    <n v="0"/>
    <n v="2"/>
    <n v="0"/>
    <n v="8"/>
    <n v="2021"/>
    <x v="1"/>
    <x v="7"/>
  </r>
  <r>
    <x v="34"/>
    <x v="0"/>
    <x v="5"/>
    <s v="Matin"/>
    <s v="KALIM Mohamed"/>
    <n v="7.5"/>
    <n v="0.5"/>
    <n v="0"/>
    <n v="0"/>
    <n v="0"/>
    <n v="8"/>
    <n v="2021"/>
    <x v="1"/>
    <x v="7"/>
  </r>
  <r>
    <x v="34"/>
    <x v="1"/>
    <x v="6"/>
    <s v="Soir"/>
    <s v="SENER Tashin"/>
    <n v="5.5"/>
    <n v="1.5"/>
    <n v="1"/>
    <n v="0"/>
    <n v="0"/>
    <n v="8"/>
    <n v="2021"/>
    <x v="1"/>
    <x v="7"/>
  </r>
  <r>
    <x v="34"/>
    <x v="1"/>
    <x v="7"/>
    <s v="Nuit"/>
    <s v="MOURIER Vincent"/>
    <n v="3.5"/>
    <n v="4.5"/>
    <n v="0"/>
    <n v="0"/>
    <n v="0"/>
    <n v="8"/>
    <n v="2021"/>
    <x v="1"/>
    <x v="7"/>
  </r>
  <r>
    <x v="34"/>
    <x v="0"/>
    <x v="5"/>
    <s v="Soir"/>
    <s v="SENER Ismail"/>
    <n v="0"/>
    <n v="8"/>
    <n v="0"/>
    <n v="0"/>
    <n v="0"/>
    <n v="8"/>
    <n v="2021"/>
    <x v="1"/>
    <x v="7"/>
  </r>
  <r>
    <x v="34"/>
    <x v="1"/>
    <x v="4"/>
    <s v="Soir"/>
    <s v="MOTTET Fabien"/>
    <n v="8"/>
    <n v="0"/>
    <n v="0"/>
    <n v="0"/>
    <n v="0"/>
    <n v="8"/>
    <n v="2021"/>
    <x v="1"/>
    <x v="7"/>
  </r>
  <r>
    <x v="34"/>
    <x v="1"/>
    <x v="2"/>
    <s v="Soir"/>
    <s v="FADDOUL Ismaïl"/>
    <n v="7.5"/>
    <n v="0.5"/>
    <n v="0"/>
    <n v="0"/>
    <n v="0"/>
    <n v="8"/>
    <n v="2021"/>
    <x v="1"/>
    <x v="7"/>
  </r>
  <r>
    <x v="34"/>
    <x v="1"/>
    <x v="2"/>
    <s v="Nuit"/>
    <s v="POY Germain"/>
    <n v="8"/>
    <n v="0"/>
    <n v="0"/>
    <n v="0"/>
    <n v="0"/>
    <n v="8"/>
    <n v="2021"/>
    <x v="1"/>
    <x v="7"/>
  </r>
  <r>
    <x v="34"/>
    <x v="1"/>
    <x v="3"/>
    <s v="Soir"/>
    <s v="NOHARET Christian"/>
    <n v="6"/>
    <n v="1.5"/>
    <n v="0.5"/>
    <n v="0"/>
    <n v="0"/>
    <n v="8"/>
    <n v="2021"/>
    <x v="1"/>
    <x v="7"/>
  </r>
  <r>
    <x v="34"/>
    <x v="0"/>
    <x v="0"/>
    <s v="Matin"/>
    <s v="IBBARI Mouloud"/>
    <n v="5.5"/>
    <n v="0.5"/>
    <n v="2"/>
    <n v="0"/>
    <n v="0"/>
    <n v="8"/>
    <n v="2021"/>
    <x v="1"/>
    <x v="7"/>
  </r>
  <r>
    <x v="35"/>
    <x v="1"/>
    <x v="3"/>
    <s v="Matin"/>
    <s v="BEILLONNET Boris"/>
    <n v="7.5"/>
    <n v="0"/>
    <n v="0.5"/>
    <n v="0"/>
    <n v="0"/>
    <n v="8"/>
    <n v="2021"/>
    <x v="1"/>
    <x v="7"/>
  </r>
  <r>
    <x v="35"/>
    <x v="1"/>
    <x v="2"/>
    <s v="Matin"/>
    <s v="BENMAMMAR Hakim"/>
    <n v="8"/>
    <n v="0"/>
    <n v="0"/>
    <n v="0"/>
    <n v="0"/>
    <n v="8"/>
    <n v="2021"/>
    <x v="1"/>
    <x v="7"/>
  </r>
  <r>
    <x v="35"/>
    <x v="1"/>
    <x v="4"/>
    <s v="Matin"/>
    <s v="LACHAT Anthony"/>
    <n v="7.5"/>
    <n v="0"/>
    <n v="0.5"/>
    <n v="0"/>
    <n v="0"/>
    <n v="8"/>
    <n v="2021"/>
    <x v="1"/>
    <x v="7"/>
  </r>
  <r>
    <x v="35"/>
    <x v="1"/>
    <x v="1"/>
    <s v="Matin"/>
    <s v="BENYOUCEF Azedine"/>
    <n v="4"/>
    <n v="0"/>
    <n v="2"/>
    <n v="2"/>
    <n v="0"/>
    <n v="8"/>
    <n v="2021"/>
    <x v="1"/>
    <x v="7"/>
  </r>
  <r>
    <x v="35"/>
    <x v="0"/>
    <x v="5"/>
    <s v="Matin"/>
    <s v="KALIM Mohamed"/>
    <n v="6.5"/>
    <n v="0"/>
    <n v="1.5"/>
    <n v="0"/>
    <n v="0"/>
    <n v="8"/>
    <n v="2021"/>
    <x v="1"/>
    <x v="7"/>
  </r>
  <r>
    <x v="35"/>
    <x v="0"/>
    <x v="0"/>
    <s v="Matin"/>
    <s v="IBBARI Mouloud"/>
    <n v="1.5"/>
    <n v="0.5"/>
    <n v="6"/>
    <n v="0"/>
    <n v="0"/>
    <n v="8"/>
    <n v="2021"/>
    <x v="1"/>
    <x v="7"/>
  </r>
  <r>
    <x v="35"/>
    <x v="1"/>
    <x v="6"/>
    <s v="Soir"/>
    <s v="SENER Tashin"/>
    <n v="6"/>
    <n v="1.5"/>
    <n v="0.5"/>
    <n v="0"/>
    <n v="0"/>
    <n v="8"/>
    <n v="2021"/>
    <x v="1"/>
    <x v="7"/>
  </r>
  <r>
    <x v="35"/>
    <x v="0"/>
    <x v="5"/>
    <s v="Soir"/>
    <s v="SENER Ismail"/>
    <n v="7.5"/>
    <n v="0.5"/>
    <n v="0"/>
    <n v="0"/>
    <n v="0"/>
    <n v="8"/>
    <n v="2021"/>
    <x v="1"/>
    <x v="7"/>
  </r>
  <r>
    <x v="35"/>
    <x v="1"/>
    <x v="7"/>
    <s v="Nuit"/>
    <s v="MOURIER Vincent"/>
    <n v="7"/>
    <n v="1"/>
    <n v="0"/>
    <n v="0"/>
    <n v="0"/>
    <n v="8"/>
    <n v="2021"/>
    <x v="1"/>
    <x v="7"/>
  </r>
  <r>
    <x v="35"/>
    <x v="1"/>
    <x v="2"/>
    <s v="Soir"/>
    <s v="FADDOUL Ismaïl"/>
    <n v="8"/>
    <n v="0"/>
    <n v="0"/>
    <n v="0"/>
    <n v="0"/>
    <n v="8"/>
    <n v="2021"/>
    <x v="1"/>
    <x v="7"/>
  </r>
  <r>
    <x v="35"/>
    <x v="1"/>
    <x v="3"/>
    <s v="Soir"/>
    <s v="NOHARET Christian"/>
    <n v="7.5"/>
    <n v="0"/>
    <n v="0.5"/>
    <n v="0"/>
    <n v="0"/>
    <n v="8"/>
    <n v="2021"/>
    <x v="1"/>
    <x v="7"/>
  </r>
  <r>
    <x v="36"/>
    <x v="1"/>
    <x v="7"/>
    <s v="Matin"/>
    <s v="IBBARI Mouloud"/>
    <n v="2"/>
    <n v="2"/>
    <n v="4"/>
    <n v="0"/>
    <n v="0"/>
    <n v="8"/>
    <n v="2021"/>
    <x v="1"/>
    <x v="7"/>
  </r>
  <r>
    <x v="36"/>
    <x v="1"/>
    <x v="3"/>
    <s v="Matin"/>
    <s v="BEILLONNET Boris"/>
    <n v="3.5"/>
    <n v="0"/>
    <n v="4.5"/>
    <n v="0"/>
    <n v="0"/>
    <n v="8"/>
    <n v="2021"/>
    <x v="1"/>
    <x v="7"/>
  </r>
  <r>
    <x v="36"/>
    <x v="1"/>
    <x v="2"/>
    <s v="Matin"/>
    <s v="BENMAMMAR Hakim"/>
    <n v="5.5"/>
    <n v="0"/>
    <n v="0"/>
    <n v="1"/>
    <n v="0"/>
    <n v="6.5"/>
    <n v="2021"/>
    <x v="1"/>
    <x v="7"/>
  </r>
  <r>
    <x v="36"/>
    <x v="1"/>
    <x v="4"/>
    <s v="Matin"/>
    <s v="LACHAT Anthony"/>
    <n v="7"/>
    <n v="0.5"/>
    <n v="0.5"/>
    <n v="0"/>
    <n v="0"/>
    <n v="8"/>
    <n v="2021"/>
    <x v="1"/>
    <x v="7"/>
  </r>
  <r>
    <x v="36"/>
    <x v="1"/>
    <x v="1"/>
    <s v="Matin"/>
    <s v="BENYOUCEF Azedine"/>
    <n v="7"/>
    <n v="1"/>
    <n v="0"/>
    <n v="0"/>
    <n v="0"/>
    <n v="8"/>
    <n v="2021"/>
    <x v="1"/>
    <x v="7"/>
  </r>
  <r>
    <x v="36"/>
    <x v="0"/>
    <x v="5"/>
    <s v="Matin"/>
    <s v="KALIM Mohamed"/>
    <n v="8"/>
    <n v="0"/>
    <n v="0"/>
    <n v="0"/>
    <n v="0"/>
    <n v="8"/>
    <n v="2021"/>
    <x v="1"/>
    <x v="7"/>
  </r>
  <r>
    <x v="36"/>
    <x v="1"/>
    <x v="6"/>
    <s v="Soir"/>
    <s v="SENER Tashin"/>
    <n v="4"/>
    <n v="3"/>
    <n v="0"/>
    <n v="0"/>
    <n v="0"/>
    <n v="7"/>
    <n v="2021"/>
    <x v="1"/>
    <x v="7"/>
  </r>
  <r>
    <x v="36"/>
    <x v="0"/>
    <x v="5"/>
    <s v="Soir"/>
    <s v="SENER Ismail"/>
    <n v="6.5"/>
    <n v="0.5"/>
    <n v="0"/>
    <n v="0"/>
    <n v="0"/>
    <n v="7"/>
    <n v="2021"/>
    <x v="1"/>
    <x v="7"/>
  </r>
  <r>
    <x v="36"/>
    <x v="1"/>
    <x v="4"/>
    <s v="Soir"/>
    <s v="MOTTET Fabien"/>
    <n v="8"/>
    <n v="0"/>
    <n v="0"/>
    <n v="0"/>
    <n v="0"/>
    <n v="8"/>
    <n v="2021"/>
    <x v="1"/>
    <x v="7"/>
  </r>
  <r>
    <x v="36"/>
    <x v="1"/>
    <x v="2"/>
    <s v="Soir"/>
    <s v="FADDOUL Ismaïl"/>
    <n v="7"/>
    <n v="0"/>
    <n v="0"/>
    <n v="0"/>
    <n v="0"/>
    <n v="7"/>
    <n v="2021"/>
    <x v="1"/>
    <x v="7"/>
  </r>
  <r>
    <x v="36"/>
    <x v="1"/>
    <x v="2"/>
    <s v="Nuit"/>
    <s v="POY Germain"/>
    <n v="7"/>
    <n v="0"/>
    <n v="0"/>
    <n v="0"/>
    <n v="0"/>
    <n v="7"/>
    <n v="2021"/>
    <x v="1"/>
    <x v="7"/>
  </r>
  <r>
    <x v="36"/>
    <x v="1"/>
    <x v="3"/>
    <s v="Soir"/>
    <s v="NOHARET Christian"/>
    <n v="4.5"/>
    <n v="2"/>
    <n v="0.5"/>
    <n v="0"/>
    <n v="0"/>
    <n v="7"/>
    <n v="2021"/>
    <x v="1"/>
    <x v="7"/>
  </r>
  <r>
    <x v="36"/>
    <x v="1"/>
    <x v="7"/>
    <s v="Nuit"/>
    <s v="MOURIER Vincent"/>
    <n v="7"/>
    <n v="0"/>
    <n v="0"/>
    <n v="0"/>
    <n v="0"/>
    <n v="7"/>
    <n v="2021"/>
    <x v="1"/>
    <x v="7"/>
  </r>
  <r>
    <x v="37"/>
    <x v="1"/>
    <x v="6"/>
    <s v="Matin"/>
    <s v="SENER Tashin"/>
    <n v="4.75"/>
    <n v="1"/>
    <n v="0.5"/>
    <n v="0"/>
    <n v="0.75"/>
    <n v="7"/>
    <n v="2021"/>
    <x v="2"/>
    <x v="8"/>
  </r>
  <r>
    <x v="37"/>
    <x v="0"/>
    <x v="5"/>
    <s v="Matin"/>
    <s v="SENER Ismail"/>
    <n v="0"/>
    <n v="7"/>
    <n v="0"/>
    <n v="0"/>
    <n v="0"/>
    <n v="7"/>
    <n v="2021"/>
    <x v="2"/>
    <x v="8"/>
  </r>
  <r>
    <x v="37"/>
    <x v="1"/>
    <x v="1"/>
    <s v="Matin"/>
    <s v="BENYOUCEF Azedine"/>
    <n v="6"/>
    <n v="1"/>
    <n v="0"/>
    <n v="0"/>
    <n v="0"/>
    <n v="7"/>
    <n v="2021"/>
    <x v="2"/>
    <x v="8"/>
  </r>
  <r>
    <x v="37"/>
    <x v="1"/>
    <x v="4"/>
    <s v="Matin"/>
    <s v="MOTTET Fabien"/>
    <n v="7"/>
    <n v="0"/>
    <n v="0"/>
    <n v="0"/>
    <n v="0"/>
    <n v="7"/>
    <n v="2021"/>
    <x v="2"/>
    <x v="8"/>
  </r>
  <r>
    <x v="37"/>
    <x v="1"/>
    <x v="2"/>
    <s v="Matin"/>
    <s v="FADDOUL Ismaïl"/>
    <n v="7"/>
    <n v="0"/>
    <n v="0"/>
    <n v="0"/>
    <n v="0"/>
    <n v="7"/>
    <n v="2021"/>
    <x v="2"/>
    <x v="8"/>
  </r>
  <r>
    <x v="37"/>
    <x v="1"/>
    <x v="3"/>
    <s v="Matin"/>
    <s v="NOHARET Christian"/>
    <n v="7"/>
    <n v="0"/>
    <n v="0"/>
    <n v="0"/>
    <n v="0"/>
    <n v="7"/>
    <n v="2021"/>
    <x v="2"/>
    <x v="8"/>
  </r>
  <r>
    <x v="37"/>
    <x v="1"/>
    <x v="6"/>
    <s v="Nuit"/>
    <s v="BENFRID Kaddour"/>
    <n v="3"/>
    <n v="1.5"/>
    <n v="2.5"/>
    <n v="0"/>
    <n v="0"/>
    <n v="7"/>
    <n v="2021"/>
    <x v="2"/>
    <x v="8"/>
  </r>
  <r>
    <x v="37"/>
    <x v="0"/>
    <x v="5"/>
    <s v="Nuit"/>
    <s v="KALIM Mohamed"/>
    <n v="6"/>
    <n v="0"/>
    <n v="0"/>
    <n v="0"/>
    <n v="0"/>
    <n v="6"/>
    <n v="2021"/>
    <x v="2"/>
    <x v="8"/>
  </r>
  <r>
    <x v="37"/>
    <x v="1"/>
    <x v="4"/>
    <s v="Nuit"/>
    <s v="LACHAT Anthony"/>
    <n v="4"/>
    <n v="0"/>
    <n v="0"/>
    <n v="0"/>
    <n v="0"/>
    <n v="4"/>
    <n v="2021"/>
    <x v="2"/>
    <x v="8"/>
  </r>
  <r>
    <x v="37"/>
    <x v="1"/>
    <x v="2"/>
    <s v="Soir"/>
    <s v="POY Germain"/>
    <n v="6.5"/>
    <n v="0.5"/>
    <n v="1"/>
    <n v="0"/>
    <n v="0"/>
    <n v="8"/>
    <n v="2021"/>
    <x v="2"/>
    <x v="8"/>
  </r>
  <r>
    <x v="37"/>
    <x v="1"/>
    <x v="2"/>
    <s v="Nuit"/>
    <s v="BENMAMMAR Hakim"/>
    <n v="6"/>
    <n v="0"/>
    <n v="0"/>
    <n v="0"/>
    <n v="0"/>
    <n v="6"/>
    <n v="2021"/>
    <x v="2"/>
    <x v="8"/>
  </r>
  <r>
    <x v="37"/>
    <x v="1"/>
    <x v="7"/>
    <s v="Soir"/>
    <s v="MOURIER Vincent"/>
    <n v="8"/>
    <n v="0"/>
    <n v="0"/>
    <n v="0"/>
    <n v="0"/>
    <n v="8"/>
    <n v="2021"/>
    <x v="2"/>
    <x v="8"/>
  </r>
  <r>
    <x v="37"/>
    <x v="1"/>
    <x v="3"/>
    <s v="Nuit"/>
    <s v="BEILLONNET Boris"/>
    <n v="4"/>
    <n v="0"/>
    <n v="0"/>
    <n v="0"/>
    <n v="0"/>
    <n v="4"/>
    <n v="2021"/>
    <x v="2"/>
    <x v="8"/>
  </r>
  <r>
    <x v="38"/>
    <x v="0"/>
    <x v="5"/>
    <s v="Matin"/>
    <s v="SENER Ismail"/>
    <n v="7.75"/>
    <n v="0.25"/>
    <n v="0"/>
    <n v="0"/>
    <n v="0"/>
    <n v="8"/>
    <n v="2021"/>
    <x v="2"/>
    <x v="8"/>
  </r>
  <r>
    <x v="38"/>
    <x v="1"/>
    <x v="4"/>
    <s v="Matin"/>
    <s v="MOTTET Fabien"/>
    <n v="7"/>
    <n v="0"/>
    <n v="0"/>
    <n v="0"/>
    <n v="0"/>
    <n v="7"/>
    <n v="2021"/>
    <x v="2"/>
    <x v="8"/>
  </r>
  <r>
    <x v="38"/>
    <x v="1"/>
    <x v="2"/>
    <s v="Matin"/>
    <s v="FADDOUL Ismaïl"/>
    <n v="6"/>
    <n v="0"/>
    <n v="0"/>
    <n v="0"/>
    <n v="0"/>
    <n v="6"/>
    <n v="2021"/>
    <x v="2"/>
    <x v="8"/>
  </r>
  <r>
    <x v="38"/>
    <x v="1"/>
    <x v="3"/>
    <s v="Matin"/>
    <s v="NOHARET Christian"/>
    <n v="2.5"/>
    <n v="3"/>
    <n v="0.5"/>
    <n v="0"/>
    <n v="0"/>
    <n v="6"/>
    <n v="2021"/>
    <x v="2"/>
    <x v="8"/>
  </r>
  <r>
    <x v="38"/>
    <x v="1"/>
    <x v="1"/>
    <s v="Matin"/>
    <s v="BENYOUCEF Azedine"/>
    <n v="4.5"/>
    <n v="1"/>
    <n v="1"/>
    <n v="0"/>
    <n v="0"/>
    <n v="6.5"/>
    <n v="2021"/>
    <x v="2"/>
    <x v="8"/>
  </r>
  <r>
    <x v="38"/>
    <x v="1"/>
    <x v="6"/>
    <s v="Nuit"/>
    <s v="BENFRID Kaddour"/>
    <n v="6.5"/>
    <n v="0"/>
    <n v="1.5"/>
    <n v="0"/>
    <n v="0"/>
    <n v="8"/>
    <n v="2021"/>
    <x v="2"/>
    <x v="8"/>
  </r>
  <r>
    <x v="38"/>
    <x v="0"/>
    <x v="5"/>
    <s v="Nuit"/>
    <s v="KALIM Mohamed"/>
    <n v="2"/>
    <n v="6"/>
    <n v="0"/>
    <n v="0"/>
    <n v="0"/>
    <n v="8"/>
    <n v="2021"/>
    <x v="2"/>
    <x v="8"/>
  </r>
  <r>
    <x v="38"/>
    <x v="1"/>
    <x v="4"/>
    <s v="Nuit"/>
    <s v="LACHAT Anthony"/>
    <n v="8"/>
    <n v="0"/>
    <n v="0"/>
    <n v="0"/>
    <n v="0"/>
    <n v="8"/>
    <n v="2021"/>
    <x v="2"/>
    <x v="8"/>
  </r>
  <r>
    <x v="38"/>
    <x v="1"/>
    <x v="2"/>
    <s v="Soir"/>
    <s v="POY Germain"/>
    <n v="6.5"/>
    <n v="0.5"/>
    <n v="0"/>
    <n v="1"/>
    <n v="0"/>
    <n v="8"/>
    <n v="2021"/>
    <x v="2"/>
    <x v="8"/>
  </r>
  <r>
    <x v="38"/>
    <x v="1"/>
    <x v="2"/>
    <s v="Nuit"/>
    <s v="BENMAMMAR Hakim"/>
    <n v="7.5"/>
    <n v="0"/>
    <n v="0"/>
    <n v="0.5"/>
    <n v="0"/>
    <n v="8"/>
    <n v="2021"/>
    <x v="2"/>
    <x v="8"/>
  </r>
  <r>
    <x v="38"/>
    <x v="1"/>
    <x v="3"/>
    <s v="Nuit"/>
    <s v="BEILLONNET Boris"/>
    <n v="3"/>
    <n v="0.5"/>
    <n v="0"/>
    <n v="0.5"/>
    <n v="0"/>
    <n v="4"/>
    <n v="2021"/>
    <x v="2"/>
    <x v="8"/>
  </r>
  <r>
    <x v="38"/>
    <x v="1"/>
    <x v="7"/>
    <s v="Soir"/>
    <s v="MOURIER Vincent"/>
    <n v="6"/>
    <n v="2"/>
    <n v="0"/>
    <n v="0"/>
    <n v="0"/>
    <n v="8"/>
    <n v="2021"/>
    <x v="2"/>
    <x v="8"/>
  </r>
  <r>
    <x v="39"/>
    <x v="1"/>
    <x v="6"/>
    <s v="Matin"/>
    <s v="SENER Tashin"/>
    <n v="6.5"/>
    <n v="1"/>
    <n v="0.5"/>
    <n v="0"/>
    <n v="0"/>
    <n v="8"/>
    <n v="2021"/>
    <x v="2"/>
    <x v="8"/>
  </r>
  <r>
    <x v="39"/>
    <x v="0"/>
    <x v="0"/>
    <s v="Matin"/>
    <s v="IBBARI Mouloud"/>
    <n v="5.25"/>
    <n v="2.75"/>
    <n v="0"/>
    <n v="0"/>
    <n v="0"/>
    <n v="8"/>
    <n v="2021"/>
    <x v="2"/>
    <x v="8"/>
  </r>
  <r>
    <x v="39"/>
    <x v="0"/>
    <x v="5"/>
    <s v="Matin"/>
    <s v="SENER Ismail"/>
    <n v="8"/>
    <n v="0"/>
    <n v="0"/>
    <n v="0"/>
    <n v="0"/>
    <n v="8"/>
    <n v="2021"/>
    <x v="2"/>
    <x v="8"/>
  </r>
  <r>
    <x v="39"/>
    <x v="1"/>
    <x v="1"/>
    <s v="Matin"/>
    <s v="BENYOUCEF Azedine"/>
    <n v="7"/>
    <n v="1"/>
    <n v="0"/>
    <n v="0"/>
    <n v="0"/>
    <n v="8"/>
    <n v="2021"/>
    <x v="2"/>
    <x v="8"/>
  </r>
  <r>
    <x v="39"/>
    <x v="1"/>
    <x v="4"/>
    <s v="Matin"/>
    <s v="MOTTET Fabien"/>
    <n v="8"/>
    <n v="0"/>
    <n v="0"/>
    <n v="0"/>
    <n v="0"/>
    <n v="8"/>
    <n v="2021"/>
    <x v="2"/>
    <x v="8"/>
  </r>
  <r>
    <x v="39"/>
    <x v="1"/>
    <x v="2"/>
    <s v="Matin"/>
    <s v="FADDOUL Ismaïl"/>
    <n v="8"/>
    <n v="0"/>
    <n v="0"/>
    <n v="0"/>
    <n v="0"/>
    <n v="8"/>
    <n v="2021"/>
    <x v="2"/>
    <x v="8"/>
  </r>
  <r>
    <x v="39"/>
    <x v="1"/>
    <x v="6"/>
    <s v="Nuit"/>
    <s v="BENFRID Kaddour"/>
    <n v="7.5"/>
    <n v="0"/>
    <n v="0.5"/>
    <n v="0"/>
    <n v="0"/>
    <n v="8"/>
    <n v="2021"/>
    <x v="2"/>
    <x v="8"/>
  </r>
  <r>
    <x v="39"/>
    <x v="0"/>
    <x v="5"/>
    <s v="Nuit"/>
    <s v="KALIM Mohamed"/>
    <n v="7.5"/>
    <n v="0.5"/>
    <n v="0"/>
    <n v="0"/>
    <n v="0"/>
    <n v="8"/>
    <n v="2021"/>
    <x v="2"/>
    <x v="8"/>
  </r>
  <r>
    <x v="39"/>
    <x v="1"/>
    <x v="4"/>
    <s v="Nuit"/>
    <s v="LACHAT Anthony"/>
    <n v="5"/>
    <n v="0"/>
    <n v="0"/>
    <n v="0"/>
    <n v="0"/>
    <n v="5"/>
    <n v="2021"/>
    <x v="2"/>
    <x v="8"/>
  </r>
  <r>
    <x v="39"/>
    <x v="1"/>
    <x v="2"/>
    <s v="Soir"/>
    <s v="POY Germain"/>
    <n v="7.5"/>
    <n v="0.5"/>
    <n v="0"/>
    <n v="0"/>
    <n v="0"/>
    <n v="8"/>
    <n v="2021"/>
    <x v="2"/>
    <x v="8"/>
  </r>
  <r>
    <x v="39"/>
    <x v="1"/>
    <x v="2"/>
    <s v="Nuit"/>
    <s v="BENMAMMAR Hakim"/>
    <n v="8"/>
    <n v="0"/>
    <n v="0"/>
    <n v="0"/>
    <n v="0"/>
    <n v="8"/>
    <n v="2021"/>
    <x v="2"/>
    <x v="8"/>
  </r>
  <r>
    <x v="39"/>
    <x v="1"/>
    <x v="3"/>
    <s v="Nuit"/>
    <s v="BEILLONNET Boris"/>
    <n v="0"/>
    <n v="1"/>
    <n v="0.5"/>
    <n v="0"/>
    <n v="0"/>
    <n v="1.5"/>
    <n v="2021"/>
    <x v="2"/>
    <x v="8"/>
  </r>
  <r>
    <x v="39"/>
    <x v="1"/>
    <x v="3"/>
    <s v="Matin"/>
    <s v="NOHARET Christian"/>
    <n v="7"/>
    <n v="0"/>
    <n v="0"/>
    <n v="0"/>
    <n v="1"/>
    <n v="8"/>
    <n v="2021"/>
    <x v="2"/>
    <x v="8"/>
  </r>
  <r>
    <x v="39"/>
    <x v="1"/>
    <x v="7"/>
    <s v="Soir"/>
    <s v="MOURIER Vincent"/>
    <n v="8"/>
    <n v="0"/>
    <n v="0"/>
    <n v="0"/>
    <n v="0"/>
    <n v="8"/>
    <n v="2021"/>
    <x v="2"/>
    <x v="8"/>
  </r>
  <r>
    <x v="40"/>
    <x v="0"/>
    <x v="0"/>
    <s v="Matin"/>
    <s v="IBBARI Mouloud"/>
    <n v="5.5"/>
    <n v="1"/>
    <n v="1.5"/>
    <n v="0"/>
    <n v="0"/>
    <n v="8"/>
    <n v="2021"/>
    <x v="2"/>
    <x v="8"/>
  </r>
  <r>
    <x v="40"/>
    <x v="0"/>
    <x v="5"/>
    <s v="Matin"/>
    <s v="SENER Ismail"/>
    <n v="7.75"/>
    <n v="0.25"/>
    <n v="0"/>
    <n v="0"/>
    <n v="0"/>
    <n v="8"/>
    <n v="2021"/>
    <x v="2"/>
    <x v="8"/>
  </r>
  <r>
    <x v="40"/>
    <x v="1"/>
    <x v="1"/>
    <s v="Matin"/>
    <s v="BENYOUCEF Azedine"/>
    <n v="5"/>
    <n v="1"/>
    <n v="0"/>
    <n v="0"/>
    <n v="0"/>
    <n v="6"/>
    <n v="2021"/>
    <x v="2"/>
    <x v="8"/>
  </r>
  <r>
    <x v="40"/>
    <x v="1"/>
    <x v="4"/>
    <s v="Matin"/>
    <s v="MOTTET Fabien"/>
    <n v="8"/>
    <n v="0"/>
    <n v="0"/>
    <n v="0"/>
    <n v="0"/>
    <n v="8"/>
    <n v="2021"/>
    <x v="2"/>
    <x v="8"/>
  </r>
  <r>
    <x v="40"/>
    <x v="1"/>
    <x v="3"/>
    <s v="Matin"/>
    <s v="NOHARET Christian"/>
    <n v="0"/>
    <n v="7.5"/>
    <n v="0.5"/>
    <n v="0"/>
    <n v="0"/>
    <n v="8"/>
    <n v="2021"/>
    <x v="2"/>
    <x v="8"/>
  </r>
  <r>
    <x v="40"/>
    <x v="1"/>
    <x v="2"/>
    <s v="Nuit"/>
    <s v="BENFRID Kaddour"/>
    <n v="7"/>
    <n v="0"/>
    <n v="1"/>
    <n v="0"/>
    <n v="0"/>
    <n v="8"/>
    <n v="2021"/>
    <x v="2"/>
    <x v="8"/>
  </r>
  <r>
    <x v="40"/>
    <x v="0"/>
    <x v="5"/>
    <s v="Nuit"/>
    <s v="KALIM Mohamed"/>
    <n v="5.5"/>
    <n v="0"/>
    <n v="0"/>
    <n v="2.5"/>
    <n v="0"/>
    <n v="8"/>
    <n v="2021"/>
    <x v="2"/>
    <x v="8"/>
  </r>
  <r>
    <x v="40"/>
    <x v="1"/>
    <x v="4"/>
    <s v="Nuit"/>
    <s v="LACHAT Anthony"/>
    <n v="8"/>
    <n v="0"/>
    <n v="0"/>
    <n v="0"/>
    <n v="0"/>
    <n v="8"/>
    <n v="2021"/>
    <x v="2"/>
    <x v="8"/>
  </r>
  <r>
    <x v="40"/>
    <x v="1"/>
    <x v="2"/>
    <s v="Matin"/>
    <s v="FADDOUL Ismaïl"/>
    <n v="1"/>
    <n v="0"/>
    <n v="0"/>
    <n v="0"/>
    <n v="7"/>
    <n v="8"/>
    <n v="2021"/>
    <x v="2"/>
    <x v="8"/>
  </r>
  <r>
    <x v="40"/>
    <x v="1"/>
    <x v="2"/>
    <s v="Soir"/>
    <s v="POY Germain"/>
    <n v="7.5"/>
    <n v="0.5"/>
    <n v="0"/>
    <n v="0"/>
    <n v="0"/>
    <n v="8"/>
    <n v="2021"/>
    <x v="2"/>
    <x v="8"/>
  </r>
  <r>
    <x v="40"/>
    <x v="1"/>
    <x v="2"/>
    <s v="Nuit"/>
    <s v="BENMAMMAR Hakim"/>
    <n v="8"/>
    <n v="0"/>
    <n v="0"/>
    <n v="0"/>
    <n v="0"/>
    <n v="8"/>
    <n v="2021"/>
    <x v="2"/>
    <x v="8"/>
  </r>
  <r>
    <x v="40"/>
    <x v="1"/>
    <x v="7"/>
    <s v="Soir"/>
    <s v="MOURIER Vincent"/>
    <n v="7"/>
    <n v="0"/>
    <n v="0"/>
    <n v="0"/>
    <n v="0"/>
    <n v="7"/>
    <n v="2021"/>
    <x v="2"/>
    <x v="8"/>
  </r>
  <r>
    <x v="41"/>
    <x v="0"/>
    <x v="0"/>
    <s v="Matin"/>
    <s v="IBBARI Mouloud"/>
    <n v="4"/>
    <n v="2"/>
    <n v="0.5"/>
    <n v="0"/>
    <n v="0"/>
    <n v="6.5"/>
    <n v="2021"/>
    <x v="2"/>
    <x v="8"/>
  </r>
  <r>
    <x v="41"/>
    <x v="1"/>
    <x v="1"/>
    <s v="Matin"/>
    <s v="BENYOUCEF Azedine"/>
    <n v="6.5"/>
    <n v="1.5"/>
    <n v="0"/>
    <n v="0"/>
    <n v="0"/>
    <n v="8"/>
    <n v="2021"/>
    <x v="2"/>
    <x v="8"/>
  </r>
  <r>
    <x v="41"/>
    <x v="1"/>
    <x v="4"/>
    <s v="Matin"/>
    <s v="MOTTET Fabien"/>
    <n v="8"/>
    <n v="0"/>
    <n v="0"/>
    <n v="0"/>
    <n v="0"/>
    <n v="8"/>
    <n v="2021"/>
    <x v="2"/>
    <x v="8"/>
  </r>
  <r>
    <x v="41"/>
    <x v="1"/>
    <x v="2"/>
    <s v="Matin"/>
    <s v="FADDOUL Ismaïl"/>
    <n v="8"/>
    <n v="0"/>
    <n v="0"/>
    <n v="0"/>
    <n v="0"/>
    <n v="8"/>
    <n v="2021"/>
    <x v="2"/>
    <x v="8"/>
  </r>
  <r>
    <x v="41"/>
    <x v="1"/>
    <x v="3"/>
    <s v="Matin"/>
    <s v="NOHARET Christian"/>
    <n v="8"/>
    <n v="0"/>
    <n v="0"/>
    <n v="0"/>
    <n v="0"/>
    <n v="8"/>
    <n v="2021"/>
    <x v="2"/>
    <x v="8"/>
  </r>
  <r>
    <x v="41"/>
    <x v="1"/>
    <x v="2"/>
    <s v="Nuit"/>
    <s v="BENMAMMAR Hakim"/>
    <n v="5"/>
    <n v="0"/>
    <n v="0"/>
    <n v="0"/>
    <n v="0"/>
    <n v="5"/>
    <n v="2021"/>
    <x v="2"/>
    <x v="8"/>
  </r>
  <r>
    <x v="41"/>
    <x v="1"/>
    <x v="2"/>
    <s v="Soir"/>
    <s v="POY Germain"/>
    <n v="5"/>
    <n v="0"/>
    <n v="0"/>
    <n v="0"/>
    <n v="0"/>
    <n v="5"/>
    <n v="2021"/>
    <x v="2"/>
    <x v="8"/>
  </r>
  <r>
    <x v="41"/>
    <x v="1"/>
    <x v="6"/>
    <s v="Nuit"/>
    <s v="BENFRID Kaddour"/>
    <n v="5"/>
    <n v="0"/>
    <n v="0"/>
    <n v="0"/>
    <n v="0"/>
    <n v="5"/>
    <n v="2021"/>
    <x v="2"/>
    <x v="8"/>
  </r>
  <r>
    <x v="41"/>
    <x v="1"/>
    <x v="1"/>
    <s v="Soir"/>
    <s v="MOURIER Vincent"/>
    <n v="5"/>
    <n v="0"/>
    <n v="0"/>
    <n v="0"/>
    <n v="0"/>
    <n v="5"/>
    <n v="2021"/>
    <x v="2"/>
    <x v="8"/>
  </r>
  <r>
    <x v="42"/>
    <x v="1"/>
    <x v="3"/>
    <s v="Matin"/>
    <s v="NOHARET Christian"/>
    <n v="4.5"/>
    <n v="2.5"/>
    <n v="0"/>
    <n v="0"/>
    <n v="0"/>
    <n v="7"/>
    <n v="2021"/>
    <x v="2"/>
    <x v="9"/>
  </r>
  <r>
    <x v="42"/>
    <x v="1"/>
    <x v="2"/>
    <s v="Matin"/>
    <s v="POY Germain"/>
    <n v="4"/>
    <n v="0"/>
    <n v="0.5"/>
    <n v="1"/>
    <n v="0"/>
    <n v="5.5"/>
    <n v="2021"/>
    <x v="2"/>
    <x v="9"/>
  </r>
  <r>
    <x v="42"/>
    <x v="1"/>
    <x v="1"/>
    <s v="Matin"/>
    <s v="MOURIER Vincent"/>
    <n v="6"/>
    <n v="1"/>
    <n v="0"/>
    <n v="0"/>
    <n v="0"/>
    <n v="7"/>
    <n v="2021"/>
    <x v="2"/>
    <x v="9"/>
  </r>
  <r>
    <x v="42"/>
    <x v="0"/>
    <x v="5"/>
    <s v="Matin"/>
    <s v="SENER Ismail"/>
    <n v="6"/>
    <n v="1"/>
    <n v="0"/>
    <n v="0"/>
    <n v="0"/>
    <n v="7"/>
    <n v="2021"/>
    <x v="2"/>
    <x v="9"/>
  </r>
  <r>
    <x v="42"/>
    <x v="1"/>
    <x v="8"/>
    <s v="Matin"/>
    <s v="MOTTET Fabien"/>
    <n v="6"/>
    <n v="2"/>
    <n v="0"/>
    <n v="0"/>
    <n v="0"/>
    <n v="8"/>
    <n v="2021"/>
    <x v="2"/>
    <x v="9"/>
  </r>
  <r>
    <x v="42"/>
    <x v="1"/>
    <x v="2"/>
    <s v="Soir"/>
    <s v="BENMAMMAR Hakim"/>
    <n v="7.5"/>
    <n v="0"/>
    <n v="0.5"/>
    <n v="0"/>
    <n v="0"/>
    <n v="8"/>
    <n v="2021"/>
    <x v="2"/>
    <x v="9"/>
  </r>
  <r>
    <x v="42"/>
    <x v="1"/>
    <x v="2"/>
    <s v="Nuit"/>
    <s v="FADDOUL Ismaïl"/>
    <n v="8"/>
    <n v="0"/>
    <n v="0"/>
    <n v="0"/>
    <n v="0"/>
    <n v="8"/>
    <n v="2021"/>
    <x v="2"/>
    <x v="9"/>
  </r>
  <r>
    <x v="42"/>
    <x v="1"/>
    <x v="1"/>
    <s v="Soir"/>
    <s v="BENYOUCEF Azedine"/>
    <n v="6.5"/>
    <n v="1"/>
    <n v="0.5"/>
    <n v="0"/>
    <n v="0"/>
    <n v="8"/>
    <n v="2021"/>
    <x v="2"/>
    <x v="9"/>
  </r>
  <r>
    <x v="42"/>
    <x v="0"/>
    <x v="5"/>
    <s v="Soir"/>
    <s v="IBBARI Mouloud"/>
    <n v="5"/>
    <n v="2.5"/>
    <n v="0.5"/>
    <n v="0"/>
    <n v="0"/>
    <n v="8"/>
    <n v="2021"/>
    <x v="2"/>
    <x v="9"/>
  </r>
  <r>
    <x v="42"/>
    <x v="0"/>
    <x v="5"/>
    <s v="Nuit"/>
    <s v="KALIM Mohamed"/>
    <n v="8"/>
    <n v="0"/>
    <n v="0"/>
    <n v="0"/>
    <n v="0"/>
    <n v="8"/>
    <n v="2021"/>
    <x v="2"/>
    <x v="9"/>
  </r>
  <r>
    <x v="42"/>
    <x v="1"/>
    <x v="6"/>
    <s v="Soir"/>
    <s v="BENFRID Kaddour"/>
    <n v="7.25"/>
    <n v="0"/>
    <n v="0.75"/>
    <n v="0"/>
    <n v="0"/>
    <n v="8"/>
    <n v="2021"/>
    <x v="2"/>
    <x v="9"/>
  </r>
  <r>
    <x v="42"/>
    <x v="0"/>
    <x v="5"/>
    <s v="Matin"/>
    <s v="SENER Ismail"/>
    <n v="0"/>
    <n v="4"/>
    <n v="0"/>
    <n v="4"/>
    <n v="0"/>
    <n v="8"/>
    <n v="2021"/>
    <x v="2"/>
    <x v="9"/>
  </r>
  <r>
    <x v="43"/>
    <x v="1"/>
    <x v="3"/>
    <s v="Matin"/>
    <s v="NOHARET Christian"/>
    <n v="8"/>
    <n v="0"/>
    <n v="0"/>
    <n v="0"/>
    <n v="0"/>
    <n v="8"/>
    <n v="2021"/>
    <x v="2"/>
    <x v="9"/>
  </r>
  <r>
    <x v="43"/>
    <x v="1"/>
    <x v="2"/>
    <s v="Matin"/>
    <s v="POY Germain"/>
    <n v="6"/>
    <n v="2"/>
    <n v="0"/>
    <n v="0"/>
    <n v="0"/>
    <n v="8"/>
    <n v="2021"/>
    <x v="2"/>
    <x v="9"/>
  </r>
  <r>
    <x v="43"/>
    <x v="1"/>
    <x v="4"/>
    <s v="Matin"/>
    <s v="MOTTET Fabien"/>
    <n v="7.5"/>
    <n v="0"/>
    <n v="0.5"/>
    <n v="0"/>
    <n v="0"/>
    <n v="8"/>
    <n v="2021"/>
    <x v="2"/>
    <x v="9"/>
  </r>
  <r>
    <x v="43"/>
    <x v="1"/>
    <x v="1"/>
    <s v="Matin"/>
    <s v="MOURIER Vincent"/>
    <n v="7"/>
    <n v="1"/>
    <n v="0"/>
    <n v="0"/>
    <n v="0"/>
    <n v="8"/>
    <n v="2021"/>
    <x v="2"/>
    <x v="9"/>
  </r>
  <r>
    <x v="43"/>
    <x v="0"/>
    <x v="5"/>
    <s v="Matin"/>
    <s v="SENER Ismail"/>
    <n v="7.5"/>
    <n v="0.5"/>
    <n v="0"/>
    <n v="0"/>
    <n v="0"/>
    <n v="8"/>
    <n v="2021"/>
    <x v="2"/>
    <x v="9"/>
  </r>
  <r>
    <x v="43"/>
    <x v="1"/>
    <x v="2"/>
    <s v="Soir"/>
    <s v="BENMAMMAR Hakim"/>
    <n v="8"/>
    <n v="0"/>
    <n v="0"/>
    <n v="0"/>
    <n v="0"/>
    <n v="8"/>
    <n v="2021"/>
    <x v="2"/>
    <x v="9"/>
  </r>
  <r>
    <x v="43"/>
    <x v="1"/>
    <x v="2"/>
    <s v="Nuit"/>
    <s v="FADDOUL Ismaïl"/>
    <n v="8"/>
    <n v="0"/>
    <n v="0"/>
    <n v="0"/>
    <n v="0"/>
    <n v="8"/>
    <n v="2021"/>
    <x v="2"/>
    <x v="9"/>
  </r>
  <r>
    <x v="43"/>
    <x v="1"/>
    <x v="1"/>
    <s v="Soir"/>
    <s v="BENYOUCEF Azedine"/>
    <n v="7"/>
    <n v="1"/>
    <n v="0"/>
    <n v="0"/>
    <n v="0"/>
    <n v="8"/>
    <n v="2021"/>
    <x v="2"/>
    <x v="9"/>
  </r>
  <r>
    <x v="43"/>
    <x v="0"/>
    <x v="5"/>
    <s v="Nuit"/>
    <s v="KALIM Mohamed"/>
    <n v="6.5"/>
    <n v="0"/>
    <n v="0"/>
    <n v="1.5"/>
    <n v="0"/>
    <n v="8"/>
    <n v="2021"/>
    <x v="2"/>
    <x v="9"/>
  </r>
  <r>
    <x v="43"/>
    <x v="1"/>
    <x v="6"/>
    <s v="Soir"/>
    <s v="BENFRID Kaddour"/>
    <n v="7"/>
    <n v="0"/>
    <n v="1"/>
    <n v="0"/>
    <n v="0"/>
    <n v="8"/>
    <n v="2021"/>
    <x v="2"/>
    <x v="9"/>
  </r>
  <r>
    <x v="43"/>
    <x v="0"/>
    <x v="5"/>
    <s v="Soir"/>
    <s v="IBBARI Mouloud"/>
    <n v="8"/>
    <n v="0"/>
    <n v="0"/>
    <n v="0"/>
    <n v="0"/>
    <n v="8"/>
    <n v="2021"/>
    <x v="2"/>
    <x v="9"/>
  </r>
  <r>
    <x v="44"/>
    <x v="1"/>
    <x v="3"/>
    <s v="Matin"/>
    <s v="NOHARET Christian"/>
    <n v="6"/>
    <n v="0"/>
    <n v="0.5"/>
    <n v="1.5"/>
    <n v="0"/>
    <n v="8"/>
    <n v="2021"/>
    <x v="2"/>
    <x v="9"/>
  </r>
  <r>
    <x v="44"/>
    <x v="1"/>
    <x v="2"/>
    <s v="Matin"/>
    <s v="POY Germain"/>
    <n v="8"/>
    <n v="0"/>
    <n v="0"/>
    <n v="0"/>
    <n v="0"/>
    <n v="8"/>
    <n v="2021"/>
    <x v="2"/>
    <x v="9"/>
  </r>
  <r>
    <x v="44"/>
    <x v="1"/>
    <x v="4"/>
    <s v="Matin"/>
    <s v="MOTTET Fabien"/>
    <n v="8"/>
    <n v="0"/>
    <n v="0"/>
    <n v="0"/>
    <n v="0"/>
    <n v="8"/>
    <n v="2021"/>
    <x v="2"/>
    <x v="9"/>
  </r>
  <r>
    <x v="44"/>
    <x v="0"/>
    <x v="5"/>
    <s v="Matin"/>
    <s v="SENER Ismail"/>
    <n v="0"/>
    <n v="0"/>
    <n v="0"/>
    <n v="8"/>
    <n v="0"/>
    <n v="8"/>
    <n v="2021"/>
    <x v="2"/>
    <x v="9"/>
  </r>
  <r>
    <x v="44"/>
    <x v="1"/>
    <x v="1"/>
    <s v="Matin"/>
    <s v="MOURIER Vincent"/>
    <n v="8"/>
    <n v="0"/>
    <n v="0"/>
    <n v="0"/>
    <n v="0"/>
    <n v="8"/>
    <n v="2021"/>
    <x v="2"/>
    <x v="9"/>
  </r>
  <r>
    <x v="44"/>
    <x v="1"/>
    <x v="4"/>
    <s v="Nuit"/>
    <s v="LACHAT Anthony"/>
    <n v="5.5"/>
    <n v="0"/>
    <n v="0.5"/>
    <n v="0"/>
    <n v="0"/>
    <n v="6"/>
    <n v="2021"/>
    <x v="2"/>
    <x v="9"/>
  </r>
  <r>
    <x v="44"/>
    <x v="1"/>
    <x v="1"/>
    <s v="Soir"/>
    <s v="BENYOUCEF Azedine"/>
    <n v="7"/>
    <n v="1"/>
    <n v="0"/>
    <n v="0"/>
    <n v="0"/>
    <n v="8"/>
    <n v="2021"/>
    <x v="2"/>
    <x v="9"/>
  </r>
  <r>
    <x v="44"/>
    <x v="0"/>
    <x v="5"/>
    <s v="Soir"/>
    <s v="IBBARI Mouloud"/>
    <n v="3.5"/>
    <n v="2.5"/>
    <n v="0"/>
    <n v="2"/>
    <n v="0"/>
    <n v="8"/>
    <n v="2021"/>
    <x v="2"/>
    <x v="9"/>
  </r>
  <r>
    <x v="44"/>
    <x v="0"/>
    <x v="5"/>
    <s v="Nuit"/>
    <s v="KALIM Mohamed"/>
    <n v="7.25"/>
    <n v="0.75"/>
    <n v="0"/>
    <n v="0"/>
    <n v="0"/>
    <n v="8"/>
    <n v="2021"/>
    <x v="2"/>
    <x v="9"/>
  </r>
  <r>
    <x v="44"/>
    <x v="1"/>
    <x v="6"/>
    <s v="Soir"/>
    <s v="BENFRID Kaddour"/>
    <n v="3.5"/>
    <n v="0"/>
    <n v="2.5"/>
    <n v="0"/>
    <n v="0"/>
    <n v="6"/>
    <n v="2021"/>
    <x v="2"/>
    <x v="9"/>
  </r>
  <r>
    <x v="45"/>
    <x v="1"/>
    <x v="3"/>
    <s v="Matin"/>
    <s v="NOHARET Christian"/>
    <n v="6.5"/>
    <n v="0"/>
    <n v="0"/>
    <n v="0"/>
    <n v="0"/>
    <n v="6.5"/>
    <n v="2021"/>
    <x v="2"/>
    <x v="9"/>
  </r>
  <r>
    <x v="45"/>
    <x v="1"/>
    <x v="2"/>
    <s v="Matin"/>
    <s v="POY Germain"/>
    <n v="8"/>
    <n v="0"/>
    <n v="0"/>
    <n v="0"/>
    <n v="0"/>
    <n v="8"/>
    <n v="2021"/>
    <x v="2"/>
    <x v="9"/>
  </r>
  <r>
    <x v="45"/>
    <x v="1"/>
    <x v="4"/>
    <s v="Matin"/>
    <s v="MOTTET Fabien"/>
    <n v="7"/>
    <n v="0"/>
    <n v="0"/>
    <n v="0"/>
    <n v="0"/>
    <n v="7"/>
    <n v="2021"/>
    <x v="2"/>
    <x v="9"/>
  </r>
  <r>
    <x v="45"/>
    <x v="1"/>
    <x v="1"/>
    <s v="Matin"/>
    <s v="MOURIER Vincent"/>
    <n v="5.5"/>
    <n v="1.5"/>
    <n v="0"/>
    <n v="0"/>
    <n v="0"/>
    <n v="7"/>
    <n v="2021"/>
    <x v="2"/>
    <x v="9"/>
  </r>
  <r>
    <x v="45"/>
    <x v="0"/>
    <x v="5"/>
    <s v="Matin"/>
    <s v="SENER Ismail"/>
    <n v="7.5"/>
    <n v="0.5"/>
    <n v="0"/>
    <n v="0"/>
    <n v="0"/>
    <n v="8"/>
    <n v="2021"/>
    <x v="2"/>
    <x v="9"/>
  </r>
  <r>
    <x v="45"/>
    <x v="1"/>
    <x v="2"/>
    <s v="Nuit"/>
    <s v="FADDOUL Ismaïl"/>
    <n v="8"/>
    <n v="0"/>
    <n v="0"/>
    <n v="0"/>
    <n v="0"/>
    <n v="8"/>
    <n v="2021"/>
    <x v="2"/>
    <x v="9"/>
  </r>
  <r>
    <x v="45"/>
    <x v="1"/>
    <x v="4"/>
    <s v="Nuit"/>
    <s v="LACHAT Anthony"/>
    <n v="7.5"/>
    <n v="0"/>
    <n v="0.5"/>
    <n v="0"/>
    <n v="0"/>
    <n v="8"/>
    <n v="2021"/>
    <x v="2"/>
    <x v="9"/>
  </r>
  <r>
    <x v="45"/>
    <x v="0"/>
    <x v="5"/>
    <s v="Soir"/>
    <s v="KALIM Mohamed"/>
    <n v="6"/>
    <n v="0"/>
    <n v="0"/>
    <n v="0"/>
    <n v="0"/>
    <n v="6"/>
    <n v="2021"/>
    <x v="2"/>
    <x v="9"/>
  </r>
  <r>
    <x v="46"/>
    <x v="0"/>
    <x v="5"/>
    <s v="Matin"/>
    <s v="SENER Ismail"/>
    <n v="7.5"/>
    <n v="0.5"/>
    <n v="0"/>
    <n v="0"/>
    <n v="0"/>
    <n v="8"/>
    <n v="2021"/>
    <x v="2"/>
    <x v="9"/>
  </r>
  <r>
    <x v="46"/>
    <x v="1"/>
    <x v="1"/>
    <s v="Matin"/>
    <s v="MOURIER Vincent"/>
    <n v="7"/>
    <n v="1"/>
    <n v="0"/>
    <n v="0"/>
    <n v="0"/>
    <n v="8"/>
    <n v="2021"/>
    <x v="2"/>
    <x v="9"/>
  </r>
  <r>
    <x v="46"/>
    <x v="1"/>
    <x v="4"/>
    <s v="Matin"/>
    <s v="MOTTET Fabien"/>
    <n v="4"/>
    <n v="0"/>
    <n v="0"/>
    <n v="0"/>
    <n v="0"/>
    <n v="4"/>
    <n v="2021"/>
    <x v="2"/>
    <x v="9"/>
  </r>
  <r>
    <x v="46"/>
    <x v="1"/>
    <x v="2"/>
    <s v="Matin"/>
    <s v="POY Germain"/>
    <n v="1"/>
    <n v="0"/>
    <n v="3"/>
    <n v="0"/>
    <n v="0"/>
    <n v="4"/>
    <n v="2021"/>
    <x v="2"/>
    <x v="9"/>
  </r>
  <r>
    <x v="46"/>
    <x v="1"/>
    <x v="2"/>
    <s v="Soir"/>
    <s v="FADDOUL Ismaïl"/>
    <n v="7"/>
    <n v="0"/>
    <n v="0"/>
    <n v="0"/>
    <n v="0"/>
    <n v="7"/>
    <n v="2021"/>
    <x v="2"/>
    <x v="9"/>
  </r>
  <r>
    <x v="46"/>
    <x v="1"/>
    <x v="3"/>
    <s v="Matin"/>
    <s v="NOHARET Christian"/>
    <n v="4"/>
    <n v="3"/>
    <n v="1"/>
    <n v="0"/>
    <n v="0"/>
    <n v="8"/>
    <n v="2021"/>
    <x v="2"/>
    <x v="9"/>
  </r>
  <r>
    <x v="46"/>
    <x v="1"/>
    <x v="4"/>
    <s v="Nuit"/>
    <s v="LACHAT Anthony"/>
    <n v="5.5"/>
    <n v="0"/>
    <n v="0"/>
    <n v="0"/>
    <n v="0"/>
    <n v="5.5"/>
    <n v="2021"/>
    <x v="2"/>
    <x v="9"/>
  </r>
  <r>
    <x v="47"/>
    <x v="1"/>
    <x v="2"/>
    <s v="Matin"/>
    <s v="MOTTET Fabien"/>
    <n v="7"/>
    <n v="0"/>
    <n v="0"/>
    <n v="0"/>
    <n v="0"/>
    <n v="7"/>
    <n v="2021"/>
    <x v="2"/>
    <x v="10"/>
  </r>
  <r>
    <x v="47"/>
    <x v="1"/>
    <x v="4"/>
    <s v="Matin"/>
    <s v="LACHAT Anthony"/>
    <n v="6"/>
    <n v="0"/>
    <n v="1"/>
    <n v="0"/>
    <n v="0"/>
    <n v="7"/>
    <n v="2021"/>
    <x v="2"/>
    <x v="10"/>
  </r>
  <r>
    <x v="47"/>
    <x v="1"/>
    <x v="1"/>
    <s v="Matin"/>
    <s v="BENYOUCEF Azedine"/>
    <n v="3"/>
    <n v="0"/>
    <n v="0"/>
    <n v="0"/>
    <n v="0"/>
    <n v="3"/>
    <n v="2021"/>
    <x v="2"/>
    <x v="10"/>
  </r>
  <r>
    <x v="47"/>
    <x v="0"/>
    <x v="5"/>
    <s v="Matin"/>
    <s v="IBBARI Mouloud"/>
    <n v="6"/>
    <n v="0"/>
    <n v="1"/>
    <n v="0"/>
    <n v="0"/>
    <n v="7"/>
    <n v="2021"/>
    <x v="2"/>
    <x v="10"/>
  </r>
  <r>
    <x v="47"/>
    <x v="0"/>
    <x v="5"/>
    <s v="Soir"/>
    <s v="KALIM Mohamed"/>
    <n v="7"/>
    <n v="1"/>
    <n v="0"/>
    <n v="0"/>
    <n v="0"/>
    <n v="8"/>
    <n v="2021"/>
    <x v="2"/>
    <x v="10"/>
  </r>
  <r>
    <x v="47"/>
    <x v="0"/>
    <x v="9"/>
    <s v="Matin"/>
    <s v="SENER Ismail"/>
    <n v="0"/>
    <n v="4"/>
    <n v="0"/>
    <n v="0"/>
    <n v="0"/>
    <n v="4"/>
    <n v="2021"/>
    <x v="2"/>
    <x v="10"/>
  </r>
  <r>
    <x v="47"/>
    <x v="1"/>
    <x v="1"/>
    <s v="Nuit"/>
    <s v="MOURIER Vincent"/>
    <n v="6"/>
    <n v="2"/>
    <n v="0"/>
    <n v="0"/>
    <n v="0"/>
    <n v="8"/>
    <n v="2021"/>
    <x v="2"/>
    <x v="10"/>
  </r>
  <r>
    <x v="47"/>
    <x v="1"/>
    <x v="2"/>
    <s v="Soir"/>
    <s v="FADDOUL Ismaïl"/>
    <n v="4"/>
    <n v="2"/>
    <n v="0"/>
    <n v="2"/>
    <n v="0"/>
    <n v="8"/>
    <n v="2021"/>
    <x v="2"/>
    <x v="10"/>
  </r>
  <r>
    <x v="47"/>
    <x v="1"/>
    <x v="3"/>
    <s v="Soir"/>
    <s v="BEILLONNET Boris"/>
    <n v="4.5"/>
    <n v="2.5"/>
    <n v="1"/>
    <n v="0"/>
    <n v="0"/>
    <n v="8"/>
    <n v="2021"/>
    <x v="2"/>
    <x v="10"/>
  </r>
  <r>
    <x v="48"/>
    <x v="1"/>
    <x v="3"/>
    <s v="Matin"/>
    <s v="NOHARET Christian"/>
    <n v="4"/>
    <n v="2.5"/>
    <n v="0.5"/>
    <n v="0"/>
    <n v="0"/>
    <n v="7"/>
    <n v="2021"/>
    <x v="2"/>
    <x v="10"/>
  </r>
  <r>
    <x v="48"/>
    <x v="1"/>
    <x v="1"/>
    <s v="Matin"/>
    <s v="BENYOUCEF Azedine"/>
    <n v="7"/>
    <n v="1"/>
    <n v="0"/>
    <n v="0"/>
    <n v="0"/>
    <n v="8"/>
    <n v="2021"/>
    <x v="2"/>
    <x v="10"/>
  </r>
  <r>
    <x v="48"/>
    <x v="0"/>
    <x v="5"/>
    <s v="Matin"/>
    <s v="SENER Ismail"/>
    <n v="7.5"/>
    <n v="0.5"/>
    <n v="0"/>
    <n v="0"/>
    <n v="0"/>
    <n v="8"/>
    <n v="2021"/>
    <x v="2"/>
    <x v="10"/>
  </r>
  <r>
    <x v="48"/>
    <x v="1"/>
    <x v="6"/>
    <s v="Nuit"/>
    <s v="BENFRID Kaddour"/>
    <n v="5.5"/>
    <n v="0"/>
    <n v="2.5"/>
    <n v="0"/>
    <n v="0"/>
    <n v="8"/>
    <n v="2021"/>
    <x v="2"/>
    <x v="10"/>
  </r>
  <r>
    <x v="48"/>
    <x v="0"/>
    <x v="5"/>
    <s v="Soir"/>
    <s v="KALIM Mohamed"/>
    <n v="7"/>
    <n v="1"/>
    <n v="0"/>
    <n v="0"/>
    <n v="0"/>
    <n v="8"/>
    <n v="2021"/>
    <x v="2"/>
    <x v="10"/>
  </r>
  <r>
    <x v="48"/>
    <x v="1"/>
    <x v="4"/>
    <s v="Matin"/>
    <s v="LACHAT Anthony"/>
    <n v="7"/>
    <n v="0.5"/>
    <n v="0.5"/>
    <n v="0"/>
    <n v="0"/>
    <n v="8"/>
    <n v="2021"/>
    <x v="2"/>
    <x v="10"/>
  </r>
  <r>
    <x v="48"/>
    <x v="1"/>
    <x v="2"/>
    <s v="Matin"/>
    <s v="MOTTET Fabien"/>
    <n v="7"/>
    <n v="0"/>
    <n v="1"/>
    <n v="0"/>
    <n v="0"/>
    <n v="8"/>
    <n v="2021"/>
    <x v="2"/>
    <x v="10"/>
  </r>
  <r>
    <x v="48"/>
    <x v="1"/>
    <x v="2"/>
    <s v="Soir"/>
    <s v="FADDOUL Ismaïl"/>
    <n v="4"/>
    <n v="0"/>
    <n v="0"/>
    <n v="0"/>
    <n v="0"/>
    <n v="4"/>
    <n v="2021"/>
    <x v="2"/>
    <x v="10"/>
  </r>
  <r>
    <x v="48"/>
    <x v="1"/>
    <x v="2"/>
    <s v="Nuit"/>
    <s v="POY Germain"/>
    <n v="8"/>
    <n v="0"/>
    <n v="0"/>
    <n v="0"/>
    <n v="0"/>
    <n v="8"/>
    <n v="2021"/>
    <x v="2"/>
    <x v="10"/>
  </r>
  <r>
    <x v="48"/>
    <x v="1"/>
    <x v="3"/>
    <s v="Soir"/>
    <s v="BEILLONNET Boris"/>
    <n v="2.5"/>
    <n v="1.5"/>
    <n v="1"/>
    <n v="2"/>
    <n v="0"/>
    <n v="7"/>
    <n v="2021"/>
    <x v="2"/>
    <x v="10"/>
  </r>
  <r>
    <x v="48"/>
    <x v="1"/>
    <x v="7"/>
    <s v="Nuit"/>
    <s v="MOURIER Vincent"/>
    <n v="2"/>
    <n v="4"/>
    <n v="2"/>
    <n v="0"/>
    <n v="0"/>
    <n v="8"/>
    <n v="2021"/>
    <x v="2"/>
    <x v="10"/>
  </r>
  <r>
    <x v="48"/>
    <x v="0"/>
    <x v="9"/>
    <s v="Matin"/>
    <s v="IBBARI Mouloud"/>
    <n v="6.5"/>
    <n v="1.5"/>
    <n v="0"/>
    <n v="0"/>
    <n v="0"/>
    <n v="8"/>
    <n v="2021"/>
    <x v="2"/>
    <x v="10"/>
  </r>
  <r>
    <x v="49"/>
    <x v="1"/>
    <x v="4"/>
    <s v="Matin"/>
    <s v="LACHAT Anthony"/>
    <n v="6.5"/>
    <n v="0"/>
    <n v="1.5"/>
    <n v="0"/>
    <n v="0"/>
    <n v="8"/>
    <n v="2021"/>
    <x v="2"/>
    <x v="10"/>
  </r>
  <r>
    <x v="49"/>
    <x v="1"/>
    <x v="1"/>
    <s v="Matin"/>
    <s v="BENYOUCEF Azedine"/>
    <n v="7"/>
    <n v="1"/>
    <n v="0"/>
    <n v="0"/>
    <n v="0"/>
    <n v="8"/>
    <n v="2021"/>
    <x v="2"/>
    <x v="10"/>
  </r>
  <r>
    <x v="49"/>
    <x v="0"/>
    <x v="5"/>
    <s v="Matin"/>
    <s v="SENER Ismail"/>
    <n v="7.75"/>
    <n v="0.25"/>
    <n v="0"/>
    <n v="0"/>
    <n v="0"/>
    <n v="8"/>
    <n v="2021"/>
    <x v="2"/>
    <x v="10"/>
  </r>
  <r>
    <x v="49"/>
    <x v="1"/>
    <x v="6"/>
    <s v="Nuit"/>
    <s v="BENFRID Kaddour"/>
    <n v="7.5"/>
    <n v="0"/>
    <n v="0.5"/>
    <n v="0"/>
    <n v="0"/>
    <n v="8"/>
    <n v="2021"/>
    <x v="2"/>
    <x v="10"/>
  </r>
  <r>
    <x v="49"/>
    <x v="0"/>
    <x v="5"/>
    <s v="Soir"/>
    <s v="KALIM Mohamed"/>
    <n v="7.5"/>
    <n v="0.5"/>
    <n v="0"/>
    <n v="0"/>
    <n v="0"/>
    <n v="8"/>
    <n v="2021"/>
    <x v="2"/>
    <x v="10"/>
  </r>
  <r>
    <x v="49"/>
    <x v="0"/>
    <x v="9"/>
    <s v="Matin"/>
    <s v="IBBARI Mouloud"/>
    <n v="6.5"/>
    <n v="0"/>
    <n v="1.5"/>
    <n v="0"/>
    <n v="0"/>
    <n v="8"/>
    <n v="2021"/>
    <x v="2"/>
    <x v="10"/>
  </r>
  <r>
    <x v="49"/>
    <x v="1"/>
    <x v="2"/>
    <s v="Nuit"/>
    <s v="POY Germain"/>
    <n v="7.5"/>
    <n v="0.5"/>
    <n v="0"/>
    <n v="0"/>
    <n v="0"/>
    <n v="8"/>
    <n v="2021"/>
    <x v="2"/>
    <x v="10"/>
  </r>
  <r>
    <x v="49"/>
    <x v="1"/>
    <x v="3"/>
    <s v="Soir"/>
    <s v="BEILLONNET Boris"/>
    <n v="1.5"/>
    <n v="5.5"/>
    <n v="1"/>
    <n v="0"/>
    <n v="0"/>
    <n v="8"/>
    <n v="2021"/>
    <x v="2"/>
    <x v="10"/>
  </r>
  <r>
    <x v="49"/>
    <x v="1"/>
    <x v="7"/>
    <s v="Nuit"/>
    <s v="MOURIER Vincent"/>
    <n v="7"/>
    <n v="0"/>
    <n v="0"/>
    <n v="1"/>
    <n v="0"/>
    <n v="8"/>
    <n v="2021"/>
    <x v="2"/>
    <x v="10"/>
  </r>
  <r>
    <x v="50"/>
    <x v="0"/>
    <x v="0"/>
    <s v="Matin"/>
    <s v="SENER Ismail"/>
    <n v="7"/>
    <n v="1"/>
    <n v="0"/>
    <n v="0"/>
    <n v="0"/>
    <n v="8"/>
    <n v="2021"/>
    <x v="2"/>
    <x v="10"/>
  </r>
  <r>
    <x v="50"/>
    <x v="0"/>
    <x v="5"/>
    <s v="Matin"/>
    <s v="IBBARI Mouloud"/>
    <n v="6.5"/>
    <n v="1"/>
    <n v="0.5"/>
    <n v="0"/>
    <n v="0"/>
    <n v="8"/>
    <n v="2021"/>
    <x v="2"/>
    <x v="10"/>
  </r>
  <r>
    <x v="50"/>
    <x v="1"/>
    <x v="1"/>
    <s v="Matin"/>
    <s v="BENYOUCEF Azedine"/>
    <n v="7"/>
    <n v="1"/>
    <n v="0"/>
    <n v="0"/>
    <n v="0"/>
    <n v="8"/>
    <n v="2021"/>
    <x v="2"/>
    <x v="10"/>
  </r>
  <r>
    <x v="50"/>
    <x v="1"/>
    <x v="4"/>
    <s v="Matin"/>
    <s v="LACHAT Anthony"/>
    <n v="7.5"/>
    <n v="0"/>
    <n v="0.5"/>
    <n v="0"/>
    <n v="0"/>
    <n v="8"/>
    <n v="2021"/>
    <x v="2"/>
    <x v="10"/>
  </r>
  <r>
    <x v="50"/>
    <x v="1"/>
    <x v="3"/>
    <s v="Matin"/>
    <s v="NOHARET Christian"/>
    <n v="7.5"/>
    <n v="0"/>
    <n v="0.5"/>
    <n v="0"/>
    <n v="0"/>
    <n v="8"/>
    <n v="2021"/>
    <x v="2"/>
    <x v="10"/>
  </r>
  <r>
    <x v="50"/>
    <x v="1"/>
    <x v="6"/>
    <s v="Nuit"/>
    <s v="BENFRID Kaddour"/>
    <n v="6"/>
    <n v="2"/>
    <n v="0"/>
    <n v="0"/>
    <n v="0"/>
    <n v="8"/>
    <n v="2021"/>
    <x v="2"/>
    <x v="10"/>
  </r>
  <r>
    <x v="50"/>
    <x v="0"/>
    <x v="5"/>
    <s v="Soir"/>
    <s v="KALIM Mohamed"/>
    <n v="7.5"/>
    <n v="0"/>
    <n v="0.5"/>
    <n v="0"/>
    <n v="0"/>
    <n v="8"/>
    <n v="2021"/>
    <x v="2"/>
    <x v="10"/>
  </r>
  <r>
    <x v="50"/>
    <x v="1"/>
    <x v="2"/>
    <s v="Soir"/>
    <s v="FADDOUL Ismaïl"/>
    <n v="8"/>
    <n v="0"/>
    <n v="0"/>
    <n v="0"/>
    <n v="0"/>
    <n v="8"/>
    <n v="2021"/>
    <x v="2"/>
    <x v="10"/>
  </r>
  <r>
    <x v="50"/>
    <x v="1"/>
    <x v="2"/>
    <s v="Nuit"/>
    <s v="POY Germain"/>
    <n v="8"/>
    <n v="0"/>
    <n v="0"/>
    <n v="0"/>
    <n v="0"/>
    <n v="8"/>
    <n v="2021"/>
    <x v="2"/>
    <x v="10"/>
  </r>
  <r>
    <x v="50"/>
    <x v="1"/>
    <x v="3"/>
    <s v="Soir"/>
    <s v="BEILLONNET Boris"/>
    <n v="0.5"/>
    <n v="0.5"/>
    <n v="0"/>
    <n v="6"/>
    <n v="0"/>
    <n v="7"/>
    <n v="2021"/>
    <x v="2"/>
    <x v="10"/>
  </r>
  <r>
    <x v="50"/>
    <x v="1"/>
    <x v="7"/>
    <s v="Nuit"/>
    <s v="MOURIER Vincent"/>
    <n v="8"/>
    <n v="0"/>
    <n v="0"/>
    <n v="0"/>
    <n v="0"/>
    <n v="8"/>
    <n v="2021"/>
    <x v="2"/>
    <x v="10"/>
  </r>
  <r>
    <x v="51"/>
    <x v="0"/>
    <x v="0"/>
    <s v="Matin"/>
    <s v="SENER Ismail"/>
    <n v="6"/>
    <n v="2"/>
    <n v="0"/>
    <n v="0"/>
    <n v="0"/>
    <n v="8"/>
    <n v="2021"/>
    <x v="2"/>
    <x v="10"/>
  </r>
  <r>
    <x v="51"/>
    <x v="0"/>
    <x v="5"/>
    <s v="Matin"/>
    <s v="IBBARI Mouloud"/>
    <n v="4"/>
    <n v="1.5"/>
    <n v="2.5"/>
    <n v="0"/>
    <n v="0"/>
    <n v="8"/>
    <n v="2021"/>
    <x v="2"/>
    <x v="10"/>
  </r>
  <r>
    <x v="51"/>
    <x v="1"/>
    <x v="2"/>
    <s v="Matin"/>
    <s v="FADDOUL Ismaïl"/>
    <n v="6"/>
    <n v="0"/>
    <n v="1"/>
    <n v="0"/>
    <n v="0"/>
    <n v="7"/>
    <n v="2021"/>
    <x v="2"/>
    <x v="10"/>
  </r>
  <r>
    <x v="51"/>
    <x v="1"/>
    <x v="3"/>
    <s v="Matin"/>
    <s v="NOHARET Christian"/>
    <n v="3"/>
    <n v="2.5"/>
    <n v="0.5"/>
    <n v="2"/>
    <n v="0"/>
    <n v="8"/>
    <n v="2021"/>
    <x v="2"/>
    <x v="10"/>
  </r>
  <r>
    <x v="51"/>
    <x v="1"/>
    <x v="7"/>
    <s v="Nuit"/>
    <s v="MOURIER Vincent"/>
    <n v="7"/>
    <n v="0"/>
    <n v="0"/>
    <n v="0"/>
    <n v="0"/>
    <n v="7"/>
    <n v="2021"/>
    <x v="2"/>
    <x v="10"/>
  </r>
  <r>
    <x v="51"/>
    <x v="1"/>
    <x v="3"/>
    <s v="Soir"/>
    <s v="BEILLONNET Boris"/>
    <n v="0.75"/>
    <n v="2.25"/>
    <n v="1"/>
    <n v="0"/>
    <n v="0"/>
    <n v="4"/>
    <n v="2021"/>
    <x v="2"/>
    <x v="10"/>
  </r>
  <r>
    <x v="51"/>
    <x v="1"/>
    <x v="2"/>
    <s v="Nuit"/>
    <s v="POY Germain"/>
    <n v="6.5"/>
    <n v="0.5"/>
    <n v="0"/>
    <n v="0"/>
    <n v="0"/>
    <n v="7"/>
    <n v="2021"/>
    <x v="2"/>
    <x v="10"/>
  </r>
  <r>
    <x v="51"/>
    <x v="1"/>
    <x v="1"/>
    <s v="Matin"/>
    <s v="BENYOUCEF Azedine"/>
    <n v="5.5"/>
    <n v="0.5"/>
    <n v="0"/>
    <n v="0"/>
    <n v="0"/>
    <n v="6"/>
    <n v="2021"/>
    <x v="2"/>
    <x v="10"/>
  </r>
  <r>
    <x v="51"/>
    <x v="0"/>
    <x v="5"/>
    <s v="Soir"/>
    <s v="KALIM Mohamed"/>
    <n v="4"/>
    <n v="0"/>
    <n v="1"/>
    <n v="0"/>
    <n v="0"/>
    <n v="5"/>
    <n v="2021"/>
    <x v="2"/>
    <x v="10"/>
  </r>
  <r>
    <x v="51"/>
    <x v="1"/>
    <x v="6"/>
    <s v="Nuit"/>
    <s v="BENFRID Kaddour"/>
    <n v="6.5"/>
    <n v="0"/>
    <n v="0.5"/>
    <n v="0"/>
    <n v="0"/>
    <n v="7"/>
    <n v="2021"/>
    <x v="2"/>
    <x v="10"/>
  </r>
  <r>
    <x v="52"/>
    <x v="0"/>
    <x v="5"/>
    <s v="Matin"/>
    <s v="KALIM Mohamed"/>
    <n v="6"/>
    <n v="1"/>
    <n v="0"/>
    <n v="0"/>
    <n v="0"/>
    <n v="7"/>
    <n v="2021"/>
    <x v="2"/>
    <x v="11"/>
  </r>
  <r>
    <x v="52"/>
    <x v="0"/>
    <x v="0"/>
    <s v="Matin"/>
    <s v="SENER Ismail"/>
    <n v="6"/>
    <n v="1"/>
    <n v="0"/>
    <n v="0"/>
    <n v="0"/>
    <n v="7"/>
    <n v="2021"/>
    <x v="2"/>
    <x v="11"/>
  </r>
  <r>
    <x v="52"/>
    <x v="1"/>
    <x v="4"/>
    <s v="Matin"/>
    <s v="MOTTET Fabien"/>
    <n v="6.5"/>
    <n v="0"/>
    <n v="0.5"/>
    <n v="0"/>
    <n v="0"/>
    <n v="7"/>
    <n v="2021"/>
    <x v="2"/>
    <x v="11"/>
  </r>
  <r>
    <x v="52"/>
    <x v="1"/>
    <x v="3"/>
    <s v="Matin"/>
    <s v="NOHARET Christian"/>
    <n v="6"/>
    <n v="0"/>
    <n v="1"/>
    <n v="0"/>
    <n v="0"/>
    <n v="7"/>
    <n v="2021"/>
    <x v="2"/>
    <x v="11"/>
  </r>
  <r>
    <x v="52"/>
    <x v="1"/>
    <x v="2"/>
    <s v="Matin"/>
    <s v="FADDOUL Ismaïl"/>
    <n v="5.5"/>
    <n v="0"/>
    <n v="1.5"/>
    <n v="0"/>
    <n v="0"/>
    <n v="7"/>
    <n v="2021"/>
    <x v="2"/>
    <x v="11"/>
  </r>
  <r>
    <x v="52"/>
    <x v="1"/>
    <x v="6"/>
    <s v="Soir"/>
    <s v="MOURIER Vincent"/>
    <n v="8"/>
    <n v="0"/>
    <n v="0"/>
    <n v="0"/>
    <n v="0"/>
    <n v="8"/>
    <n v="2021"/>
    <x v="2"/>
    <x v="11"/>
  </r>
  <r>
    <x v="52"/>
    <x v="1"/>
    <x v="3"/>
    <s v="Nuit"/>
    <s v="BEILLONNET Boris"/>
    <n v="1.75"/>
    <n v="4.5"/>
    <n v="0.75"/>
    <n v="0"/>
    <n v="0"/>
    <n v="7"/>
    <n v="2021"/>
    <x v="2"/>
    <x v="11"/>
  </r>
  <r>
    <x v="52"/>
    <x v="1"/>
    <x v="2"/>
    <s v="Soir"/>
    <s v="POY Germain"/>
    <n v="6.5"/>
    <n v="1"/>
    <n v="0.5"/>
    <n v="0"/>
    <n v="0"/>
    <n v="8"/>
    <n v="2021"/>
    <x v="2"/>
    <x v="11"/>
  </r>
  <r>
    <x v="52"/>
    <x v="1"/>
    <x v="2"/>
    <s v="Nuit"/>
    <s v="BENMAMAR Hakim"/>
    <n v="8"/>
    <n v="0"/>
    <n v="0"/>
    <n v="0"/>
    <n v="0"/>
    <n v="8"/>
    <n v="2021"/>
    <x v="2"/>
    <x v="11"/>
  </r>
  <r>
    <x v="52"/>
    <x v="1"/>
    <x v="4"/>
    <s v="Soir"/>
    <s v="LACHAT Anthony"/>
    <n v="5"/>
    <n v="0"/>
    <n v="0.5"/>
    <n v="0"/>
    <n v="0"/>
    <n v="5.5"/>
    <n v="2021"/>
    <x v="2"/>
    <x v="11"/>
  </r>
  <r>
    <x v="52"/>
    <x v="0"/>
    <x v="5"/>
    <s v="Soir"/>
    <s v="IBBARI Mouloud"/>
    <n v="6"/>
    <n v="1.5"/>
    <n v="0.5"/>
    <n v="0"/>
    <n v="0"/>
    <n v="8"/>
    <n v="2021"/>
    <x v="2"/>
    <x v="11"/>
  </r>
  <r>
    <x v="52"/>
    <x v="1"/>
    <x v="6"/>
    <s v="Nuit"/>
    <s v="BENFRID Kaddour"/>
    <n v="8"/>
    <n v="0"/>
    <n v="0"/>
    <n v="0"/>
    <n v="0"/>
    <n v="8"/>
    <n v="2021"/>
    <x v="2"/>
    <x v="11"/>
  </r>
  <r>
    <x v="53"/>
    <x v="1"/>
    <x v="3"/>
    <s v="Matin"/>
    <s v="NOHARET Christian"/>
    <n v="6.5"/>
    <n v="1"/>
    <n v="0.5"/>
    <n v="0"/>
    <n v="0"/>
    <n v="8"/>
    <n v="2021"/>
    <x v="2"/>
    <x v="11"/>
  </r>
  <r>
    <x v="53"/>
    <x v="1"/>
    <x v="2"/>
    <s v="Matin"/>
    <s v="FADDOUL Ismaïl"/>
    <n v="6"/>
    <n v="0"/>
    <n v="2"/>
    <n v="0"/>
    <n v="0"/>
    <n v="8"/>
    <n v="2021"/>
    <x v="2"/>
    <x v="11"/>
  </r>
  <r>
    <x v="53"/>
    <x v="0"/>
    <x v="0"/>
    <s v="Matin"/>
    <s v="SENER Ismail"/>
    <n v="7"/>
    <n v="1"/>
    <n v="0"/>
    <n v="0"/>
    <n v="0"/>
    <n v="8"/>
    <n v="2021"/>
    <x v="2"/>
    <x v="11"/>
  </r>
  <r>
    <x v="53"/>
    <x v="1"/>
    <x v="6"/>
    <s v="Matin"/>
    <s v="MOTTET Fabien"/>
    <n v="7.5"/>
    <n v="0.5"/>
    <n v="0"/>
    <n v="0"/>
    <n v="0"/>
    <n v="8"/>
    <n v="2021"/>
    <x v="2"/>
    <x v="11"/>
  </r>
  <r>
    <x v="53"/>
    <x v="0"/>
    <x v="5"/>
    <s v="Matin"/>
    <s v="KALIM Mohamed"/>
    <n v="6.5"/>
    <n v="1"/>
    <n v="0.5"/>
    <n v="0"/>
    <n v="0"/>
    <n v="8"/>
    <n v="2021"/>
    <x v="2"/>
    <x v="11"/>
  </r>
  <r>
    <x v="53"/>
    <x v="1"/>
    <x v="7"/>
    <s v="Soir"/>
    <s v="MOURIER Vincent"/>
    <n v="5"/>
    <n v="1"/>
    <n v="0"/>
    <n v="2"/>
    <n v="0"/>
    <n v="8"/>
    <n v="2021"/>
    <x v="2"/>
    <x v="11"/>
  </r>
  <r>
    <x v="53"/>
    <x v="1"/>
    <x v="3"/>
    <s v="Nuit"/>
    <s v="BEILLONNET Boris"/>
    <n v="2"/>
    <n v="1"/>
    <n v="1"/>
    <n v="0"/>
    <n v="0"/>
    <n v="4"/>
    <n v="2021"/>
    <x v="2"/>
    <x v="11"/>
  </r>
  <r>
    <x v="53"/>
    <x v="1"/>
    <x v="2"/>
    <s v="Soir"/>
    <s v="POY Germain"/>
    <n v="7.5"/>
    <n v="0.5"/>
    <n v="0"/>
    <n v="0"/>
    <n v="0"/>
    <n v="8"/>
    <n v="2021"/>
    <x v="2"/>
    <x v="11"/>
  </r>
  <r>
    <x v="53"/>
    <x v="1"/>
    <x v="2"/>
    <s v="Nuit"/>
    <s v="BENMAMAR Hakim"/>
    <n v="7"/>
    <n v="0.5"/>
    <n v="0"/>
    <n v="0.5"/>
    <n v="0"/>
    <n v="8"/>
    <n v="2021"/>
    <x v="2"/>
    <x v="11"/>
  </r>
  <r>
    <x v="53"/>
    <x v="1"/>
    <x v="4"/>
    <s v="Nuit"/>
    <s v="LACHAT Anthony"/>
    <n v="7.5"/>
    <n v="0"/>
    <n v="0.5"/>
    <n v="0"/>
    <n v="0"/>
    <n v="8"/>
    <n v="2021"/>
    <x v="2"/>
    <x v="11"/>
  </r>
  <r>
    <x v="53"/>
    <x v="0"/>
    <x v="5"/>
    <s v="Soir"/>
    <s v="IBBARI Mouloud"/>
    <n v="6.5"/>
    <n v="1"/>
    <n v="0.5"/>
    <n v="0"/>
    <n v="0"/>
    <n v="8"/>
    <n v="2021"/>
    <x v="2"/>
    <x v="11"/>
  </r>
  <r>
    <x v="53"/>
    <x v="1"/>
    <x v="6"/>
    <s v="Nuit"/>
    <s v="BENFRID Kaddour"/>
    <n v="7"/>
    <n v="0"/>
    <n v="1"/>
    <n v="0"/>
    <n v="0"/>
    <n v="8"/>
    <n v="2021"/>
    <x v="2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936912-5766-45E9-A921-F6AC1A775F99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 rowHeaderCaption="Dates">
  <location ref="S19:Y21" firstHeaderRow="0" firstDataRow="1" firstDataCol="1" rowPageCount="3" colPageCount="1"/>
  <pivotFields count="14"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33"/>
        <item x="29"/>
        <item x="30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axis="axisPage" multipleItemSelectionAllowed="1" showAll="0">
      <items count="18">
        <item m="1" x="15"/>
        <item x="6"/>
        <item m="1" x="11"/>
        <item h="1" x="5"/>
        <item x="3"/>
        <item m="1" x="12"/>
        <item x="7"/>
        <item h="1" m="1" x="13"/>
        <item x="1"/>
        <item x="4"/>
        <item m="1" x="16"/>
        <item h="1" m="1" x="14"/>
        <item m="1" x="10"/>
        <item x="2"/>
        <item h="1" x="9"/>
        <item x="8"/>
        <item h="1" x="0"/>
        <item t="default"/>
      </items>
    </pivotField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axis="axisPage" showAll="0">
      <items count="13">
        <item x="6"/>
        <item x="1"/>
        <item x="2"/>
        <item x="3"/>
        <item x="0"/>
        <item x="4"/>
        <item x="5"/>
        <item x="7"/>
        <item x="8"/>
        <item x="9"/>
        <item x="10"/>
        <item x="11"/>
        <item t="default"/>
      </items>
    </pivotField>
  </pivotFields>
  <rowFields count="1">
    <field x="0"/>
  </rowFields>
  <rowItems count="2">
    <i>
      <x v="52"/>
    </i>
    <i>
      <x v="5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1" item="1" hier="-1"/>
    <pageField fld="2" hier="-1"/>
    <pageField fld="13" item="11" hier="-1"/>
  </pageFields>
  <dataFields count="6">
    <dataField name="Ouverture" fld="10" baseField="0" baseItem="4"/>
    <dataField name="Copeaux" fld="5" baseField="0" baseItem="19"/>
    <dataField name="Réglages" fld="6" baseField="0" baseItem="19"/>
    <dataField name="Attente" fld="7" baseField="0" baseItem="19"/>
    <dataField name="Panne" fld="8" baseField="0" baseItem="19"/>
    <dataField name="Préventif" fld="9" baseField="0" baseItem="19"/>
  </dataFields>
  <chartFormats count="6">
    <chartFormat chart="0" format="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63059B-EF72-4B32-B7C7-5EA6FBFE94B6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 rowHeaderCaption="Dates">
  <location ref="A5:G7" firstHeaderRow="0" firstDataRow="1" firstDataCol="1" rowPageCount="3" colPageCount="1"/>
  <pivotFields count="14"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33"/>
        <item x="29"/>
        <item x="30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axis="axisPage" multipleItemSelectionAllowed="1" showAll="0">
      <items count="18">
        <item m="1" x="15"/>
        <item x="6"/>
        <item m="1" x="11"/>
        <item x="5"/>
        <item x="3"/>
        <item m="1" x="12"/>
        <item x="7"/>
        <item m="1" x="13"/>
        <item x="1"/>
        <item x="4"/>
        <item m="1" x="16"/>
        <item m="1" x="14"/>
        <item m="1" x="10"/>
        <item x="2"/>
        <item x="9"/>
        <item x="8"/>
        <item x="0"/>
        <item t="default"/>
      </items>
    </pivotField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axis="axisPage" showAll="0">
      <items count="13">
        <item x="6"/>
        <item x="1"/>
        <item x="2"/>
        <item x="3"/>
        <item x="0"/>
        <item x="4"/>
        <item x="5"/>
        <item x="7"/>
        <item x="8"/>
        <item x="9"/>
        <item x="10"/>
        <item x="11"/>
        <item t="default"/>
      </items>
    </pivotField>
  </pivotFields>
  <rowFields count="1">
    <field x="0"/>
  </rowFields>
  <rowItems count="2">
    <i>
      <x v="52"/>
    </i>
    <i>
      <x v="5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1" hier="-1"/>
    <pageField fld="2" hier="-1"/>
    <pageField fld="13" item="11" hier="-1"/>
  </pageFields>
  <dataFields count="6">
    <dataField name="Ouverture" fld="10" baseField="0" baseItem="4"/>
    <dataField name="Copeaux" fld="5" baseField="0" baseItem="19"/>
    <dataField name="Réglages" fld="6" baseField="0" baseItem="19"/>
    <dataField name="Attente" fld="7" baseField="0" baseItem="19"/>
    <dataField name="Panne" fld="8" baseField="0" baseItem="19"/>
    <dataField name="Préventif" fld="9" baseField="0" baseItem="19"/>
  </dataFields>
  <chartFormats count="6">
    <chartFormat chart="0" format="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D82744-210C-4B10-B594-9B99243C0BDC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 rowHeaderCaption="Dates">
  <location ref="S5:Y7" firstHeaderRow="0" firstDataRow="1" firstDataCol="1" rowPageCount="3" colPageCount="1"/>
  <pivotFields count="14"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33"/>
        <item x="29"/>
        <item x="30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axis="axisPage" multipleItemSelectionAllowed="1" showAll="0">
      <items count="18">
        <item h="1" m="1" x="15"/>
        <item h="1" x="6"/>
        <item h="1" m="1" x="11"/>
        <item x="5"/>
        <item h="1" x="3"/>
        <item h="1" m="1" x="12"/>
        <item h="1" x="7"/>
        <item m="1" x="13"/>
        <item h="1" x="1"/>
        <item h="1" x="4"/>
        <item h="1" m="1" x="16"/>
        <item m="1" x="14"/>
        <item m="1" x="10"/>
        <item h="1" x="2"/>
        <item x="9"/>
        <item h="1" x="8"/>
        <item x="0"/>
        <item t="default"/>
      </items>
    </pivotField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axis="axisPage" showAll="0">
      <items count="13">
        <item x="6"/>
        <item x="1"/>
        <item x="2"/>
        <item x="3"/>
        <item x="0"/>
        <item x="4"/>
        <item x="5"/>
        <item x="7"/>
        <item x="8"/>
        <item x="9"/>
        <item x="10"/>
        <item x="11"/>
        <item t="default"/>
      </items>
    </pivotField>
  </pivotFields>
  <rowFields count="1">
    <field x="0"/>
  </rowFields>
  <rowItems count="2">
    <i>
      <x v="52"/>
    </i>
    <i>
      <x v="5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1" item="0" hier="-1"/>
    <pageField fld="2" hier="-1"/>
    <pageField fld="13" item="11" hier="-1"/>
  </pageFields>
  <dataFields count="6">
    <dataField name="Ouverture" fld="10" baseField="0" baseItem="4"/>
    <dataField name="Copeaux" fld="5" baseField="0" baseItem="19"/>
    <dataField name="Réglages" fld="6" baseField="0" baseItem="19"/>
    <dataField name="Attente" fld="7" baseField="0" baseItem="19"/>
    <dataField name="Panne" fld="8" baseField="0" baseItem="19"/>
    <dataField name="Préventif" fld="9" baseField="0" baseItem="19"/>
  </dataFields>
  <chartFormats count="6">
    <chartFormat chart="0" format="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648BFE-4497-4AD9-8CE5-D1808DDD3C36}" name="TabPostes" displayName="TabPostes" ref="A1:A4" totalsRowShown="0">
  <autoFilter ref="A1:A4" xr:uid="{9672D111-2F4D-40A2-B465-0E80CCE5C544}"/>
  <tableColumns count="1">
    <tableColumn id="1" xr3:uid="{B7FA8192-6428-48B5-992D-FED4D96B8B24}" name="Pos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57FF9-C9BA-4B86-B895-4FE6B778DA03}" name="TabOperateurs" displayName="TabOperateurs" ref="C1:C29" totalsRowShown="0">
  <autoFilter ref="C1:C29" xr:uid="{10D76793-A5C6-498E-9BD5-51D7D9B1EA8F}"/>
  <sortState xmlns:xlrd2="http://schemas.microsoft.com/office/spreadsheetml/2017/richdata2" ref="C2:C29">
    <sortCondition ref="C1:C29"/>
  </sortState>
  <tableColumns count="1">
    <tableColumn id="1" xr3:uid="{B1709959-F314-41C7-A9B3-90216DD2058B}" name="Opérat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A462D-0781-46C3-AD44-C292BBBA7919}" name="TabMachines" displayName="TabMachines" ref="E1:G9" totalsRowShown="0" headerRowDxfId="0">
  <autoFilter ref="E1:G9" xr:uid="{63E6B7FE-EF1F-400A-A8FB-5623D89C83B9}"/>
  <tableColumns count="3">
    <tableColumn id="1" xr3:uid="{F97AEB6D-446F-481A-8E5A-FACE5808BB40}" name="Tours"/>
    <tableColumn id="2" xr3:uid="{7C01380F-8D3B-4157-A7E5-22D40CB5AAD1}" name="Foreuses"/>
    <tableColumn id="3" xr3:uid="{B0AB0862-9396-4FC8-B595-94073A2583ED}" name="Sc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6726-08C7-4C95-91BF-171E8D40DD8A}">
  <sheetPr codeName="Feuil1"/>
  <dimension ref="A1:L29"/>
  <sheetViews>
    <sheetView zoomScaleNormal="100" workbookViewId="0">
      <selection activeCell="E12" sqref="E12"/>
    </sheetView>
  </sheetViews>
  <sheetFormatPr baseColWidth="10" defaultRowHeight="15" x14ac:dyDescent="0.25"/>
  <cols>
    <col min="3" max="3" width="25.28515625" bestFit="1" customWidth="1"/>
    <col min="6" max="6" width="18.7109375" bestFit="1" customWidth="1"/>
  </cols>
  <sheetData>
    <row r="1" spans="1:12" x14ac:dyDescent="0.25">
      <c r="A1" t="s">
        <v>166</v>
      </c>
      <c r="C1" t="s">
        <v>167</v>
      </c>
      <c r="E1" s="87" t="s">
        <v>163</v>
      </c>
      <c r="F1" s="87" t="s">
        <v>164</v>
      </c>
      <c r="G1" s="87" t="s">
        <v>168</v>
      </c>
    </row>
    <row r="2" spans="1:12" x14ac:dyDescent="0.25">
      <c r="A2" t="s">
        <v>140</v>
      </c>
      <c r="C2" t="s">
        <v>169</v>
      </c>
      <c r="E2" s="87" t="s">
        <v>170</v>
      </c>
      <c r="F2" s="87" t="s">
        <v>214</v>
      </c>
      <c r="G2" s="87">
        <v>1080</v>
      </c>
    </row>
    <row r="3" spans="1:12" x14ac:dyDescent="0.25">
      <c r="A3" t="s">
        <v>141</v>
      </c>
      <c r="C3" t="s">
        <v>171</v>
      </c>
      <c r="E3" s="87" t="s">
        <v>212</v>
      </c>
      <c r="F3" s="87" t="s">
        <v>155</v>
      </c>
      <c r="G3" s="87">
        <v>1600</v>
      </c>
    </row>
    <row r="4" spans="1:12" x14ac:dyDescent="0.25">
      <c r="A4" t="s">
        <v>142</v>
      </c>
      <c r="C4" t="s">
        <v>172</v>
      </c>
      <c r="E4" s="87" t="s">
        <v>173</v>
      </c>
      <c r="F4" s="87" t="s">
        <v>156</v>
      </c>
      <c r="G4" s="87">
        <v>1800</v>
      </c>
    </row>
    <row r="5" spans="1:12" x14ac:dyDescent="0.25">
      <c r="C5" t="s">
        <v>174</v>
      </c>
      <c r="E5" s="87" t="s">
        <v>175</v>
      </c>
      <c r="F5" s="87"/>
      <c r="G5" s="87" t="s">
        <v>202</v>
      </c>
    </row>
    <row r="6" spans="1:12" x14ac:dyDescent="0.25">
      <c r="C6" t="s">
        <v>176</v>
      </c>
      <c r="E6" s="263" t="s">
        <v>177</v>
      </c>
      <c r="F6" s="263"/>
      <c r="G6" s="263" t="s">
        <v>203</v>
      </c>
    </row>
    <row r="7" spans="1:12" x14ac:dyDescent="0.25">
      <c r="C7" t="s">
        <v>178</v>
      </c>
      <c r="E7" s="267" t="s">
        <v>179</v>
      </c>
      <c r="G7" t="s">
        <v>204</v>
      </c>
    </row>
    <row r="8" spans="1:12" x14ac:dyDescent="0.25">
      <c r="C8" t="s">
        <v>180</v>
      </c>
      <c r="E8" s="267" t="s">
        <v>157</v>
      </c>
      <c r="G8" t="s">
        <v>205</v>
      </c>
    </row>
    <row r="9" spans="1:12" x14ac:dyDescent="0.25">
      <c r="C9" t="s">
        <v>181</v>
      </c>
      <c r="E9" s="267" t="s">
        <v>158</v>
      </c>
      <c r="G9" t="s">
        <v>206</v>
      </c>
    </row>
    <row r="10" spans="1:12" x14ac:dyDescent="0.25">
      <c r="C10" t="s">
        <v>182</v>
      </c>
      <c r="D10" s="270"/>
      <c r="E10" s="269"/>
      <c r="F10" s="271"/>
      <c r="G10" s="271"/>
      <c r="J10" s="242"/>
      <c r="K10" s="242"/>
      <c r="L10" s="242"/>
    </row>
    <row r="11" spans="1:12" x14ac:dyDescent="0.25">
      <c r="C11" t="s">
        <v>183</v>
      </c>
      <c r="D11" s="270"/>
      <c r="E11" s="268"/>
      <c r="F11" s="272"/>
      <c r="G11" s="272"/>
      <c r="J11" s="87"/>
      <c r="K11" s="87"/>
      <c r="L11" s="87"/>
    </row>
    <row r="12" spans="1:12" x14ac:dyDescent="0.25">
      <c r="C12" t="s">
        <v>184</v>
      </c>
      <c r="J12" s="87"/>
      <c r="K12" s="87"/>
      <c r="L12" s="87"/>
    </row>
    <row r="13" spans="1:12" x14ac:dyDescent="0.25">
      <c r="C13" t="s">
        <v>185</v>
      </c>
      <c r="J13" s="87"/>
      <c r="K13" s="87"/>
      <c r="L13" s="87"/>
    </row>
    <row r="14" spans="1:12" x14ac:dyDescent="0.25">
      <c r="C14" t="s">
        <v>186</v>
      </c>
      <c r="J14" s="87"/>
      <c r="K14" s="87"/>
      <c r="L14" s="87"/>
    </row>
    <row r="15" spans="1:12" x14ac:dyDescent="0.25">
      <c r="C15" t="s">
        <v>187</v>
      </c>
      <c r="J15" s="87"/>
      <c r="K15" s="87"/>
      <c r="L15" s="87"/>
    </row>
    <row r="16" spans="1:12" x14ac:dyDescent="0.25">
      <c r="C16" t="s">
        <v>188</v>
      </c>
      <c r="J16" s="87"/>
      <c r="K16" s="87"/>
      <c r="L16" s="87"/>
    </row>
    <row r="17" spans="3:12" x14ac:dyDescent="0.25">
      <c r="C17" t="s">
        <v>189</v>
      </c>
      <c r="J17" s="87"/>
      <c r="K17" s="87"/>
      <c r="L17" s="87"/>
    </row>
    <row r="18" spans="3:12" x14ac:dyDescent="0.25">
      <c r="C18" t="s">
        <v>190</v>
      </c>
      <c r="J18" s="263"/>
      <c r="K18" s="263"/>
      <c r="L18" s="263"/>
    </row>
    <row r="19" spans="3:12" x14ac:dyDescent="0.25">
      <c r="C19" t="s">
        <v>191</v>
      </c>
    </row>
    <row r="20" spans="3:12" x14ac:dyDescent="0.25">
      <c r="C20" t="s">
        <v>192</v>
      </c>
    </row>
    <row r="21" spans="3:12" x14ac:dyDescent="0.25">
      <c r="C21" t="s">
        <v>193</v>
      </c>
    </row>
    <row r="22" spans="3:12" x14ac:dyDescent="0.25">
      <c r="C22" t="s">
        <v>194</v>
      </c>
    </row>
    <row r="23" spans="3:12" x14ac:dyDescent="0.25">
      <c r="C23" t="s">
        <v>195</v>
      </c>
    </row>
    <row r="24" spans="3:12" x14ac:dyDescent="0.25">
      <c r="C24" t="s">
        <v>196</v>
      </c>
    </row>
    <row r="25" spans="3:12" x14ac:dyDescent="0.25">
      <c r="C25" t="s">
        <v>197</v>
      </c>
    </row>
    <row r="26" spans="3:12" x14ac:dyDescent="0.25">
      <c r="C26" t="s">
        <v>198</v>
      </c>
    </row>
    <row r="27" spans="3:12" x14ac:dyDescent="0.25">
      <c r="C27" t="s">
        <v>199</v>
      </c>
    </row>
    <row r="28" spans="3:12" x14ac:dyDescent="0.25">
      <c r="C28" t="s">
        <v>200</v>
      </c>
    </row>
    <row r="29" spans="3:12" x14ac:dyDescent="0.25">
      <c r="C29" t="s">
        <v>201</v>
      </c>
    </row>
  </sheetData>
  <sheetProtection algorithmName="SHA-512" hashValue="7lXl/DZfCdopLvVmBr3rCAQTej1OF9WWoslSk6h5NxaaF9K76C4EAIbm0Fvpe6tIb44qkqBzdA4T2J3C0aSaGQ==" saltValue="d1YZ00xwnzcBJJCKPp+wNA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6DDC-FFF5-44BB-85EE-B568DF5F856C}">
  <sheetPr codeName="Feuil2"/>
  <dimension ref="A1"/>
  <sheetViews>
    <sheetView showGridLines="0"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FORMULAIRE">
          <controlPr defaultSize="0" autoLine="0" r:id="rId5">
            <anchor moveWithCells="1">
              <from>
                <xdr:col>0</xdr:col>
                <xdr:colOff>742950</xdr:colOff>
                <xdr:row>3</xdr:row>
                <xdr:rowOff>9525</xdr:rowOff>
              </from>
              <to>
                <xdr:col>5</xdr:col>
                <xdr:colOff>295275</xdr:colOff>
                <xdr:row>9</xdr:row>
                <xdr:rowOff>180975</xdr:rowOff>
              </to>
            </anchor>
          </controlPr>
        </control>
      </mc:Choice>
      <mc:Fallback>
        <control shapeId="7170" r:id="rId4" name="FORMULAI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126E0-D090-4B04-905B-1096B70080F4}">
  <dimension ref="A1"/>
  <sheetViews>
    <sheetView workbookViewId="0">
      <selection activeCell="O13" sqref="O13"/>
    </sheetView>
  </sheetViews>
  <sheetFormatPr baseColWidth="10" defaultRowHeight="15" x14ac:dyDescent="0.25"/>
  <sheetData/>
  <sheetProtection algorithmName="SHA-512" hashValue="WlCOKvM6VFulJHzz06Cutij+ZwqU+jWujnlc7wDXQr4Pxh0A5np4/N0ZJUmSnls2HyA8gj3RZcL0b8v5fSqBXg==" saltValue="Bs79OOdbf3QIv8z1I5puAQ==" spinCount="100000" sheet="1" objects="1" scenarios="1" selectLockedCells="1" selectUn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454E-BD4B-4A52-8DD8-790A37268E0E}">
  <sheetPr codeName="Feuil3"/>
  <dimension ref="A1"/>
  <sheetViews>
    <sheetView workbookViewId="0">
      <selection activeCell="N21" sqref="N21"/>
    </sheetView>
  </sheetViews>
  <sheetFormatPr baseColWidth="10" defaultRowHeight="15" x14ac:dyDescent="0.25"/>
  <sheetData/>
  <sheetProtection algorithmName="SHA-512" hashValue="6uYwR0lLNSs09g9Wt9bK8Fp/b4R/KXHJY5L01iLJ9+M6X8wTlvLmKHYjgBsOKq2R4RzgCFfXJp6/w3c/QppFYg==" saltValue="Bbu/V0Vo7iP18YJpnPeh5g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27309-69E5-4CDB-92EF-F5CD6E055898}">
  <sheetPr codeName="Feuil18"/>
  <dimension ref="M4:V6"/>
  <sheetViews>
    <sheetView zoomScale="85" zoomScaleNormal="85" workbookViewId="0">
      <selection activeCell="M20" sqref="M20"/>
    </sheetView>
  </sheetViews>
  <sheetFormatPr baseColWidth="10" defaultRowHeight="15" x14ac:dyDescent="0.25"/>
  <cols>
    <col min="14" max="14" width="16.7109375" bestFit="1" customWidth="1"/>
    <col min="16" max="16" width="17" bestFit="1" customWidth="1"/>
  </cols>
  <sheetData>
    <row r="4" spans="13:22" x14ac:dyDescent="0.25">
      <c r="M4" s="273" t="s">
        <v>211</v>
      </c>
      <c r="N4" s="273"/>
      <c r="O4" s="273"/>
      <c r="P4" s="273"/>
      <c r="Q4" s="273"/>
      <c r="R4" s="273"/>
      <c r="S4" s="273"/>
      <c r="T4" s="273"/>
      <c r="U4" s="273"/>
      <c r="V4" s="273"/>
    </row>
    <row r="5" spans="13:22" x14ac:dyDescent="0.25">
      <c r="M5" s="264" t="s">
        <v>143</v>
      </c>
      <c r="N5" s="264" t="s">
        <v>207</v>
      </c>
      <c r="O5" s="264" t="s">
        <v>154</v>
      </c>
      <c r="P5" s="264" t="s">
        <v>208</v>
      </c>
      <c r="Q5" s="264" t="s">
        <v>209</v>
      </c>
      <c r="R5" s="264" t="s">
        <v>146</v>
      </c>
      <c r="S5" s="264" t="s">
        <v>147</v>
      </c>
      <c r="T5" s="264" t="s">
        <v>148</v>
      </c>
      <c r="U5" s="264" t="s">
        <v>151</v>
      </c>
      <c r="V5" s="264" t="s">
        <v>210</v>
      </c>
    </row>
    <row r="6" spans="13:22" x14ac:dyDescent="0.25">
      <c r="M6" s="265" t="s">
        <v>215</v>
      </c>
      <c r="N6" s="265" t="s">
        <v>163</v>
      </c>
      <c r="O6" s="265" t="s">
        <v>170</v>
      </c>
      <c r="P6" s="265" t="s">
        <v>172</v>
      </c>
      <c r="Q6" s="265" t="s">
        <v>141</v>
      </c>
      <c r="R6" s="266">
        <v>1</v>
      </c>
      <c r="S6" s="265">
        <v>6</v>
      </c>
      <c r="T6" s="265">
        <v>0</v>
      </c>
      <c r="U6" s="266">
        <v>0</v>
      </c>
      <c r="V6" s="266">
        <v>1</v>
      </c>
    </row>
  </sheetData>
  <mergeCells count="1">
    <mergeCell ref="M4:V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FFFF00"/>
    <pageSetUpPr fitToPage="1"/>
  </sheetPr>
  <dimension ref="A1:N72"/>
  <sheetViews>
    <sheetView zoomScale="70" zoomScaleNormal="70" workbookViewId="0">
      <selection activeCell="E25" sqref="E25"/>
    </sheetView>
  </sheetViews>
  <sheetFormatPr baseColWidth="10" defaultColWidth="9.140625" defaultRowHeight="15" x14ac:dyDescent="0.25"/>
  <cols>
    <col min="2" max="2" width="14.5703125" bestFit="1" customWidth="1"/>
    <col min="3" max="3" width="11.140625" bestFit="1" customWidth="1"/>
    <col min="4" max="4" width="14.42578125" bestFit="1" customWidth="1"/>
    <col min="5" max="5" width="14.85546875" bestFit="1" customWidth="1"/>
    <col min="6" max="6" width="14.42578125" bestFit="1" customWidth="1"/>
    <col min="7" max="7" width="25.42578125" bestFit="1" customWidth="1"/>
    <col min="8" max="8" width="16" bestFit="1" customWidth="1"/>
    <col min="9" max="9" width="27.28515625" bestFit="1" customWidth="1"/>
  </cols>
  <sheetData>
    <row r="1" spans="1:10" ht="19.5" thickBot="1" x14ac:dyDescent="0.35">
      <c r="D1" s="276" t="s">
        <v>91</v>
      </c>
      <c r="E1" s="277"/>
      <c r="F1" s="277"/>
      <c r="G1" s="278"/>
    </row>
    <row r="2" spans="1:10" ht="15.95" customHeight="1" thickBot="1" x14ac:dyDescent="0.3">
      <c r="B2" s="84" t="s">
        <v>90</v>
      </c>
      <c r="C2" s="83" t="s">
        <v>89</v>
      </c>
      <c r="D2" s="83" t="s">
        <v>88</v>
      </c>
      <c r="E2" s="83" t="s">
        <v>87</v>
      </c>
      <c r="F2" s="83" t="s">
        <v>86</v>
      </c>
      <c r="G2" s="82" t="s">
        <v>85</v>
      </c>
      <c r="H2" s="81" t="s">
        <v>84</v>
      </c>
      <c r="I2" s="80" t="s">
        <v>83</v>
      </c>
    </row>
    <row r="3" spans="1:10" ht="15.95" customHeight="1" thickBot="1" x14ac:dyDescent="0.3">
      <c r="A3" s="279" t="s">
        <v>82</v>
      </c>
      <c r="B3" s="191" t="s">
        <v>132</v>
      </c>
      <c r="C3" s="192" t="s">
        <v>133</v>
      </c>
      <c r="D3" s="193" t="s">
        <v>72</v>
      </c>
      <c r="E3" s="193" t="s">
        <v>72</v>
      </c>
      <c r="F3" s="194" t="s">
        <v>11</v>
      </c>
      <c r="G3" s="195" t="s">
        <v>136</v>
      </c>
      <c r="H3" s="196" t="s">
        <v>1</v>
      </c>
      <c r="I3" s="197" t="s">
        <v>14</v>
      </c>
    </row>
    <row r="4" spans="1:10" ht="15.95" customHeight="1" x14ac:dyDescent="0.25">
      <c r="A4" s="280"/>
      <c r="B4" s="79" t="s">
        <v>64</v>
      </c>
      <c r="C4" s="78" t="s">
        <v>81</v>
      </c>
      <c r="D4" s="77" t="s">
        <v>28</v>
      </c>
      <c r="E4" s="77" t="s">
        <v>72</v>
      </c>
      <c r="F4" s="77" t="s">
        <v>7</v>
      </c>
      <c r="G4" s="76" t="s">
        <v>74</v>
      </c>
      <c r="H4" s="176" t="s">
        <v>1</v>
      </c>
      <c r="I4" s="177" t="s">
        <v>74</v>
      </c>
    </row>
    <row r="5" spans="1:10" ht="15.95" customHeight="1" x14ac:dyDescent="0.25">
      <c r="A5" s="280"/>
      <c r="B5" s="69" t="s">
        <v>64</v>
      </c>
      <c r="C5" s="68" t="s">
        <v>80</v>
      </c>
      <c r="D5" s="75" t="s">
        <v>76</v>
      </c>
      <c r="E5" s="75" t="s">
        <v>118</v>
      </c>
      <c r="F5" s="23" t="s">
        <v>11</v>
      </c>
      <c r="G5" s="66" t="s">
        <v>34</v>
      </c>
      <c r="H5" s="172" t="s">
        <v>1</v>
      </c>
      <c r="I5" s="178" t="s">
        <v>34</v>
      </c>
    </row>
    <row r="6" spans="1:10" ht="15.95" customHeight="1" x14ac:dyDescent="0.25">
      <c r="A6" s="280"/>
      <c r="B6" s="69" t="s">
        <v>64</v>
      </c>
      <c r="C6" s="68" t="s">
        <v>79</v>
      </c>
      <c r="D6" s="75"/>
      <c r="E6" s="75"/>
      <c r="F6" s="23" t="s">
        <v>11</v>
      </c>
      <c r="G6" s="66" t="s">
        <v>78</v>
      </c>
      <c r="H6" s="172" t="s">
        <v>1</v>
      </c>
      <c r="I6" s="178" t="s">
        <v>78</v>
      </c>
    </row>
    <row r="7" spans="1:10" ht="15.95" customHeight="1" x14ac:dyDescent="0.25">
      <c r="A7" s="280"/>
      <c r="B7" s="69" t="s">
        <v>64</v>
      </c>
      <c r="C7" s="68" t="s">
        <v>77</v>
      </c>
      <c r="D7" s="75" t="s">
        <v>21</v>
      </c>
      <c r="E7" s="75" t="s">
        <v>67</v>
      </c>
      <c r="F7" s="75" t="s">
        <v>7</v>
      </c>
      <c r="G7" s="66" t="s">
        <v>74</v>
      </c>
      <c r="H7" s="172" t="s">
        <v>1</v>
      </c>
      <c r="I7" s="178" t="s">
        <v>74</v>
      </c>
    </row>
    <row r="8" spans="1:10" ht="15.95" customHeight="1" x14ac:dyDescent="0.25">
      <c r="A8" s="280"/>
      <c r="B8" s="69" t="s">
        <v>64</v>
      </c>
      <c r="C8" s="68" t="s">
        <v>75</v>
      </c>
      <c r="D8" s="75" t="s">
        <v>119</v>
      </c>
      <c r="E8" s="75" t="s">
        <v>67</v>
      </c>
      <c r="F8" s="75" t="s">
        <v>2</v>
      </c>
      <c r="G8" s="66" t="s">
        <v>74</v>
      </c>
      <c r="H8" s="172" t="s">
        <v>1</v>
      </c>
      <c r="I8" s="178" t="s">
        <v>74</v>
      </c>
    </row>
    <row r="9" spans="1:10" ht="15.95" customHeight="1" x14ac:dyDescent="0.25">
      <c r="A9" s="280"/>
      <c r="B9" s="69" t="s">
        <v>64</v>
      </c>
      <c r="C9" s="68" t="s">
        <v>73</v>
      </c>
      <c r="D9" s="75" t="s">
        <v>21</v>
      </c>
      <c r="E9" s="75" t="s">
        <v>72</v>
      </c>
      <c r="F9" s="75" t="s">
        <v>7</v>
      </c>
      <c r="G9" s="66" t="s">
        <v>71</v>
      </c>
      <c r="H9" s="172" t="s">
        <v>1</v>
      </c>
      <c r="I9" s="178" t="s">
        <v>71</v>
      </c>
    </row>
    <row r="10" spans="1:10" ht="15.95" customHeight="1" x14ac:dyDescent="0.25">
      <c r="A10" s="280"/>
      <c r="B10" s="69" t="s">
        <v>64</v>
      </c>
      <c r="C10" s="68" t="s">
        <v>70</v>
      </c>
      <c r="D10" s="75"/>
      <c r="E10" s="75"/>
      <c r="F10" s="23" t="s">
        <v>11</v>
      </c>
      <c r="G10" s="66"/>
      <c r="H10" s="172" t="s">
        <v>1</v>
      </c>
      <c r="I10" s="178"/>
      <c r="J10" s="70"/>
    </row>
    <row r="11" spans="1:10" ht="15.95" customHeight="1" x14ac:dyDescent="0.25">
      <c r="A11" s="280"/>
      <c r="B11" s="74" t="s">
        <v>64</v>
      </c>
      <c r="C11" s="73" t="s">
        <v>69</v>
      </c>
      <c r="D11" s="72"/>
      <c r="E11" s="72"/>
      <c r="F11" s="23" t="s">
        <v>11</v>
      </c>
      <c r="G11" s="71"/>
      <c r="H11" s="173" t="s">
        <v>62</v>
      </c>
      <c r="I11" s="179"/>
      <c r="J11" s="70"/>
    </row>
    <row r="12" spans="1:10" ht="15.95" customHeight="1" x14ac:dyDescent="0.25">
      <c r="A12" s="280"/>
      <c r="B12" s="74" t="s">
        <v>64</v>
      </c>
      <c r="C12" s="73" t="s">
        <v>69</v>
      </c>
      <c r="D12" s="72" t="s">
        <v>26</v>
      </c>
      <c r="E12" s="72" t="s">
        <v>117</v>
      </c>
      <c r="F12" s="23" t="s">
        <v>11</v>
      </c>
      <c r="G12" s="71" t="s">
        <v>68</v>
      </c>
      <c r="H12" s="173" t="s">
        <v>1</v>
      </c>
      <c r="I12" s="179" t="s">
        <v>68</v>
      </c>
      <c r="J12" s="70"/>
    </row>
    <row r="13" spans="1:10" ht="15.95" customHeight="1" x14ac:dyDescent="0.25">
      <c r="A13" s="280"/>
      <c r="B13" s="120" t="s">
        <v>64</v>
      </c>
      <c r="C13" s="121" t="s">
        <v>65</v>
      </c>
      <c r="D13" s="122" t="s">
        <v>2</v>
      </c>
      <c r="E13" s="122" t="s">
        <v>67</v>
      </c>
      <c r="F13" s="122" t="s">
        <v>67</v>
      </c>
      <c r="G13" s="123" t="s">
        <v>66</v>
      </c>
      <c r="H13" s="174" t="s">
        <v>62</v>
      </c>
      <c r="I13" s="180"/>
      <c r="J13" s="70"/>
    </row>
    <row r="14" spans="1:10" ht="15.95" customHeight="1" x14ac:dyDescent="0.25">
      <c r="A14" s="280"/>
      <c r="B14" s="120" t="s">
        <v>64</v>
      </c>
      <c r="C14" s="121" t="s">
        <v>65</v>
      </c>
      <c r="D14" s="122" t="s">
        <v>6</v>
      </c>
      <c r="E14" s="122" t="s">
        <v>21</v>
      </c>
      <c r="F14" s="124" t="s">
        <v>11</v>
      </c>
      <c r="G14" s="123" t="s">
        <v>56</v>
      </c>
      <c r="H14" s="174" t="s">
        <v>1</v>
      </c>
      <c r="I14" s="180"/>
    </row>
    <row r="15" spans="1:10" ht="15.95" customHeight="1" x14ac:dyDescent="0.25">
      <c r="A15" s="280"/>
      <c r="B15" s="125" t="s">
        <v>64</v>
      </c>
      <c r="C15" s="126" t="s">
        <v>63</v>
      </c>
      <c r="D15" s="127" t="s">
        <v>21</v>
      </c>
      <c r="E15" s="127" t="s">
        <v>26</v>
      </c>
      <c r="F15" s="128" t="s">
        <v>11</v>
      </c>
      <c r="G15" s="98" t="s">
        <v>14</v>
      </c>
      <c r="H15" s="175" t="s">
        <v>62</v>
      </c>
      <c r="I15" s="181"/>
    </row>
    <row r="16" spans="1:10" ht="15.95" customHeight="1" x14ac:dyDescent="0.25">
      <c r="A16" s="280"/>
      <c r="B16" s="125" t="s">
        <v>64</v>
      </c>
      <c r="C16" s="126" t="s">
        <v>63</v>
      </c>
      <c r="D16" s="127" t="s">
        <v>129</v>
      </c>
      <c r="E16" s="127" t="s">
        <v>137</v>
      </c>
      <c r="F16" s="128" t="s">
        <v>11</v>
      </c>
      <c r="G16" s="98" t="s">
        <v>68</v>
      </c>
      <c r="H16" s="175" t="s">
        <v>1</v>
      </c>
      <c r="I16" s="182" t="s">
        <v>68</v>
      </c>
    </row>
    <row r="17" spans="1:9" ht="15.95" customHeight="1" x14ac:dyDescent="0.25">
      <c r="A17" s="280"/>
      <c r="B17" s="69" t="s">
        <v>64</v>
      </c>
      <c r="C17" s="68" t="s">
        <v>113</v>
      </c>
      <c r="D17" s="67" t="s">
        <v>124</v>
      </c>
      <c r="E17" s="67" t="s">
        <v>6</v>
      </c>
      <c r="F17" s="67" t="s">
        <v>47</v>
      </c>
      <c r="G17" s="66" t="s">
        <v>116</v>
      </c>
      <c r="H17" s="67" t="s">
        <v>62</v>
      </c>
      <c r="I17" s="178" t="s">
        <v>116</v>
      </c>
    </row>
    <row r="18" spans="1:9" ht="15.95" customHeight="1" x14ac:dyDescent="0.25">
      <c r="A18" s="280"/>
      <c r="B18" s="69" t="s">
        <v>64</v>
      </c>
      <c r="C18" s="68" t="s">
        <v>113</v>
      </c>
      <c r="D18" s="67" t="s">
        <v>124</v>
      </c>
      <c r="E18" s="67" t="s">
        <v>125</v>
      </c>
      <c r="F18" s="23" t="s">
        <v>11</v>
      </c>
      <c r="G18" s="66" t="s">
        <v>115</v>
      </c>
      <c r="H18" s="172" t="s">
        <v>1</v>
      </c>
      <c r="I18" s="178" t="s">
        <v>116</v>
      </c>
    </row>
    <row r="19" spans="1:9" ht="15.95" customHeight="1" x14ac:dyDescent="0.25">
      <c r="A19" s="280"/>
      <c r="B19" s="198" t="s">
        <v>64</v>
      </c>
      <c r="C19" s="186" t="s">
        <v>114</v>
      </c>
      <c r="D19" s="186"/>
      <c r="E19" s="186"/>
      <c r="F19" s="187" t="s">
        <v>11</v>
      </c>
      <c r="G19" s="186"/>
      <c r="H19" s="186" t="s">
        <v>62</v>
      </c>
      <c r="I19" s="186"/>
    </row>
    <row r="20" spans="1:9" ht="15.95" customHeight="1" x14ac:dyDescent="0.25">
      <c r="A20" s="280"/>
      <c r="B20" s="185" t="s">
        <v>64</v>
      </c>
      <c r="C20" s="186" t="s">
        <v>114</v>
      </c>
      <c r="D20" s="187" t="s">
        <v>129</v>
      </c>
      <c r="E20" s="187" t="s">
        <v>130</v>
      </c>
      <c r="F20" s="23" t="s">
        <v>11</v>
      </c>
      <c r="G20" s="188" t="s">
        <v>131</v>
      </c>
      <c r="H20" s="189" t="s">
        <v>1</v>
      </c>
      <c r="I20" s="190" t="s">
        <v>131</v>
      </c>
    </row>
    <row r="21" spans="1:9" ht="15.95" customHeight="1" x14ac:dyDescent="0.25">
      <c r="A21" s="280"/>
      <c r="B21" s="51" t="s">
        <v>64</v>
      </c>
      <c r="C21" s="50" t="s">
        <v>138</v>
      </c>
      <c r="D21" s="199" t="s">
        <v>125</v>
      </c>
      <c r="E21" s="199" t="s">
        <v>125</v>
      </c>
      <c r="F21" s="200" t="s">
        <v>11</v>
      </c>
      <c r="G21" s="48" t="s">
        <v>116</v>
      </c>
      <c r="H21" s="201" t="s">
        <v>62</v>
      </c>
      <c r="I21" s="202" t="s">
        <v>116</v>
      </c>
    </row>
    <row r="22" spans="1:9" ht="15.95" customHeight="1" x14ac:dyDescent="0.25">
      <c r="A22" s="280"/>
      <c r="B22" s="69" t="s">
        <v>64</v>
      </c>
      <c r="C22" s="68" t="s">
        <v>126</v>
      </c>
      <c r="D22" s="67" t="s">
        <v>134</v>
      </c>
      <c r="E22" s="67" t="s">
        <v>135</v>
      </c>
      <c r="F22" s="23" t="s">
        <v>11</v>
      </c>
      <c r="G22" s="66" t="s">
        <v>67</v>
      </c>
      <c r="H22" s="172" t="s">
        <v>62</v>
      </c>
      <c r="I22" s="178" t="s">
        <v>67</v>
      </c>
    </row>
    <row r="23" spans="1:9" ht="15.95" customHeight="1" thickBot="1" x14ac:dyDescent="0.3">
      <c r="A23" s="280"/>
      <c r="B23" s="167" t="s">
        <v>64</v>
      </c>
      <c r="C23" s="168" t="s">
        <v>126</v>
      </c>
      <c r="D23" s="169" t="s">
        <v>23</v>
      </c>
      <c r="E23" s="169" t="s">
        <v>7</v>
      </c>
      <c r="F23" s="16" t="s">
        <v>11</v>
      </c>
      <c r="G23" s="170" t="s">
        <v>67</v>
      </c>
      <c r="H23" s="183" t="s">
        <v>1</v>
      </c>
      <c r="I23" s="184" t="s">
        <v>67</v>
      </c>
    </row>
    <row r="24" spans="1:9" ht="15.95" customHeight="1" x14ac:dyDescent="0.25">
      <c r="A24" s="279"/>
      <c r="B24" s="161" t="s">
        <v>13</v>
      </c>
      <c r="C24" s="162" t="s">
        <v>61</v>
      </c>
      <c r="D24" s="163"/>
      <c r="E24" s="163"/>
      <c r="F24" s="164" t="s">
        <v>11</v>
      </c>
      <c r="G24" s="165" t="s">
        <v>0</v>
      </c>
      <c r="H24" s="166" t="s">
        <v>1</v>
      </c>
      <c r="I24" s="171" t="s">
        <v>0</v>
      </c>
    </row>
    <row r="25" spans="1:9" ht="15.95" customHeight="1" x14ac:dyDescent="0.25">
      <c r="A25" s="279"/>
      <c r="B25" s="26" t="s">
        <v>13</v>
      </c>
      <c r="C25" s="25" t="s">
        <v>60</v>
      </c>
      <c r="D25" s="24" t="s">
        <v>2</v>
      </c>
      <c r="E25" s="24" t="s">
        <v>28</v>
      </c>
      <c r="F25" s="24" t="s">
        <v>7</v>
      </c>
      <c r="G25" s="22" t="s">
        <v>18</v>
      </c>
      <c r="H25" s="60" t="s">
        <v>1</v>
      </c>
      <c r="I25" s="20" t="s">
        <v>18</v>
      </c>
    </row>
    <row r="26" spans="1:9" ht="15.95" customHeight="1" x14ac:dyDescent="0.25">
      <c r="A26" s="279"/>
      <c r="B26" s="26" t="s">
        <v>13</v>
      </c>
      <c r="C26" s="25" t="s">
        <v>59</v>
      </c>
      <c r="D26" s="24" t="s">
        <v>67</v>
      </c>
      <c r="E26" s="24" t="s">
        <v>95</v>
      </c>
      <c r="F26" s="24" t="s">
        <v>111</v>
      </c>
      <c r="G26" s="22" t="s">
        <v>112</v>
      </c>
      <c r="H26" s="60" t="s">
        <v>1</v>
      </c>
      <c r="I26" s="20" t="s">
        <v>58</v>
      </c>
    </row>
    <row r="27" spans="1:9" ht="15.95" customHeight="1" x14ac:dyDescent="0.25">
      <c r="A27" s="279"/>
      <c r="B27" s="26" t="s">
        <v>13</v>
      </c>
      <c r="C27" s="25" t="s">
        <v>57</v>
      </c>
      <c r="D27" s="24" t="s">
        <v>28</v>
      </c>
      <c r="E27" s="24" t="s">
        <v>23</v>
      </c>
      <c r="F27" s="24" t="s">
        <v>7</v>
      </c>
      <c r="G27" s="22" t="s">
        <v>56</v>
      </c>
      <c r="H27" s="60" t="s">
        <v>1</v>
      </c>
      <c r="I27" s="20" t="s">
        <v>56</v>
      </c>
    </row>
    <row r="28" spans="1:9" ht="15.95" customHeight="1" x14ac:dyDescent="0.25">
      <c r="A28" s="279"/>
      <c r="B28" s="26" t="s">
        <v>13</v>
      </c>
      <c r="C28" s="25" t="s">
        <v>55</v>
      </c>
      <c r="D28" s="24" t="s">
        <v>67</v>
      </c>
      <c r="E28" s="24" t="s">
        <v>20</v>
      </c>
      <c r="F28" s="24" t="s">
        <v>26</v>
      </c>
      <c r="G28" s="22" t="s">
        <v>121</v>
      </c>
      <c r="H28" s="60" t="s">
        <v>1</v>
      </c>
      <c r="I28" s="20" t="s">
        <v>121</v>
      </c>
    </row>
    <row r="29" spans="1:9" ht="15.95" customHeight="1" x14ac:dyDescent="0.25">
      <c r="A29" s="279"/>
      <c r="B29" s="26" t="s">
        <v>13</v>
      </c>
      <c r="C29" s="25" t="s">
        <v>54</v>
      </c>
      <c r="D29" s="24" t="s">
        <v>6</v>
      </c>
      <c r="E29" s="24" t="s">
        <v>23</v>
      </c>
      <c r="F29" s="23" t="s">
        <v>11</v>
      </c>
      <c r="G29" s="22" t="s">
        <v>34</v>
      </c>
      <c r="H29" s="60" t="s">
        <v>1</v>
      </c>
      <c r="I29" s="20" t="s">
        <v>34</v>
      </c>
    </row>
    <row r="30" spans="1:9" ht="15.95" customHeight="1" x14ac:dyDescent="0.25">
      <c r="A30" s="279"/>
      <c r="B30" s="26" t="s">
        <v>13</v>
      </c>
      <c r="C30" s="25" t="s">
        <v>53</v>
      </c>
      <c r="D30" s="24" t="s">
        <v>111</v>
      </c>
      <c r="E30" s="24" t="s">
        <v>47</v>
      </c>
      <c r="F30" s="23" t="s">
        <v>11</v>
      </c>
      <c r="G30" s="22" t="s">
        <v>0</v>
      </c>
      <c r="H30" s="60" t="s">
        <v>1</v>
      </c>
      <c r="I30" s="20" t="s">
        <v>0</v>
      </c>
    </row>
    <row r="31" spans="1:9" ht="15.95" customHeight="1" x14ac:dyDescent="0.25">
      <c r="A31" s="279"/>
      <c r="B31" s="26" t="s">
        <v>13</v>
      </c>
      <c r="C31" s="25" t="s">
        <v>52</v>
      </c>
      <c r="D31" s="24"/>
      <c r="E31" s="24"/>
      <c r="F31" s="23" t="s">
        <v>11</v>
      </c>
      <c r="G31" s="22" t="s">
        <v>14</v>
      </c>
      <c r="H31" s="60" t="s">
        <v>1</v>
      </c>
      <c r="I31" s="20" t="s">
        <v>14</v>
      </c>
    </row>
    <row r="32" spans="1:9" ht="15.95" customHeight="1" x14ac:dyDescent="0.25">
      <c r="A32" s="279"/>
      <c r="B32" s="26" t="s">
        <v>13</v>
      </c>
      <c r="C32" s="25" t="s">
        <v>51</v>
      </c>
      <c r="D32" s="24"/>
      <c r="E32" s="24"/>
      <c r="F32" s="23" t="s">
        <v>11</v>
      </c>
      <c r="G32" s="22" t="s">
        <v>20</v>
      </c>
      <c r="H32" s="60" t="s">
        <v>1</v>
      </c>
      <c r="I32" s="20" t="s">
        <v>20</v>
      </c>
    </row>
    <row r="33" spans="1:9" ht="15.95" customHeight="1" x14ac:dyDescent="0.25">
      <c r="A33" s="279"/>
      <c r="B33" s="26" t="s">
        <v>13</v>
      </c>
      <c r="C33" s="25" t="s">
        <v>50</v>
      </c>
      <c r="D33" s="24" t="s">
        <v>7</v>
      </c>
      <c r="E33" s="24" t="s">
        <v>21</v>
      </c>
      <c r="F33" s="23" t="s">
        <v>11</v>
      </c>
      <c r="G33" s="22" t="s">
        <v>6</v>
      </c>
      <c r="H33" s="60" t="s">
        <v>1</v>
      </c>
      <c r="I33" s="20" t="s">
        <v>6</v>
      </c>
    </row>
    <row r="34" spans="1:9" ht="15.95" customHeight="1" x14ac:dyDescent="0.25">
      <c r="A34" s="279"/>
      <c r="B34" s="26" t="s">
        <v>13</v>
      </c>
      <c r="C34" s="25" t="s">
        <v>49</v>
      </c>
      <c r="D34" s="24"/>
      <c r="E34" s="24"/>
      <c r="F34" s="23" t="s">
        <v>11</v>
      </c>
      <c r="G34" s="22" t="s">
        <v>34</v>
      </c>
      <c r="H34" s="60" t="s">
        <v>1</v>
      </c>
      <c r="I34" s="20" t="s">
        <v>34</v>
      </c>
    </row>
    <row r="35" spans="1:9" ht="15.95" customHeight="1" x14ac:dyDescent="0.25">
      <c r="A35" s="279"/>
      <c r="B35" s="26" t="s">
        <v>13</v>
      </c>
      <c r="C35" s="25" t="s">
        <v>48</v>
      </c>
      <c r="D35" s="24" t="s">
        <v>28</v>
      </c>
      <c r="E35" s="24" t="s">
        <v>21</v>
      </c>
      <c r="F35" s="23" t="s">
        <v>11</v>
      </c>
      <c r="G35" s="22" t="s">
        <v>0</v>
      </c>
      <c r="H35" s="60" t="s">
        <v>1</v>
      </c>
      <c r="I35" s="20" t="s">
        <v>14</v>
      </c>
    </row>
    <row r="36" spans="1:9" ht="15.95" customHeight="1" x14ac:dyDescent="0.25">
      <c r="A36" s="279"/>
      <c r="B36" s="59" t="s">
        <v>13</v>
      </c>
      <c r="C36" s="58" t="s">
        <v>45</v>
      </c>
      <c r="D36" s="57" t="s">
        <v>47</v>
      </c>
      <c r="E36" s="57" t="s">
        <v>47</v>
      </c>
      <c r="F36" s="23" t="s">
        <v>11</v>
      </c>
      <c r="G36" s="64" t="s">
        <v>23</v>
      </c>
      <c r="H36" s="63" t="s">
        <v>46</v>
      </c>
      <c r="I36" s="62" t="s">
        <v>23</v>
      </c>
    </row>
    <row r="37" spans="1:9" ht="15.95" customHeight="1" x14ac:dyDescent="0.25">
      <c r="A37" s="279"/>
      <c r="B37" s="59" t="s">
        <v>13</v>
      </c>
      <c r="C37" s="65" t="s">
        <v>45</v>
      </c>
      <c r="D37" s="57" t="s">
        <v>26</v>
      </c>
      <c r="E37" s="57" t="s">
        <v>26</v>
      </c>
      <c r="F37" s="23" t="s">
        <v>11</v>
      </c>
      <c r="G37" s="64" t="s">
        <v>34</v>
      </c>
      <c r="H37" s="63" t="s">
        <v>1</v>
      </c>
      <c r="I37" s="62" t="s">
        <v>34</v>
      </c>
    </row>
    <row r="38" spans="1:9" ht="15.95" customHeight="1" x14ac:dyDescent="0.25">
      <c r="A38" s="279"/>
      <c r="B38" s="26" t="s">
        <v>13</v>
      </c>
      <c r="C38" s="25" t="s">
        <v>44</v>
      </c>
      <c r="D38" s="24" t="s">
        <v>21</v>
      </c>
      <c r="E38" s="24" t="s">
        <v>26</v>
      </c>
      <c r="F38" s="23" t="s">
        <v>11</v>
      </c>
      <c r="G38" s="22" t="s">
        <v>14</v>
      </c>
      <c r="H38" s="60" t="s">
        <v>1</v>
      </c>
      <c r="I38" s="20" t="s">
        <v>20</v>
      </c>
    </row>
    <row r="39" spans="1:9" ht="15.95" customHeight="1" x14ac:dyDescent="0.25">
      <c r="A39" s="279"/>
      <c r="B39" s="26" t="s">
        <v>13</v>
      </c>
      <c r="C39" s="25" t="s">
        <v>43</v>
      </c>
      <c r="D39" s="24" t="s">
        <v>2</v>
      </c>
      <c r="E39" s="24" t="s">
        <v>21</v>
      </c>
      <c r="F39" s="23" t="s">
        <v>11</v>
      </c>
      <c r="G39" s="22" t="s">
        <v>67</v>
      </c>
      <c r="H39" s="60" t="s">
        <v>1</v>
      </c>
      <c r="I39" s="20" t="s">
        <v>14</v>
      </c>
    </row>
    <row r="40" spans="1:9" ht="15.95" customHeight="1" x14ac:dyDescent="0.25">
      <c r="A40" s="279"/>
      <c r="B40" s="26" t="s">
        <v>13</v>
      </c>
      <c r="C40" s="25" t="s">
        <v>41</v>
      </c>
      <c r="D40" s="24" t="s">
        <v>21</v>
      </c>
      <c r="E40" s="24" t="s">
        <v>40</v>
      </c>
      <c r="F40" s="24" t="s">
        <v>39</v>
      </c>
      <c r="G40" s="22" t="s">
        <v>38</v>
      </c>
      <c r="H40" s="60" t="s">
        <v>1</v>
      </c>
      <c r="I40" s="20" t="s">
        <v>14</v>
      </c>
    </row>
    <row r="41" spans="1:9" ht="15.95" customHeight="1" x14ac:dyDescent="0.25">
      <c r="A41" s="279"/>
      <c r="B41" s="26" t="s">
        <v>13</v>
      </c>
      <c r="C41" s="25" t="s">
        <v>37</v>
      </c>
      <c r="D41" s="24"/>
      <c r="E41" s="24"/>
      <c r="F41" s="23" t="s">
        <v>11</v>
      </c>
      <c r="G41" s="22" t="s">
        <v>34</v>
      </c>
      <c r="H41" s="60" t="s">
        <v>1</v>
      </c>
      <c r="I41" s="20" t="s">
        <v>34</v>
      </c>
    </row>
    <row r="42" spans="1:9" ht="15.95" customHeight="1" x14ac:dyDescent="0.25">
      <c r="A42" s="279"/>
      <c r="B42" s="26" t="s">
        <v>13</v>
      </c>
      <c r="C42" s="25" t="s">
        <v>36</v>
      </c>
      <c r="D42" s="24" t="s">
        <v>28</v>
      </c>
      <c r="E42" s="24" t="s">
        <v>21</v>
      </c>
      <c r="F42" s="23" t="s">
        <v>11</v>
      </c>
      <c r="G42" s="22" t="s">
        <v>0</v>
      </c>
      <c r="H42" s="60" t="s">
        <v>1</v>
      </c>
      <c r="I42" s="20" t="s">
        <v>0</v>
      </c>
    </row>
    <row r="43" spans="1:9" ht="15.95" customHeight="1" x14ac:dyDescent="0.25">
      <c r="A43" s="279"/>
      <c r="B43" s="26" t="s">
        <v>13</v>
      </c>
      <c r="C43" s="25" t="s">
        <v>35</v>
      </c>
      <c r="D43" s="24" t="s">
        <v>21</v>
      </c>
      <c r="E43" s="24" t="s">
        <v>23</v>
      </c>
      <c r="F43" s="23" t="s">
        <v>11</v>
      </c>
      <c r="G43" s="22" t="s">
        <v>101</v>
      </c>
      <c r="H43" s="60" t="s">
        <v>1</v>
      </c>
      <c r="I43" s="20" t="s">
        <v>34</v>
      </c>
    </row>
    <row r="44" spans="1:9" ht="15.95" customHeight="1" x14ac:dyDescent="0.25">
      <c r="A44" s="279"/>
      <c r="B44" s="26" t="s">
        <v>13</v>
      </c>
      <c r="C44" s="25" t="s">
        <v>33</v>
      </c>
      <c r="D44" s="24"/>
      <c r="E44" s="24"/>
      <c r="F44" s="23" t="s">
        <v>11</v>
      </c>
      <c r="G44" s="22" t="s">
        <v>6</v>
      </c>
      <c r="H44" s="60" t="s">
        <v>1</v>
      </c>
      <c r="I44" s="20" t="s">
        <v>6</v>
      </c>
    </row>
    <row r="45" spans="1:9" ht="15.95" customHeight="1" x14ac:dyDescent="0.25">
      <c r="A45" s="279"/>
      <c r="B45" s="26" t="s">
        <v>13</v>
      </c>
      <c r="C45" s="25" t="s">
        <v>32</v>
      </c>
      <c r="D45" s="61"/>
      <c r="E45" s="24"/>
      <c r="F45" s="23" t="s">
        <v>11</v>
      </c>
      <c r="G45" s="22" t="s">
        <v>20</v>
      </c>
      <c r="H45" s="60" t="s">
        <v>1</v>
      </c>
      <c r="I45" s="20" t="s">
        <v>20</v>
      </c>
    </row>
    <row r="46" spans="1:9" ht="15.95" customHeight="1" x14ac:dyDescent="0.25">
      <c r="A46" s="279"/>
      <c r="B46" s="26" t="s">
        <v>13</v>
      </c>
      <c r="C46" s="25" t="s">
        <v>31</v>
      </c>
      <c r="D46" s="61"/>
      <c r="E46" s="24"/>
      <c r="F46" s="23" t="s">
        <v>11</v>
      </c>
      <c r="G46" s="22" t="s">
        <v>6</v>
      </c>
      <c r="H46" s="60" t="s">
        <v>1</v>
      </c>
      <c r="I46" s="20" t="s">
        <v>6</v>
      </c>
    </row>
    <row r="47" spans="1:9" ht="15.95" customHeight="1" x14ac:dyDescent="0.25">
      <c r="A47" s="279"/>
      <c r="B47" s="59" t="s">
        <v>13</v>
      </c>
      <c r="C47" s="58" t="s">
        <v>30</v>
      </c>
      <c r="D47" s="57" t="s">
        <v>7</v>
      </c>
      <c r="E47" s="57" t="s">
        <v>2</v>
      </c>
      <c r="F47" s="23" t="s">
        <v>11</v>
      </c>
      <c r="G47" s="56" t="s">
        <v>23</v>
      </c>
      <c r="H47" s="55" t="s">
        <v>24</v>
      </c>
      <c r="I47" s="54" t="s">
        <v>23</v>
      </c>
    </row>
    <row r="48" spans="1:9" ht="15.95" customHeight="1" x14ac:dyDescent="0.25">
      <c r="A48" s="279"/>
      <c r="B48" s="59" t="s">
        <v>13</v>
      </c>
      <c r="C48" s="58" t="s">
        <v>30</v>
      </c>
      <c r="D48" s="57" t="s">
        <v>23</v>
      </c>
      <c r="E48" s="57" t="s">
        <v>23</v>
      </c>
      <c r="F48" s="23" t="s">
        <v>11</v>
      </c>
      <c r="G48" s="56" t="s">
        <v>14</v>
      </c>
      <c r="H48" s="55" t="s">
        <v>1</v>
      </c>
      <c r="I48" s="54" t="s">
        <v>14</v>
      </c>
    </row>
    <row r="49" spans="1:9" ht="15.95" customHeight="1" x14ac:dyDescent="0.25">
      <c r="A49" s="279"/>
      <c r="B49" s="51" t="s">
        <v>13</v>
      </c>
      <c r="C49" s="50" t="s">
        <v>29</v>
      </c>
      <c r="D49" s="49" t="s">
        <v>7</v>
      </c>
      <c r="E49" s="49" t="s">
        <v>2</v>
      </c>
      <c r="F49" s="23" t="s">
        <v>11</v>
      </c>
      <c r="G49" s="53" t="s">
        <v>23</v>
      </c>
      <c r="H49" s="47" t="s">
        <v>24</v>
      </c>
      <c r="I49" s="52" t="s">
        <v>23</v>
      </c>
    </row>
    <row r="50" spans="1:9" ht="15.95" customHeight="1" x14ac:dyDescent="0.25">
      <c r="A50" s="279"/>
      <c r="B50" s="51" t="s">
        <v>13</v>
      </c>
      <c r="C50" s="50" t="s">
        <v>29</v>
      </c>
      <c r="D50" s="49" t="s">
        <v>21</v>
      </c>
      <c r="E50" s="49" t="s">
        <v>26</v>
      </c>
      <c r="F50" s="23" t="s">
        <v>11</v>
      </c>
      <c r="G50" s="48" t="s">
        <v>14</v>
      </c>
      <c r="H50" s="47" t="s">
        <v>1</v>
      </c>
      <c r="I50" s="46" t="s">
        <v>14</v>
      </c>
    </row>
    <row r="51" spans="1:9" ht="15.95" customHeight="1" x14ac:dyDescent="0.25">
      <c r="A51" s="279"/>
      <c r="B51" s="43" t="s">
        <v>13</v>
      </c>
      <c r="C51" s="42" t="s">
        <v>27</v>
      </c>
      <c r="D51" s="41"/>
      <c r="E51" s="41"/>
      <c r="F51" s="23" t="s">
        <v>11</v>
      </c>
      <c r="G51" s="45" t="s">
        <v>23</v>
      </c>
      <c r="H51" s="39" t="s">
        <v>24</v>
      </c>
      <c r="I51" s="44" t="s">
        <v>23</v>
      </c>
    </row>
    <row r="52" spans="1:9" ht="15.95" customHeight="1" x14ac:dyDescent="0.25">
      <c r="A52" s="279"/>
      <c r="B52" s="43" t="s">
        <v>13</v>
      </c>
      <c r="C52" s="42" t="s">
        <v>27</v>
      </c>
      <c r="D52" s="41" t="s">
        <v>21</v>
      </c>
      <c r="E52" s="41" t="s">
        <v>26</v>
      </c>
      <c r="F52" s="23" t="s">
        <v>11</v>
      </c>
      <c r="G52" s="40" t="s">
        <v>14</v>
      </c>
      <c r="H52" s="39" t="s">
        <v>25</v>
      </c>
      <c r="I52" s="38" t="s">
        <v>14</v>
      </c>
    </row>
    <row r="53" spans="1:9" ht="15.95" customHeight="1" x14ac:dyDescent="0.25">
      <c r="A53" s="279"/>
      <c r="B53" s="37" t="s">
        <v>13</v>
      </c>
      <c r="C53" s="36" t="s">
        <v>22</v>
      </c>
      <c r="D53" s="35" t="s">
        <v>7</v>
      </c>
      <c r="E53" s="35" t="s">
        <v>2</v>
      </c>
      <c r="F53" s="34" t="s">
        <v>11</v>
      </c>
      <c r="G53" s="33" t="s">
        <v>23</v>
      </c>
      <c r="H53" s="32" t="s">
        <v>24</v>
      </c>
      <c r="I53" s="31" t="s">
        <v>23</v>
      </c>
    </row>
    <row r="54" spans="1:9" ht="15.95" customHeight="1" x14ac:dyDescent="0.25">
      <c r="A54" s="279"/>
      <c r="B54" s="37" t="s">
        <v>13</v>
      </c>
      <c r="C54" s="36" t="s">
        <v>22</v>
      </c>
      <c r="D54" s="35" t="s">
        <v>111</v>
      </c>
      <c r="E54" s="35" t="s">
        <v>40</v>
      </c>
      <c r="F54" s="34" t="s">
        <v>11</v>
      </c>
      <c r="G54" s="33" t="s">
        <v>34</v>
      </c>
      <c r="H54" s="32" t="s">
        <v>1</v>
      </c>
      <c r="I54" s="31" t="s">
        <v>20</v>
      </c>
    </row>
    <row r="55" spans="1:9" ht="15.95" customHeight="1" x14ac:dyDescent="0.25">
      <c r="A55" s="279"/>
      <c r="B55" s="141" t="s">
        <v>13</v>
      </c>
      <c r="C55" s="142" t="s">
        <v>19</v>
      </c>
      <c r="D55" s="143" t="s">
        <v>2</v>
      </c>
      <c r="E55" s="143" t="s">
        <v>26</v>
      </c>
      <c r="F55" s="34" t="s">
        <v>11</v>
      </c>
      <c r="G55" s="144" t="s">
        <v>18</v>
      </c>
      <c r="H55" s="145" t="s">
        <v>1</v>
      </c>
      <c r="I55" s="146" t="s">
        <v>18</v>
      </c>
    </row>
    <row r="56" spans="1:9" ht="15.95" customHeight="1" x14ac:dyDescent="0.25">
      <c r="A56" s="279"/>
      <c r="B56" s="141" t="s">
        <v>13</v>
      </c>
      <c r="C56" s="142" t="s">
        <v>19</v>
      </c>
      <c r="D56" s="143" t="s">
        <v>42</v>
      </c>
      <c r="E56" s="143" t="s">
        <v>120</v>
      </c>
      <c r="F56" s="34" t="s">
        <v>11</v>
      </c>
      <c r="G56" s="144" t="s">
        <v>23</v>
      </c>
      <c r="H56" s="145" t="s">
        <v>24</v>
      </c>
      <c r="I56" s="146" t="s">
        <v>23</v>
      </c>
    </row>
    <row r="57" spans="1:9" ht="15.95" customHeight="1" x14ac:dyDescent="0.25">
      <c r="A57" s="279"/>
      <c r="B57" s="26" t="s">
        <v>13</v>
      </c>
      <c r="C57" s="30" t="s">
        <v>17</v>
      </c>
      <c r="D57" s="29"/>
      <c r="E57" s="29"/>
      <c r="F57" s="34" t="s">
        <v>11</v>
      </c>
      <c r="G57" s="28"/>
      <c r="H57" s="21" t="s">
        <v>1</v>
      </c>
      <c r="I57" s="27"/>
    </row>
    <row r="58" spans="1:9" ht="15.95" customHeight="1" x14ac:dyDescent="0.25">
      <c r="A58" s="279"/>
      <c r="B58" s="26" t="s">
        <v>13</v>
      </c>
      <c r="C58" s="30" t="s">
        <v>16</v>
      </c>
      <c r="D58" s="29"/>
      <c r="E58" s="29"/>
      <c r="F58" s="23" t="s">
        <v>11</v>
      </c>
      <c r="G58" s="28"/>
      <c r="H58" s="21" t="s">
        <v>1</v>
      </c>
      <c r="I58" s="27"/>
    </row>
    <row r="59" spans="1:9" ht="15.95" customHeight="1" x14ac:dyDescent="0.25">
      <c r="A59" s="279"/>
      <c r="B59" s="26" t="s">
        <v>13</v>
      </c>
      <c r="C59" s="25" t="s">
        <v>15</v>
      </c>
      <c r="D59" s="24"/>
      <c r="E59" s="24"/>
      <c r="F59" s="23" t="s">
        <v>11</v>
      </c>
      <c r="G59" s="22" t="s">
        <v>14</v>
      </c>
      <c r="H59" s="21" t="s">
        <v>1</v>
      </c>
      <c r="I59" s="20" t="s">
        <v>14</v>
      </c>
    </row>
    <row r="60" spans="1:9" ht="15.95" customHeight="1" thickBot="1" x14ac:dyDescent="0.3">
      <c r="A60" s="279"/>
      <c r="B60" s="19" t="s">
        <v>13</v>
      </c>
      <c r="C60" s="18" t="s">
        <v>12</v>
      </c>
      <c r="D60" s="17" t="s">
        <v>47</v>
      </c>
      <c r="E60" s="17" t="s">
        <v>21</v>
      </c>
      <c r="F60" s="16" t="s">
        <v>11</v>
      </c>
      <c r="G60" s="15" t="s">
        <v>10</v>
      </c>
      <c r="H60" s="14" t="s">
        <v>1</v>
      </c>
      <c r="I60" s="13" t="s">
        <v>10</v>
      </c>
    </row>
    <row r="61" spans="1:9" ht="15.95" customHeight="1" x14ac:dyDescent="0.25">
      <c r="A61" s="279"/>
      <c r="B61" s="129" t="s">
        <v>5</v>
      </c>
      <c r="C61" s="130" t="s">
        <v>9</v>
      </c>
      <c r="D61" s="131" t="s">
        <v>8</v>
      </c>
      <c r="E61" s="131" t="s">
        <v>2</v>
      </c>
      <c r="F61" s="131" t="s">
        <v>7</v>
      </c>
      <c r="G61" s="132" t="s">
        <v>6</v>
      </c>
      <c r="H61" s="133" t="s">
        <v>1</v>
      </c>
      <c r="I61" s="134" t="s">
        <v>6</v>
      </c>
    </row>
    <row r="62" spans="1:9" ht="15.95" customHeight="1" thickBot="1" x14ac:dyDescent="0.3">
      <c r="A62" s="281"/>
      <c r="B62" s="135" t="s">
        <v>5</v>
      </c>
      <c r="C62" s="136" t="s">
        <v>4</v>
      </c>
      <c r="D62" s="137" t="s">
        <v>3</v>
      </c>
      <c r="E62" s="137" t="s">
        <v>2</v>
      </c>
      <c r="F62" s="137" t="s">
        <v>2</v>
      </c>
      <c r="G62" s="138" t="s">
        <v>0</v>
      </c>
      <c r="H62" s="139" t="s">
        <v>1</v>
      </c>
      <c r="I62" s="140" t="s">
        <v>0</v>
      </c>
    </row>
    <row r="63" spans="1:9" ht="18.75" customHeight="1" x14ac:dyDescent="0.25">
      <c r="A63" s="274"/>
      <c r="B63" s="5"/>
      <c r="C63" s="4"/>
      <c r="D63" s="3"/>
      <c r="E63" s="3"/>
      <c r="F63" s="2"/>
      <c r="G63" s="12"/>
      <c r="H63" s="2"/>
      <c r="I63" s="12"/>
    </row>
    <row r="64" spans="1:9" ht="18.75" x14ac:dyDescent="0.25">
      <c r="A64" s="274"/>
      <c r="B64" s="5"/>
      <c r="C64" s="4"/>
      <c r="D64" s="9"/>
      <c r="E64" s="9"/>
      <c r="F64" s="2"/>
      <c r="G64" s="12"/>
      <c r="H64" s="2"/>
      <c r="I64" s="12"/>
    </row>
    <row r="65" spans="1:14" ht="18.75" x14ac:dyDescent="0.25">
      <c r="A65" s="274"/>
      <c r="B65" s="5"/>
      <c r="C65" s="4"/>
      <c r="D65" s="9"/>
      <c r="E65" s="9"/>
      <c r="F65" s="2"/>
      <c r="G65" s="12"/>
      <c r="H65" s="2"/>
      <c r="I65" s="12"/>
    </row>
    <row r="66" spans="1:14" ht="18.75" x14ac:dyDescent="0.25">
      <c r="A66" s="274"/>
      <c r="B66" s="11"/>
      <c r="C66" s="10"/>
      <c r="D66" s="9"/>
      <c r="E66" s="9"/>
      <c r="F66" s="10"/>
      <c r="G66" s="7"/>
      <c r="H66" s="8"/>
      <c r="I66" s="7"/>
    </row>
    <row r="67" spans="1:14" ht="18.75" x14ac:dyDescent="0.25">
      <c r="A67" s="274"/>
      <c r="B67" s="5"/>
      <c r="C67" s="10"/>
      <c r="D67" s="3"/>
      <c r="E67" s="3"/>
      <c r="F67" s="2"/>
      <c r="G67" s="12"/>
      <c r="H67" s="2"/>
      <c r="I67" s="12"/>
    </row>
    <row r="68" spans="1:14" ht="19.5" customHeight="1" x14ac:dyDescent="0.25">
      <c r="A68" s="274"/>
      <c r="B68" s="5"/>
      <c r="C68" s="10"/>
      <c r="D68" s="3"/>
      <c r="E68" s="3"/>
      <c r="F68" s="2"/>
      <c r="G68" s="1"/>
      <c r="H68" s="2"/>
      <c r="I68" s="1"/>
    </row>
    <row r="69" spans="1:14" ht="19.5" customHeight="1" x14ac:dyDescent="0.25">
      <c r="A69" s="274"/>
      <c r="B69" s="11"/>
      <c r="C69" s="10"/>
      <c r="D69" s="9"/>
      <c r="E69" s="9"/>
      <c r="F69" s="2"/>
      <c r="G69" s="7"/>
      <c r="H69" s="8"/>
      <c r="I69" s="7"/>
    </row>
    <row r="70" spans="1:14" ht="19.5" customHeight="1" x14ac:dyDescent="0.25">
      <c r="A70" s="274"/>
      <c r="B70" s="5"/>
      <c r="C70" s="4"/>
      <c r="D70" s="3"/>
      <c r="E70" s="3"/>
      <c r="F70" s="2"/>
      <c r="G70" s="1"/>
      <c r="H70" s="2"/>
      <c r="I70" s="1"/>
      <c r="K70" s="6"/>
      <c r="L70" s="275"/>
      <c r="M70" s="275"/>
      <c r="N70" s="275"/>
    </row>
    <row r="71" spans="1:14" ht="18.75" x14ac:dyDescent="0.25">
      <c r="A71" s="274"/>
      <c r="B71" s="5"/>
      <c r="C71" s="4"/>
      <c r="D71" s="3"/>
      <c r="E71" s="3"/>
      <c r="F71" s="2"/>
      <c r="G71" s="1"/>
      <c r="H71" s="2"/>
      <c r="I71" s="1"/>
    </row>
    <row r="72" spans="1:14" ht="18.75" x14ac:dyDescent="0.25">
      <c r="A72" s="274"/>
      <c r="B72" s="5"/>
      <c r="C72" s="4"/>
      <c r="D72" s="3"/>
      <c r="E72" s="3"/>
      <c r="F72" s="2"/>
      <c r="G72" s="1"/>
      <c r="H72" s="2"/>
      <c r="I72" s="1"/>
    </row>
  </sheetData>
  <sheetProtection algorithmName="SHA-512" hashValue="B7JItvRBnx2tTJDTD2pqENTgG06uJauqHazkaXWoY1sqWTLJx1TUvtuKcO719O7wT7CbGjnvklcHlwGxmicK5w==" saltValue="Pt7x+9lRWvH0XNeTMfJEqQ==" spinCount="100000" sheet="1" objects="1" scenarios="1"/>
  <mergeCells count="4">
    <mergeCell ref="A63:A72"/>
    <mergeCell ref="L70:N70"/>
    <mergeCell ref="D1:G1"/>
    <mergeCell ref="A3:A62"/>
  </mergeCells>
  <pageMargins left="0.7" right="0.7" top="0.75" bottom="0.75" header="0.3" footer="0.3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FFFF00"/>
    <pageSetUpPr fitToPage="1"/>
  </sheetPr>
  <dimension ref="A1:M29"/>
  <sheetViews>
    <sheetView zoomScale="73" zoomScaleNormal="73" workbookViewId="0">
      <selection activeCell="F8" sqref="F8"/>
    </sheetView>
  </sheetViews>
  <sheetFormatPr baseColWidth="10" defaultColWidth="9.140625" defaultRowHeight="15" x14ac:dyDescent="0.25"/>
  <cols>
    <col min="2" max="2" width="18.5703125" bestFit="1" customWidth="1"/>
    <col min="3" max="3" width="11" bestFit="1" customWidth="1"/>
    <col min="4" max="4" width="12.42578125" bestFit="1" customWidth="1"/>
    <col min="5" max="5" width="12.85546875" bestFit="1" customWidth="1"/>
    <col min="6" max="6" width="19.85546875" bestFit="1" customWidth="1"/>
    <col min="7" max="7" width="10.140625" bestFit="1" customWidth="1"/>
    <col min="8" max="8" width="20.7109375" bestFit="1" customWidth="1"/>
  </cols>
  <sheetData>
    <row r="1" spans="1:13" ht="18.75" customHeight="1" thickBot="1" x14ac:dyDescent="0.35">
      <c r="D1" s="276" t="s">
        <v>91</v>
      </c>
      <c r="E1" s="277"/>
      <c r="F1" s="278"/>
    </row>
    <row r="2" spans="1:13" ht="15.75" thickBot="1" x14ac:dyDescent="0.3">
      <c r="A2" s="119"/>
      <c r="B2" s="84" t="s">
        <v>90</v>
      </c>
      <c r="C2" s="83" t="s">
        <v>89</v>
      </c>
      <c r="D2" s="83" t="s">
        <v>88</v>
      </c>
      <c r="E2" s="83" t="s">
        <v>87</v>
      </c>
      <c r="F2" s="82" t="s">
        <v>110</v>
      </c>
      <c r="G2" s="81" t="s">
        <v>84</v>
      </c>
      <c r="H2" s="80" t="s">
        <v>83</v>
      </c>
    </row>
    <row r="3" spans="1:13" ht="19.5" thickBot="1" x14ac:dyDescent="0.3">
      <c r="A3" s="282" t="s">
        <v>109</v>
      </c>
      <c r="B3" s="147" t="s">
        <v>94</v>
      </c>
      <c r="C3" s="148" t="s">
        <v>108</v>
      </c>
      <c r="D3" s="149"/>
      <c r="E3" s="149"/>
      <c r="F3" s="149" t="s">
        <v>56</v>
      </c>
      <c r="G3" s="150" t="s">
        <v>1</v>
      </c>
      <c r="H3" s="151" t="s">
        <v>56</v>
      </c>
    </row>
    <row r="4" spans="1:13" ht="18.75" x14ac:dyDescent="0.25">
      <c r="A4" s="283"/>
      <c r="B4" s="153" t="s">
        <v>94</v>
      </c>
      <c r="C4" s="154" t="s">
        <v>122</v>
      </c>
      <c r="D4" s="155" t="s">
        <v>95</v>
      </c>
      <c r="E4" s="155" t="s">
        <v>95</v>
      </c>
      <c r="F4" s="155" t="s">
        <v>123</v>
      </c>
      <c r="G4" s="157" t="s">
        <v>103</v>
      </c>
      <c r="H4" s="159" t="s">
        <v>127</v>
      </c>
    </row>
    <row r="5" spans="1:13" ht="18.75" x14ac:dyDescent="0.25">
      <c r="A5" s="283"/>
      <c r="B5" s="156" t="s">
        <v>94</v>
      </c>
      <c r="C5" s="65" t="s">
        <v>106</v>
      </c>
      <c r="D5" s="56" t="s">
        <v>76</v>
      </c>
      <c r="E5" s="56" t="s">
        <v>107</v>
      </c>
      <c r="F5" s="152" t="s">
        <v>74</v>
      </c>
      <c r="G5" s="158" t="s">
        <v>1</v>
      </c>
      <c r="H5" s="160" t="s">
        <v>128</v>
      </c>
    </row>
    <row r="6" spans="1:13" ht="19.5" thickBot="1" x14ac:dyDescent="0.3">
      <c r="A6" s="283"/>
      <c r="B6" s="203" t="s">
        <v>94</v>
      </c>
      <c r="C6" s="204" t="s">
        <v>106</v>
      </c>
      <c r="D6" s="205" t="s">
        <v>26</v>
      </c>
      <c r="E6" s="205" t="s">
        <v>23</v>
      </c>
      <c r="F6" s="206" t="s">
        <v>56</v>
      </c>
      <c r="G6" s="207" t="s">
        <v>92</v>
      </c>
      <c r="H6" s="208" t="s">
        <v>95</v>
      </c>
    </row>
    <row r="7" spans="1:13" ht="18.75" x14ac:dyDescent="0.25">
      <c r="A7" s="283"/>
      <c r="B7" s="214" t="s">
        <v>105</v>
      </c>
      <c r="C7" s="215" t="s">
        <v>104</v>
      </c>
      <c r="D7" s="216" t="s">
        <v>14</v>
      </c>
      <c r="E7" s="216" t="s">
        <v>18</v>
      </c>
      <c r="F7" s="217" t="s">
        <v>139</v>
      </c>
      <c r="G7" s="218" t="s">
        <v>62</v>
      </c>
      <c r="H7" s="219" t="s">
        <v>74</v>
      </c>
    </row>
    <row r="8" spans="1:13" ht="19.5" customHeight="1" thickBot="1" x14ac:dyDescent="0.3">
      <c r="A8" s="283"/>
      <c r="B8" s="220" t="s">
        <v>105</v>
      </c>
      <c r="C8" s="221" t="s">
        <v>104</v>
      </c>
      <c r="D8" s="222" t="s">
        <v>18</v>
      </c>
      <c r="E8" s="222" t="s">
        <v>67</v>
      </c>
      <c r="F8" s="222" t="s">
        <v>96</v>
      </c>
      <c r="G8" s="223" t="s">
        <v>1</v>
      </c>
      <c r="H8" s="224" t="s">
        <v>20</v>
      </c>
    </row>
    <row r="9" spans="1:13" ht="19.5" customHeight="1" x14ac:dyDescent="0.25">
      <c r="A9" s="284"/>
      <c r="B9" s="209" t="s">
        <v>94</v>
      </c>
      <c r="C9" s="210" t="s">
        <v>102</v>
      </c>
      <c r="D9" s="211" t="s">
        <v>28</v>
      </c>
      <c r="E9" s="211" t="s">
        <v>28</v>
      </c>
      <c r="F9" s="211" t="s">
        <v>67</v>
      </c>
      <c r="G9" s="212" t="s">
        <v>103</v>
      </c>
      <c r="H9" s="213" t="s">
        <v>67</v>
      </c>
    </row>
    <row r="10" spans="1:13" ht="19.5" customHeight="1" thickBot="1" x14ac:dyDescent="0.3">
      <c r="A10" s="284"/>
      <c r="B10" s="118" t="s">
        <v>94</v>
      </c>
      <c r="C10" s="117" t="s">
        <v>102</v>
      </c>
      <c r="D10" s="116" t="s">
        <v>26</v>
      </c>
      <c r="E10" s="116" t="s">
        <v>28</v>
      </c>
      <c r="F10" s="115" t="s">
        <v>101</v>
      </c>
      <c r="G10" s="114" t="s">
        <v>1</v>
      </c>
      <c r="H10" s="113" t="s">
        <v>101</v>
      </c>
      <c r="J10" s="6"/>
      <c r="K10" s="275"/>
      <c r="L10" s="275"/>
      <c r="M10" s="275"/>
    </row>
    <row r="11" spans="1:13" ht="19.5" thickBot="1" x14ac:dyDescent="0.3">
      <c r="A11" s="283"/>
      <c r="B11" s="112" t="s">
        <v>100</v>
      </c>
      <c r="C11" s="111" t="s">
        <v>99</v>
      </c>
      <c r="D11" s="110" t="s">
        <v>23</v>
      </c>
      <c r="E11" s="110" t="s">
        <v>26</v>
      </c>
      <c r="F11" s="110" t="s">
        <v>56</v>
      </c>
      <c r="G11" s="109" t="s">
        <v>1</v>
      </c>
      <c r="H11" s="108" t="s">
        <v>56</v>
      </c>
    </row>
    <row r="12" spans="1:13" ht="18.75" x14ac:dyDescent="0.25">
      <c r="A12" s="283"/>
      <c r="B12" s="107" t="s">
        <v>94</v>
      </c>
      <c r="C12" s="106" t="s">
        <v>93</v>
      </c>
      <c r="D12" s="105"/>
      <c r="E12" s="105"/>
      <c r="F12" s="104" t="s">
        <v>97</v>
      </c>
      <c r="G12" s="103" t="s">
        <v>98</v>
      </c>
      <c r="H12" s="102" t="s">
        <v>97</v>
      </c>
    </row>
    <row r="13" spans="1:13" ht="18.75" x14ac:dyDescent="0.25">
      <c r="A13" s="284"/>
      <c r="B13" s="101" t="s">
        <v>94</v>
      </c>
      <c r="C13" s="100" t="s">
        <v>93</v>
      </c>
      <c r="D13" s="99" t="s">
        <v>0</v>
      </c>
      <c r="E13" s="99" t="s">
        <v>0</v>
      </c>
      <c r="F13" s="98" t="s">
        <v>96</v>
      </c>
      <c r="G13" s="97" t="s">
        <v>1</v>
      </c>
      <c r="H13" s="96" t="s">
        <v>95</v>
      </c>
    </row>
    <row r="14" spans="1:13" ht="19.5" thickBot="1" x14ac:dyDescent="0.3">
      <c r="A14" s="285"/>
      <c r="B14" s="95" t="s">
        <v>94</v>
      </c>
      <c r="C14" s="94" t="s">
        <v>93</v>
      </c>
      <c r="D14" s="93" t="s">
        <v>21</v>
      </c>
      <c r="E14" s="93" t="s">
        <v>21</v>
      </c>
      <c r="F14" s="92" t="s">
        <v>18</v>
      </c>
      <c r="G14" s="91" t="s">
        <v>92</v>
      </c>
      <c r="H14" s="90" t="s">
        <v>14</v>
      </c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ht="18.75" x14ac:dyDescent="0.3">
      <c r="A18" s="6"/>
      <c r="B18" s="6"/>
      <c r="C18" s="6"/>
      <c r="D18" s="89"/>
      <c r="E18" s="89"/>
      <c r="F18" s="89"/>
      <c r="G18" s="6"/>
      <c r="H18" s="6"/>
    </row>
    <row r="19" spans="1:8" x14ac:dyDescent="0.25">
      <c r="A19" s="6"/>
      <c r="B19" s="87"/>
      <c r="C19" s="87"/>
      <c r="D19" s="87"/>
      <c r="E19" s="87"/>
      <c r="F19" s="88"/>
      <c r="G19" s="87"/>
      <c r="H19" s="87"/>
    </row>
    <row r="20" spans="1:8" ht="18.75" x14ac:dyDescent="0.25">
      <c r="A20" s="86"/>
      <c r="B20" s="2"/>
      <c r="C20" s="4"/>
      <c r="D20" s="85"/>
      <c r="E20" s="85"/>
      <c r="F20" s="85"/>
      <c r="G20" s="2"/>
      <c r="H20" s="85"/>
    </row>
    <row r="21" spans="1:8" ht="18.75" x14ac:dyDescent="0.25">
      <c r="A21" s="86"/>
      <c r="B21" s="2"/>
      <c r="C21" s="4"/>
      <c r="D21" s="1"/>
      <c r="E21" s="1"/>
      <c r="F21" s="85"/>
      <c r="G21" s="2"/>
      <c r="H21" s="85"/>
    </row>
    <row r="22" spans="1:8" ht="18.75" x14ac:dyDescent="0.25">
      <c r="A22" s="86"/>
      <c r="B22" s="2"/>
      <c r="C22" s="4"/>
      <c r="D22" s="1"/>
      <c r="E22" s="1"/>
      <c r="F22" s="85"/>
      <c r="G22" s="2"/>
      <c r="H22" s="85"/>
    </row>
    <row r="23" spans="1:8" ht="18.75" x14ac:dyDescent="0.25">
      <c r="A23" s="86"/>
      <c r="B23" s="4"/>
      <c r="C23" s="10"/>
      <c r="D23" s="1"/>
      <c r="E23" s="1"/>
      <c r="F23" s="1"/>
      <c r="G23" s="8"/>
      <c r="H23" s="1"/>
    </row>
    <row r="24" spans="1:8" ht="18.75" x14ac:dyDescent="0.25">
      <c r="A24" s="86"/>
      <c r="B24" s="2"/>
      <c r="C24" s="10"/>
      <c r="D24" s="85"/>
      <c r="E24" s="85"/>
      <c r="F24" s="85"/>
      <c r="G24" s="2"/>
      <c r="H24" s="85"/>
    </row>
    <row r="25" spans="1:8" ht="18.75" x14ac:dyDescent="0.25">
      <c r="A25" s="86"/>
      <c r="B25" s="2"/>
      <c r="C25" s="10"/>
      <c r="D25" s="85"/>
      <c r="E25" s="85"/>
      <c r="F25" s="1"/>
      <c r="G25" s="2"/>
      <c r="H25" s="1"/>
    </row>
    <row r="26" spans="1:8" ht="18.75" x14ac:dyDescent="0.25">
      <c r="A26" s="86"/>
      <c r="B26" s="4"/>
      <c r="C26" s="10"/>
      <c r="D26" s="1"/>
      <c r="E26" s="1"/>
      <c r="F26" s="1"/>
      <c r="G26" s="8"/>
      <c r="H26" s="1"/>
    </row>
    <row r="27" spans="1:8" ht="18.75" x14ac:dyDescent="0.25">
      <c r="A27" s="86"/>
      <c r="B27" s="2"/>
      <c r="C27" s="4"/>
      <c r="D27" s="85"/>
      <c r="E27" s="85"/>
      <c r="F27" s="1"/>
      <c r="G27" s="2"/>
      <c r="H27" s="1"/>
    </row>
    <row r="28" spans="1:8" ht="18.75" x14ac:dyDescent="0.25">
      <c r="A28" s="86"/>
      <c r="B28" s="2"/>
      <c r="C28" s="4"/>
      <c r="D28" s="85"/>
      <c r="E28" s="85"/>
      <c r="F28" s="1"/>
      <c r="G28" s="2"/>
      <c r="H28" s="1"/>
    </row>
    <row r="29" spans="1:8" ht="18.75" x14ac:dyDescent="0.25">
      <c r="A29" s="86"/>
      <c r="B29" s="2"/>
      <c r="C29" s="4"/>
      <c r="D29" s="85"/>
      <c r="E29" s="85"/>
      <c r="F29" s="1"/>
      <c r="G29" s="2"/>
      <c r="H29" s="1"/>
    </row>
  </sheetData>
  <sheetProtection algorithmName="SHA-512" hashValue="kILrOLx4X1jgqTiCuMPmYWY870m8fWjfRlze7Z6stwJ5tgAbkf2vH8UZHPe4976qDZUzI0wjkVn15y79Vo89ew==" saltValue="In0icMEiImBI0wWoDdezfg==" spinCount="100000" sheet="1" objects="1" scenarios="1" selectLockedCells="1" selectUnlockedCells="1"/>
  <mergeCells count="3">
    <mergeCell ref="A3:A14"/>
    <mergeCell ref="K10:M10"/>
    <mergeCell ref="D1:F1"/>
  </mergeCells>
  <pageMargins left="0.25" right="0.25" top="0.75" bottom="0.75" header="0.3" footer="0.3"/>
  <pageSetup paperSize="9" scale="8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2E04-F18E-4EE3-A383-823C16FC94A8}">
  <sheetPr codeName="Feuil7">
    <tabColor rgb="FF00B050"/>
  </sheetPr>
  <dimension ref="A1:AC42"/>
  <sheetViews>
    <sheetView zoomScaleNormal="100" workbookViewId="0">
      <selection activeCell="T16" sqref="T16"/>
    </sheetView>
  </sheetViews>
  <sheetFormatPr baseColWidth="10" defaultRowHeight="15" x14ac:dyDescent="0.25"/>
  <cols>
    <col min="1" max="1" width="10.7109375" bestFit="1" customWidth="1"/>
    <col min="2" max="2" width="10.140625" bestFit="1" customWidth="1"/>
    <col min="3" max="3" width="8.7109375" bestFit="1" customWidth="1"/>
    <col min="4" max="4" width="8.85546875" bestFit="1" customWidth="1"/>
    <col min="5" max="5" width="7.85546875" bestFit="1" customWidth="1"/>
    <col min="6" max="6" width="6.5703125" bestFit="1" customWidth="1"/>
    <col min="7" max="7" width="9.28515625" bestFit="1" customWidth="1"/>
    <col min="8" max="8" width="12.42578125" customWidth="1"/>
    <col min="9" max="9" width="4.85546875" customWidth="1"/>
    <col min="10" max="10" width="10.5703125" customWidth="1"/>
    <col min="11" max="11" width="8.85546875" customWidth="1"/>
    <col min="12" max="12" width="7.42578125" customWidth="1"/>
    <col min="13" max="13" width="7.7109375" customWidth="1"/>
    <col min="14" max="14" width="7" customWidth="1"/>
    <col min="15" max="15" width="5.5703125" customWidth="1"/>
    <col min="16" max="16" width="8.140625" customWidth="1"/>
    <col min="17" max="17" width="5.42578125" customWidth="1"/>
    <col min="18" max="18" width="6.7109375" customWidth="1"/>
    <col min="19" max="19" width="10.7109375" bestFit="1" customWidth="1"/>
    <col min="20" max="20" width="21.85546875" bestFit="1" customWidth="1"/>
    <col min="21" max="21" width="8.7109375" bestFit="1" customWidth="1"/>
    <col min="22" max="22" width="8.85546875" bestFit="1" customWidth="1"/>
    <col min="23" max="23" width="7.85546875" bestFit="1" customWidth="1"/>
    <col min="24" max="24" width="6.5703125" bestFit="1" customWidth="1"/>
    <col min="25" max="25" width="9.28515625" bestFit="1" customWidth="1"/>
    <col min="26" max="27" width="6.7109375" customWidth="1"/>
  </cols>
  <sheetData>
    <row r="1" spans="1:29" ht="16.5" thickBot="1" x14ac:dyDescent="0.3">
      <c r="A1" s="226" t="s">
        <v>165</v>
      </c>
      <c r="B1" t="s">
        <v>153</v>
      </c>
      <c r="C1" s="232"/>
      <c r="J1" s="245" t="str">
        <f>T1</f>
        <v>Foreuses</v>
      </c>
      <c r="K1" s="246"/>
      <c r="L1" s="247"/>
      <c r="M1" s="246"/>
      <c r="N1" s="246"/>
      <c r="O1" s="246"/>
      <c r="P1" s="246"/>
      <c r="Q1" s="246"/>
      <c r="S1" s="226" t="s">
        <v>165</v>
      </c>
      <c r="T1" t="s">
        <v>164</v>
      </c>
      <c r="U1" s="232"/>
    </row>
    <row r="2" spans="1:29" x14ac:dyDescent="0.25">
      <c r="A2" s="226" t="s">
        <v>154</v>
      </c>
      <c r="B2" t="s">
        <v>153</v>
      </c>
      <c r="J2" s="248" t="str">
        <f t="shared" ref="J2:P2" si="0">S28</f>
        <v>Dates</v>
      </c>
      <c r="K2" s="249" t="str">
        <f t="shared" si="0"/>
        <v>Ouverture</v>
      </c>
      <c r="L2" s="249" t="str">
        <f t="shared" si="0"/>
        <v>Copeaux</v>
      </c>
      <c r="M2" s="249" t="str">
        <f t="shared" si="0"/>
        <v>Réglages</v>
      </c>
      <c r="N2" s="249" t="str">
        <f t="shared" si="0"/>
        <v>Attente</v>
      </c>
      <c r="O2" s="249" t="str">
        <f t="shared" si="0"/>
        <v>Panne</v>
      </c>
      <c r="P2" s="249" t="str">
        <f t="shared" si="0"/>
        <v>Préventif</v>
      </c>
      <c r="Q2" s="250" t="s">
        <v>166</v>
      </c>
      <c r="S2" s="226" t="s">
        <v>154</v>
      </c>
      <c r="T2" t="s">
        <v>213</v>
      </c>
    </row>
    <row r="3" spans="1:29" x14ac:dyDescent="0.25">
      <c r="A3" s="226" t="s">
        <v>144</v>
      </c>
      <c r="B3" s="228">
        <v>12</v>
      </c>
      <c r="J3" s="249">
        <f t="shared" ref="J3:J9" si="1">S29</f>
        <v>44277</v>
      </c>
      <c r="K3" s="251">
        <f t="shared" ref="K3:K8" si="2">IF(T29="","",T29)</f>
        <v>22</v>
      </c>
      <c r="L3" s="252">
        <f t="shared" ref="L3:P9" si="3">IF(U29="","",U29/$T29)</f>
        <v>0.81818181818181823</v>
      </c>
      <c r="M3" s="252">
        <f t="shared" si="3"/>
        <v>0.15909090909090909</v>
      </c>
      <c r="N3" s="252">
        <f t="shared" si="3"/>
        <v>2.2727272727272728E-2</v>
      </c>
      <c r="O3" s="252">
        <f t="shared" si="3"/>
        <v>0</v>
      </c>
      <c r="P3" s="252">
        <f t="shared" si="3"/>
        <v>0</v>
      </c>
      <c r="Q3" s="250">
        <f>IF(T29="", "",ROUND(T29/7.5,0))</f>
        <v>3</v>
      </c>
      <c r="S3" s="226" t="s">
        <v>144</v>
      </c>
      <c r="T3" s="228">
        <v>12</v>
      </c>
    </row>
    <row r="4" spans="1:29" x14ac:dyDescent="0.25">
      <c r="J4" s="249">
        <f t="shared" si="1"/>
        <v>44278</v>
      </c>
      <c r="K4" s="251">
        <f t="shared" si="2"/>
        <v>24</v>
      </c>
      <c r="L4" s="252">
        <f t="shared" si="3"/>
        <v>0.83333333333333337</v>
      </c>
      <c r="M4" s="252">
        <f t="shared" si="3"/>
        <v>0.125</v>
      </c>
      <c r="N4" s="252">
        <f t="shared" si="3"/>
        <v>4.1666666666666664E-2</v>
      </c>
      <c r="O4" s="252">
        <f t="shared" si="3"/>
        <v>0</v>
      </c>
      <c r="P4" s="252">
        <f t="shared" si="3"/>
        <v>0</v>
      </c>
      <c r="Q4" s="250">
        <f>IF(T30="", "",ROUND(T30/8,0))</f>
        <v>3</v>
      </c>
    </row>
    <row r="5" spans="1:29" x14ac:dyDescent="0.25">
      <c r="A5" s="226" t="s">
        <v>150</v>
      </c>
      <c r="B5" t="s">
        <v>149</v>
      </c>
      <c r="C5" t="s">
        <v>146</v>
      </c>
      <c r="D5" t="s">
        <v>148</v>
      </c>
      <c r="E5" t="s">
        <v>151</v>
      </c>
      <c r="F5" t="s">
        <v>152</v>
      </c>
      <c r="G5" t="s">
        <v>147</v>
      </c>
      <c r="J5" s="249" t="str">
        <f t="shared" si="1"/>
        <v/>
      </c>
      <c r="K5" s="251" t="str">
        <f t="shared" si="2"/>
        <v/>
      </c>
      <c r="L5" s="252" t="str">
        <f t="shared" si="3"/>
        <v/>
      </c>
      <c r="M5" s="252" t="str">
        <f t="shared" si="3"/>
        <v/>
      </c>
      <c r="N5" s="252" t="str">
        <f t="shared" si="3"/>
        <v/>
      </c>
      <c r="O5" s="252" t="str">
        <f t="shared" si="3"/>
        <v/>
      </c>
      <c r="P5" s="252" t="str">
        <f t="shared" si="3"/>
        <v/>
      </c>
      <c r="Q5" s="250" t="str">
        <f>IF(T31="", "",ROUND(T31/8,0))</f>
        <v/>
      </c>
      <c r="S5" s="226" t="s">
        <v>150</v>
      </c>
      <c r="T5" t="s">
        <v>149</v>
      </c>
      <c r="U5" t="s">
        <v>146</v>
      </c>
      <c r="V5" t="s">
        <v>148</v>
      </c>
      <c r="W5" t="s">
        <v>151</v>
      </c>
      <c r="X5" t="s">
        <v>152</v>
      </c>
      <c r="Y5" t="s">
        <v>147</v>
      </c>
    </row>
    <row r="6" spans="1:29" x14ac:dyDescent="0.25">
      <c r="A6" s="227">
        <v>44277</v>
      </c>
      <c r="B6" s="229">
        <v>87.5</v>
      </c>
      <c r="C6" s="229">
        <v>73.25</v>
      </c>
      <c r="D6" s="229">
        <v>9</v>
      </c>
      <c r="E6" s="229">
        <v>5.25</v>
      </c>
      <c r="F6" s="229">
        <v>0</v>
      </c>
      <c r="G6" s="229">
        <v>0</v>
      </c>
      <c r="J6" s="249" t="str">
        <f t="shared" si="1"/>
        <v/>
      </c>
      <c r="K6" s="251" t="str">
        <f t="shared" si="2"/>
        <v/>
      </c>
      <c r="L6" s="252" t="str">
        <f t="shared" si="3"/>
        <v/>
      </c>
      <c r="M6" s="252" t="str">
        <f t="shared" si="3"/>
        <v/>
      </c>
      <c r="N6" s="252" t="str">
        <f t="shared" si="3"/>
        <v/>
      </c>
      <c r="O6" s="252" t="str">
        <f t="shared" si="3"/>
        <v/>
      </c>
      <c r="P6" s="252" t="str">
        <f t="shared" si="3"/>
        <v/>
      </c>
      <c r="Q6" s="250" t="str">
        <f>IF(T32="", "",ROUND(T32/8,0))</f>
        <v/>
      </c>
      <c r="S6" s="227">
        <v>44277</v>
      </c>
      <c r="T6" s="229">
        <v>22</v>
      </c>
      <c r="U6" s="229">
        <v>18</v>
      </c>
      <c r="V6" s="229">
        <v>3.5</v>
      </c>
      <c r="W6" s="229">
        <v>0.5</v>
      </c>
      <c r="X6" s="229">
        <v>0</v>
      </c>
      <c r="Y6" s="229">
        <v>0</v>
      </c>
    </row>
    <row r="7" spans="1:29" x14ac:dyDescent="0.25">
      <c r="A7" s="227">
        <v>44278</v>
      </c>
      <c r="B7" s="229">
        <v>92</v>
      </c>
      <c r="C7" s="229">
        <v>76</v>
      </c>
      <c r="D7" s="229">
        <v>7.5</v>
      </c>
      <c r="E7" s="229">
        <v>6</v>
      </c>
      <c r="F7" s="229">
        <v>2.5</v>
      </c>
      <c r="G7" s="229">
        <v>0</v>
      </c>
      <c r="J7" s="249" t="str">
        <f t="shared" si="1"/>
        <v/>
      </c>
      <c r="K7" s="251" t="str">
        <f t="shared" si="2"/>
        <v/>
      </c>
      <c r="L7" s="252" t="str">
        <f t="shared" si="3"/>
        <v/>
      </c>
      <c r="M7" s="252" t="str">
        <f t="shared" si="3"/>
        <v/>
      </c>
      <c r="N7" s="252" t="str">
        <f t="shared" si="3"/>
        <v/>
      </c>
      <c r="O7" s="252" t="str">
        <f t="shared" si="3"/>
        <v/>
      </c>
      <c r="P7" s="252" t="str">
        <f t="shared" si="3"/>
        <v/>
      </c>
      <c r="Q7" s="250" t="str">
        <f>IF(T33="", "",ROUND(T33/8,0))</f>
        <v/>
      </c>
      <c r="S7" s="227">
        <v>44278</v>
      </c>
      <c r="T7" s="229">
        <v>24</v>
      </c>
      <c r="U7" s="229">
        <v>20</v>
      </c>
      <c r="V7" s="229">
        <v>3</v>
      </c>
      <c r="W7" s="229">
        <v>1</v>
      </c>
      <c r="X7" s="229">
        <v>0</v>
      </c>
      <c r="Y7" s="229">
        <v>0</v>
      </c>
    </row>
    <row r="8" spans="1:29" x14ac:dyDescent="0.25">
      <c r="J8" s="249" t="str">
        <f t="shared" si="1"/>
        <v/>
      </c>
      <c r="K8" s="251" t="str">
        <f t="shared" si="2"/>
        <v/>
      </c>
      <c r="L8" s="252" t="str">
        <f t="shared" si="3"/>
        <v/>
      </c>
      <c r="M8" s="252" t="str">
        <f t="shared" si="3"/>
        <v/>
      </c>
      <c r="N8" s="252" t="str">
        <f t="shared" si="3"/>
        <v/>
      </c>
      <c r="O8" s="252" t="str">
        <f t="shared" si="3"/>
        <v/>
      </c>
      <c r="P8" s="252" t="str">
        <f t="shared" si="3"/>
        <v/>
      </c>
      <c r="Q8" s="250" t="str">
        <f>IF(T34="", "",ROUND(T34/8,0))</f>
        <v/>
      </c>
    </row>
    <row r="9" spans="1:29" x14ac:dyDescent="0.25">
      <c r="J9" s="249" t="str">
        <f t="shared" si="1"/>
        <v>Total général</v>
      </c>
      <c r="K9" s="253">
        <f>SUM(K3:K8)</f>
        <v>46</v>
      </c>
      <c r="L9" s="254">
        <f t="shared" si="3"/>
        <v>0.82608695652173914</v>
      </c>
      <c r="M9" s="254">
        <f t="shared" si="3"/>
        <v>0.14130434782608695</v>
      </c>
      <c r="N9" s="254">
        <f t="shared" si="3"/>
        <v>3.2608695652173912E-2</v>
      </c>
      <c r="O9" s="254">
        <f t="shared" si="3"/>
        <v>0</v>
      </c>
      <c r="P9" s="254">
        <f t="shared" si="3"/>
        <v>0</v>
      </c>
      <c r="Q9" s="255">
        <f>SUM(Q3:Q8)</f>
        <v>6</v>
      </c>
    </row>
    <row r="10" spans="1:29" x14ac:dyDescent="0.25">
      <c r="J10" s="246"/>
      <c r="K10" s="246"/>
      <c r="L10" s="246"/>
      <c r="M10" s="246"/>
      <c r="N10" s="246"/>
      <c r="O10" s="246"/>
      <c r="P10" s="246"/>
      <c r="Q10" s="246"/>
    </row>
    <row r="11" spans="1:29" x14ac:dyDescent="0.25">
      <c r="J11" s="246"/>
      <c r="K11" s="246"/>
      <c r="L11" s="246"/>
      <c r="M11" s="246"/>
      <c r="N11" s="246"/>
      <c r="O11" s="246"/>
      <c r="P11" s="246"/>
      <c r="Q11" s="246"/>
      <c r="AC11" t="s">
        <v>159</v>
      </c>
    </row>
    <row r="12" spans="1:29" x14ac:dyDescent="0.25">
      <c r="J12" s="246"/>
      <c r="K12" s="246"/>
      <c r="L12" s="246"/>
      <c r="M12" s="246"/>
      <c r="N12" s="246"/>
      <c r="O12" s="246"/>
      <c r="P12" s="246"/>
      <c r="Q12" s="246"/>
    </row>
    <row r="13" spans="1:29" x14ac:dyDescent="0.25">
      <c r="J13" s="246"/>
      <c r="K13" s="246"/>
      <c r="L13" s="246"/>
      <c r="M13" s="246"/>
      <c r="N13" s="246"/>
      <c r="O13" s="246"/>
      <c r="P13" s="246"/>
      <c r="Q13" s="246"/>
    </row>
    <row r="14" spans="1:29" x14ac:dyDescent="0.25">
      <c r="J14" s="246"/>
      <c r="K14" s="246"/>
      <c r="L14" s="246"/>
      <c r="M14" s="246"/>
      <c r="N14" s="246"/>
      <c r="O14" s="246"/>
      <c r="P14" s="246"/>
      <c r="Q14" s="246"/>
    </row>
    <row r="15" spans="1:29" ht="15.75" thickBot="1" x14ac:dyDescent="0.3">
      <c r="J15" s="246"/>
      <c r="K15" s="246"/>
      <c r="L15" s="246"/>
      <c r="M15" s="246"/>
      <c r="N15" s="246"/>
      <c r="O15" s="246"/>
      <c r="P15" s="246"/>
      <c r="Q15" s="246"/>
      <c r="S15" s="226" t="s">
        <v>165</v>
      </c>
      <c r="T15" t="s">
        <v>163</v>
      </c>
    </row>
    <row r="16" spans="1:29" ht="15.75" thickBot="1" x14ac:dyDescent="0.3">
      <c r="J16" s="245" t="str">
        <f>$T$15</f>
        <v>Tours</v>
      </c>
      <c r="K16" s="246"/>
      <c r="L16" s="246"/>
      <c r="M16" s="246"/>
      <c r="N16" s="246"/>
      <c r="O16" s="246"/>
      <c r="P16" s="246"/>
      <c r="Q16" s="246"/>
      <c r="S16" s="226" t="s">
        <v>154</v>
      </c>
      <c r="T16" t="s">
        <v>213</v>
      </c>
      <c r="AC16" t="s">
        <v>161</v>
      </c>
    </row>
    <row r="17" spans="1:29" x14ac:dyDescent="0.25">
      <c r="J17" s="248" t="str">
        <f t="shared" ref="J17:P17" si="4">J27</f>
        <v>Dates</v>
      </c>
      <c r="K17" s="249" t="str">
        <f t="shared" si="4"/>
        <v>Ouverture</v>
      </c>
      <c r="L17" s="249" t="str">
        <f t="shared" si="4"/>
        <v>Copeaux</v>
      </c>
      <c r="M17" s="249" t="str">
        <f t="shared" si="4"/>
        <v>Réglages</v>
      </c>
      <c r="N17" s="249" t="str">
        <f t="shared" si="4"/>
        <v>Attente</v>
      </c>
      <c r="O17" s="249" t="str">
        <f t="shared" si="4"/>
        <v>Panne</v>
      </c>
      <c r="P17" s="249" t="str">
        <f t="shared" si="4"/>
        <v>Préventif</v>
      </c>
      <c r="Q17" s="250" t="s">
        <v>166</v>
      </c>
      <c r="S17" s="226" t="s">
        <v>144</v>
      </c>
      <c r="T17" s="228">
        <v>12</v>
      </c>
    </row>
    <row r="18" spans="1:29" s="258" customFormat="1" ht="30.75" customHeight="1" x14ac:dyDescent="0.25">
      <c r="A18" s="256" t="str">
        <f>' Bilan Semaines'!A5</f>
        <v>Dates</v>
      </c>
      <c r="B18" s="256" t="str">
        <f>' Bilan Semaines'!B5</f>
        <v>Ouverture</v>
      </c>
      <c r="C18" s="256" t="str">
        <f>' Bilan Semaines'!C5</f>
        <v>Copeaux</v>
      </c>
      <c r="D18" s="256" t="str">
        <f>' Bilan Semaines'!D5</f>
        <v>Réglages</v>
      </c>
      <c r="E18" s="256" t="str">
        <f>' Bilan Semaines'!E5</f>
        <v>Attente</v>
      </c>
      <c r="F18" s="256" t="str">
        <f>' Bilan Semaines'!F5</f>
        <v>Panne</v>
      </c>
      <c r="G18" s="256" t="str">
        <f>' Bilan Semaines'!G5</f>
        <v>Préventif</v>
      </c>
      <c r="H18" s="257" t="s">
        <v>162</v>
      </c>
      <c r="J18" s="259">
        <f t="shared" ref="J18:J24" si="5">J28</f>
        <v>44277</v>
      </c>
      <c r="K18" s="260">
        <f t="shared" ref="K18:K23" si="6">IF(K28="","",K28)</f>
        <v>65.5</v>
      </c>
      <c r="L18" s="261">
        <f t="shared" ref="L18:P24" si="7">IF(L28="","",L28/$K28)</f>
        <v>0.84351145038167941</v>
      </c>
      <c r="M18" s="261">
        <f t="shared" si="7"/>
        <v>8.3969465648854963E-2</v>
      </c>
      <c r="N18" s="261">
        <f t="shared" si="7"/>
        <v>7.2519083969465645E-2</v>
      </c>
      <c r="O18" s="261">
        <f t="shared" si="7"/>
        <v>0</v>
      </c>
      <c r="P18" s="261">
        <f t="shared" si="7"/>
        <v>0</v>
      </c>
      <c r="Q18" s="262">
        <f>IF(K28="", "",ROUND(K28/7.5,0))</f>
        <v>9</v>
      </c>
    </row>
    <row r="19" spans="1:29" x14ac:dyDescent="0.25">
      <c r="A19" s="238">
        <f>IF(' Bilan Semaines'!A6="","",' Bilan Semaines'!A6)</f>
        <v>44277</v>
      </c>
      <c r="B19" s="241">
        <f>IF(' Bilan Semaines'!B6="","",' Bilan Semaines'!B6)</f>
        <v>87.5</v>
      </c>
      <c r="C19" s="241">
        <f>IF(' Bilan Semaines'!C6="","",' Bilan Semaines'!C6)</f>
        <v>73.25</v>
      </c>
      <c r="D19" s="241">
        <f>IF(' Bilan Semaines'!D6="","",' Bilan Semaines'!D6)</f>
        <v>9</v>
      </c>
      <c r="E19" s="241">
        <f>IF(' Bilan Semaines'!E6="","",' Bilan Semaines'!E6)</f>
        <v>5.25</v>
      </c>
      <c r="F19" s="241">
        <f>IF(' Bilan Semaines'!F6="","",' Bilan Semaines'!F6)</f>
        <v>0</v>
      </c>
      <c r="G19" s="241">
        <f>IF(' Bilan Semaines'!G6="","",' Bilan Semaines'!G6)</f>
        <v>0</v>
      </c>
      <c r="H19" s="225">
        <f>IF(B19="", "",ROUND(B19/7.5,0))</f>
        <v>12</v>
      </c>
      <c r="J19" s="249">
        <f t="shared" si="5"/>
        <v>44278</v>
      </c>
      <c r="K19" s="251">
        <f t="shared" si="6"/>
        <v>68</v>
      </c>
      <c r="L19" s="252">
        <f t="shared" si="7"/>
        <v>0.82352941176470584</v>
      </c>
      <c r="M19" s="252">
        <f t="shared" si="7"/>
        <v>6.6176470588235295E-2</v>
      </c>
      <c r="N19" s="252">
        <f t="shared" si="7"/>
        <v>7.3529411764705885E-2</v>
      </c>
      <c r="O19" s="252">
        <f t="shared" si="7"/>
        <v>3.6764705882352942E-2</v>
      </c>
      <c r="P19" s="252">
        <f t="shared" si="7"/>
        <v>0</v>
      </c>
      <c r="Q19" s="250">
        <f>IF(K29="", "",ROUND(K29/8,0))</f>
        <v>9</v>
      </c>
      <c r="S19" s="226" t="s">
        <v>150</v>
      </c>
      <c r="T19" t="s">
        <v>149</v>
      </c>
      <c r="U19" t="s">
        <v>146</v>
      </c>
      <c r="V19" t="s">
        <v>148</v>
      </c>
      <c r="W19" t="s">
        <v>151</v>
      </c>
      <c r="X19" t="s">
        <v>152</v>
      </c>
      <c r="Y19" t="s">
        <v>147</v>
      </c>
    </row>
    <row r="20" spans="1:29" x14ac:dyDescent="0.25">
      <c r="A20" s="238">
        <f>IF(' Bilan Semaines'!A7="","",' Bilan Semaines'!A7)</f>
        <v>44278</v>
      </c>
      <c r="B20" s="241">
        <f>IF(' Bilan Semaines'!B7="","",' Bilan Semaines'!B7)</f>
        <v>92</v>
      </c>
      <c r="C20" s="241">
        <f>IF(' Bilan Semaines'!C7="","",' Bilan Semaines'!C7)</f>
        <v>76</v>
      </c>
      <c r="D20" s="241">
        <f>IF(' Bilan Semaines'!D7="","",' Bilan Semaines'!D7)</f>
        <v>7.5</v>
      </c>
      <c r="E20" s="241">
        <f>IF(' Bilan Semaines'!E7="","",' Bilan Semaines'!E7)</f>
        <v>6</v>
      </c>
      <c r="F20" s="241">
        <f>IF(' Bilan Semaines'!F7="","",' Bilan Semaines'!F7)</f>
        <v>2.5</v>
      </c>
      <c r="G20" s="241">
        <f>IF(' Bilan Semaines'!G7="","",' Bilan Semaines'!G7)</f>
        <v>0</v>
      </c>
      <c r="H20" s="225">
        <f>IF(B20="", "",ROUND(B20/8,0))</f>
        <v>12</v>
      </c>
      <c r="J20" s="249" t="str">
        <f t="shared" si="5"/>
        <v/>
      </c>
      <c r="K20" s="251" t="str">
        <f t="shared" si="6"/>
        <v/>
      </c>
      <c r="L20" s="252" t="str">
        <f t="shared" si="7"/>
        <v/>
      </c>
      <c r="M20" s="252" t="str">
        <f t="shared" si="7"/>
        <v/>
      </c>
      <c r="N20" s="252" t="str">
        <f t="shared" si="7"/>
        <v/>
      </c>
      <c r="O20" s="252" t="str">
        <f t="shared" si="7"/>
        <v/>
      </c>
      <c r="P20" s="252" t="str">
        <f t="shared" si="7"/>
        <v/>
      </c>
      <c r="Q20" s="250" t="str">
        <f>IF(K30="", "",ROUND(K30/8,0))</f>
        <v/>
      </c>
      <c r="S20" s="227">
        <v>44277</v>
      </c>
      <c r="T20" s="229">
        <v>65.5</v>
      </c>
      <c r="U20" s="229">
        <v>55.25</v>
      </c>
      <c r="V20" s="229">
        <v>5.5</v>
      </c>
      <c r="W20" s="229">
        <v>4.75</v>
      </c>
      <c r="X20" s="229">
        <v>0</v>
      </c>
      <c r="Y20" s="229">
        <v>0</v>
      </c>
      <c r="AC20" t="s">
        <v>160</v>
      </c>
    </row>
    <row r="21" spans="1:29" x14ac:dyDescent="0.25">
      <c r="A21" s="238" t="str">
        <f>IF(' Bilan Semaines'!A8="","",' Bilan Semaines'!A8)</f>
        <v/>
      </c>
      <c r="B21" s="241" t="str">
        <f>IF(' Bilan Semaines'!B8="","",' Bilan Semaines'!B8)</f>
        <v/>
      </c>
      <c r="C21" s="241" t="str">
        <f>IF(' Bilan Semaines'!C8="","",' Bilan Semaines'!C8)</f>
        <v/>
      </c>
      <c r="D21" s="241" t="str">
        <f>IF(' Bilan Semaines'!D8="","",' Bilan Semaines'!D8)</f>
        <v/>
      </c>
      <c r="E21" s="241" t="str">
        <f>IF(' Bilan Semaines'!E8="","",' Bilan Semaines'!E8)</f>
        <v/>
      </c>
      <c r="F21" s="241" t="str">
        <f>IF(' Bilan Semaines'!F8="","",' Bilan Semaines'!F8)</f>
        <v/>
      </c>
      <c r="G21" s="241" t="str">
        <f>IF(' Bilan Semaines'!G8="","",' Bilan Semaines'!G8)</f>
        <v/>
      </c>
      <c r="H21" s="225" t="str">
        <f>IF(B21="", "",ROUND(B21/8,0))</f>
        <v/>
      </c>
      <c r="J21" s="249" t="str">
        <f t="shared" si="5"/>
        <v/>
      </c>
      <c r="K21" s="251" t="str">
        <f t="shared" si="6"/>
        <v/>
      </c>
      <c r="L21" s="252" t="str">
        <f t="shared" si="7"/>
        <v/>
      </c>
      <c r="M21" s="252" t="str">
        <f t="shared" si="7"/>
        <v/>
      </c>
      <c r="N21" s="252" t="str">
        <f t="shared" si="7"/>
        <v/>
      </c>
      <c r="O21" s="252" t="str">
        <f t="shared" si="7"/>
        <v/>
      </c>
      <c r="P21" s="252" t="str">
        <f t="shared" si="7"/>
        <v/>
      </c>
      <c r="Q21" s="250" t="str">
        <f>IF(K31="", "",ROUND(K31/8,0))</f>
        <v/>
      </c>
      <c r="S21" s="227">
        <v>44278</v>
      </c>
      <c r="T21" s="229">
        <v>68</v>
      </c>
      <c r="U21" s="229">
        <v>56</v>
      </c>
      <c r="V21" s="229">
        <v>4.5</v>
      </c>
      <c r="W21" s="229">
        <v>5</v>
      </c>
      <c r="X21" s="229">
        <v>2.5</v>
      </c>
      <c r="Y21" s="229">
        <v>0</v>
      </c>
    </row>
    <row r="22" spans="1:29" x14ac:dyDescent="0.25">
      <c r="A22" s="238" t="str">
        <f>IF(' Bilan Semaines'!A9="","",' Bilan Semaines'!A9)</f>
        <v/>
      </c>
      <c r="B22" s="241" t="str">
        <f>IF(' Bilan Semaines'!B9="","",' Bilan Semaines'!B9)</f>
        <v/>
      </c>
      <c r="C22" s="241" t="str">
        <f>IF(' Bilan Semaines'!C9="","",' Bilan Semaines'!C9)</f>
        <v/>
      </c>
      <c r="D22" s="241" t="str">
        <f>IF(' Bilan Semaines'!D9="","",' Bilan Semaines'!D9)</f>
        <v/>
      </c>
      <c r="E22" s="241" t="str">
        <f>IF(' Bilan Semaines'!E9="","",' Bilan Semaines'!E9)</f>
        <v/>
      </c>
      <c r="F22" s="241" t="str">
        <f>IF(' Bilan Semaines'!F9="","",' Bilan Semaines'!F9)</f>
        <v/>
      </c>
      <c r="G22" s="241" t="str">
        <f>IF(' Bilan Semaines'!G9="","",' Bilan Semaines'!G9)</f>
        <v/>
      </c>
      <c r="H22" s="225" t="str">
        <f>IF(B22="", "",ROUND(B22/8,0))</f>
        <v/>
      </c>
      <c r="J22" s="249" t="str">
        <f t="shared" si="5"/>
        <v/>
      </c>
      <c r="K22" s="251" t="str">
        <f t="shared" si="6"/>
        <v/>
      </c>
      <c r="L22" s="252" t="str">
        <f t="shared" si="7"/>
        <v/>
      </c>
      <c r="M22" s="252" t="str">
        <f t="shared" si="7"/>
        <v/>
      </c>
      <c r="N22" s="252" t="str">
        <f t="shared" si="7"/>
        <v/>
      </c>
      <c r="O22" s="252" t="str">
        <f t="shared" si="7"/>
        <v/>
      </c>
      <c r="P22" s="252" t="str">
        <f t="shared" si="7"/>
        <v/>
      </c>
      <c r="Q22" s="250" t="str">
        <f>IF(K32="", "",ROUND(K32/8,0))</f>
        <v/>
      </c>
    </row>
    <row r="23" spans="1:29" x14ac:dyDescent="0.25">
      <c r="A23" s="238" t="str">
        <f>IF(' Bilan Semaines'!A10="","",' Bilan Semaines'!A10)</f>
        <v/>
      </c>
      <c r="B23" s="241" t="str">
        <f>IF(' Bilan Semaines'!B10="","",' Bilan Semaines'!B10)</f>
        <v/>
      </c>
      <c r="C23" s="241" t="str">
        <f>IF(' Bilan Semaines'!C10="","",' Bilan Semaines'!C10)</f>
        <v/>
      </c>
      <c r="D23" s="241" t="str">
        <f>IF(' Bilan Semaines'!D10="","",' Bilan Semaines'!D10)</f>
        <v/>
      </c>
      <c r="E23" s="241" t="str">
        <f>IF(' Bilan Semaines'!E10="","",' Bilan Semaines'!E10)</f>
        <v/>
      </c>
      <c r="F23" s="241" t="str">
        <f>IF(' Bilan Semaines'!F10="","",' Bilan Semaines'!F10)</f>
        <v/>
      </c>
      <c r="G23" s="241" t="str">
        <f>IF(' Bilan Semaines'!G10="","",' Bilan Semaines'!G10)</f>
        <v/>
      </c>
      <c r="H23" s="225" t="str">
        <f>IF(B23="", "",ROUND(B23/8,0))</f>
        <v/>
      </c>
      <c r="J23" s="249" t="str">
        <f t="shared" si="5"/>
        <v/>
      </c>
      <c r="K23" s="251" t="str">
        <f t="shared" si="6"/>
        <v/>
      </c>
      <c r="L23" s="252" t="str">
        <f t="shared" si="7"/>
        <v/>
      </c>
      <c r="M23" s="252" t="str">
        <f t="shared" si="7"/>
        <v/>
      </c>
      <c r="N23" s="252" t="str">
        <f t="shared" si="7"/>
        <v/>
      </c>
      <c r="O23" s="252" t="str">
        <f t="shared" si="7"/>
        <v/>
      </c>
      <c r="P23" s="252" t="str">
        <f t="shared" si="7"/>
        <v/>
      </c>
      <c r="Q23" s="250" t="str">
        <f>IF(K33="", "",ROUND(K33/8,0))</f>
        <v/>
      </c>
    </row>
    <row r="24" spans="1:29" x14ac:dyDescent="0.25">
      <c r="A24" s="238" t="str">
        <f>IF(' Bilan Semaines'!A11="","",' Bilan Semaines'!A11)</f>
        <v/>
      </c>
      <c r="B24" s="241" t="str">
        <f>IF(' Bilan Semaines'!B11="","",' Bilan Semaines'!B11)</f>
        <v/>
      </c>
      <c r="C24" s="241" t="str">
        <f>IF(' Bilan Semaines'!C11="","",' Bilan Semaines'!C11)</f>
        <v/>
      </c>
      <c r="D24" s="241" t="str">
        <f>IF(' Bilan Semaines'!D11="","",' Bilan Semaines'!D11)</f>
        <v/>
      </c>
      <c r="E24" s="241" t="str">
        <f>IF(' Bilan Semaines'!E11="","",' Bilan Semaines'!E11)</f>
        <v/>
      </c>
      <c r="F24" s="241" t="str">
        <f>IF(' Bilan Semaines'!F11="","",' Bilan Semaines'!F11)</f>
        <v/>
      </c>
      <c r="G24" s="241" t="str">
        <f>IF(' Bilan Semaines'!G11="","",' Bilan Semaines'!G11)</f>
        <v/>
      </c>
      <c r="H24" s="225" t="str">
        <f>IF(B24="", "",ROUND(B24/8,0))</f>
        <v/>
      </c>
      <c r="J24" s="249" t="str">
        <f t="shared" si="5"/>
        <v>Total général</v>
      </c>
      <c r="K24" s="253">
        <f>SUM(K18:K23)</f>
        <v>133.5</v>
      </c>
      <c r="L24" s="254">
        <f t="shared" si="7"/>
        <v>0.83333333333333337</v>
      </c>
      <c r="M24" s="254">
        <f t="shared" si="7"/>
        <v>7.4906367041198504E-2</v>
      </c>
      <c r="N24" s="254">
        <f t="shared" si="7"/>
        <v>7.3033707865168537E-2</v>
      </c>
      <c r="O24" s="254">
        <f t="shared" si="7"/>
        <v>1.8726591760299626E-2</v>
      </c>
      <c r="P24" s="254">
        <f t="shared" si="7"/>
        <v>0</v>
      </c>
      <c r="Q24" s="255">
        <f>SUM(Q18:Q23)</f>
        <v>18</v>
      </c>
    </row>
    <row r="25" spans="1:29" x14ac:dyDescent="0.25">
      <c r="A25" s="231" t="s">
        <v>145</v>
      </c>
      <c r="B25" s="239">
        <f t="shared" ref="B25:H25" si="8">SUM(B19:B24)</f>
        <v>179.5</v>
      </c>
      <c r="C25" s="239">
        <f t="shared" si="8"/>
        <v>149.25</v>
      </c>
      <c r="D25" s="239">
        <f t="shared" si="8"/>
        <v>16.5</v>
      </c>
      <c r="E25" s="239">
        <f t="shared" si="8"/>
        <v>11.25</v>
      </c>
      <c r="F25" s="239">
        <f t="shared" si="8"/>
        <v>2.5</v>
      </c>
      <c r="G25" s="239">
        <f t="shared" si="8"/>
        <v>0</v>
      </c>
      <c r="H25" s="239">
        <f t="shared" si="8"/>
        <v>24</v>
      </c>
      <c r="Q25" s="230"/>
    </row>
    <row r="26" spans="1:29" x14ac:dyDescent="0.25">
      <c r="H26" s="230"/>
      <c r="Z26" s="230"/>
    </row>
    <row r="27" spans="1:29" x14ac:dyDescent="0.25">
      <c r="A27" s="234" t="str">
        <f t="shared" ref="A27:G27" si="9">A18</f>
        <v>Dates</v>
      </c>
      <c r="B27" s="234" t="str">
        <f t="shared" si="9"/>
        <v>Ouverture</v>
      </c>
      <c r="C27" s="234" t="str">
        <f t="shared" si="9"/>
        <v>Copeaux</v>
      </c>
      <c r="D27" s="234" t="str">
        <f t="shared" si="9"/>
        <v>Réglages</v>
      </c>
      <c r="E27" s="234" t="str">
        <f t="shared" si="9"/>
        <v>Attente</v>
      </c>
      <c r="F27" s="234" t="str">
        <f t="shared" si="9"/>
        <v>Panne</v>
      </c>
      <c r="G27" s="234" t="str">
        <f t="shared" si="9"/>
        <v>Préventif</v>
      </c>
      <c r="J27" s="240" t="str">
        <f>' Bilan Semaines'!S19</f>
        <v>Dates</v>
      </c>
      <c r="K27" s="240" t="str">
        <f>' Bilan Semaines'!T19</f>
        <v>Ouverture</v>
      </c>
      <c r="L27" s="240" t="str">
        <f>' Bilan Semaines'!U19</f>
        <v>Copeaux</v>
      </c>
      <c r="M27" s="240" t="str">
        <f>' Bilan Semaines'!V19</f>
        <v>Réglages</v>
      </c>
      <c r="N27" s="240" t="str">
        <f>' Bilan Semaines'!W19</f>
        <v>Attente</v>
      </c>
      <c r="O27" s="240" t="str">
        <f>' Bilan Semaines'!X19</f>
        <v>Panne</v>
      </c>
      <c r="P27" s="240" t="str">
        <f>' Bilan Semaines'!Y19</f>
        <v>Préventif</v>
      </c>
    </row>
    <row r="28" spans="1:29" x14ac:dyDescent="0.25">
      <c r="A28" s="234">
        <f t="shared" ref="A28:A34" si="10">A19</f>
        <v>44277</v>
      </c>
      <c r="B28" s="236">
        <f t="shared" ref="B28:B33" si="11">IF(B19="","",B19)</f>
        <v>87.5</v>
      </c>
      <c r="C28" s="233">
        <f>IF(C1*9="","",C19/$B19)</f>
        <v>0.83714285714285719</v>
      </c>
      <c r="D28" s="233">
        <f t="shared" ref="D28:G34" si="12">IF(D19="","",D19/$B19)</f>
        <v>0.10285714285714286</v>
      </c>
      <c r="E28" s="233">
        <f t="shared" si="12"/>
        <v>0.06</v>
      </c>
      <c r="F28" s="243">
        <f t="shared" si="12"/>
        <v>0</v>
      </c>
      <c r="G28" s="233">
        <f t="shared" si="12"/>
        <v>0</v>
      </c>
      <c r="J28" s="238">
        <f>IF(' Bilan Semaines'!S20="","",' Bilan Semaines'!S20)</f>
        <v>44277</v>
      </c>
      <c r="K28" s="241">
        <f>IF(' Bilan Semaines'!T20="","",' Bilan Semaines'!T20)</f>
        <v>65.5</v>
      </c>
      <c r="L28" s="241">
        <f>IF(' Bilan Semaines'!U20="","",' Bilan Semaines'!U20)</f>
        <v>55.25</v>
      </c>
      <c r="M28" s="241">
        <f>IF(' Bilan Semaines'!V20="","",' Bilan Semaines'!V20)</f>
        <v>5.5</v>
      </c>
      <c r="N28" s="241">
        <f>IF(' Bilan Semaines'!W20="","",' Bilan Semaines'!W20)</f>
        <v>4.75</v>
      </c>
      <c r="O28" s="241">
        <f>IF(' Bilan Semaines'!X20="","",' Bilan Semaines'!X20)</f>
        <v>0</v>
      </c>
      <c r="P28" s="241">
        <f>IF(' Bilan Semaines'!Y20="","",' Bilan Semaines'!Y20)</f>
        <v>0</v>
      </c>
      <c r="S28" s="240" t="str">
        <f>' Bilan Semaines'!S5</f>
        <v>Dates</v>
      </c>
      <c r="T28" s="240" t="str">
        <f>' Bilan Semaines'!T5</f>
        <v>Ouverture</v>
      </c>
      <c r="U28" s="240" t="str">
        <f>' Bilan Semaines'!U5</f>
        <v>Copeaux</v>
      </c>
      <c r="V28" s="240" t="str">
        <f>' Bilan Semaines'!V5</f>
        <v>Réglages</v>
      </c>
      <c r="W28" s="240" t="str">
        <f>' Bilan Semaines'!W5</f>
        <v>Attente</v>
      </c>
      <c r="X28" s="240" t="str">
        <f>' Bilan Semaines'!X5</f>
        <v>Panne</v>
      </c>
      <c r="Y28" s="240" t="str">
        <f>' Bilan Semaines'!Y5</f>
        <v>Préventif</v>
      </c>
    </row>
    <row r="29" spans="1:29" x14ac:dyDescent="0.25">
      <c r="A29" s="234">
        <f t="shared" si="10"/>
        <v>44278</v>
      </c>
      <c r="B29" s="236">
        <f t="shared" si="11"/>
        <v>92</v>
      </c>
      <c r="C29" s="233">
        <f t="shared" ref="C29:C34" si="13">IF(C20="","",C20/$B20)</f>
        <v>0.82608695652173914</v>
      </c>
      <c r="D29" s="233">
        <f t="shared" si="12"/>
        <v>8.1521739130434784E-2</v>
      </c>
      <c r="E29" s="233">
        <f t="shared" si="12"/>
        <v>6.5217391304347824E-2</v>
      </c>
      <c r="F29" s="243">
        <f t="shared" si="12"/>
        <v>2.717391304347826E-2</v>
      </c>
      <c r="G29" s="233">
        <f t="shared" si="12"/>
        <v>0</v>
      </c>
      <c r="J29" s="238">
        <f>IF(' Bilan Semaines'!S21="","",' Bilan Semaines'!S21)</f>
        <v>44278</v>
      </c>
      <c r="K29" s="241">
        <f>IF(' Bilan Semaines'!T21="","",' Bilan Semaines'!T21)</f>
        <v>68</v>
      </c>
      <c r="L29" s="241">
        <f>IF(' Bilan Semaines'!U21="","",' Bilan Semaines'!U21)</f>
        <v>56</v>
      </c>
      <c r="M29" s="241">
        <f>IF(' Bilan Semaines'!V21="","",' Bilan Semaines'!V21)</f>
        <v>4.5</v>
      </c>
      <c r="N29" s="241">
        <f>IF(' Bilan Semaines'!W21="","",' Bilan Semaines'!W21)</f>
        <v>5</v>
      </c>
      <c r="O29" s="241">
        <f>IF(' Bilan Semaines'!X21="","",' Bilan Semaines'!X21)</f>
        <v>2.5</v>
      </c>
      <c r="P29" s="241">
        <f>IF(' Bilan Semaines'!Y21="","",' Bilan Semaines'!Y21)</f>
        <v>0</v>
      </c>
      <c r="S29" s="238">
        <f>IF(' Bilan Semaines'!S6="","",' Bilan Semaines'!S6)</f>
        <v>44277</v>
      </c>
      <c r="T29" s="241">
        <f>IF(' Bilan Semaines'!T6="","",' Bilan Semaines'!T6)</f>
        <v>22</v>
      </c>
      <c r="U29" s="241">
        <f>IF(' Bilan Semaines'!U6="","",' Bilan Semaines'!U6)</f>
        <v>18</v>
      </c>
      <c r="V29" s="241">
        <f>IF(' Bilan Semaines'!V6="","",' Bilan Semaines'!V6)</f>
        <v>3.5</v>
      </c>
      <c r="W29" s="241">
        <f>IF(' Bilan Semaines'!W6="","",' Bilan Semaines'!W6)</f>
        <v>0.5</v>
      </c>
      <c r="X29" s="241">
        <f>IF(' Bilan Semaines'!X6="","",' Bilan Semaines'!X6)</f>
        <v>0</v>
      </c>
      <c r="Y29" s="241">
        <f>IF(' Bilan Semaines'!Y6="","",' Bilan Semaines'!Y6)</f>
        <v>0</v>
      </c>
    </row>
    <row r="30" spans="1:29" x14ac:dyDescent="0.25">
      <c r="A30" s="234" t="str">
        <f>A21</f>
        <v/>
      </c>
      <c r="B30" s="236" t="str">
        <f t="shared" si="11"/>
        <v/>
      </c>
      <c r="C30" s="233" t="str">
        <f t="shared" si="13"/>
        <v/>
      </c>
      <c r="D30" s="233" t="str">
        <f t="shared" si="12"/>
        <v/>
      </c>
      <c r="E30" s="233" t="str">
        <f t="shared" si="12"/>
        <v/>
      </c>
      <c r="F30" s="243" t="str">
        <f t="shared" si="12"/>
        <v/>
      </c>
      <c r="G30" s="233" t="str">
        <f t="shared" si="12"/>
        <v/>
      </c>
      <c r="J30" s="238" t="str">
        <f>IF(' Bilan Semaines'!S22="","",' Bilan Semaines'!S22)</f>
        <v/>
      </c>
      <c r="K30" s="241" t="str">
        <f>IF(' Bilan Semaines'!T22="","",' Bilan Semaines'!T22)</f>
        <v/>
      </c>
      <c r="L30" s="241" t="str">
        <f>IF(' Bilan Semaines'!U22="","",' Bilan Semaines'!U22)</f>
        <v/>
      </c>
      <c r="M30" s="241" t="str">
        <f>IF(' Bilan Semaines'!V22="","",' Bilan Semaines'!V22)</f>
        <v/>
      </c>
      <c r="N30" s="241" t="str">
        <f>IF(' Bilan Semaines'!W22="","",' Bilan Semaines'!W22)</f>
        <v/>
      </c>
      <c r="O30" s="241" t="str">
        <f>IF(' Bilan Semaines'!X22="","",' Bilan Semaines'!X22)</f>
        <v/>
      </c>
      <c r="P30" s="241" t="str">
        <f>IF(' Bilan Semaines'!Y22="","",' Bilan Semaines'!Y22)</f>
        <v/>
      </c>
      <c r="S30" s="238">
        <f>IF(' Bilan Semaines'!S7="","",' Bilan Semaines'!S7)</f>
        <v>44278</v>
      </c>
      <c r="T30" s="241">
        <f>IF(' Bilan Semaines'!T7="","",' Bilan Semaines'!T7)</f>
        <v>24</v>
      </c>
      <c r="U30" s="241">
        <f>IF(' Bilan Semaines'!U7="","",' Bilan Semaines'!U7)</f>
        <v>20</v>
      </c>
      <c r="V30" s="241">
        <f>IF(' Bilan Semaines'!V7="","",' Bilan Semaines'!V7)</f>
        <v>3</v>
      </c>
      <c r="W30" s="241">
        <f>IF(' Bilan Semaines'!W7="","",' Bilan Semaines'!W7)</f>
        <v>1</v>
      </c>
      <c r="X30" s="241">
        <f>IF(' Bilan Semaines'!X7="","",' Bilan Semaines'!X7)</f>
        <v>0</v>
      </c>
      <c r="Y30" s="241">
        <f>IF(' Bilan Semaines'!Y7="","",' Bilan Semaines'!Y7)</f>
        <v>0</v>
      </c>
    </row>
    <row r="31" spans="1:29" x14ac:dyDescent="0.25">
      <c r="A31" s="234" t="str">
        <f>A22</f>
        <v/>
      </c>
      <c r="B31" s="236" t="str">
        <f t="shared" si="11"/>
        <v/>
      </c>
      <c r="C31" s="233" t="str">
        <f t="shared" si="13"/>
        <v/>
      </c>
      <c r="D31" s="233" t="str">
        <f t="shared" si="12"/>
        <v/>
      </c>
      <c r="E31" s="233" t="str">
        <f t="shared" si="12"/>
        <v/>
      </c>
      <c r="F31" s="243" t="str">
        <f t="shared" si="12"/>
        <v/>
      </c>
      <c r="G31" s="233" t="str">
        <f t="shared" si="12"/>
        <v/>
      </c>
      <c r="J31" s="238" t="str">
        <f>IF(' Bilan Semaines'!S23="","",' Bilan Semaines'!S23)</f>
        <v/>
      </c>
      <c r="K31" s="241" t="str">
        <f>IF(' Bilan Semaines'!T23="","",' Bilan Semaines'!T23)</f>
        <v/>
      </c>
      <c r="L31" s="241" t="str">
        <f>IF(' Bilan Semaines'!U23="","",' Bilan Semaines'!U23)</f>
        <v/>
      </c>
      <c r="M31" s="241" t="str">
        <f>IF(' Bilan Semaines'!V23="","",' Bilan Semaines'!V23)</f>
        <v/>
      </c>
      <c r="N31" s="241" t="str">
        <f>IF(' Bilan Semaines'!W23="","",' Bilan Semaines'!W23)</f>
        <v/>
      </c>
      <c r="O31" s="241" t="str">
        <f>IF(' Bilan Semaines'!X23="","",' Bilan Semaines'!X23)</f>
        <v/>
      </c>
      <c r="P31" s="241" t="str">
        <f>IF(' Bilan Semaines'!Y23="","",' Bilan Semaines'!Y23)</f>
        <v/>
      </c>
      <c r="S31" s="238" t="str">
        <f>IF(' Bilan Semaines'!S8="","",' Bilan Semaines'!S8)</f>
        <v/>
      </c>
      <c r="T31" s="241" t="str">
        <f>IF(' Bilan Semaines'!T8="","",' Bilan Semaines'!T8)</f>
        <v/>
      </c>
      <c r="U31" s="241" t="str">
        <f>IF(' Bilan Semaines'!U8="","",' Bilan Semaines'!U8)</f>
        <v/>
      </c>
      <c r="V31" s="241" t="str">
        <f>IF(' Bilan Semaines'!V8="","",' Bilan Semaines'!V8)</f>
        <v/>
      </c>
      <c r="W31" s="241" t="str">
        <f>IF(' Bilan Semaines'!W8="","",' Bilan Semaines'!W8)</f>
        <v/>
      </c>
      <c r="X31" s="241" t="str">
        <f>IF(' Bilan Semaines'!X8="","",' Bilan Semaines'!X8)</f>
        <v/>
      </c>
      <c r="Y31" s="241" t="str">
        <f>IF(' Bilan Semaines'!Y8="","",' Bilan Semaines'!Y8)</f>
        <v/>
      </c>
    </row>
    <row r="32" spans="1:29" x14ac:dyDescent="0.25">
      <c r="A32" s="234" t="str">
        <f t="shared" si="10"/>
        <v/>
      </c>
      <c r="B32" s="236" t="str">
        <f t="shared" si="11"/>
        <v/>
      </c>
      <c r="C32" s="233" t="str">
        <f t="shared" si="13"/>
        <v/>
      </c>
      <c r="D32" s="233" t="str">
        <f t="shared" si="12"/>
        <v/>
      </c>
      <c r="E32" s="233" t="str">
        <f t="shared" si="12"/>
        <v/>
      </c>
      <c r="F32" s="243" t="str">
        <f t="shared" si="12"/>
        <v/>
      </c>
      <c r="G32" s="233" t="str">
        <f t="shared" si="12"/>
        <v/>
      </c>
      <c r="J32" s="238" t="str">
        <f>IF(' Bilan Semaines'!S24="","",' Bilan Semaines'!S24)</f>
        <v/>
      </c>
      <c r="K32" s="241" t="str">
        <f>IF(' Bilan Semaines'!T24="","",' Bilan Semaines'!T24)</f>
        <v/>
      </c>
      <c r="L32" s="241" t="str">
        <f>IF(' Bilan Semaines'!U24="","",' Bilan Semaines'!U24)</f>
        <v/>
      </c>
      <c r="M32" s="241" t="str">
        <f>IF(' Bilan Semaines'!V24="","",' Bilan Semaines'!V24)</f>
        <v/>
      </c>
      <c r="N32" s="241" t="str">
        <f>IF(' Bilan Semaines'!W24="","",' Bilan Semaines'!W24)</f>
        <v/>
      </c>
      <c r="O32" s="241" t="str">
        <f>IF(' Bilan Semaines'!X24="","",' Bilan Semaines'!X24)</f>
        <v/>
      </c>
      <c r="P32" s="241" t="str">
        <f>IF(' Bilan Semaines'!Y24="","",' Bilan Semaines'!Y24)</f>
        <v/>
      </c>
      <c r="S32" s="238" t="str">
        <f>IF(' Bilan Semaines'!S9="","",' Bilan Semaines'!S9)</f>
        <v/>
      </c>
      <c r="T32" s="241" t="str">
        <f>IF(' Bilan Semaines'!T9="","",' Bilan Semaines'!T9)</f>
        <v/>
      </c>
      <c r="U32" s="241" t="str">
        <f>IF(' Bilan Semaines'!U9="","",' Bilan Semaines'!U9)</f>
        <v/>
      </c>
      <c r="V32" s="241" t="str">
        <f>IF(' Bilan Semaines'!V9="","",' Bilan Semaines'!V9)</f>
        <v/>
      </c>
      <c r="W32" s="241" t="str">
        <f>IF(' Bilan Semaines'!W9="","",' Bilan Semaines'!W9)</f>
        <v/>
      </c>
      <c r="X32" s="241" t="str">
        <f>IF(' Bilan Semaines'!X9="","",' Bilan Semaines'!X9)</f>
        <v/>
      </c>
      <c r="Y32" s="241" t="str">
        <f>IF(' Bilan Semaines'!Y9="","",' Bilan Semaines'!Y9)</f>
        <v/>
      </c>
    </row>
    <row r="33" spans="1:25" x14ac:dyDescent="0.25">
      <c r="A33" s="234" t="str">
        <f t="shared" si="10"/>
        <v/>
      </c>
      <c r="B33" s="236" t="str">
        <f t="shared" si="11"/>
        <v/>
      </c>
      <c r="C33" s="233" t="str">
        <f t="shared" si="13"/>
        <v/>
      </c>
      <c r="D33" s="233" t="str">
        <f t="shared" si="12"/>
        <v/>
      </c>
      <c r="E33" s="233" t="str">
        <f t="shared" si="12"/>
        <v/>
      </c>
      <c r="F33" s="243" t="str">
        <f t="shared" si="12"/>
        <v/>
      </c>
      <c r="G33" s="233" t="str">
        <f t="shared" si="12"/>
        <v/>
      </c>
      <c r="J33" s="238" t="str">
        <f>IF(' Bilan Semaines'!J10="","",' Bilan Semaines'!J10)</f>
        <v/>
      </c>
      <c r="K33" s="241" t="str">
        <f>IF(' Bilan Semaines'!K10="","",' Bilan Semaines'!K10)</f>
        <v/>
      </c>
      <c r="L33" s="241" t="str">
        <f>IF(' Bilan Semaines'!L10="","",' Bilan Semaines'!L10)</f>
        <v/>
      </c>
      <c r="M33" s="241" t="str">
        <f>IF(' Bilan Semaines'!M10="","",' Bilan Semaines'!M10)</f>
        <v/>
      </c>
      <c r="N33" s="241" t="str">
        <f>IF(' Bilan Semaines'!N10="","",' Bilan Semaines'!N10)</f>
        <v/>
      </c>
      <c r="O33" s="241" t="str">
        <f>IF(' Bilan Semaines'!O10="","",' Bilan Semaines'!O10)</f>
        <v/>
      </c>
      <c r="P33" s="241" t="str">
        <f>IF(' Bilan Semaines'!P10="","",' Bilan Semaines'!P10)</f>
        <v/>
      </c>
      <c r="S33" s="238" t="str">
        <f>IF(' Bilan Semaines'!S10="","",' Bilan Semaines'!S10)</f>
        <v/>
      </c>
      <c r="T33" s="241" t="str">
        <f>IF(' Bilan Semaines'!T10="","",' Bilan Semaines'!T10)</f>
        <v/>
      </c>
      <c r="U33" s="241" t="str">
        <f>IF(' Bilan Semaines'!U10="","",' Bilan Semaines'!U10)</f>
        <v/>
      </c>
      <c r="V33" s="241" t="str">
        <f>IF(' Bilan Semaines'!V10="","",' Bilan Semaines'!V10)</f>
        <v/>
      </c>
      <c r="W33" s="241" t="str">
        <f>IF(' Bilan Semaines'!W10="","",' Bilan Semaines'!W10)</f>
        <v/>
      </c>
      <c r="X33" s="241" t="str">
        <f>IF(' Bilan Semaines'!X10="","",' Bilan Semaines'!X10)</f>
        <v/>
      </c>
      <c r="Y33" s="241" t="str">
        <f>IF(' Bilan Semaines'!Y10="","",' Bilan Semaines'!Y10)</f>
        <v/>
      </c>
    </row>
    <row r="34" spans="1:25" x14ac:dyDescent="0.25">
      <c r="A34" s="234" t="str">
        <f t="shared" si="10"/>
        <v>Total général</v>
      </c>
      <c r="B34" s="237">
        <f>SUM(B28:B33)</f>
        <v>179.5</v>
      </c>
      <c r="C34" s="235">
        <f t="shared" si="13"/>
        <v>0.83147632311977715</v>
      </c>
      <c r="D34" s="235">
        <f t="shared" si="12"/>
        <v>9.1922005571030641E-2</v>
      </c>
      <c r="E34" s="235">
        <f t="shared" si="12"/>
        <v>6.2674094707520889E-2</v>
      </c>
      <c r="F34" s="244">
        <f t="shared" si="12"/>
        <v>1.3927576601671309E-2</v>
      </c>
      <c r="G34" s="235">
        <f t="shared" si="12"/>
        <v>0</v>
      </c>
      <c r="J34" s="231" t="s">
        <v>145</v>
      </c>
      <c r="K34" s="239">
        <f t="shared" ref="K34:P34" si="14">SUM(K28:K33)</f>
        <v>133.5</v>
      </c>
      <c r="L34" s="239">
        <f t="shared" si="14"/>
        <v>111.25</v>
      </c>
      <c r="M34" s="239">
        <f t="shared" si="14"/>
        <v>10</v>
      </c>
      <c r="N34" s="239">
        <f t="shared" si="14"/>
        <v>9.75</v>
      </c>
      <c r="O34" s="239">
        <f t="shared" si="14"/>
        <v>2.5</v>
      </c>
      <c r="P34" s="239">
        <f t="shared" si="14"/>
        <v>0</v>
      </c>
      <c r="S34" s="238" t="str">
        <f>IF(' Bilan Semaines'!S11="","",' Bilan Semaines'!S11)</f>
        <v/>
      </c>
      <c r="T34" s="241" t="str">
        <f>IF(' Bilan Semaines'!T11="","",' Bilan Semaines'!T11)</f>
        <v/>
      </c>
      <c r="U34" s="241" t="str">
        <f>IF(' Bilan Semaines'!U11="","",' Bilan Semaines'!U11)</f>
        <v/>
      </c>
      <c r="V34" s="241" t="str">
        <f>IF(' Bilan Semaines'!V11="","",' Bilan Semaines'!V11)</f>
        <v/>
      </c>
      <c r="W34" s="241" t="str">
        <f>IF(' Bilan Semaines'!W11="","",' Bilan Semaines'!W11)</f>
        <v/>
      </c>
      <c r="X34" s="241" t="str">
        <f>IF(' Bilan Semaines'!X11="","",' Bilan Semaines'!X11)</f>
        <v/>
      </c>
      <c r="Y34" s="241" t="str">
        <f>IF(' Bilan Semaines'!Y11="","",' Bilan Semaines'!Y11)</f>
        <v/>
      </c>
    </row>
    <row r="35" spans="1:25" x14ac:dyDescent="0.25">
      <c r="S35" s="231" t="s">
        <v>145</v>
      </c>
      <c r="T35" s="239">
        <f t="shared" ref="T35:Y35" si="15">SUM(T29:T34)</f>
        <v>46</v>
      </c>
      <c r="U35" s="239">
        <f t="shared" si="15"/>
        <v>38</v>
      </c>
      <c r="V35" s="239">
        <f t="shared" si="15"/>
        <v>6.5</v>
      </c>
      <c r="W35" s="239">
        <f t="shared" si="15"/>
        <v>1.5</v>
      </c>
      <c r="X35" s="239">
        <f t="shared" si="15"/>
        <v>0</v>
      </c>
      <c r="Y35" s="239">
        <f t="shared" si="15"/>
        <v>0</v>
      </c>
    </row>
    <row r="37" spans="1:25" ht="26.25" customHeight="1" x14ac:dyDescent="0.25"/>
    <row r="42" spans="1:25" ht="60.75" customHeight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4"/>
  <rowBreaks count="1" manualBreakCount="1">
    <brk id="34" max="16" man="1"/>
  </row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Parametres</vt:lpstr>
      <vt:lpstr>Formulaire</vt:lpstr>
      <vt:lpstr>Instructions</vt:lpstr>
      <vt:lpstr>Explication opérateurs</vt:lpstr>
      <vt:lpstr>Provisoire</vt:lpstr>
      <vt:lpstr>Bareme Dufieux</vt:lpstr>
      <vt:lpstr>Bareme RGI</vt:lpstr>
      <vt:lpstr> Bilan Semaines</vt:lpstr>
      <vt:lpstr>TabFamilleMachine</vt:lpstr>
      <vt:lpstr>' Bilan Semaines'!Zone_d_impression</vt:lpstr>
      <vt:lpstr>'Bareme Dufieux'!Zone_d_impression</vt:lpstr>
      <vt:lpstr>'Bareme RGI'!Zone_d_impression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2021-05-26T09:40:12Z</dcterms:modified>
</cp:coreProperties>
</file>