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430"/>
  <workbookPr/>
  <mc:AlternateContent xmlns:mc="http://schemas.openxmlformats.org/markup-compatibility/2006">
    <mc:Choice Requires="x15">
      <x15ac:absPath xmlns:x15ac="http://schemas.microsoft.com/office/spreadsheetml/2010/11/ac" url="https://d.docs.live.net/1173a2dfbf416be5/Bureau/SAUVEGARDE BUREAUTIQUE/VICTOR FICHIERS/EXCEL/TABLEAUX DE BORD/"/>
    </mc:Choice>
  </mc:AlternateContent>
  <xr:revisionPtr revIDLastSave="648" documentId="8_{F491FFF9-496F-4B7B-B8D1-550529BB7B9E}" xr6:coauthVersionLast="47" xr6:coauthVersionMax="47" xr10:uidLastSave="{504533D4-1BFF-4594-B4B9-014F5F10A819}"/>
  <bookViews>
    <workbookView xWindow="-120" yWindow="-120" windowWidth="29040" windowHeight="15720" activeTab="1" xr2:uid="{0EC77A91-5390-4D60-B8E3-8E3EBCAB15E9}"/>
  </bookViews>
  <sheets>
    <sheet name="BDD" sheetId="1" r:id="rId1"/>
    <sheet name="Tableau de bord" sheetId="2" r:id="rId2"/>
  </sheets>
  <definedNames>
    <definedName name="CA">OFFSET(BDD!$C$4,0,MATCH(BDD!$C$8,BDD!$C$3:$N$3,0)-1,1,MATCH(BDD!$C$9,BDD!$C$3:$N$3,0)-MATCH(BDD!$C$8,BDD!$C$3:$N$3,0)+1)</definedName>
    <definedName name="Mois">OFFSET(BDD!$C$3,0,MATCH(BDD!$C$8,BDD!$C$3:$N$3,0)-1,1,MATCH(BDD!$C$9,BDD!$C$3:$N$3,0)-MATCH(BDD!$C$8,BDD!$C$3:$N$3,0)+1)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D5" i="1"/>
  <c r="E5" i="1"/>
  <c r="F5" i="1"/>
  <c r="G5" i="1"/>
  <c r="H5" i="1"/>
  <c r="I5" i="1"/>
  <c r="J5" i="1"/>
  <c r="K5" i="1"/>
  <c r="L5" i="1"/>
  <c r="M5" i="1"/>
  <c r="N5" i="1"/>
  <c r="C9" i="1"/>
  <c r="C8" i="1"/>
  <c r="N4" i="1"/>
  <c r="M4" i="1"/>
  <c r="L4" i="1"/>
  <c r="K4" i="1"/>
  <c r="J4" i="1"/>
  <c r="I4" i="1"/>
  <c r="H4" i="1"/>
  <c r="G4" i="1"/>
  <c r="F4" i="1"/>
  <c r="E4" i="1"/>
  <c r="D4" i="1"/>
  <c r="C4" i="1"/>
  <c r="C16" i="1" l="1"/>
  <c r="I6" i="2" s="1"/>
  <c r="C11" i="1"/>
  <c r="I4" i="2" s="1"/>
  <c r="C19" i="1"/>
  <c r="C18" i="1"/>
  <c r="O6" i="2" s="1"/>
  <c r="C17" i="1"/>
  <c r="C14" i="1"/>
  <c r="O4" i="2" s="1"/>
  <c r="C13" i="1"/>
  <c r="R4" i="2" s="1"/>
  <c r="C12" i="1"/>
  <c r="L4" i="2" l="1"/>
  <c r="D12" i="1"/>
  <c r="L3" i="2" s="1"/>
  <c r="R6" i="2"/>
  <c r="D19" i="1"/>
  <c r="R5" i="2" s="1"/>
  <c r="L6" i="2"/>
  <c r="D17" i="1"/>
  <c r="L5" i="2" s="1"/>
  <c r="D13" i="1"/>
  <c r="R3" i="2" s="1"/>
  <c r="C15" i="1"/>
  <c r="U4" i="2" s="1"/>
  <c r="I6" i="1"/>
  <c r="C6" i="1"/>
  <c r="L6" i="1"/>
  <c r="F6" i="1"/>
  <c r="N6" i="1"/>
  <c r="H6" i="1"/>
  <c r="K6" i="1"/>
  <c r="E6" i="1"/>
  <c r="J6" i="1"/>
  <c r="M6" i="1"/>
  <c r="G6" i="1"/>
  <c r="D6" i="1"/>
</calcChain>
</file>

<file path=xl/sharedStrings.xml><?xml version="1.0" encoding="utf-8"?>
<sst xmlns="http://schemas.openxmlformats.org/spreadsheetml/2006/main" count="40" uniqueCount="35">
  <si>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</si>
  <si>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</si>
  <si>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</si>
  <si>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</si>
  <si>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</si>
  <si>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</si>
  <si>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</si>
  <si>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</si>
  <si>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</si>
  <si>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</si>
  <si>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</si>
  <si>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</si>
  <si>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 Mensuel</t>
  </si>
  <si>
    <t>Mini ventes :</t>
  </si>
  <si>
    <t>Moyenne ventes :</t>
  </si>
  <si>
    <t>Maxi ventes :</t>
  </si>
  <si>
    <t>Total Ventes :</t>
  </si>
  <si>
    <t>Ecart CA ventes :</t>
  </si>
  <si>
    <t>Min CA ventes :</t>
  </si>
  <si>
    <t>Max CA ventes :</t>
  </si>
  <si>
    <t>NB Ventes mensuelles :</t>
  </si>
  <si>
    <t>% Ventes mensuelles :</t>
  </si>
  <si>
    <t>Début Période :</t>
  </si>
  <si>
    <t>Fin Période :</t>
  </si>
  <si>
    <t>Total CA :</t>
  </si>
  <si>
    <t>Tableau de bord</t>
  </si>
  <si>
    <t>CA Maxi :</t>
  </si>
  <si>
    <t>CA Mini :</t>
  </si>
  <si>
    <t>Ecart :</t>
  </si>
  <si>
    <t>CA Moy :</t>
  </si>
  <si>
    <t>Moyenne CA ventes :</t>
  </si>
  <si>
    <t>Max Ventes :</t>
  </si>
  <si>
    <t>Moy. Ventes :</t>
  </si>
  <si>
    <t>Min Ventes :</t>
  </si>
  <si>
    <t>Fin de Période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</si>
</sst>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5" formatCode="#,##0.00\ &quot;€&quot;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gency FB"/>
      <family val="2"/>
    </font>
    <font>
      <b/>
      <sz val="18"/>
      <color theme="1"/>
      <name val="Agency FB"/>
      <family val="2"/>
    </font>
    <font>
      <i/>
      <u/>
      <sz val="22"/>
      <color theme="1"/>
      <name val="Agency FB"/>
      <family val="2"/>
    </font>
    <font>
      <sz val="22"/>
      <color theme="1"/>
      <name val="Agency FB"/>
      <family val="2"/>
    </font>
    <font>
      <i/>
      <u/>
      <sz val="36"/>
      <color theme="1"/>
      <name val="Agency FB"/>
      <family val="2"/>
    </font>
    <font>
      <b/>
      <u/>
      <sz val="18"/>
      <color theme="1"/>
      <name val="Agency FB"/>
      <family val="2"/>
    </font>
    <font>
      <b/>
      <sz val="20"/>
      <color theme="1"/>
      <name val="Agency FB"/>
      <family val="2"/>
    </font>
    <font>
      <b/>
      <u/>
      <sz val="18"/>
      <color rgb="FF00B050"/>
      <name val="Agency FB"/>
      <family val="2"/>
    </font>
    <font>
      <b/>
      <sz val="18"/>
      <color rgb="FF00B050"/>
      <name val="Agency FB"/>
      <family val="2"/>
    </font>
    <font>
      <b/>
      <u/>
      <sz val="18"/>
      <color rgb="FFC00000"/>
      <name val="Agency FB"/>
      <family val="2"/>
    </font>
    <font>
      <b/>
      <sz val="18"/>
      <color rgb="FFC00000"/>
      <name val="Agency FB"/>
      <family val="2"/>
    </font>
    <font>
      <b/>
      <u/>
      <sz val="18"/>
      <color theme="3"/>
      <name val="Agency FB"/>
      <family val="2"/>
    </font>
    <font>
      <b/>
      <sz val="18"/>
      <color theme="3"/>
      <name val="Agency FB"/>
      <family val="2"/>
    </font>
    <font>
      <b/>
      <u/>
      <sz val="18"/>
      <color theme="2" tint="-0.499984740745262"/>
      <name val="Agency FB"/>
      <family val="2"/>
    </font>
    <font>
      <b/>
      <sz val="18"/>
      <color theme="2" tint="-0.499984740745262"/>
      <name val="Agency FB"/>
      <family val="2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u/>
      <sz val="11"/>
      <color theme="1"/>
      <name val="Agency FB"/>
      <family val="2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CC"/>
        <bgColor indexed="64"/>
      </patternFill>
    </fill>
  </fills>
  <borders count="20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hair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65">
    <xf numFmtId="0" fontId="0" fillId="0" borderId="0" xfId="0"/>
    <xf numFmtId="0" fontId="0" fillId="0" borderId="0" xfId="0" applyAlignment="1">
      <alignment vertical="center"/>
    </xf>
    <xf numFmtId="44" fontId="0" fillId="0" borderId="10" xfId="1" applyFont="1" applyBorder="1" applyAlignment="1">
      <alignment vertical="center"/>
    </xf>
    <xf numFmtId="44" fontId="0" fillId="0" borderId="5" xfId="1" applyFont="1" applyBorder="1" applyAlignment="1">
      <alignment vertical="center"/>
    </xf>
    <xf numFmtId="44" fontId="0" fillId="0" borderId="6" xfId="1" applyFont="1" applyBorder="1" applyAlignment="1">
      <alignment vertical="center"/>
    </xf>
    <xf numFmtId="9" fontId="0" fillId="0" borderId="0" xfId="2" applyFont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9" fontId="0" fillId="0" borderId="11" xfId="2" applyFont="1" applyBorder="1" applyAlignment="1">
      <alignment horizontal="center" vertical="center"/>
    </xf>
    <xf numFmtId="9" fontId="0" fillId="0" borderId="8" xfId="2" applyFont="1" applyBorder="1" applyAlignment="1">
      <alignment horizontal="center" vertical="center"/>
    </xf>
    <xf numFmtId="9" fontId="0" fillId="0" borderId="9" xfId="2" applyFont="1" applyBorder="1" applyAlignment="1">
      <alignment horizontal="center" vertical="center"/>
    </xf>
    <xf numFmtId="0" fontId="4" fillId="0" borderId="0" xfId="0" applyFont="1"/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right" vertical="center" wrapText="1" indent="1"/>
    </xf>
    <xf numFmtId="44" fontId="0" fillId="0" borderId="6" xfId="0" applyNumberFormat="1" applyBorder="1" applyAlignment="1">
      <alignment vertical="center"/>
    </xf>
    <xf numFmtId="44" fontId="0" fillId="0" borderId="9" xfId="0" applyNumberFormat="1" applyBorder="1" applyAlignment="1">
      <alignment vertical="center"/>
    </xf>
    <xf numFmtId="0" fontId="0" fillId="0" borderId="3" xfId="0" applyBorder="1" applyAlignment="1">
      <alignment horizontal="left" vertical="center" indent="1"/>
    </xf>
    <xf numFmtId="0" fontId="0" fillId="0" borderId="9" xfId="0" applyBorder="1" applyAlignment="1">
      <alignment horizontal="left" vertical="center" indent="1"/>
    </xf>
    <xf numFmtId="0" fontId="3" fillId="3" borderId="13" xfId="0" applyFont="1" applyFill="1" applyBorder="1" applyAlignment="1">
      <alignment horizontal="right" vertical="center" wrapText="1" indent="1"/>
    </xf>
    <xf numFmtId="9" fontId="0" fillId="0" borderId="0" xfId="2" quotePrefix="1" applyFont="1" applyAlignment="1">
      <alignment vertical="center"/>
    </xf>
    <xf numFmtId="164" fontId="0" fillId="0" borderId="3" xfId="3" applyNumberFormat="1" applyFont="1" applyBorder="1" applyAlignment="1">
      <alignment horizontal="center" vertical="center"/>
    </xf>
    <xf numFmtId="164" fontId="0" fillId="0" borderId="6" xfId="3" applyNumberFormat="1" applyFont="1" applyBorder="1" applyAlignment="1">
      <alignment horizontal="center" vertical="center"/>
    </xf>
    <xf numFmtId="164" fontId="0" fillId="0" borderId="9" xfId="3" applyNumberFormat="1" applyFont="1" applyBorder="1" applyAlignment="1">
      <alignment horizontal="center" vertical="center"/>
    </xf>
    <xf numFmtId="164" fontId="0" fillId="0" borderId="15" xfId="3" applyNumberFormat="1" applyFont="1" applyBorder="1" applyAlignment="1">
      <alignment horizontal="center" vertical="center"/>
    </xf>
    <xf numFmtId="0" fontId="3" fillId="3" borderId="4" xfId="0" applyFont="1" applyFill="1" applyBorder="1" applyAlignment="1">
      <alignment horizontal="right" vertical="center" wrapText="1" indent="1"/>
    </xf>
    <xf numFmtId="0" fontId="0" fillId="4" borderId="0" xfId="0" applyFill="1"/>
    <xf numFmtId="0" fontId="0" fillId="4" borderId="0" xfId="0" applyFill="1" applyAlignment="1">
      <alignment vertical="center"/>
    </xf>
    <xf numFmtId="44" fontId="0" fillId="0" borderId="19" xfId="0" applyNumberFormat="1" applyBorder="1" applyAlignment="1">
      <alignment vertical="center"/>
    </xf>
    <xf numFmtId="0" fontId="5" fillId="4" borderId="0" xfId="0" applyFont="1" applyFill="1" applyAlignment="1">
      <alignment horizontal="centerContinuous" vertical="center"/>
    </xf>
    <xf numFmtId="0" fontId="9" fillId="4" borderId="0" xfId="0" applyFont="1" applyFill="1" applyAlignment="1">
      <alignment horizontal="centerContinuous" vertical="center"/>
    </xf>
    <xf numFmtId="0" fontId="10" fillId="4" borderId="0" xfId="0" applyFont="1" applyFill="1" applyAlignment="1">
      <alignment vertical="center"/>
    </xf>
    <xf numFmtId="0" fontId="12" fillId="4" borderId="0" xfId="0" applyFont="1" applyFill="1" applyAlignment="1">
      <alignment vertical="center"/>
    </xf>
    <xf numFmtId="0" fontId="10" fillId="5" borderId="0" xfId="0" applyFont="1" applyFill="1" applyAlignment="1">
      <alignment vertical="center"/>
    </xf>
    <xf numFmtId="0" fontId="12" fillId="5" borderId="0" xfId="0" applyFont="1" applyFill="1" applyAlignment="1">
      <alignment vertical="center"/>
    </xf>
    <xf numFmtId="165" fontId="13" fillId="5" borderId="0" xfId="0" applyNumberFormat="1" applyFont="1" applyFill="1" applyAlignment="1">
      <alignment horizontal="left" vertical="center" indent="1"/>
    </xf>
    <xf numFmtId="0" fontId="18" fillId="5" borderId="0" xfId="0" applyFont="1" applyFill="1" applyAlignment="1">
      <alignment horizontal="right" vertical="center"/>
    </xf>
    <xf numFmtId="165" fontId="19" fillId="5" borderId="0" xfId="0" applyNumberFormat="1" applyFont="1" applyFill="1" applyAlignment="1">
      <alignment horizontal="left" vertical="center" indent="1"/>
    </xf>
    <xf numFmtId="0" fontId="14" fillId="5" borderId="0" xfId="0" applyFont="1" applyFill="1" applyAlignment="1">
      <alignment horizontal="right" vertical="center"/>
    </xf>
    <xf numFmtId="165" fontId="15" fillId="5" borderId="0" xfId="0" applyNumberFormat="1" applyFont="1" applyFill="1" applyAlignment="1">
      <alignment horizontal="left" vertical="center" indent="1"/>
    </xf>
    <xf numFmtId="0" fontId="16" fillId="5" borderId="0" xfId="0" applyFont="1" applyFill="1" applyAlignment="1">
      <alignment horizontal="right" vertical="center"/>
    </xf>
    <xf numFmtId="165" fontId="17" fillId="5" borderId="0" xfId="0" applyNumberFormat="1" applyFont="1" applyFill="1" applyAlignment="1">
      <alignment horizontal="left" vertical="center" indent="1"/>
    </xf>
    <xf numFmtId="165" fontId="11" fillId="5" borderId="0" xfId="0" applyNumberFormat="1" applyFont="1" applyFill="1" applyAlignment="1">
      <alignment horizontal="left" vertical="center"/>
    </xf>
    <xf numFmtId="0" fontId="6" fillId="5" borderId="0" xfId="0" applyFont="1" applyFill="1" applyAlignment="1">
      <alignment horizontal="left" vertical="center" indent="1"/>
    </xf>
    <xf numFmtId="0" fontId="13" fillId="5" borderId="0" xfId="0" applyFont="1" applyFill="1" applyAlignment="1">
      <alignment horizontal="left" vertical="center" indent="1"/>
    </xf>
    <xf numFmtId="2" fontId="19" fillId="5" borderId="0" xfId="0" applyNumberFormat="1" applyFont="1" applyFill="1" applyAlignment="1">
      <alignment horizontal="left" vertical="center" indent="1"/>
    </xf>
    <xf numFmtId="1" fontId="15" fillId="5" borderId="0" xfId="0" applyNumberFormat="1" applyFont="1" applyFill="1" applyAlignment="1">
      <alignment horizontal="left" vertical="center" indent="1"/>
    </xf>
    <xf numFmtId="0" fontId="20" fillId="4" borderId="0" xfId="0" applyFont="1" applyFill="1" applyAlignment="1">
      <alignment horizontal="left" indent="2"/>
    </xf>
    <xf numFmtId="0" fontId="21" fillId="4" borderId="0" xfId="0" applyFont="1" applyFill="1" applyAlignment="1">
      <alignment horizontal="left" indent="2"/>
    </xf>
    <xf numFmtId="0" fontId="3" fillId="6" borderId="12" xfId="0" applyFont="1" applyFill="1" applyBorder="1" applyAlignment="1">
      <alignment horizontal="right" vertical="center" indent="1"/>
    </xf>
    <xf numFmtId="0" fontId="3" fillId="6" borderId="4" xfId="0" applyFont="1" applyFill="1" applyBorder="1" applyAlignment="1">
      <alignment horizontal="right" vertical="center" indent="1"/>
    </xf>
    <xf numFmtId="0" fontId="3" fillId="6" borderId="7" xfId="0" applyFont="1" applyFill="1" applyBorder="1" applyAlignment="1">
      <alignment horizontal="right" vertical="center" indent="1"/>
    </xf>
    <xf numFmtId="0" fontId="3" fillId="7" borderId="1" xfId="0" applyFont="1" applyFill="1" applyBorder="1" applyAlignment="1">
      <alignment horizontal="right" vertical="center" indent="1"/>
    </xf>
    <xf numFmtId="0" fontId="3" fillId="7" borderId="4" xfId="0" applyFont="1" applyFill="1" applyBorder="1" applyAlignment="1">
      <alignment horizontal="right" vertical="center" indent="1"/>
    </xf>
    <xf numFmtId="0" fontId="3" fillId="7" borderId="14" xfId="0" applyFont="1" applyFill="1" applyBorder="1" applyAlignment="1">
      <alignment horizontal="right" vertical="center" indent="1"/>
    </xf>
    <xf numFmtId="0" fontId="3" fillId="7" borderId="7" xfId="0" applyFont="1" applyFill="1" applyBorder="1" applyAlignment="1">
      <alignment horizontal="right" vertical="center" indent="1"/>
    </xf>
    <xf numFmtId="0" fontId="22" fillId="8" borderId="7" xfId="0" applyFont="1" applyFill="1" applyBorder="1" applyAlignment="1">
      <alignment horizontal="right" vertical="center" indent="1"/>
    </xf>
    <xf numFmtId="0" fontId="22" fillId="8" borderId="1" xfId="0" applyFont="1" applyFill="1" applyBorder="1" applyAlignment="1">
      <alignment horizontal="right" vertical="center" indent="1"/>
    </xf>
    <xf numFmtId="0" fontId="7" fillId="2" borderId="16" xfId="0" applyFont="1" applyFill="1" applyBorder="1" applyAlignment="1">
      <alignment horizontal="right" vertical="center" indent="1"/>
    </xf>
    <xf numFmtId="0" fontId="7" fillId="2" borderId="17" xfId="0" applyFont="1" applyFill="1" applyBorder="1" applyAlignment="1">
      <alignment horizontal="right" vertical="center" indent="1"/>
    </xf>
    <xf numFmtId="0" fontId="8" fillId="5" borderId="17" xfId="0" applyFont="1" applyFill="1" applyBorder="1" applyAlignment="1">
      <alignment horizontal="center" vertical="center"/>
    </xf>
    <xf numFmtId="0" fontId="8" fillId="5" borderId="18" xfId="0" applyFont="1" applyFill="1" applyBorder="1" applyAlignment="1">
      <alignment horizontal="center" vertical="center"/>
    </xf>
    <xf numFmtId="0" fontId="23" fillId="4" borderId="0" xfId="0" applyFont="1" applyFill="1" applyAlignment="1">
      <alignment horizontal="left" indent="2"/>
    </xf>
  </cellXfs>
  <cellStyles count="4">
    <cellStyle name="Milliers" xfId="3" builtinId="3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CC"/>
      <color rgb="FF000000"/>
      <color rgb="FFEAEA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2563974316749263E-2"/>
          <c:y val="9.4839609483960946E-2"/>
          <c:w val="0.94817641721555423"/>
          <c:h val="0.77574188163718016"/>
        </c:manualLayout>
      </c:layout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13128448"/>
        <c:axId val="233719280"/>
      </c:lineChart>
      <c:catAx>
        <c:axId val="1613128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3719280"/>
        <c:crosses val="autoZero"/>
        <c:auto val="1"/>
        <c:lblAlgn val="ctr"/>
        <c:lblOffset val="100"/>
        <c:noMultiLvlLbl val="0"/>
      </c:catAx>
      <c:valAx>
        <c:axId val="233719280"/>
        <c:scaling>
          <c:orientation val="minMax"/>
        </c:scaling>
        <c:delete val="0"/>
        <c:axPos val="l"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31284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2563974316749263E-2"/>
          <c:y val="9.4839609483960946E-2"/>
          <c:w val="0.94817641721555423"/>
          <c:h val="0.77574188163718016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gradFill>
                <a:gsLst>
                  <a:gs pos="0">
                    <a:srgbClr val="7030A0"/>
                  </a:gs>
                  <a:gs pos="48000">
                    <a:srgbClr val="FFFF00"/>
                  </a:gs>
                  <a:gs pos="100000">
                    <a:srgbClr val="FFC000"/>
                  </a:gs>
                </a:gsLst>
                <a:lin ang="5400000" scaled="1"/>
              </a:gradFill>
              <a:round/>
            </a:ln>
            <a:effectLst/>
          </c:spPr>
          <c:marker>
            <c:symbol val="none"/>
          </c:marker>
          <c:cat>
            <c:strRef>
              <c:f>BDD!$C$3:$N$3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BDD!$C$4:$N$4</c:f>
              <c:numCache>
                <c:formatCode>_("€"* #,##0.00_);_("€"* \(#,##0.00\);_("€"* "-"??_);_(@_)</c:formatCode>
                <c:ptCount val="12"/>
                <c:pt idx="0">
                  <c:v>233</c:v>
                </c:pt>
                <c:pt idx="1">
                  <c:v>587</c:v>
                </c:pt>
                <c:pt idx="2">
                  <c:v>292</c:v>
                </c:pt>
                <c:pt idx="3">
                  <c:v>548</c:v>
                </c:pt>
                <c:pt idx="4">
                  <c:v>175</c:v>
                </c:pt>
                <c:pt idx="5">
                  <c:v>634</c:v>
                </c:pt>
                <c:pt idx="6">
                  <c:v>528</c:v>
                </c:pt>
                <c:pt idx="7">
                  <c:v>592</c:v>
                </c:pt>
                <c:pt idx="8">
                  <c:v>319</c:v>
                </c:pt>
                <c:pt idx="9">
                  <c:v>213</c:v>
                </c:pt>
                <c:pt idx="10">
                  <c:v>366</c:v>
                </c:pt>
                <c:pt idx="11">
                  <c:v>254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B1F7-4A36-9486-10B649DF79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13128448"/>
        <c:axId val="233719280"/>
      </c:lineChart>
      <c:catAx>
        <c:axId val="1613128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3719280"/>
        <c:crosses val="autoZero"/>
        <c:auto val="1"/>
        <c:lblAlgn val="ctr"/>
        <c:lblOffset val="100"/>
        <c:noMultiLvlLbl val="0"/>
      </c:catAx>
      <c:valAx>
        <c:axId val="233719280"/>
        <c:scaling>
          <c:orientation val="minMax"/>
        </c:scaling>
        <c:delete val="0"/>
        <c:axPos val="l"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31284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800" b="1" i="0" u="sng" strike="noStrike" kern="1200" spc="0" baseline="0">
                <a:solidFill>
                  <a:schemeClr val="bg1"/>
                </a:solidFill>
                <a:latin typeface="Agency FB" panose="020B0503020202020204" pitchFamily="34" charset="0"/>
                <a:ea typeface="+mn-ea"/>
                <a:cs typeface="+mn-cs"/>
              </a:defRPr>
            </a:pPr>
            <a:r>
              <a:rPr lang="en-US" sz="2800" b="1" u="sng">
                <a:solidFill>
                  <a:schemeClr val="bg1"/>
                </a:solidFill>
                <a:latin typeface="Agency FB" panose="020B0503020202020204" pitchFamily="34" charset="0"/>
              </a:rPr>
              <a:t>Vente en %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800" b="1" i="0" u="sng" strike="noStrike" kern="1200" spc="0" baseline="0">
              <a:solidFill>
                <a:schemeClr val="bg1"/>
              </a:solidFill>
              <a:latin typeface="Agency FB" panose="020B0503020202020204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0">
                  <a:srgbClr val="7030A0"/>
                </a:gs>
                <a:gs pos="48000">
                  <a:srgbClr val="FFFF00"/>
                </a:gs>
                <a:gs pos="100000">
                  <a:srgbClr val="FFC000"/>
                </a:gs>
              </a:gsLst>
              <a:lin ang="5400000" scaled="1"/>
            </a:gradFill>
            <a:ln>
              <a:solidFill>
                <a:schemeClr val="accent1">
                  <a:shade val="50000"/>
                </a:schemeClr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BDD!$C$3:$N$3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BDD!$C$6:$N$6</c:f>
              <c:numCache>
                <c:formatCode>0%</c:formatCode>
                <c:ptCount val="12"/>
                <c:pt idx="0">
                  <c:v>0.22321428571428573</c:v>
                </c:pt>
                <c:pt idx="1">
                  <c:v>0.14285714285714285</c:v>
                </c:pt>
                <c:pt idx="2">
                  <c:v>3.5714285714285712E-2</c:v>
                </c:pt>
                <c:pt idx="3">
                  <c:v>0.19196428571428573</c:v>
                </c:pt>
                <c:pt idx="4">
                  <c:v>0.15401785714285715</c:v>
                </c:pt>
                <c:pt idx="5">
                  <c:v>0.10267857142857142</c:v>
                </c:pt>
                <c:pt idx="6">
                  <c:v>9.8214285714285712E-2</c:v>
                </c:pt>
                <c:pt idx="7">
                  <c:v>0.21428571428571427</c:v>
                </c:pt>
                <c:pt idx="8">
                  <c:v>0.125</c:v>
                </c:pt>
                <c:pt idx="9">
                  <c:v>0.19642857142857142</c:v>
                </c:pt>
                <c:pt idx="10">
                  <c:v>0.10267857142857142</c:v>
                </c:pt>
                <c:pt idx="11">
                  <c:v>0.16071428571428573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C4A-4E22-9F14-551433DDA9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222738880"/>
        <c:axId val="233719696"/>
      </c:barChart>
      <c:catAx>
        <c:axId val="2227388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3719696"/>
        <c:crosses val="autoZero"/>
        <c:auto val="1"/>
        <c:lblAlgn val="ctr"/>
        <c:lblOffset val="100"/>
        <c:noMultiLvlLbl val="0"/>
      </c:catAx>
      <c:valAx>
        <c:axId val="233719696"/>
        <c:scaling>
          <c:orientation val="minMax"/>
        </c:scaling>
        <c:delete val="0"/>
        <c:axPos val="l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27388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4761-4F7E-B995-9593F9B11ED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4761-4F7E-B995-9593F9B11ED6}"/>
              </c:ext>
            </c:extLst>
          </c:dPt>
          <c:dLbls>
            <c:dLbl>
              <c:idx val="0"/>
              <c:layout>
                <c:manualLayout>
                  <c:x val="0.13888888888888878"/>
                  <c:y val="1.904760952500449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4761-4F7E-B995-9593F9B11ED6}"/>
                </c:ext>
              </c:extLst>
            </c:dLbl>
            <c:dLbl>
              <c:idx val="1"/>
              <c:layout>
                <c:manualLayout>
                  <c:x val="-0.14166666666666666"/>
                  <c:y val="-3.809521905000922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4761-4F7E-B995-9593F9B11ED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BDD!$B$18:$B$19</c:f>
              <c:strCache>
                <c:ptCount val="2"/>
                <c:pt idx="0">
                  <c:v>Moyenne ventes :</c:v>
                </c:pt>
                <c:pt idx="1">
                  <c:v>Mini ventes :</c:v>
                </c:pt>
              </c:strCache>
            </c:strRef>
          </c:cat>
          <c:val>
            <c:numRef>
              <c:f>BDD!$C$18:$C$19</c:f>
              <c:numCache>
                <c:formatCode>_-* #\ ##0_-;\-* #\ ##0_-;_-* "-"??_-;_-@_-</c:formatCode>
                <c:ptCount val="2"/>
                <c:pt idx="0">
                  <c:v>64</c:v>
                </c:pt>
                <c:pt idx="1">
                  <c:v>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761-4F7E-B995-9593F9B11E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legendEntry>
        <c:idx val="0"/>
        <c:txPr>
          <a:bodyPr rot="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5">
                  <a:shade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7CB-40FE-93CC-29CF8CC4F62F}"/>
              </c:ext>
            </c:extLst>
          </c:dPt>
          <c:dPt>
            <c:idx val="1"/>
            <c:bubble3D val="0"/>
            <c:spPr>
              <a:solidFill>
                <a:schemeClr val="accent5">
                  <a:shade val="51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57CB-40FE-93CC-29CF8CC4F62F}"/>
              </c:ext>
            </c:extLst>
          </c:dPt>
          <c:dPt>
            <c:idx val="2"/>
            <c:bubble3D val="0"/>
            <c:spPr>
              <a:solidFill>
                <a:schemeClr val="accent5">
                  <a:shade val="62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7CB-40FE-93CC-29CF8CC4F62F}"/>
              </c:ext>
            </c:extLst>
          </c:dPt>
          <c:dPt>
            <c:idx val="3"/>
            <c:bubble3D val="0"/>
            <c:spPr>
              <a:solidFill>
                <a:schemeClr val="accent5">
                  <a:shade val="73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57CB-40FE-93CC-29CF8CC4F62F}"/>
              </c:ext>
            </c:extLst>
          </c:dPt>
          <c:dPt>
            <c:idx val="4"/>
            <c:bubble3D val="0"/>
            <c:spPr>
              <a:solidFill>
                <a:schemeClr val="accent5">
                  <a:shade val="83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57CB-40FE-93CC-29CF8CC4F62F}"/>
              </c:ext>
            </c:extLst>
          </c:dPt>
          <c:dPt>
            <c:idx val="5"/>
            <c:bubble3D val="0"/>
            <c:spPr>
              <a:solidFill>
                <a:schemeClr val="accent5">
                  <a:shade val="94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57CB-40FE-93CC-29CF8CC4F62F}"/>
              </c:ext>
            </c:extLst>
          </c:dPt>
          <c:dPt>
            <c:idx val="6"/>
            <c:bubble3D val="0"/>
            <c:spPr>
              <a:solidFill>
                <a:schemeClr val="accent5">
                  <a:tint val="9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57CB-40FE-93CC-29CF8CC4F62F}"/>
              </c:ext>
            </c:extLst>
          </c:dPt>
          <c:dPt>
            <c:idx val="7"/>
            <c:bubble3D val="0"/>
            <c:spPr>
              <a:solidFill>
                <a:schemeClr val="accent5">
                  <a:tint val="84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57CB-40FE-93CC-29CF8CC4F62F}"/>
              </c:ext>
            </c:extLst>
          </c:dPt>
          <c:dPt>
            <c:idx val="8"/>
            <c:bubble3D val="0"/>
            <c:spPr>
              <a:solidFill>
                <a:schemeClr val="accent5">
                  <a:tint val="74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57CB-40FE-93CC-29CF8CC4F62F}"/>
              </c:ext>
            </c:extLst>
          </c:dPt>
          <c:dPt>
            <c:idx val="9"/>
            <c:bubble3D val="0"/>
            <c:spPr>
              <a:solidFill>
                <a:schemeClr val="accent5">
                  <a:tint val="63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57CB-40FE-93CC-29CF8CC4F62F}"/>
              </c:ext>
            </c:extLst>
          </c:dPt>
          <c:dPt>
            <c:idx val="10"/>
            <c:bubble3D val="0"/>
            <c:spPr>
              <a:solidFill>
                <a:schemeClr val="accent5">
                  <a:tint val="52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57CB-40FE-93CC-29CF8CC4F62F}"/>
              </c:ext>
            </c:extLst>
          </c:dPt>
          <c:dPt>
            <c:idx val="11"/>
            <c:bubble3D val="0"/>
            <c:spPr>
              <a:solidFill>
                <a:schemeClr val="accent5">
                  <a:tint val="41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57CB-40FE-93CC-29CF8CC4F62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BDD!$C$3:$N$3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BDD!$C$5:$N$5</c:f>
              <c:numCache>
                <c:formatCode>General</c:formatCode>
                <c:ptCount val="12"/>
                <c:pt idx="0">
                  <c:v>100</c:v>
                </c:pt>
                <c:pt idx="1">
                  <c:v>64</c:v>
                </c:pt>
                <c:pt idx="2">
                  <c:v>16</c:v>
                </c:pt>
                <c:pt idx="3">
                  <c:v>86</c:v>
                </c:pt>
                <c:pt idx="4">
                  <c:v>69</c:v>
                </c:pt>
                <c:pt idx="5">
                  <c:v>46</c:v>
                </c:pt>
                <c:pt idx="6">
                  <c:v>44</c:v>
                </c:pt>
                <c:pt idx="7">
                  <c:v>96</c:v>
                </c:pt>
                <c:pt idx="8">
                  <c:v>56</c:v>
                </c:pt>
                <c:pt idx="9">
                  <c:v>88</c:v>
                </c:pt>
                <c:pt idx="10">
                  <c:v>46</c:v>
                </c:pt>
                <c:pt idx="11">
                  <c:v>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57CB-40FE-93CC-29CF8CC4F6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Relationship Id="rId5" Type="http://schemas.openxmlformats.org/officeDocument/2006/relationships/image" Target="../media/image1.png"/><Relationship Id="rId4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209550</xdr:colOff>
      <xdr:row>8</xdr:row>
      <xdr:rowOff>85725</xdr:rowOff>
    </xdr:from>
    <xdr:to>
      <xdr:col>21</xdr:col>
      <xdr:colOff>727592</xdr:colOff>
      <xdr:row>15</xdr:row>
      <xdr:rowOff>295275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2A8F17C-846C-4D6F-B31F-C8622F149E8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24490</xdr:colOff>
      <xdr:row>8</xdr:row>
      <xdr:rowOff>34011</xdr:rowOff>
    </xdr:from>
    <xdr:to>
      <xdr:col>21</xdr:col>
      <xdr:colOff>9525</xdr:colOff>
      <xdr:row>20</xdr:row>
      <xdr:rowOff>25536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2FC1B867-F365-47CC-9309-6563BF4BB306}"/>
            </a:ext>
          </a:extLst>
        </xdr:cNvPr>
        <xdr:cNvGrpSpPr/>
      </xdr:nvGrpSpPr>
      <xdr:grpSpPr>
        <a:xfrm>
          <a:off x="519790" y="2643861"/>
          <a:ext cx="16577585" cy="2277525"/>
          <a:chOff x="19050" y="1876425"/>
          <a:chExt cx="15278100" cy="2277525"/>
        </a:xfrm>
      </xdr:grpSpPr>
      <xdr:sp macro="" textlink="">
        <xdr:nvSpPr>
          <xdr:cNvPr id="20" name="Rectangle 19">
            <a:extLst>
              <a:ext uri="{FF2B5EF4-FFF2-40B4-BE49-F238E27FC236}">
                <a16:creationId xmlns:a16="http://schemas.microsoft.com/office/drawing/2014/main" id="{0F3C2BEB-9936-415B-8D9B-D865C35BCA04}"/>
              </a:ext>
            </a:extLst>
          </xdr:cNvPr>
          <xdr:cNvSpPr/>
        </xdr:nvSpPr>
        <xdr:spPr>
          <a:xfrm>
            <a:off x="19050" y="1885950"/>
            <a:ext cx="15278100" cy="2268000"/>
          </a:xfrm>
          <a:prstGeom prst="rect">
            <a:avLst/>
          </a:prstGeom>
          <a:scene3d>
            <a:camera prst="orthographicFront"/>
            <a:lightRig rig="threePt" dir="t"/>
          </a:scene3d>
          <a:sp3d>
            <a:bevelT w="152400" h="50800" prst="softRound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aphicFrame macro="">
        <xdr:nvGraphicFramePr>
          <xdr:cNvPr id="21" name="Graphique 20">
            <a:extLst>
              <a:ext uri="{FF2B5EF4-FFF2-40B4-BE49-F238E27FC236}">
                <a16:creationId xmlns:a16="http://schemas.microsoft.com/office/drawing/2014/main" id="{4B7BD376-895E-4D14-ADD3-1C78D4C012A6}"/>
              </a:ext>
            </a:extLst>
          </xdr:cNvPr>
          <xdr:cNvGraphicFramePr>
            <a:graphicFrameLocks/>
          </xdr:cNvGraphicFramePr>
        </xdr:nvGraphicFramePr>
        <xdr:xfrm>
          <a:off x="133349" y="1876425"/>
          <a:ext cx="15049501" cy="227647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</xdr:grpSp>
    <xdr:clientData/>
  </xdr:twoCellAnchor>
  <xdr:twoCellAnchor editAs="absolute">
    <xdr:from>
      <xdr:col>2</xdr:col>
      <xdr:colOff>10882</xdr:colOff>
      <xdr:row>20</xdr:row>
      <xdr:rowOff>151031</xdr:rowOff>
    </xdr:from>
    <xdr:to>
      <xdr:col>11</xdr:col>
      <xdr:colOff>957607</xdr:colOff>
      <xdr:row>32</xdr:row>
      <xdr:rowOff>133031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466BB577-A03A-4F9C-9DB9-A5761CC4C656}"/>
            </a:ext>
          </a:extLst>
        </xdr:cNvPr>
        <xdr:cNvSpPr/>
      </xdr:nvSpPr>
      <xdr:spPr>
        <a:xfrm>
          <a:off x="506182" y="5046881"/>
          <a:ext cx="8100000" cy="2268000"/>
        </a:xfrm>
        <a:prstGeom prst="rect">
          <a:avLst/>
        </a:prstGeom>
        <a:gradFill flip="none" rotWithShape="1">
          <a:gsLst>
            <a:gs pos="0">
              <a:schemeClr val="accent1">
                <a:shade val="30000"/>
                <a:satMod val="115000"/>
              </a:schemeClr>
            </a:gs>
            <a:gs pos="50000">
              <a:schemeClr val="accent1">
                <a:shade val="67500"/>
                <a:satMod val="115000"/>
              </a:schemeClr>
            </a:gs>
            <a:gs pos="100000">
              <a:schemeClr val="accent1">
                <a:shade val="100000"/>
                <a:satMod val="115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121100</xdr:colOff>
      <xdr:row>20</xdr:row>
      <xdr:rowOff>151032</xdr:rowOff>
    </xdr:from>
    <xdr:to>
      <xdr:col>11</xdr:col>
      <xdr:colOff>828674</xdr:colOff>
      <xdr:row>32</xdr:row>
      <xdr:rowOff>131981</xdr:rowOff>
    </xdr:to>
    <xdr:graphicFrame macro="">
      <xdr:nvGraphicFramePr>
        <xdr:cNvPr id="24" name="Graphique 23">
          <a:extLst>
            <a:ext uri="{FF2B5EF4-FFF2-40B4-BE49-F238E27FC236}">
              <a16:creationId xmlns:a16="http://schemas.microsoft.com/office/drawing/2014/main" id="{4AD4AF7E-0ABD-46DC-8C3F-4052EAFA650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11</xdr:col>
      <xdr:colOff>1166127</xdr:colOff>
      <xdr:row>20</xdr:row>
      <xdr:rowOff>167360</xdr:rowOff>
    </xdr:from>
    <xdr:to>
      <xdr:col>21</xdr:col>
      <xdr:colOff>6852</xdr:colOff>
      <xdr:row>32</xdr:row>
      <xdr:rowOff>149360</xdr:rowOff>
    </xdr:to>
    <xdr:grpSp>
      <xdr:nvGrpSpPr>
        <xdr:cNvPr id="33" name="Groupe 32">
          <a:extLst>
            <a:ext uri="{FF2B5EF4-FFF2-40B4-BE49-F238E27FC236}">
              <a16:creationId xmlns:a16="http://schemas.microsoft.com/office/drawing/2014/main" id="{4B83741D-9C53-4354-9B07-36C460418EE7}"/>
            </a:ext>
          </a:extLst>
        </xdr:cNvPr>
        <xdr:cNvGrpSpPr/>
      </xdr:nvGrpSpPr>
      <xdr:grpSpPr>
        <a:xfrm>
          <a:off x="8814702" y="5063210"/>
          <a:ext cx="8280000" cy="2268000"/>
          <a:chOff x="7696200" y="4248149"/>
          <a:chExt cx="7610475" cy="2268000"/>
        </a:xfrm>
        <a:gradFill flip="none" rotWithShape="1">
          <a:gsLst>
            <a:gs pos="0">
              <a:schemeClr val="accent1">
                <a:shade val="30000"/>
                <a:satMod val="115000"/>
              </a:schemeClr>
            </a:gs>
            <a:gs pos="50000">
              <a:schemeClr val="accent1">
                <a:shade val="67500"/>
                <a:satMod val="115000"/>
              </a:schemeClr>
            </a:gs>
            <a:gs pos="100000">
              <a:schemeClr val="accent1">
                <a:shade val="100000"/>
                <a:satMod val="115000"/>
              </a:schemeClr>
            </a:gs>
          </a:gsLst>
          <a:lin ang="16200000" scaled="1"/>
          <a:tileRect/>
        </a:gradFill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</xdr:grpSpPr>
      <xdr:sp macro="" textlink="">
        <xdr:nvSpPr>
          <xdr:cNvPr id="27" name="Rectangle 26">
            <a:extLst>
              <a:ext uri="{FF2B5EF4-FFF2-40B4-BE49-F238E27FC236}">
                <a16:creationId xmlns:a16="http://schemas.microsoft.com/office/drawing/2014/main" id="{B8F23F71-5789-4951-A15B-F659826E744E}"/>
              </a:ext>
            </a:extLst>
          </xdr:cNvPr>
          <xdr:cNvSpPr/>
        </xdr:nvSpPr>
        <xdr:spPr>
          <a:xfrm>
            <a:off x="7696200" y="4248149"/>
            <a:ext cx="7610475" cy="2268000"/>
          </a:xfrm>
          <a:prstGeom prst="rect">
            <a:avLst/>
          </a:prstGeom>
          <a:grpFill/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2" name="ZoneTexte 31">
            <a:extLst>
              <a:ext uri="{FF2B5EF4-FFF2-40B4-BE49-F238E27FC236}">
                <a16:creationId xmlns:a16="http://schemas.microsoft.com/office/drawing/2014/main" id="{5D9881F3-321F-4C09-A85A-AB69E8A1F69D}"/>
              </a:ext>
            </a:extLst>
          </xdr:cNvPr>
          <xdr:cNvSpPr txBox="1"/>
        </xdr:nvSpPr>
        <xdr:spPr>
          <a:xfrm>
            <a:off x="9344025" y="4495798"/>
            <a:ext cx="2880000" cy="1714501"/>
          </a:xfrm>
          <a:prstGeom prst="rect">
            <a:avLst/>
          </a:prstGeom>
          <a:grpFill/>
          <a:ln w="9525" cmpd="sng"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p3d>
            <a:bevelT w="190500" h="38100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2800" b="1" i="0" u="none" strike="noStrike">
                <a:solidFill>
                  <a:schemeClr val="bg1"/>
                </a:solidFill>
                <a:latin typeface="Agency FB" panose="020B0503020202020204" pitchFamily="34" charset="0"/>
                <a:cs typeface="Calibri"/>
              </a:rPr>
              <a:t>Nombre</a:t>
            </a:r>
          </a:p>
          <a:p>
            <a:pPr algn="ctr"/>
            <a:r>
              <a:rPr lang="en-US" sz="2800" b="1" i="0" u="none" strike="noStrike">
                <a:solidFill>
                  <a:schemeClr val="bg1"/>
                </a:solidFill>
                <a:latin typeface="Agency FB" panose="020B0503020202020204" pitchFamily="34" charset="0"/>
                <a:cs typeface="Calibri"/>
              </a:rPr>
              <a:t>de ventes</a:t>
            </a:r>
          </a:p>
        </xdr:txBody>
      </xdr:sp>
      <xdr:graphicFrame macro="">
        <xdr:nvGraphicFramePr>
          <xdr:cNvPr id="29" name="Graphique 28">
            <a:extLst>
              <a:ext uri="{FF2B5EF4-FFF2-40B4-BE49-F238E27FC236}">
                <a16:creationId xmlns:a16="http://schemas.microsoft.com/office/drawing/2014/main" id="{715AE311-1BCF-4ED1-A0D1-C7E23DD6C538}"/>
              </a:ext>
            </a:extLst>
          </xdr:cNvPr>
          <xdr:cNvGraphicFramePr>
            <a:graphicFrameLocks/>
          </xdr:cNvGraphicFramePr>
        </xdr:nvGraphicFramePr>
        <xdr:xfrm>
          <a:off x="7839075" y="4381498"/>
          <a:ext cx="2343149" cy="2000251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  <xdr:graphicFrame macro="">
        <xdr:nvGraphicFramePr>
          <xdr:cNvPr id="30" name="Graphique 29">
            <a:extLst>
              <a:ext uri="{FF2B5EF4-FFF2-40B4-BE49-F238E27FC236}">
                <a16:creationId xmlns:a16="http://schemas.microsoft.com/office/drawing/2014/main" id="{DA409F64-5633-4B00-B967-A3E04583CA9E}"/>
              </a:ext>
            </a:extLst>
          </xdr:cNvPr>
          <xdr:cNvGraphicFramePr>
            <a:graphicFrameLocks/>
          </xdr:cNvGraphicFramePr>
        </xdr:nvGraphicFramePr>
        <xdr:xfrm>
          <a:off x="11353801" y="4276726"/>
          <a:ext cx="3828598" cy="211455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4"/>
          </a:graphicData>
        </a:graphic>
      </xdr:graphicFrame>
    </xdr:grpSp>
    <xdr:clientData/>
  </xdr:twoCellAnchor>
  <xdr:twoCellAnchor editAs="oneCell">
    <xdr:from>
      <xdr:col>23</xdr:col>
      <xdr:colOff>27214</xdr:colOff>
      <xdr:row>3</xdr:row>
      <xdr:rowOff>136071</xdr:rowOff>
    </xdr:from>
    <xdr:to>
      <xdr:col>29</xdr:col>
      <xdr:colOff>326571</xdr:colOff>
      <xdr:row>38</xdr:row>
      <xdr:rowOff>134828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81163E2B-E84B-B509-C90D-D718EFFF0E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6818428" y="340178"/>
          <a:ext cx="4871357" cy="7251364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 2013 – 2022">
  <a:themeElements>
    <a:clrScheme name="Bleu chaud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33D8DC-18E1-466B-845C-1A0BE01ABF81}">
  <dimension ref="B1:N20"/>
  <sheetViews>
    <sheetView workbookViewId="0">
      <selection activeCell="F14" sqref="F14"/>
    </sheetView>
  </sheetViews>
  <sheetFormatPr baseColWidth="10" defaultRowHeight="15" x14ac:dyDescent="0.25"/>
  <cols>
    <col min="2" max="2" width="29" customWidth="1"/>
    <col min="3" max="14" width="15.7109375" style="1" customWidth="1"/>
  </cols>
  <sheetData>
    <row r="1" spans="2:14" ht="50.1" customHeight="1" x14ac:dyDescent="0.25"/>
    <row r="2" spans="2:14" ht="15.75" thickBot="1" x14ac:dyDescent="0.3"/>
    <row r="3" spans="2:14" s="12" customFormat="1" ht="25.5" customHeight="1" thickTop="1" thickBot="1" x14ac:dyDescent="0.3">
      <c r="C3" s="13" t="s">
        <v>0</v>
      </c>
      <c r="D3" s="14" t="s">
        <v>1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6</v>
      </c>
      <c r="J3" s="14" t="s">
        <v>7</v>
      </c>
      <c r="K3" s="14" t="s">
        <v>8</v>
      </c>
      <c r="L3" s="14" t="s">
        <v>9</v>
      </c>
      <c r="M3" s="14" t="s">
        <v>10</v>
      </c>
      <c r="N3" s="15" t="s">
        <v>11</v>
      </c>
    </row>
    <row r="4" spans="2:14" ht="25.5" customHeight="1" thickTop="1" x14ac:dyDescent="0.25">
      <c r="B4" s="16" t="s">
        <v>12</v>
      </c>
      <c r="C4" s="2">
        <f t="shared" ref="C4:N4" ca="1" si="0">RANDBETWEEN(150,650)</f>
        <v>233</v>
      </c>
      <c r="D4" s="3">
        <f t="shared" ca="1" si="0"/>
        <v>587</v>
      </c>
      <c r="E4" s="3">
        <f t="shared" ca="1" si="0"/>
        <v>292</v>
      </c>
      <c r="F4" s="3">
        <f t="shared" ca="1" si="0"/>
        <v>548</v>
      </c>
      <c r="G4" s="3">
        <f t="shared" ca="1" si="0"/>
        <v>175</v>
      </c>
      <c r="H4" s="3">
        <f t="shared" ca="1" si="0"/>
        <v>634</v>
      </c>
      <c r="I4" s="3">
        <f t="shared" ca="1" si="0"/>
        <v>528</v>
      </c>
      <c r="J4" s="3">
        <f t="shared" ca="1" si="0"/>
        <v>592</v>
      </c>
      <c r="K4" s="3">
        <f t="shared" ca="1" si="0"/>
        <v>319</v>
      </c>
      <c r="L4" s="3">
        <f t="shared" ca="1" si="0"/>
        <v>213</v>
      </c>
      <c r="M4" s="3">
        <f t="shared" ca="1" si="0"/>
        <v>366</v>
      </c>
      <c r="N4" s="4">
        <f t="shared" ca="1" si="0"/>
        <v>254</v>
      </c>
    </row>
    <row r="5" spans="2:14" ht="25.5" customHeight="1" x14ac:dyDescent="0.25">
      <c r="B5" s="27" t="s">
        <v>20</v>
      </c>
      <c r="C5" s="6">
        <f t="shared" ref="C5:N5" ca="1" si="1">RANDBETWEEN(10,100)</f>
        <v>100</v>
      </c>
      <c r="D5" s="7">
        <f t="shared" ca="1" si="1"/>
        <v>64</v>
      </c>
      <c r="E5" s="7">
        <f t="shared" ca="1" si="1"/>
        <v>16</v>
      </c>
      <c r="F5" s="7">
        <f t="shared" ca="1" si="1"/>
        <v>86</v>
      </c>
      <c r="G5" s="7">
        <f t="shared" ca="1" si="1"/>
        <v>69</v>
      </c>
      <c r="H5" s="7">
        <f t="shared" ca="1" si="1"/>
        <v>46</v>
      </c>
      <c r="I5" s="7">
        <f t="shared" ca="1" si="1"/>
        <v>44</v>
      </c>
      <c r="J5" s="7">
        <f t="shared" ca="1" si="1"/>
        <v>96</v>
      </c>
      <c r="K5" s="7">
        <f t="shared" ca="1" si="1"/>
        <v>56</v>
      </c>
      <c r="L5" s="7">
        <f t="shared" ca="1" si="1"/>
        <v>88</v>
      </c>
      <c r="M5" s="7">
        <f t="shared" ca="1" si="1"/>
        <v>46</v>
      </c>
      <c r="N5" s="8">
        <f t="shared" ca="1" si="1"/>
        <v>72</v>
      </c>
    </row>
    <row r="6" spans="2:14" ht="25.5" customHeight="1" thickBot="1" x14ac:dyDescent="0.3">
      <c r="B6" s="21" t="s">
        <v>21</v>
      </c>
      <c r="C6" s="9">
        <f t="shared" ref="C6:N6" ca="1" si="2">C5/$C$16</f>
        <v>0.22321428571428573</v>
      </c>
      <c r="D6" s="10">
        <f t="shared" ca="1" si="2"/>
        <v>0.14285714285714285</v>
      </c>
      <c r="E6" s="10">
        <f t="shared" ca="1" si="2"/>
        <v>3.5714285714285712E-2</v>
      </c>
      <c r="F6" s="10">
        <f t="shared" ca="1" si="2"/>
        <v>0.19196428571428573</v>
      </c>
      <c r="G6" s="10">
        <f t="shared" ca="1" si="2"/>
        <v>0.15401785714285715</v>
      </c>
      <c r="H6" s="10">
        <f t="shared" ca="1" si="2"/>
        <v>0.10267857142857142</v>
      </c>
      <c r="I6" s="10">
        <f t="shared" ca="1" si="2"/>
        <v>9.8214285714285712E-2</v>
      </c>
      <c r="J6" s="10">
        <f t="shared" ca="1" si="2"/>
        <v>0.21428571428571427</v>
      </c>
      <c r="K6" s="10">
        <f t="shared" ca="1" si="2"/>
        <v>0.125</v>
      </c>
      <c r="L6" s="10">
        <f t="shared" ca="1" si="2"/>
        <v>0.19642857142857142</v>
      </c>
      <c r="M6" s="10">
        <f t="shared" ca="1" si="2"/>
        <v>0.10267857142857142</v>
      </c>
      <c r="N6" s="11">
        <f t="shared" ca="1" si="2"/>
        <v>0.16071428571428573</v>
      </c>
    </row>
    <row r="7" spans="2:14" ht="9.9499999999999993" customHeight="1" thickTop="1" thickBot="1" x14ac:dyDescent="0.3">
      <c r="C7" s="5"/>
      <c r="D7" s="22"/>
      <c r="E7" s="5"/>
      <c r="F7" s="5"/>
      <c r="G7" s="5"/>
      <c r="H7" s="5"/>
      <c r="I7" s="5"/>
      <c r="J7" s="5"/>
      <c r="K7" s="5"/>
      <c r="L7" s="5"/>
      <c r="M7" s="5"/>
      <c r="N7" s="5"/>
    </row>
    <row r="8" spans="2:14" ht="25.5" customHeight="1" thickTop="1" x14ac:dyDescent="0.25">
      <c r="B8" s="59" t="s">
        <v>22</v>
      </c>
      <c r="C8" s="19" t="str">
        <f>'Tableau de bord'!E4</f>
        <v>Juin</v>
      </c>
      <c r="D8" s="22"/>
      <c r="E8" s="5"/>
      <c r="F8" s="5"/>
      <c r="G8" s="5"/>
      <c r="H8" s="5"/>
      <c r="I8" s="5"/>
      <c r="J8" s="5"/>
      <c r="K8" s="5"/>
      <c r="L8" s="5"/>
      <c r="M8" s="5"/>
      <c r="N8" s="5"/>
    </row>
    <row r="9" spans="2:14" ht="25.5" customHeight="1" thickBot="1" x14ac:dyDescent="0.3">
      <c r="B9" s="58" t="s">
        <v>34</v>
      </c>
      <c r="C9" s="20" t="str">
        <f>'Tableau de bord'!E6</f>
        <v>Décembre</v>
      </c>
      <c r="D9" s="22"/>
      <c r="E9" s="5"/>
      <c r="F9" s="5"/>
      <c r="G9" s="5"/>
      <c r="H9" s="5"/>
      <c r="I9" s="5"/>
      <c r="J9" s="5"/>
      <c r="K9" s="5"/>
      <c r="L9" s="5"/>
      <c r="M9" s="5"/>
      <c r="N9" s="5"/>
    </row>
    <row r="10" spans="2:14" ht="9.9499999999999993" customHeight="1" thickTop="1" thickBot="1" x14ac:dyDescent="0.3">
      <c r="C10" s="5"/>
      <c r="D10" s="22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2:14" ht="25.5" customHeight="1" thickTop="1" x14ac:dyDescent="0.25">
      <c r="B11" s="51" t="s">
        <v>24</v>
      </c>
      <c r="C11" s="30">
        <f ca="1">SUM(OFFSET(B4,0,MATCH(C8,C3:N3,0),1,MATCH(C9,C3:N3,0)-MATCH(C8,C3:N3,0)+1))</f>
        <v>2906</v>
      </c>
      <c r="D11" s="22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2:14" ht="25.5" customHeight="1" x14ac:dyDescent="0.25">
      <c r="B12" s="52" t="s">
        <v>19</v>
      </c>
      <c r="C12" s="17">
        <f ca="1">MAX(OFFSET(B4,0,MATCH(C8,C3:N3,0),1,MATCH(C9,C3:N3,0)-MATCH(C8,C3:N3,0)+1))</f>
        <v>634</v>
      </c>
      <c r="D12" s="1" t="str">
        <f ca="1">_xlfn.XLOOKUP(C12,C4:N4,C3:N3)</f>
        <v>Juin</v>
      </c>
      <c r="G12" s="5"/>
    </row>
    <row r="13" spans="2:14" ht="25.5" customHeight="1" x14ac:dyDescent="0.25">
      <c r="B13" s="52" t="s">
        <v>18</v>
      </c>
      <c r="C13" s="17">
        <f ca="1">MIN(OFFSET(B4,0,MATCH(C8,C3:N3,0),1,MATCH(C9,C3:N3,0)-MATCH(C8,C3:N3,0)+1))</f>
        <v>213</v>
      </c>
      <c r="D13" s="1" t="str">
        <f ca="1">_xlfn.XLOOKUP(C13,C4:N4,C3:N3)</f>
        <v>Octobre</v>
      </c>
      <c r="G13" s="5"/>
    </row>
    <row r="14" spans="2:14" ht="25.5" customHeight="1" x14ac:dyDescent="0.25">
      <c r="B14" s="52" t="s">
        <v>30</v>
      </c>
      <c r="C14" s="17">
        <f ca="1">AVERAGE(OFFSET(B4,0,MATCH(C8,C3:N3,0),1,MATCH(C9,C3:N3,0)-MATCH(C8,C3:N3,0)+1))</f>
        <v>415.14285714285717</v>
      </c>
    </row>
    <row r="15" spans="2:14" ht="25.5" customHeight="1" thickBot="1" x14ac:dyDescent="0.3">
      <c r="B15" s="53" t="s">
        <v>17</v>
      </c>
      <c r="C15" s="18">
        <f ca="1">C12-C13</f>
        <v>421</v>
      </c>
    </row>
    <row r="16" spans="2:14" ht="25.5" customHeight="1" thickTop="1" x14ac:dyDescent="0.25">
      <c r="B16" s="54" t="s">
        <v>16</v>
      </c>
      <c r="C16" s="23">
        <f ca="1">SUM(OFFSET(B5,0,MATCH(C8,C3:N3,0),1,MATCH(C9,C3:N3,0)-MATCH(C8,C3:N3,0)+1))</f>
        <v>448</v>
      </c>
    </row>
    <row r="17" spans="2:4" ht="25.5" customHeight="1" x14ac:dyDescent="0.25">
      <c r="B17" s="55" t="s">
        <v>15</v>
      </c>
      <c r="C17" s="24">
        <f ca="1">MAX(OFFSET(B5,0,MATCH(C8,C3:N3,0),1,MATCH(C9,C3:N3,0)-MATCH(C8,C3:N3,0)+1))</f>
        <v>96</v>
      </c>
      <c r="D17" s="1" t="str">
        <f ca="1">_xlfn.XLOOKUP(C17,C5:N5,C3:N3)</f>
        <v>Août</v>
      </c>
    </row>
    <row r="18" spans="2:4" ht="25.5" customHeight="1" x14ac:dyDescent="0.25">
      <c r="B18" s="56" t="s">
        <v>14</v>
      </c>
      <c r="C18" s="26">
        <f ca="1">AVERAGE(OFFSET(B5,0,MATCH(C8,C3:N3,0),1,MATCH(C9,C3:N3,0)-MATCH(C8,C3:N3,0)+1))</f>
        <v>64</v>
      </c>
    </row>
    <row r="19" spans="2:4" ht="25.5" customHeight="1" thickBot="1" x14ac:dyDescent="0.3">
      <c r="B19" s="57" t="s">
        <v>13</v>
      </c>
      <c r="C19" s="25">
        <f ca="1">MIN(OFFSET(B5,0,MATCH(C8,C3:N3,0),1,MATCH(C9,C3:N3,0)-MATCH(C8,C3:N3,0)+1))</f>
        <v>44</v>
      </c>
      <c r="D19" s="1" t="str">
        <f ca="1">_xlfn.XLOOKUP(C19,C5:N5,C3:N3)</f>
        <v>Juillet</v>
      </c>
    </row>
    <row r="20" spans="2:4" ht="15.75" thickTop="1" x14ac:dyDescent="0.25"/>
  </sheetData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561CE0-D6FE-4FE0-BBDF-A23044797DB5}">
  <dimension ref="B2:V39"/>
  <sheetViews>
    <sheetView showGridLines="0" tabSelected="1" topLeftCell="A2" zoomScaleNormal="100" workbookViewId="0">
      <selection activeCell="W3" sqref="W3"/>
    </sheetView>
  </sheetViews>
  <sheetFormatPr baseColWidth="10" defaultRowHeight="15" x14ac:dyDescent="0.25"/>
  <cols>
    <col min="1" max="2" width="3.7109375" customWidth="1"/>
    <col min="7" max="7" width="5.7109375" customWidth="1"/>
    <col min="8" max="8" width="15.7109375" customWidth="1"/>
    <col min="9" max="9" width="20.7109375" customWidth="1"/>
    <col min="10" max="10" width="3.7109375" customWidth="1"/>
    <col min="11" max="11" width="15.7109375" customWidth="1"/>
    <col min="12" max="12" width="20.7109375" customWidth="1"/>
    <col min="13" max="13" width="3.7109375" customWidth="1"/>
    <col min="14" max="14" width="15.7109375" customWidth="1"/>
    <col min="15" max="15" width="20.7109375" customWidth="1"/>
    <col min="16" max="16" width="3.7109375" customWidth="1"/>
    <col min="17" max="17" width="15.7109375" customWidth="1"/>
    <col min="18" max="18" width="21.140625" customWidth="1"/>
    <col min="19" max="19" width="3.7109375" customWidth="1"/>
    <col min="20" max="20" width="15.7109375" customWidth="1"/>
    <col min="21" max="21" width="20.7109375" customWidth="1"/>
    <col min="22" max="22" width="2.7109375" customWidth="1"/>
  </cols>
  <sheetData>
    <row r="2" spans="2:22" ht="50.1" customHeight="1" x14ac:dyDescent="0.25">
      <c r="B2" s="28"/>
      <c r="C2" s="32" t="s">
        <v>25</v>
      </c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28"/>
    </row>
    <row r="3" spans="2:22" ht="20.25" customHeight="1" thickBot="1" x14ac:dyDescent="0.3">
      <c r="B3" s="28"/>
      <c r="C3" s="28"/>
      <c r="D3" s="28"/>
      <c r="E3" s="28"/>
      <c r="F3" s="28"/>
      <c r="G3" s="28"/>
      <c r="H3" s="28"/>
      <c r="I3" s="28"/>
      <c r="J3" s="28"/>
      <c r="K3" s="28"/>
      <c r="L3" s="49" t="str">
        <f ca="1">BDD!D12</f>
        <v>Juin</v>
      </c>
      <c r="M3" s="28"/>
      <c r="N3" s="28"/>
      <c r="O3" s="28"/>
      <c r="P3" s="28"/>
      <c r="Q3" s="28"/>
      <c r="R3" s="49" t="str">
        <f ca="1">BDD!D13</f>
        <v>Octobre</v>
      </c>
      <c r="S3" s="28"/>
      <c r="T3" s="28"/>
      <c r="U3" s="28"/>
      <c r="V3" s="28"/>
    </row>
    <row r="4" spans="2:22" s="1" customFormat="1" ht="30" customHeight="1" thickTop="1" thickBot="1" x14ac:dyDescent="0.3">
      <c r="B4" s="29"/>
      <c r="C4" s="60" t="s">
        <v>22</v>
      </c>
      <c r="D4" s="61"/>
      <c r="E4" s="62" t="s">
        <v>5</v>
      </c>
      <c r="F4" s="63"/>
      <c r="G4" s="29"/>
      <c r="H4" s="35" t="s">
        <v>24</v>
      </c>
      <c r="I4" s="44">
        <f ca="1">BDD!C11</f>
        <v>2906</v>
      </c>
      <c r="J4" s="28"/>
      <c r="K4" s="36" t="s">
        <v>26</v>
      </c>
      <c r="L4" s="37">
        <f ca="1">BDD!C12</f>
        <v>634</v>
      </c>
      <c r="M4" s="28"/>
      <c r="N4" s="38" t="s">
        <v>29</v>
      </c>
      <c r="O4" s="39">
        <f ca="1">BDD!C14</f>
        <v>415.14285714285717</v>
      </c>
      <c r="P4" s="29"/>
      <c r="Q4" s="40" t="s">
        <v>27</v>
      </c>
      <c r="R4" s="41">
        <f ca="1">BDD!C13</f>
        <v>213</v>
      </c>
      <c r="S4" s="29"/>
      <c r="T4" s="42" t="s">
        <v>28</v>
      </c>
      <c r="U4" s="43">
        <f ca="1">BDD!C15</f>
        <v>421</v>
      </c>
      <c r="V4" s="29"/>
    </row>
    <row r="5" spans="2:22" ht="30" customHeight="1" thickTop="1" thickBot="1" x14ac:dyDescent="0.3">
      <c r="B5" s="28"/>
      <c r="C5" s="28"/>
      <c r="D5" s="28"/>
      <c r="E5" s="28"/>
      <c r="F5" s="28"/>
      <c r="G5" s="28"/>
      <c r="H5" s="34"/>
      <c r="I5" s="34"/>
      <c r="J5" s="34"/>
      <c r="K5" s="34"/>
      <c r="L5" s="50" t="str">
        <f ca="1">BDD!D17</f>
        <v>Août</v>
      </c>
      <c r="M5" s="34"/>
      <c r="N5" s="34"/>
      <c r="O5" s="34"/>
      <c r="P5" s="28"/>
      <c r="Q5" s="28"/>
      <c r="R5" s="64" t="str">
        <f ca="1">BDD!D19</f>
        <v>Juillet</v>
      </c>
      <c r="S5" s="28"/>
      <c r="T5" s="28"/>
      <c r="U5" s="28"/>
      <c r="V5" s="28"/>
    </row>
    <row r="6" spans="2:22" ht="30" customHeight="1" thickTop="1" thickBot="1" x14ac:dyDescent="0.3">
      <c r="B6" s="28"/>
      <c r="C6" s="60" t="s">
        <v>23</v>
      </c>
      <c r="D6" s="61"/>
      <c r="E6" s="62" t="s">
        <v>11</v>
      </c>
      <c r="F6" s="63"/>
      <c r="G6" s="28"/>
      <c r="H6" s="35" t="s">
        <v>16</v>
      </c>
      <c r="I6" s="45">
        <f ca="1">BDD!C16</f>
        <v>448</v>
      </c>
      <c r="J6" s="33"/>
      <c r="K6" s="36" t="s">
        <v>31</v>
      </c>
      <c r="L6" s="46">
        <f ca="1">BDD!C17</f>
        <v>96</v>
      </c>
      <c r="M6" s="28"/>
      <c r="N6" s="38" t="s">
        <v>32</v>
      </c>
      <c r="O6" s="47">
        <f ca="1">BDD!C18</f>
        <v>64</v>
      </c>
      <c r="P6" s="28"/>
      <c r="Q6" s="40" t="s">
        <v>33</v>
      </c>
      <c r="R6" s="48">
        <f ca="1">BDD!C19</f>
        <v>44</v>
      </c>
      <c r="S6" s="28"/>
      <c r="T6" s="28"/>
      <c r="U6" s="28"/>
      <c r="V6" s="28"/>
    </row>
    <row r="7" spans="2:22" ht="15.75" thickTop="1" x14ac:dyDescent="0.25"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</row>
    <row r="8" spans="2:22" x14ac:dyDescent="0.25"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</row>
    <row r="9" spans="2:22" x14ac:dyDescent="0.25"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</row>
    <row r="10" spans="2:22" x14ac:dyDescent="0.25"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</row>
    <row r="11" spans="2:22" x14ac:dyDescent="0.25"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</row>
    <row r="12" spans="2:22" x14ac:dyDescent="0.25"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</row>
    <row r="13" spans="2:22" x14ac:dyDescent="0.25"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</row>
    <row r="14" spans="2:22" x14ac:dyDescent="0.25"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</row>
    <row r="15" spans="2:22" x14ac:dyDescent="0.25"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</row>
    <row r="16" spans="2:22" x14ac:dyDescent="0.25"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</row>
    <row r="17" spans="2:22" x14ac:dyDescent="0.25"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</row>
    <row r="18" spans="2:22" x14ac:dyDescent="0.25"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</row>
    <row r="19" spans="2:22" x14ac:dyDescent="0.25"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</row>
    <row r="20" spans="2:22" x14ac:dyDescent="0.25"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</row>
    <row r="21" spans="2:22" x14ac:dyDescent="0.25"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</row>
    <row r="22" spans="2:22" x14ac:dyDescent="0.25"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</row>
    <row r="23" spans="2:22" x14ac:dyDescent="0.25"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</row>
    <row r="24" spans="2:22" x14ac:dyDescent="0.25"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</row>
    <row r="25" spans="2:22" x14ac:dyDescent="0.25"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</row>
    <row r="26" spans="2:22" x14ac:dyDescent="0.25"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</row>
    <row r="27" spans="2:22" x14ac:dyDescent="0.25"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</row>
    <row r="28" spans="2:22" x14ac:dyDescent="0.25"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</row>
    <row r="29" spans="2:22" x14ac:dyDescent="0.25"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</row>
    <row r="30" spans="2:22" x14ac:dyDescent="0.25"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</row>
    <row r="31" spans="2:22" x14ac:dyDescent="0.25"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</row>
    <row r="32" spans="2:22" x14ac:dyDescent="0.25"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</row>
    <row r="33" spans="2:22" x14ac:dyDescent="0.25"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</row>
    <row r="34" spans="2:22" x14ac:dyDescent="0.25"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</row>
    <row r="39" spans="2:22" ht="15.75" x14ac:dyDescent="0.25">
      <c r="I39" s="12"/>
    </row>
  </sheetData>
  <mergeCells count="4">
    <mergeCell ref="C4:D4"/>
    <mergeCell ref="E4:F4"/>
    <mergeCell ref="C6:D6"/>
    <mergeCell ref="E6:F6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EC97FA3-6DE7-41E5-9653-334BF475CAFB}">
          <x14:formula1>
            <xm:f>BDD!$C$3:$N$3</xm:f>
          </x14:formula1>
          <xm:sqref>E4:F4 E6:F6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Tableau de 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Da Silva</dc:creator>
  <cp:lastModifiedBy>Victor Da Silva</cp:lastModifiedBy>
  <dcterms:created xsi:type="dcterms:W3CDTF">2020-10-06T09:25:27Z</dcterms:created>
  <dcterms:modified xsi:type="dcterms:W3CDTF">2026-10-07T13:05:02Z</dcterms:modified>
</cp:coreProperties>
</file>