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slicers/slicer2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8D06B7B9-14D3-4563-B84E-3D2C3DE9D9D6}" xr6:coauthVersionLast="47" xr6:coauthVersionMax="47" xr10:uidLastSave="{00000000-0000-0000-0000-000000000000}"/>
  <bookViews>
    <workbookView xWindow="-120" yWindow="-120" windowWidth="29040" windowHeight="15840" activeTab="2" xr2:uid="{BF9EED15-7914-4A3B-AA98-584818B9467D}"/>
  </bookViews>
  <sheets>
    <sheet name="30.09" sheetId="6" r:id="rId1"/>
    <sheet name="Suivi complet" sheetId="5" r:id="rId2"/>
    <sheet name="Histo" sheetId="8" r:id="rId3"/>
  </sheets>
  <definedNames>
    <definedName name="ACTEURS">#REF!</definedName>
    <definedName name="DateDébut" localSheetId="0">'30.09'!$Y$4</definedName>
    <definedName name="DateDébut">#REF!</definedName>
    <definedName name="DébutSemaine" localSheetId="0">'30.09'!#REF!</definedName>
    <definedName name="DébutSemaine">#REF!</definedName>
    <definedName name="DonnéesExternes_1" localSheetId="2" hidden="1">Histo!$B$20:$H$22</definedName>
    <definedName name="Filtre">Histo!$F$18</definedName>
    <definedName name="Historique" localSheetId="2">Histo!#REF!</definedName>
    <definedName name="Historique" localSheetId="1">'Suivi complet'!$B$4:$H$11</definedName>
    <definedName name="Historique">#REF!</definedName>
    <definedName name="Segment_Catégorie_de_tâche">#N/A</definedName>
    <definedName name="Segment_Jour">#N/A</definedName>
    <definedName name="Segment_Réalisé">#N/A</definedName>
    <definedName name="Segment_Thème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" l="1" a="1"/>
  <c r="H5" i="5" s="1"/>
  <c r="H6" i="5" a="1"/>
  <c r="H6" i="5"/>
  <c r="H7" i="5" a="1"/>
  <c r="H7" i="5"/>
  <c r="H8" i="5" a="1"/>
  <c r="H8" i="5" s="1"/>
  <c r="H9" i="5" a="1"/>
  <c r="H9" i="5" s="1"/>
  <c r="H10" i="5" a="1"/>
  <c r="H10" i="5"/>
  <c r="H11" i="5" a="1"/>
  <c r="H11" i="5"/>
  <c r="G5" i="5" a="1"/>
  <c r="G5" i="5" s="1"/>
  <c r="G6" i="5" a="1"/>
  <c r="G6" i="5" s="1"/>
  <c r="G7" i="5" a="1"/>
  <c r="G7" i="5" s="1"/>
  <c r="G8" i="5" a="1"/>
  <c r="G8" i="5" s="1"/>
  <c r="G9" i="5" a="1"/>
  <c r="G9" i="5" s="1"/>
  <c r="G10" i="5" a="1"/>
  <c r="G10" i="5" s="1"/>
  <c r="G11" i="5" a="1"/>
  <c r="G11" i="5" s="1"/>
  <c r="F5" i="5" a="1"/>
  <c r="F5" i="5" s="1"/>
  <c r="F6" i="5" a="1"/>
  <c r="F6" i="5"/>
  <c r="F7" i="5" a="1"/>
  <c r="F7" i="5"/>
  <c r="F8" i="5" a="1"/>
  <c r="F8" i="5" s="1"/>
  <c r="F9" i="5" a="1"/>
  <c r="F9" i="5" s="1"/>
  <c r="F10" i="5" a="1"/>
  <c r="F10" i="5" s="1"/>
  <c r="F11" i="5" a="1"/>
  <c r="F11" i="5" s="1"/>
  <c r="E5" i="5" a="1"/>
  <c r="E5" i="5" s="1"/>
  <c r="E6" i="5" a="1"/>
  <c r="E6" i="5"/>
  <c r="E7" i="5" a="1"/>
  <c r="E7" i="5"/>
  <c r="E8" i="5" a="1"/>
  <c r="E8" i="5" s="1"/>
  <c r="E9" i="5" a="1"/>
  <c r="E9" i="5" s="1"/>
  <c r="E10" i="5" a="1"/>
  <c r="E10" i="5" s="1"/>
  <c r="E11" i="5" a="1"/>
  <c r="E11" i="5" s="1"/>
  <c r="D5" i="5" a="1"/>
  <c r="D5" i="5"/>
  <c r="D6" i="5" a="1"/>
  <c r="D6" i="5"/>
  <c r="D7" i="5" a="1"/>
  <c r="D7" i="5"/>
  <c r="D8" i="5" a="1"/>
  <c r="D8" i="5" s="1"/>
  <c r="D9" i="5" a="1"/>
  <c r="D9" i="5" s="1"/>
  <c r="D10" i="5" a="1"/>
  <c r="D10" i="5" s="1"/>
  <c r="D11" i="5" a="1"/>
  <c r="D11" i="5" s="1"/>
  <c r="C5" i="5" a="1"/>
  <c r="C5" i="5" s="1"/>
  <c r="C6" i="5" a="1"/>
  <c r="C6" i="5"/>
  <c r="C7" i="5" a="1"/>
  <c r="C7" i="5"/>
  <c r="C8" i="5" a="1"/>
  <c r="C8" i="5" s="1"/>
  <c r="C9" i="5" a="1"/>
  <c r="C9" i="5" s="1"/>
  <c r="C10" i="5" a="1"/>
  <c r="C10" i="5" s="1"/>
  <c r="C11" i="5" a="1"/>
  <c r="C11" i="5" s="1"/>
  <c r="B5" i="5" a="1"/>
  <c r="B5" i="5" s="1"/>
  <c r="B6" i="5" a="1"/>
  <c r="B6" i="5"/>
  <c r="B7" i="5" a="1"/>
  <c r="B7" i="5"/>
  <c r="B8" i="5" a="1"/>
  <c r="B8" i="5" s="1"/>
  <c r="B9" i="5" a="1"/>
  <c r="B9" i="5" s="1"/>
  <c r="B10" i="5" a="1"/>
  <c r="B10" i="5" s="1"/>
  <c r="B11" i="5" a="1"/>
  <c r="B11" i="5" s="1"/>
  <c r="E36" i="6" l="1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H4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FBAA0D-01B1-4BE4-826F-1AF1A439655F}" keepAlive="1" name="Requête - Filtre" description="Connexion à la requête « Filtre » dans le classeur." type="5" refreshedVersion="0" background="1">
    <dbPr connection="Provider=Microsoft.Mashup.OleDb.1;Data Source=$Workbook$;Location=Filtre;Extended Properties=&quot;&quot;" command="SELECT * FROM [Filtre]"/>
  </connection>
  <connection id="2" xr16:uid="{446003C2-25CA-4086-A09A-667BCFAF2028}" keepAlive="1" name="Requête - Tdétails" description="Connexion à la requête « Tdétails » dans le classeur." type="5" refreshedVersion="8" background="1" saveData="1">
    <dbPr connection="Provider=Microsoft.Mashup.OleDb.1;Data Source=$Workbook$;Location=Tdétails;Extended Properties=&quot;&quot;" command="SELECT * FROM [Tdétail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<sst xmlns="http://schemas.openxmlformats.org/spreadsheetml/2006/main" count="160" uniqueCount="74">
  <si>
    <t>Acteurs</t>
  </si>
  <si>
    <t>TÂCHES</t>
  </si>
  <si>
    <t>Date de début</t>
  </si>
  <si>
    <t>Date de fin</t>
  </si>
  <si>
    <t>Etat</t>
  </si>
  <si>
    <t>Échéance</t>
  </si>
  <si>
    <t>Projet 2</t>
  </si>
  <si>
    <t>Année</t>
  </si>
  <si>
    <t>Planning hebdomadaire</t>
  </si>
  <si>
    <t xml:space="preserve">Semaine du </t>
  </si>
  <si>
    <t>Objectifs hebdomadaires</t>
  </si>
  <si>
    <t>Projet</t>
  </si>
  <si>
    <t>Jour</t>
  </si>
  <si>
    <t>Numéro de tâche du projet</t>
  </si>
  <si>
    <t>Catégorie tâche</t>
  </si>
  <si>
    <t>Tâches</t>
  </si>
  <si>
    <t>Durée</t>
  </si>
  <si>
    <t>U/I</t>
  </si>
  <si>
    <t>Documents annexes</t>
  </si>
  <si>
    <t>Projet 1</t>
  </si>
  <si>
    <t>MERCREDI</t>
  </si>
  <si>
    <t>3.NS</t>
  </si>
  <si>
    <t>Tache 1</t>
  </si>
  <si>
    <t>⭐⭐⭐⭐⭐</t>
  </si>
  <si>
    <t>1.H+K</t>
  </si>
  <si>
    <t>Tache 2</t>
  </si>
  <si>
    <t>⭐⭐⭐⭐</t>
  </si>
  <si>
    <t>Projet 3</t>
  </si>
  <si>
    <t>Tache 3</t>
  </si>
  <si>
    <t>Tache 4</t>
  </si>
  <si>
    <t>Projet 5</t>
  </si>
  <si>
    <t>JEUDI</t>
  </si>
  <si>
    <t>2.K</t>
  </si>
  <si>
    <t>Tache 5</t>
  </si>
  <si>
    <t>⭐⭐⭐</t>
  </si>
  <si>
    <t>Projet 6</t>
  </si>
  <si>
    <t>Tache 6</t>
  </si>
  <si>
    <t>Projet 7</t>
  </si>
  <si>
    <t>Tache 7</t>
  </si>
  <si>
    <t>Tache 8</t>
  </si>
  <si>
    <t>Projet 9</t>
  </si>
  <si>
    <t>Tache 9</t>
  </si>
  <si>
    <t>Projet 10</t>
  </si>
  <si>
    <t>Tache 10</t>
  </si>
  <si>
    <t>Projet 11</t>
  </si>
  <si>
    <t>Tache 11</t>
  </si>
  <si>
    <t>Projet 12</t>
  </si>
  <si>
    <t>Tache 12</t>
  </si>
  <si>
    <t>Tache 13</t>
  </si>
  <si>
    <t>Projet 14</t>
  </si>
  <si>
    <t>Tache 14</t>
  </si>
  <si>
    <t>Projet 15</t>
  </si>
  <si>
    <t>Tache 15</t>
  </si>
  <si>
    <t>⭐⭐</t>
  </si>
  <si>
    <t>Tache 16</t>
  </si>
  <si>
    <t>Projet 17</t>
  </si>
  <si>
    <t>Tache 17</t>
  </si>
  <si>
    <t>Tache 18</t>
  </si>
  <si>
    <t>Projet 19</t>
  </si>
  <si>
    <t>Tache 19</t>
  </si>
  <si>
    <t>Projet 20</t>
  </si>
  <si>
    <t>Tache 20</t>
  </si>
  <si>
    <t>⭐</t>
  </si>
  <si>
    <t>Projet 21</t>
  </si>
  <si>
    <t>Tache 21</t>
  </si>
  <si>
    <t>Projet 22</t>
  </si>
  <si>
    <t>Tache 22</t>
  </si>
  <si>
    <t>Catégorie de tâche</t>
  </si>
  <si>
    <t>⚪</t>
  </si>
  <si>
    <t>🟡</t>
  </si>
  <si>
    <t>Version PowerQuery</t>
  </si>
  <si>
    <t>Filtre</t>
  </si>
  <si>
    <t>Au changement du filtre : clic droit sur le tableau vert puis "Actualiser tout".</t>
  </si>
  <si>
    <t>Requête dans onglet Données, "Requêtes et connexions".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</si>
</sst>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2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0"/>
      <name val="Marianne"/>
    </font>
    <font>
      <sz val="8"/>
      <name val="Marianne Light"/>
    </font>
    <font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4"/>
      <scheme val="minor"/>
    </font>
    <font>
      <sz val="12"/>
      <color theme="1" tint="0.24994659260841701"/>
      <name val="Calibri"/>
      <family val="4"/>
      <scheme val="minor"/>
    </font>
    <font>
      <sz val="20"/>
      <color theme="1" tint="0.24994659260841701"/>
      <name val="Calibri Light"/>
      <family val="2"/>
      <scheme val="major"/>
    </font>
    <font>
      <sz val="20"/>
      <color theme="0"/>
      <name val="Calibri Light"/>
      <family val="2"/>
      <scheme val="major"/>
    </font>
    <font>
      <b/>
      <sz val="22"/>
      <color theme="0"/>
      <name val="Calibri Light"/>
      <family val="2"/>
      <scheme val="major"/>
    </font>
    <font>
      <b/>
      <sz val="12"/>
      <color rgb="FF002060"/>
      <name val="Calibri"/>
      <family val="2"/>
      <scheme val="minor"/>
    </font>
    <font>
      <sz val="16"/>
      <color theme="1" tint="0.24994659260841701"/>
      <name val="Calibri"/>
      <family val="4"/>
      <scheme val="minor"/>
    </font>
    <font>
      <u/>
      <sz val="12"/>
      <color theme="1" tint="0.24994659260841701"/>
      <name val="Calibri"/>
      <family val="4"/>
      <scheme val="minor"/>
    </font>
    <font>
      <sz val="12"/>
      <color theme="1" tint="0.24994659260841701"/>
      <name val="Calibri Light"/>
      <family val="2"/>
      <scheme val="major"/>
    </font>
    <font>
      <b/>
      <sz val="12"/>
      <color theme="1" tint="0.24994659260841701"/>
      <name val="Calibri Light"/>
      <family val="2"/>
      <scheme val="major"/>
    </font>
    <font>
      <sz val="12"/>
      <color theme="0"/>
      <name val="Calibri Light"/>
      <family val="2"/>
      <scheme val="major"/>
    </font>
    <font>
      <sz val="12"/>
      <color theme="1" tint="0.24994659260841701"/>
      <name val="Calibri"/>
      <family val="2"/>
      <scheme val="minor"/>
    </font>
    <font>
      <sz val="10"/>
      <color rgb="FF002060"/>
      <name val="Marianne"/>
    </font>
    <font>
      <sz val="10"/>
      <color theme="1" tint="0.24994659260841701"/>
      <name val="Marianne"/>
    </font>
    <font>
      <b/>
      <sz val="10"/>
      <color theme="1" tint="0.24994659260841701"/>
      <name val="Marianne"/>
    </font>
    <font>
      <sz val="11"/>
      <color theme="4" tint="-0.249977111117893"/>
      <name val="Calibri"/>
      <family val="2"/>
      <scheme val="minor"/>
    </font>
    <font>
      <sz val="12"/>
      <color rgb="FF34373A"/>
      <name val="Courier New"/>
      <family val="3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medium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/>
  </cellStyleXfs>
  <cellXfs count="77">
    <xf numFmtId="0" fontId="0" fillId="0" borderId="0" xfId="0"/>
    <xf numFmtId="0" fontId="0" fillId="2" borderId="0" xfId="0" applyFill="1"/>
    <xf numFmtId="0" fontId="2" fillId="0" borderId="0" xfId="0" applyFont="1"/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left" vertical="center"/>
    </xf>
    <xf numFmtId="0" fontId="5" fillId="0" borderId="0" xfId="2" applyFont="1" applyAlignment="1" applyProtection="1">
      <alignment vertical="center"/>
      <protection locked="0"/>
    </xf>
    <xf numFmtId="14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4" fillId="0" borderId="0" xfId="2"/>
    <xf numFmtId="0" fontId="7" fillId="4" borderId="0" xfId="2" applyFont="1" applyFill="1"/>
    <xf numFmtId="0" fontId="7" fillId="4" borderId="0" xfId="2" applyFont="1" applyFill="1" applyAlignment="1">
      <alignment horizontal="center"/>
    </xf>
    <xf numFmtId="0" fontId="7" fillId="2" borderId="0" xfId="2" applyFont="1" applyFill="1" applyAlignment="1" applyProtection="1">
      <alignment vertical="center"/>
      <protection locked="0"/>
    </xf>
    <xf numFmtId="0" fontId="8" fillId="2" borderId="0" xfId="2" applyFont="1" applyFill="1" applyAlignment="1">
      <alignment vertical="center"/>
    </xf>
    <xf numFmtId="0" fontId="7" fillId="2" borderId="0" xfId="2" applyFont="1" applyFill="1"/>
    <xf numFmtId="0" fontId="7" fillId="0" borderId="0" xfId="2" applyFont="1"/>
    <xf numFmtId="0" fontId="7" fillId="0" borderId="0" xfId="2" applyFont="1" applyProtection="1">
      <protection locked="0"/>
    </xf>
    <xf numFmtId="0" fontId="7" fillId="0" borderId="0" xfId="2" applyFont="1" applyAlignment="1" applyProtection="1">
      <alignment vertical="center"/>
      <protection locked="0"/>
    </xf>
    <xf numFmtId="0" fontId="9" fillId="4" borderId="0" xfId="2" applyFont="1" applyFill="1" applyAlignment="1">
      <alignment vertical="center"/>
    </xf>
    <xf numFmtId="0" fontId="9" fillId="2" borderId="0" xfId="2" applyFont="1" applyFill="1" applyAlignment="1">
      <alignment vertical="center"/>
    </xf>
    <xf numFmtId="0" fontId="5" fillId="4" borderId="0" xfId="2" applyFont="1" applyFill="1" applyAlignment="1">
      <alignment vertical="center"/>
    </xf>
    <xf numFmtId="0" fontId="10" fillId="4" borderId="0" xfId="2" applyFont="1" applyFill="1" applyAlignment="1">
      <alignment horizontal="center" vertical="center"/>
    </xf>
    <xf numFmtId="14" fontId="11" fillId="4" borderId="0" xfId="2" applyNumberFormat="1" applyFont="1" applyFill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4" fillId="2" borderId="0" xfId="2" applyFill="1"/>
    <xf numFmtId="0" fontId="6" fillId="0" borderId="0" xfId="2" applyFont="1" applyAlignment="1">
      <alignment vertical="center"/>
    </xf>
    <xf numFmtId="0" fontId="6" fillId="4" borderId="0" xfId="2" applyFont="1" applyFill="1" applyAlignment="1">
      <alignment vertical="center"/>
    </xf>
    <xf numFmtId="0" fontId="15" fillId="6" borderId="1" xfId="2" applyFont="1" applyFill="1" applyBorder="1" applyAlignment="1">
      <alignment horizontal="center" vertical="center"/>
    </xf>
    <xf numFmtId="0" fontId="16" fillId="2" borderId="0" xfId="2" applyFont="1" applyFill="1"/>
    <xf numFmtId="0" fontId="16" fillId="0" borderId="0" xfId="2" applyFont="1"/>
    <xf numFmtId="0" fontId="6" fillId="0" borderId="0" xfId="2" applyFont="1" applyAlignment="1" applyProtection="1">
      <alignment vertical="center"/>
      <protection locked="0"/>
    </xf>
    <xf numFmtId="0" fontId="4" fillId="4" borderId="0" xfId="2" applyFill="1"/>
    <xf numFmtId="0" fontId="6" fillId="2" borderId="2" xfId="2" applyFont="1" applyFill="1" applyBorder="1" applyAlignment="1" applyProtection="1">
      <alignment wrapText="1"/>
      <protection locked="0"/>
    </xf>
    <xf numFmtId="0" fontId="12" fillId="2" borderId="0" xfId="2" applyFont="1" applyFill="1" applyAlignment="1" applyProtection="1">
      <alignment horizontal="center"/>
      <protection locked="0"/>
    </xf>
    <xf numFmtId="0" fontId="5" fillId="0" borderId="0" xfId="2" applyFont="1" applyProtection="1">
      <protection locked="0"/>
    </xf>
    <xf numFmtId="0" fontId="6" fillId="2" borderId="3" xfId="2" applyFont="1" applyFill="1" applyBorder="1" applyAlignment="1" applyProtection="1">
      <alignment vertical="center"/>
      <protection locked="0"/>
    </xf>
    <xf numFmtId="0" fontId="12" fillId="2" borderId="0" xfId="2" applyFont="1" applyFill="1" applyAlignment="1" applyProtection="1">
      <alignment horizontal="center" vertical="center"/>
      <protection locked="0"/>
    </xf>
    <xf numFmtId="0" fontId="6" fillId="2" borderId="4" xfId="2" applyFont="1" applyFill="1" applyBorder="1" applyAlignment="1" applyProtection="1">
      <alignment vertical="center"/>
      <protection locked="0"/>
    </xf>
    <xf numFmtId="0" fontId="17" fillId="3" borderId="0" xfId="2" applyFont="1" applyFill="1" applyAlignment="1">
      <alignment vertical="center"/>
    </xf>
    <xf numFmtId="0" fontId="17" fillId="3" borderId="0" xfId="2" applyFont="1" applyFill="1" applyAlignment="1">
      <alignment horizontal="center" vertical="center"/>
    </xf>
    <xf numFmtId="0" fontId="17" fillId="3" borderId="0" xfId="2" applyFont="1" applyFill="1" applyAlignment="1">
      <alignment horizontal="center" vertical="center" wrapText="1"/>
    </xf>
    <xf numFmtId="0" fontId="18" fillId="4" borderId="0" xfId="2" applyFont="1" applyFill="1" applyAlignment="1">
      <alignment vertical="center"/>
    </xf>
    <xf numFmtId="0" fontId="18" fillId="4" borderId="0" xfId="2" applyFont="1" applyFill="1" applyAlignment="1">
      <alignment horizontal="center" vertical="center"/>
    </xf>
    <xf numFmtId="0" fontId="19" fillId="4" borderId="0" xfId="2" applyFont="1" applyFill="1" applyAlignment="1">
      <alignment horizontal="center" vertical="center"/>
    </xf>
    <xf numFmtId="0" fontId="18" fillId="4" borderId="0" xfId="2" applyFont="1" applyFill="1" applyAlignment="1">
      <alignment vertical="center" wrapText="1"/>
    </xf>
    <xf numFmtId="164" fontId="18" fillId="4" borderId="0" xfId="2" applyNumberFormat="1" applyFont="1" applyFill="1" applyAlignment="1">
      <alignment horizontal="center" vertical="center"/>
    </xf>
    <xf numFmtId="14" fontId="18" fillId="4" borderId="0" xfId="2" applyNumberFormat="1" applyFont="1" applyFill="1" applyAlignment="1">
      <alignment vertical="center"/>
    </xf>
    <xf numFmtId="0" fontId="18" fillId="4" borderId="0" xfId="1" applyFont="1" applyFill="1" applyAlignment="1" applyProtection="1">
      <alignment vertical="center" wrapText="1"/>
    </xf>
    <xf numFmtId="164" fontId="18" fillId="4" borderId="0" xfId="2" applyNumberFormat="1" applyFont="1" applyFill="1" applyAlignment="1">
      <alignment vertical="center"/>
    </xf>
    <xf numFmtId="14" fontId="18" fillId="4" borderId="0" xfId="2" applyNumberFormat="1" applyFont="1" applyFill="1" applyAlignment="1">
      <alignment horizontal="center" vertical="center"/>
    </xf>
    <xf numFmtId="14" fontId="6" fillId="2" borderId="0" xfId="2" applyNumberFormat="1" applyFont="1" applyFill="1" applyAlignment="1">
      <alignment horizontal="center" vertical="center"/>
    </xf>
    <xf numFmtId="164" fontId="18" fillId="4" borderId="0" xfId="2" applyNumberFormat="1" applyFont="1" applyFill="1" applyAlignment="1">
      <alignment horizontal="center" vertical="center" wrapText="1"/>
    </xf>
    <xf numFmtId="0" fontId="18" fillId="4" borderId="0" xfId="2" applyFont="1" applyFill="1" applyAlignment="1">
      <alignment horizontal="left" vertical="center" wrapText="1"/>
    </xf>
    <xf numFmtId="14" fontId="18" fillId="4" borderId="0" xfId="2" applyNumberFormat="1" applyFont="1" applyFill="1" applyAlignment="1">
      <alignment horizontal="right" vertical="center" wrapText="1"/>
    </xf>
    <xf numFmtId="0" fontId="4" fillId="0" borderId="0" xfId="2" applyProtection="1"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5" fillId="2" borderId="0" xfId="2" applyFont="1" applyFill="1" applyAlignment="1" applyProtection="1">
      <alignment vertical="center"/>
      <protection locked="0"/>
    </xf>
    <xf numFmtId="0" fontId="6" fillId="4" borderId="0" xfId="2" applyFont="1" applyFill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20" fillId="2" borderId="0" xfId="0" applyFont="1" applyFill="1"/>
    <xf numFmtId="0" fontId="21" fillId="0" borderId="0" xfId="0" applyFont="1"/>
    <xf numFmtId="0" fontId="2" fillId="7" borderId="0" xfId="0" applyFont="1" applyFill="1"/>
    <xf numFmtId="0" fontId="2" fillId="7" borderId="0" xfId="0" applyFont="1" applyFill="1" applyAlignment="1">
      <alignment horizontal="center"/>
    </xf>
    <xf numFmtId="0" fontId="0" fillId="2" borderId="0" xfId="0" quotePrefix="1" applyFill="1"/>
    <xf numFmtId="0" fontId="0" fillId="0" borderId="0" xfId="0" pivotButton="1"/>
    <xf numFmtId="14" fontId="0" fillId="0" borderId="0" xfId="0" applyNumberFormat="1"/>
    <xf numFmtId="21" fontId="0" fillId="0" borderId="0" xfId="0" applyNumberFormat="1"/>
    <xf numFmtId="0" fontId="7" fillId="0" borderId="0" xfId="2" applyFont="1" applyAlignment="1" applyProtection="1">
      <alignment horizontal="center"/>
      <protection locked="0"/>
    </xf>
    <xf numFmtId="0" fontId="9" fillId="5" borderId="0" xfId="2" applyFont="1" applyFill="1" applyAlignment="1">
      <alignment horizontal="center" vertical="center" wrapText="1"/>
    </xf>
    <xf numFmtId="0" fontId="13" fillId="2" borderId="0" xfId="2" applyFont="1" applyFill="1" applyAlignment="1">
      <alignment horizontal="right" vertical="center"/>
    </xf>
    <xf numFmtId="14" fontId="14" fillId="2" borderId="0" xfId="2" applyNumberFormat="1" applyFont="1" applyFill="1" applyAlignment="1" applyProtection="1">
      <alignment horizontal="left" vertical="center" indent="1"/>
      <protection locked="0"/>
    </xf>
    <xf numFmtId="0" fontId="0" fillId="8" borderId="6" xfId="0" applyFill="1" applyBorder="1" applyAlignment="1">
      <alignment horizontal="right"/>
    </xf>
    <xf numFmtId="0" fontId="0" fillId="8" borderId="5" xfId="0" applyFill="1" applyBorder="1" applyAlignment="1">
      <alignment horizontal="center"/>
    </xf>
    <xf numFmtId="0" fontId="22" fillId="2" borderId="0" xfId="0" applyFont="1" applyFill="1"/>
  </cellXfs>
  <cellStyles count="3">
    <cellStyle name="Lien hypertexte" xfId="1" builtinId="8"/>
    <cellStyle name="Normal" xfId="0" builtinId="0"/>
    <cellStyle name="Normal 2" xfId="2" xr:uid="{1A755DE7-98C5-4161-9B7C-D5EE123EB9E2}"/>
  </cellStyles>
  <dxfs count="31"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color rgb="FFF4800C"/>
      </font>
    </dxf>
    <dxf>
      <font>
        <b/>
        <i val="0"/>
        <color rgb="FF00B050"/>
      </font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64" formatCode="[$-F400]h:mm:ss\ AM/PM"/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002060"/>
        <name val="Marianne"/>
        <scheme val="none"/>
      </font>
      <fill>
        <patternFill patternType="solid">
          <fgColor indexed="64"/>
          <bgColor theme="3" tint="0.79998168889431442"/>
        </patternFill>
      </fill>
      <alignment vertical="center" textRotation="0" indent="0" justifyLastLine="0" shrinkToFit="0" readingOrder="0"/>
      <protection locked="1" hidden="0"/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Style de tableau 1" pivot="0" count="2" xr9:uid="{825565D1-973E-4E79-A2A8-5DCCF848FBC6}">
      <tableStyleElement type="headerRow" dxfId="30"/>
      <tableStyleElement type="secondRowStripe" dxfId="29"/>
    </tableStyle>
  </tableStyles>
  <colors>
    <mruColors>
      <color rgb="FFCCD4DE"/>
      <color rgb="FF6B82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tyles" Target="styles.xml"/><Relationship Id="rId5" Type="http://schemas.microsoft.com/office/2007/relationships/slicerCache" Target="slicerCaches/slicerCache1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2133599</xdr:colOff>
      <xdr:row>1</xdr:row>
      <xdr:rowOff>310558</xdr:rowOff>
    </xdr:from>
    <xdr:to>
      <xdr:col>3</xdr:col>
      <xdr:colOff>230474</xdr:colOff>
      <xdr:row>2</xdr:row>
      <xdr:rowOff>455338</xdr:rowOff>
    </xdr:to>
    <xdr:sp macro="" textlink="">
      <xdr:nvSpPr>
        <xdr:cNvPr id="2" name="Ruban : Incliné vers le haut 36" descr="En-tête de section (Objet forme)">
          <a:extLst>
            <a:ext uri="{FF2B5EF4-FFF2-40B4-BE49-F238E27FC236}">
              <a16:creationId xmlns:a16="http://schemas.microsoft.com/office/drawing/2014/main" id="{969D27FB-597A-427E-89D8-99365D4AB579}"/>
            </a:ext>
            <a:ext uri="{147F2762-F138-4A5C-976F-8EAC2B608ADB}">
              <a16:predDERef xmlns:a16="http://schemas.microsoft.com/office/drawing/2014/main" pred="{8CE34F4C-40D5-4D87-96AB-95B451001771}"/>
            </a:ext>
          </a:extLst>
        </xdr:cNvPr>
        <xdr:cNvSpPr/>
      </xdr:nvSpPr>
      <xdr:spPr>
        <a:xfrm>
          <a:off x="1819274" y="539158"/>
          <a:ext cx="1764000" cy="459105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 rtl="0"/>
          <a:endParaRPr lang="en-001" sz="20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1109383</xdr:colOff>
      <xdr:row>1</xdr:row>
      <xdr:rowOff>310557</xdr:rowOff>
    </xdr:from>
    <xdr:to>
      <xdr:col>11</xdr:col>
      <xdr:colOff>951985</xdr:colOff>
      <xdr:row>2</xdr:row>
      <xdr:rowOff>455337</xdr:rowOff>
    </xdr:to>
    <xdr:sp macro="" textlink="">
      <xdr:nvSpPr>
        <xdr:cNvPr id="3" name="Ruban : Incliné vers le haut 36" descr="En-tête de section (Objet forme)">
          <a:extLst>
            <a:ext uri="{FF2B5EF4-FFF2-40B4-BE49-F238E27FC236}">
              <a16:creationId xmlns:a16="http://schemas.microsoft.com/office/drawing/2014/main" id="{C4DFF6BC-A7FC-4A7B-9E38-9B33BB407DEC}"/>
            </a:ext>
            <a:ext uri="{147F2762-F138-4A5C-976F-8EAC2B608ADB}">
              <a16:predDERef xmlns:a16="http://schemas.microsoft.com/office/drawing/2014/main" pred="{09871B1A-65BA-4D4E-9A73-7F5B1358F639}"/>
            </a:ext>
          </a:extLst>
        </xdr:cNvPr>
        <xdr:cNvSpPr/>
      </xdr:nvSpPr>
      <xdr:spPr>
        <a:xfrm rot="10800000">
          <a:off x="13787158" y="539157"/>
          <a:ext cx="1747602" cy="459105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endParaRPr lang="en-001" sz="2000"/>
        </a:p>
      </xdr:txBody>
    </xdr:sp>
    <xdr:clientData/>
  </xdr:twoCellAnchor>
  <xdr:twoCellAnchor editAs="absolute">
    <xdr:from>
      <xdr:col>2</xdr:col>
      <xdr:colOff>152400</xdr:colOff>
      <xdr:row>3</xdr:row>
      <xdr:rowOff>47625</xdr:rowOff>
    </xdr:from>
    <xdr:to>
      <xdr:col>3</xdr:col>
      <xdr:colOff>619125</xdr:colOff>
      <xdr:row>12</xdr:row>
      <xdr:rowOff>85724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hème">
              <a:extLst>
                <a:ext uri="{FF2B5EF4-FFF2-40B4-BE49-F238E27FC236}">
                  <a16:creationId xmlns:a16="http://schemas.microsoft.com/office/drawing/2014/main" id="{91FC0DD4-128B-446A-9EB2-8482C2F007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35841" y="1044949"/>
              <a:ext cx="1833843" cy="23353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4461623</xdr:colOff>
      <xdr:row>3</xdr:row>
      <xdr:rowOff>95250</xdr:rowOff>
    </xdr:from>
    <xdr:to>
      <xdr:col>8</xdr:col>
      <xdr:colOff>722220</xdr:colOff>
      <xdr:row>11</xdr:row>
      <xdr:rowOff>47624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Jour">
              <a:extLst>
                <a:ext uri="{FF2B5EF4-FFF2-40B4-BE49-F238E27FC236}">
                  <a16:creationId xmlns:a16="http://schemas.microsoft.com/office/drawing/2014/main" id="{C559D3CA-D7B8-464A-B8CC-1DE0FEC78B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77358" y="1092574"/>
              <a:ext cx="1123950" cy="20254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905915</xdr:colOff>
      <xdr:row>3</xdr:row>
      <xdr:rowOff>95250</xdr:rowOff>
    </xdr:from>
    <xdr:to>
      <xdr:col>10</xdr:col>
      <xdr:colOff>219716</xdr:colOff>
      <xdr:row>7</xdr:row>
      <xdr:rowOff>153760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Réalisé">
              <a:extLst>
                <a:ext uri="{FF2B5EF4-FFF2-40B4-BE49-F238E27FC236}">
                  <a16:creationId xmlns:a16="http://schemas.microsoft.com/office/drawing/2014/main" id="{243D1E6C-BF81-479A-9838-BA66C5BEFA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alis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85003" y="1092574"/>
              <a:ext cx="1129154" cy="12351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476250</xdr:colOff>
      <xdr:row>1</xdr:row>
      <xdr:rowOff>142875</xdr:rowOff>
    </xdr:from>
    <xdr:to>
      <xdr:col>0</xdr:col>
      <xdr:colOff>1247775</xdr:colOff>
      <xdr:row>4</xdr:row>
      <xdr:rowOff>94291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B5651100-9095-4F13-B737-55976BCA0BCA}"/>
            </a:ext>
          </a:extLst>
        </xdr:cNvPr>
        <xdr:cNvGrpSpPr>
          <a:grpSpLocks noChangeAspect="1"/>
        </xdr:cNvGrpSpPr>
      </xdr:nvGrpSpPr>
      <xdr:grpSpPr>
        <a:xfrm>
          <a:off x="476250" y="366993"/>
          <a:ext cx="771525" cy="1049592"/>
          <a:chOff x="7192768" y="2746058"/>
          <a:chExt cx="315913" cy="428625"/>
        </a:xfrm>
      </xdr:grpSpPr>
      <xdr:sp macro="" textlink="">
        <xdr:nvSpPr>
          <xdr:cNvPr id="8" name="Freeform 86">
            <a:extLst>
              <a:ext uri="{FF2B5EF4-FFF2-40B4-BE49-F238E27FC236}">
                <a16:creationId xmlns:a16="http://schemas.microsoft.com/office/drawing/2014/main" id="{0F580CEF-C6C9-472E-A2E3-A3FC663EB767}"/>
              </a:ext>
            </a:extLst>
          </xdr:cNvPr>
          <xdr:cNvSpPr>
            <a:spLocks noEditPoints="1"/>
          </xdr:cNvSpPr>
        </xdr:nvSpPr>
        <xdr:spPr bwMode="auto">
          <a:xfrm>
            <a:off x="7192768" y="2819083"/>
            <a:ext cx="57150" cy="355600"/>
          </a:xfrm>
          <a:custGeom>
            <a:avLst/>
            <a:gdLst>
              <a:gd name="T0" fmla="*/ 180 w 203"/>
              <a:gd name="T1" fmla="*/ 1227 h 1272"/>
              <a:gd name="T2" fmla="*/ 53 w 203"/>
              <a:gd name="T3" fmla="*/ 1227 h 1272"/>
              <a:gd name="T4" fmla="*/ 45 w 203"/>
              <a:gd name="T5" fmla="*/ 1219 h 1272"/>
              <a:gd name="T6" fmla="*/ 45 w 203"/>
              <a:gd name="T7" fmla="*/ 23 h 1272"/>
              <a:gd name="T8" fmla="*/ 23 w 203"/>
              <a:gd name="T9" fmla="*/ 0 h 1272"/>
              <a:gd name="T10" fmla="*/ 0 w 203"/>
              <a:gd name="T11" fmla="*/ 23 h 1272"/>
              <a:gd name="T12" fmla="*/ 0 w 203"/>
              <a:gd name="T13" fmla="*/ 1219 h 1272"/>
              <a:gd name="T14" fmla="*/ 53 w 203"/>
              <a:gd name="T15" fmla="*/ 1272 h 1272"/>
              <a:gd name="T16" fmla="*/ 180 w 203"/>
              <a:gd name="T17" fmla="*/ 1272 h 1272"/>
              <a:gd name="T18" fmla="*/ 203 w 203"/>
              <a:gd name="T19" fmla="*/ 1250 h 1272"/>
              <a:gd name="T20" fmla="*/ 180 w 203"/>
              <a:gd name="T21" fmla="*/ 1227 h 1272"/>
              <a:gd name="T22" fmla="*/ 180 w 203"/>
              <a:gd name="T23" fmla="*/ 1227 h 1272"/>
              <a:gd name="T24" fmla="*/ 180 w 203"/>
              <a:gd name="T25" fmla="*/ 1227 h 12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03" h="1272">
                <a:moveTo>
                  <a:pt x="180" y="1227"/>
                </a:moveTo>
                <a:cubicBezTo>
                  <a:pt x="53" y="1227"/>
                  <a:pt x="53" y="1227"/>
                  <a:pt x="53" y="1227"/>
                </a:cubicBezTo>
                <a:cubicBezTo>
                  <a:pt x="48" y="1227"/>
                  <a:pt x="45" y="1224"/>
                  <a:pt x="45" y="1219"/>
                </a:cubicBezTo>
                <a:cubicBezTo>
                  <a:pt x="45" y="23"/>
                  <a:pt x="45" y="23"/>
                  <a:pt x="45" y="23"/>
                </a:cubicBezTo>
                <a:cubicBezTo>
                  <a:pt x="45" y="11"/>
                  <a:pt x="35" y="0"/>
                  <a:pt x="23" y="0"/>
                </a:cubicBezTo>
                <a:cubicBezTo>
                  <a:pt x="10" y="0"/>
                  <a:pt x="0" y="11"/>
                  <a:pt x="0" y="23"/>
                </a:cubicBezTo>
                <a:cubicBezTo>
                  <a:pt x="0" y="1219"/>
                  <a:pt x="0" y="1219"/>
                  <a:pt x="0" y="1219"/>
                </a:cubicBezTo>
                <a:cubicBezTo>
                  <a:pt x="0" y="1248"/>
                  <a:pt x="24" y="1272"/>
                  <a:pt x="53" y="1272"/>
                </a:cubicBezTo>
                <a:cubicBezTo>
                  <a:pt x="180" y="1272"/>
                  <a:pt x="180" y="1272"/>
                  <a:pt x="180" y="1272"/>
                </a:cubicBezTo>
                <a:cubicBezTo>
                  <a:pt x="192" y="1272"/>
                  <a:pt x="203" y="1262"/>
                  <a:pt x="203" y="1250"/>
                </a:cubicBezTo>
                <a:cubicBezTo>
                  <a:pt x="203" y="1237"/>
                  <a:pt x="192" y="1227"/>
                  <a:pt x="180" y="1227"/>
                </a:cubicBezTo>
                <a:close/>
                <a:moveTo>
                  <a:pt x="180" y="1227"/>
                </a:moveTo>
                <a:cubicBezTo>
                  <a:pt x="180" y="1227"/>
                  <a:pt x="180" y="1227"/>
                  <a:pt x="180" y="1227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" name="Freeform 87">
            <a:extLst>
              <a:ext uri="{FF2B5EF4-FFF2-40B4-BE49-F238E27FC236}">
                <a16:creationId xmlns:a16="http://schemas.microsoft.com/office/drawing/2014/main" id="{B272151D-5119-4457-A23A-02120BE37BA5}"/>
              </a:ext>
            </a:extLst>
          </xdr:cNvPr>
          <xdr:cNvSpPr>
            <a:spLocks noEditPoints="1"/>
          </xdr:cNvSpPr>
        </xdr:nvSpPr>
        <xdr:spPr bwMode="auto">
          <a:xfrm>
            <a:off x="7264206" y="3114358"/>
            <a:ext cx="244475" cy="60325"/>
          </a:xfrm>
          <a:custGeom>
            <a:avLst/>
            <a:gdLst>
              <a:gd name="T0" fmla="*/ 854 w 876"/>
              <a:gd name="T1" fmla="*/ 0 h 216"/>
              <a:gd name="T2" fmla="*/ 831 w 876"/>
              <a:gd name="T3" fmla="*/ 23 h 216"/>
              <a:gd name="T4" fmla="*/ 831 w 876"/>
              <a:gd name="T5" fmla="*/ 163 h 216"/>
              <a:gd name="T6" fmla="*/ 824 w 876"/>
              <a:gd name="T7" fmla="*/ 171 h 216"/>
              <a:gd name="T8" fmla="*/ 22 w 876"/>
              <a:gd name="T9" fmla="*/ 171 h 216"/>
              <a:gd name="T10" fmla="*/ 0 w 876"/>
              <a:gd name="T11" fmla="*/ 194 h 216"/>
              <a:gd name="T12" fmla="*/ 22 w 876"/>
              <a:gd name="T13" fmla="*/ 216 h 216"/>
              <a:gd name="T14" fmla="*/ 824 w 876"/>
              <a:gd name="T15" fmla="*/ 216 h 216"/>
              <a:gd name="T16" fmla="*/ 876 w 876"/>
              <a:gd name="T17" fmla="*/ 163 h 216"/>
              <a:gd name="T18" fmla="*/ 876 w 876"/>
              <a:gd name="T19" fmla="*/ 23 h 216"/>
              <a:gd name="T20" fmla="*/ 854 w 876"/>
              <a:gd name="T21" fmla="*/ 0 h 216"/>
              <a:gd name="T22" fmla="*/ 854 w 876"/>
              <a:gd name="T23" fmla="*/ 0 h 216"/>
              <a:gd name="T24" fmla="*/ 854 w 876"/>
              <a:gd name="T25" fmla="*/ 0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6" h="216">
                <a:moveTo>
                  <a:pt x="854" y="0"/>
                </a:moveTo>
                <a:cubicBezTo>
                  <a:pt x="841" y="0"/>
                  <a:pt x="831" y="11"/>
                  <a:pt x="831" y="23"/>
                </a:cubicBezTo>
                <a:cubicBezTo>
                  <a:pt x="831" y="163"/>
                  <a:pt x="831" y="163"/>
                  <a:pt x="831" y="163"/>
                </a:cubicBezTo>
                <a:cubicBezTo>
                  <a:pt x="831" y="168"/>
                  <a:pt x="828" y="171"/>
                  <a:pt x="824" y="171"/>
                </a:cubicBezTo>
                <a:cubicBezTo>
                  <a:pt x="22" y="171"/>
                  <a:pt x="22" y="171"/>
                  <a:pt x="22" y="171"/>
                </a:cubicBezTo>
                <a:cubicBezTo>
                  <a:pt x="10" y="171"/>
                  <a:pt x="0" y="181"/>
                  <a:pt x="0" y="194"/>
                </a:cubicBezTo>
                <a:cubicBezTo>
                  <a:pt x="0" y="206"/>
                  <a:pt x="10" y="216"/>
                  <a:pt x="22" y="216"/>
                </a:cubicBezTo>
                <a:cubicBezTo>
                  <a:pt x="824" y="216"/>
                  <a:pt x="824" y="216"/>
                  <a:pt x="824" y="216"/>
                </a:cubicBezTo>
                <a:cubicBezTo>
                  <a:pt x="852" y="216"/>
                  <a:pt x="876" y="192"/>
                  <a:pt x="876" y="163"/>
                </a:cubicBezTo>
                <a:cubicBezTo>
                  <a:pt x="876" y="23"/>
                  <a:pt x="876" y="23"/>
                  <a:pt x="876" y="23"/>
                </a:cubicBezTo>
                <a:cubicBezTo>
                  <a:pt x="876" y="11"/>
                  <a:pt x="866" y="0"/>
                  <a:pt x="854" y="0"/>
                </a:cubicBezTo>
                <a:close/>
                <a:moveTo>
                  <a:pt x="854" y="0"/>
                </a:moveTo>
                <a:cubicBezTo>
                  <a:pt x="854" y="0"/>
                  <a:pt x="854" y="0"/>
                  <a:pt x="854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" name="Freeform 88">
            <a:extLst>
              <a:ext uri="{FF2B5EF4-FFF2-40B4-BE49-F238E27FC236}">
                <a16:creationId xmlns:a16="http://schemas.microsoft.com/office/drawing/2014/main" id="{3E8A6520-FCB5-4A2B-AC5D-3A722096D819}"/>
              </a:ext>
            </a:extLst>
          </xdr:cNvPr>
          <xdr:cNvSpPr>
            <a:spLocks noEditPoints="1"/>
          </xdr:cNvSpPr>
        </xdr:nvSpPr>
        <xdr:spPr bwMode="auto">
          <a:xfrm>
            <a:off x="7192768" y="2746058"/>
            <a:ext cx="315913" cy="354013"/>
          </a:xfrm>
          <a:custGeom>
            <a:avLst/>
            <a:gdLst>
              <a:gd name="T0" fmla="*/ 949 w 1131"/>
              <a:gd name="T1" fmla="*/ 0 h 1270"/>
              <a:gd name="T2" fmla="*/ 926 w 1131"/>
              <a:gd name="T3" fmla="*/ 67 h 1270"/>
              <a:gd name="T4" fmla="*/ 881 w 1131"/>
              <a:gd name="T5" fmla="*/ 67 h 1270"/>
              <a:gd name="T6" fmla="*/ 859 w 1131"/>
              <a:gd name="T7" fmla="*/ 0 h 1270"/>
              <a:gd name="T8" fmla="*/ 757 w 1131"/>
              <a:gd name="T9" fmla="*/ 22 h 1270"/>
              <a:gd name="T10" fmla="*/ 735 w 1131"/>
              <a:gd name="T11" fmla="*/ 90 h 1270"/>
              <a:gd name="T12" fmla="*/ 712 w 1131"/>
              <a:gd name="T13" fmla="*/ 22 h 1270"/>
              <a:gd name="T14" fmla="*/ 611 w 1131"/>
              <a:gd name="T15" fmla="*/ 0 h 1270"/>
              <a:gd name="T16" fmla="*/ 588 w 1131"/>
              <a:gd name="T17" fmla="*/ 67 h 1270"/>
              <a:gd name="T18" fmla="*/ 543 w 1131"/>
              <a:gd name="T19" fmla="*/ 67 h 1270"/>
              <a:gd name="T20" fmla="*/ 521 w 1131"/>
              <a:gd name="T21" fmla="*/ 0 h 1270"/>
              <a:gd name="T22" fmla="*/ 419 w 1131"/>
              <a:gd name="T23" fmla="*/ 22 h 1270"/>
              <a:gd name="T24" fmla="*/ 396 w 1131"/>
              <a:gd name="T25" fmla="*/ 90 h 1270"/>
              <a:gd name="T26" fmla="*/ 374 w 1131"/>
              <a:gd name="T27" fmla="*/ 22 h 1270"/>
              <a:gd name="T28" fmla="*/ 272 w 1131"/>
              <a:gd name="T29" fmla="*/ 0 h 1270"/>
              <a:gd name="T30" fmla="*/ 250 w 1131"/>
              <a:gd name="T31" fmla="*/ 67 h 1270"/>
              <a:gd name="T32" fmla="*/ 205 w 1131"/>
              <a:gd name="T33" fmla="*/ 67 h 1270"/>
              <a:gd name="T34" fmla="*/ 182 w 1131"/>
              <a:gd name="T35" fmla="*/ 0 h 1270"/>
              <a:gd name="T36" fmla="*/ 0 w 1131"/>
              <a:gd name="T37" fmla="*/ 52 h 1270"/>
              <a:gd name="T38" fmla="*/ 23 w 1131"/>
              <a:gd name="T39" fmla="*/ 213 h 1270"/>
              <a:gd name="T40" fmla="*/ 45 w 1131"/>
              <a:gd name="T41" fmla="*/ 52 h 1270"/>
              <a:gd name="T42" fmla="*/ 160 w 1131"/>
              <a:gd name="T43" fmla="*/ 45 h 1270"/>
              <a:gd name="T44" fmla="*/ 227 w 1131"/>
              <a:gd name="T45" fmla="*/ 135 h 1270"/>
              <a:gd name="T46" fmla="*/ 295 w 1131"/>
              <a:gd name="T47" fmla="*/ 45 h 1270"/>
              <a:gd name="T48" fmla="*/ 329 w 1131"/>
              <a:gd name="T49" fmla="*/ 67 h 1270"/>
              <a:gd name="T50" fmla="*/ 464 w 1131"/>
              <a:gd name="T51" fmla="*/ 67 h 1270"/>
              <a:gd name="T52" fmla="*/ 498 w 1131"/>
              <a:gd name="T53" fmla="*/ 45 h 1270"/>
              <a:gd name="T54" fmla="*/ 566 w 1131"/>
              <a:gd name="T55" fmla="*/ 135 h 1270"/>
              <a:gd name="T56" fmla="*/ 633 w 1131"/>
              <a:gd name="T57" fmla="*/ 45 h 1270"/>
              <a:gd name="T58" fmla="*/ 667 w 1131"/>
              <a:gd name="T59" fmla="*/ 67 h 1270"/>
              <a:gd name="T60" fmla="*/ 802 w 1131"/>
              <a:gd name="T61" fmla="*/ 67 h 1270"/>
              <a:gd name="T62" fmla="*/ 836 w 1131"/>
              <a:gd name="T63" fmla="*/ 45 h 1270"/>
              <a:gd name="T64" fmla="*/ 904 w 1131"/>
              <a:gd name="T65" fmla="*/ 135 h 1270"/>
              <a:gd name="T66" fmla="*/ 971 w 1131"/>
              <a:gd name="T67" fmla="*/ 45 h 1270"/>
              <a:gd name="T68" fmla="*/ 1086 w 1131"/>
              <a:gd name="T69" fmla="*/ 52 h 1270"/>
              <a:gd name="T70" fmla="*/ 1109 w 1131"/>
              <a:gd name="T71" fmla="*/ 1270 h 1270"/>
              <a:gd name="T72" fmla="*/ 1131 w 1131"/>
              <a:gd name="T73" fmla="*/ 52 h 1270"/>
              <a:gd name="T74" fmla="*/ 1079 w 1131"/>
              <a:gd name="T75" fmla="*/ 0 h 1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131" h="1270">
                <a:moveTo>
                  <a:pt x="1079" y="0"/>
                </a:moveTo>
                <a:cubicBezTo>
                  <a:pt x="949" y="0"/>
                  <a:pt x="949" y="0"/>
                  <a:pt x="949" y="0"/>
                </a:cubicBezTo>
                <a:cubicBezTo>
                  <a:pt x="937" y="0"/>
                  <a:pt x="926" y="10"/>
                  <a:pt x="926" y="22"/>
                </a:cubicBezTo>
                <a:cubicBezTo>
                  <a:pt x="926" y="67"/>
                  <a:pt x="926" y="67"/>
                  <a:pt x="926" y="67"/>
                </a:cubicBezTo>
                <a:cubicBezTo>
                  <a:pt x="926" y="80"/>
                  <a:pt x="916" y="90"/>
                  <a:pt x="904" y="90"/>
                </a:cubicBezTo>
                <a:cubicBezTo>
                  <a:pt x="892" y="90"/>
                  <a:pt x="881" y="80"/>
                  <a:pt x="881" y="67"/>
                </a:cubicBezTo>
                <a:cubicBezTo>
                  <a:pt x="881" y="22"/>
                  <a:pt x="881" y="22"/>
                  <a:pt x="881" y="22"/>
                </a:cubicBezTo>
                <a:cubicBezTo>
                  <a:pt x="881" y="10"/>
                  <a:pt x="871" y="0"/>
                  <a:pt x="859" y="0"/>
                </a:cubicBezTo>
                <a:cubicBezTo>
                  <a:pt x="780" y="0"/>
                  <a:pt x="780" y="0"/>
                  <a:pt x="780" y="0"/>
                </a:cubicBezTo>
                <a:cubicBezTo>
                  <a:pt x="767" y="0"/>
                  <a:pt x="757" y="10"/>
                  <a:pt x="757" y="22"/>
                </a:cubicBezTo>
                <a:cubicBezTo>
                  <a:pt x="757" y="67"/>
                  <a:pt x="757" y="67"/>
                  <a:pt x="757" y="67"/>
                </a:cubicBezTo>
                <a:cubicBezTo>
                  <a:pt x="757" y="80"/>
                  <a:pt x="747" y="90"/>
                  <a:pt x="735" y="90"/>
                </a:cubicBezTo>
                <a:cubicBezTo>
                  <a:pt x="722" y="90"/>
                  <a:pt x="712" y="80"/>
                  <a:pt x="712" y="67"/>
                </a:cubicBezTo>
                <a:cubicBezTo>
                  <a:pt x="712" y="22"/>
                  <a:pt x="712" y="22"/>
                  <a:pt x="712" y="22"/>
                </a:cubicBezTo>
                <a:cubicBezTo>
                  <a:pt x="712" y="10"/>
                  <a:pt x="702" y="0"/>
                  <a:pt x="690" y="0"/>
                </a:cubicBezTo>
                <a:cubicBezTo>
                  <a:pt x="611" y="0"/>
                  <a:pt x="611" y="0"/>
                  <a:pt x="611" y="0"/>
                </a:cubicBezTo>
                <a:cubicBezTo>
                  <a:pt x="598" y="0"/>
                  <a:pt x="588" y="10"/>
                  <a:pt x="588" y="22"/>
                </a:cubicBezTo>
                <a:cubicBezTo>
                  <a:pt x="588" y="67"/>
                  <a:pt x="588" y="67"/>
                  <a:pt x="588" y="67"/>
                </a:cubicBezTo>
                <a:cubicBezTo>
                  <a:pt x="588" y="80"/>
                  <a:pt x="578" y="90"/>
                  <a:pt x="566" y="90"/>
                </a:cubicBezTo>
                <a:cubicBezTo>
                  <a:pt x="553" y="90"/>
                  <a:pt x="543" y="80"/>
                  <a:pt x="543" y="67"/>
                </a:cubicBezTo>
                <a:cubicBezTo>
                  <a:pt x="543" y="22"/>
                  <a:pt x="543" y="22"/>
                  <a:pt x="543" y="22"/>
                </a:cubicBezTo>
                <a:cubicBezTo>
                  <a:pt x="543" y="10"/>
                  <a:pt x="533" y="0"/>
                  <a:pt x="521" y="0"/>
                </a:cubicBezTo>
                <a:cubicBezTo>
                  <a:pt x="441" y="0"/>
                  <a:pt x="441" y="0"/>
                  <a:pt x="441" y="0"/>
                </a:cubicBezTo>
                <a:cubicBezTo>
                  <a:pt x="429" y="0"/>
                  <a:pt x="419" y="10"/>
                  <a:pt x="419" y="22"/>
                </a:cubicBezTo>
                <a:cubicBezTo>
                  <a:pt x="419" y="67"/>
                  <a:pt x="419" y="67"/>
                  <a:pt x="419" y="67"/>
                </a:cubicBezTo>
                <a:cubicBezTo>
                  <a:pt x="419" y="80"/>
                  <a:pt x="409" y="90"/>
                  <a:pt x="396" y="90"/>
                </a:cubicBezTo>
                <a:cubicBezTo>
                  <a:pt x="384" y="90"/>
                  <a:pt x="374" y="80"/>
                  <a:pt x="374" y="67"/>
                </a:cubicBezTo>
                <a:cubicBezTo>
                  <a:pt x="374" y="22"/>
                  <a:pt x="374" y="22"/>
                  <a:pt x="374" y="22"/>
                </a:cubicBezTo>
                <a:cubicBezTo>
                  <a:pt x="374" y="10"/>
                  <a:pt x="364" y="0"/>
                  <a:pt x="351" y="0"/>
                </a:cubicBezTo>
                <a:cubicBezTo>
                  <a:pt x="272" y="0"/>
                  <a:pt x="272" y="0"/>
                  <a:pt x="272" y="0"/>
                </a:cubicBezTo>
                <a:cubicBezTo>
                  <a:pt x="260" y="0"/>
                  <a:pt x="250" y="10"/>
                  <a:pt x="250" y="22"/>
                </a:cubicBezTo>
                <a:cubicBezTo>
                  <a:pt x="250" y="67"/>
                  <a:pt x="250" y="67"/>
                  <a:pt x="250" y="67"/>
                </a:cubicBezTo>
                <a:cubicBezTo>
                  <a:pt x="250" y="80"/>
                  <a:pt x="239" y="90"/>
                  <a:pt x="227" y="90"/>
                </a:cubicBezTo>
                <a:cubicBezTo>
                  <a:pt x="215" y="90"/>
                  <a:pt x="205" y="80"/>
                  <a:pt x="205" y="67"/>
                </a:cubicBezTo>
                <a:cubicBezTo>
                  <a:pt x="205" y="22"/>
                  <a:pt x="205" y="22"/>
                  <a:pt x="205" y="22"/>
                </a:cubicBezTo>
                <a:cubicBezTo>
                  <a:pt x="205" y="10"/>
                  <a:pt x="194" y="0"/>
                  <a:pt x="182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2"/>
                </a:cubicBezTo>
                <a:cubicBezTo>
                  <a:pt x="0" y="191"/>
                  <a:pt x="0" y="191"/>
                  <a:pt x="0" y="191"/>
                </a:cubicBezTo>
                <a:cubicBezTo>
                  <a:pt x="0" y="203"/>
                  <a:pt x="10" y="213"/>
                  <a:pt x="23" y="213"/>
                </a:cubicBezTo>
                <a:cubicBezTo>
                  <a:pt x="35" y="213"/>
                  <a:pt x="45" y="203"/>
                  <a:pt x="45" y="191"/>
                </a:cubicBezTo>
                <a:cubicBezTo>
                  <a:pt x="45" y="52"/>
                  <a:pt x="45" y="52"/>
                  <a:pt x="45" y="52"/>
                </a:cubicBezTo>
                <a:cubicBezTo>
                  <a:pt x="45" y="48"/>
                  <a:pt x="48" y="45"/>
                  <a:pt x="53" y="45"/>
                </a:cubicBezTo>
                <a:cubicBezTo>
                  <a:pt x="160" y="45"/>
                  <a:pt x="160" y="45"/>
                  <a:pt x="160" y="45"/>
                </a:cubicBezTo>
                <a:cubicBezTo>
                  <a:pt x="160" y="67"/>
                  <a:pt x="160" y="67"/>
                  <a:pt x="160" y="67"/>
                </a:cubicBezTo>
                <a:cubicBezTo>
                  <a:pt x="160" y="105"/>
                  <a:pt x="190" y="135"/>
                  <a:pt x="227" y="135"/>
                </a:cubicBezTo>
                <a:cubicBezTo>
                  <a:pt x="264" y="135"/>
                  <a:pt x="295" y="105"/>
                  <a:pt x="295" y="67"/>
                </a:cubicBezTo>
                <a:cubicBezTo>
                  <a:pt x="295" y="45"/>
                  <a:pt x="295" y="45"/>
                  <a:pt x="295" y="45"/>
                </a:cubicBezTo>
                <a:cubicBezTo>
                  <a:pt x="329" y="45"/>
                  <a:pt x="329" y="45"/>
                  <a:pt x="329" y="45"/>
                </a:cubicBezTo>
                <a:cubicBezTo>
                  <a:pt x="329" y="67"/>
                  <a:pt x="329" y="67"/>
                  <a:pt x="329" y="67"/>
                </a:cubicBezTo>
                <a:cubicBezTo>
                  <a:pt x="329" y="105"/>
                  <a:pt x="359" y="135"/>
                  <a:pt x="396" y="135"/>
                </a:cubicBezTo>
                <a:cubicBezTo>
                  <a:pt x="433" y="135"/>
                  <a:pt x="464" y="105"/>
                  <a:pt x="464" y="67"/>
                </a:cubicBezTo>
                <a:cubicBezTo>
                  <a:pt x="464" y="45"/>
                  <a:pt x="464" y="45"/>
                  <a:pt x="464" y="45"/>
                </a:cubicBezTo>
                <a:cubicBezTo>
                  <a:pt x="498" y="45"/>
                  <a:pt x="498" y="45"/>
                  <a:pt x="498" y="45"/>
                </a:cubicBezTo>
                <a:cubicBezTo>
                  <a:pt x="498" y="67"/>
                  <a:pt x="498" y="67"/>
                  <a:pt x="498" y="67"/>
                </a:cubicBezTo>
                <a:cubicBezTo>
                  <a:pt x="498" y="105"/>
                  <a:pt x="528" y="135"/>
                  <a:pt x="566" y="135"/>
                </a:cubicBezTo>
                <a:cubicBezTo>
                  <a:pt x="603" y="135"/>
                  <a:pt x="633" y="105"/>
                  <a:pt x="633" y="67"/>
                </a:cubicBezTo>
                <a:cubicBezTo>
                  <a:pt x="633" y="45"/>
                  <a:pt x="633" y="45"/>
                  <a:pt x="633" y="45"/>
                </a:cubicBezTo>
                <a:cubicBezTo>
                  <a:pt x="667" y="45"/>
                  <a:pt x="667" y="45"/>
                  <a:pt x="667" y="45"/>
                </a:cubicBezTo>
                <a:cubicBezTo>
                  <a:pt x="667" y="67"/>
                  <a:pt x="667" y="67"/>
                  <a:pt x="667" y="67"/>
                </a:cubicBezTo>
                <a:cubicBezTo>
                  <a:pt x="667" y="105"/>
                  <a:pt x="698" y="135"/>
                  <a:pt x="735" y="135"/>
                </a:cubicBezTo>
                <a:cubicBezTo>
                  <a:pt x="772" y="135"/>
                  <a:pt x="802" y="105"/>
                  <a:pt x="802" y="67"/>
                </a:cubicBezTo>
                <a:cubicBezTo>
                  <a:pt x="802" y="45"/>
                  <a:pt x="802" y="45"/>
                  <a:pt x="802" y="45"/>
                </a:cubicBezTo>
                <a:cubicBezTo>
                  <a:pt x="836" y="45"/>
                  <a:pt x="836" y="45"/>
                  <a:pt x="836" y="45"/>
                </a:cubicBezTo>
                <a:cubicBezTo>
                  <a:pt x="836" y="67"/>
                  <a:pt x="836" y="67"/>
                  <a:pt x="836" y="67"/>
                </a:cubicBezTo>
                <a:cubicBezTo>
                  <a:pt x="836" y="105"/>
                  <a:pt x="867" y="135"/>
                  <a:pt x="904" y="135"/>
                </a:cubicBezTo>
                <a:cubicBezTo>
                  <a:pt x="941" y="135"/>
                  <a:pt x="971" y="105"/>
                  <a:pt x="971" y="67"/>
                </a:cubicBezTo>
                <a:cubicBezTo>
                  <a:pt x="971" y="45"/>
                  <a:pt x="971" y="45"/>
                  <a:pt x="971" y="45"/>
                </a:cubicBezTo>
                <a:cubicBezTo>
                  <a:pt x="1079" y="45"/>
                  <a:pt x="1079" y="45"/>
                  <a:pt x="1079" y="45"/>
                </a:cubicBezTo>
                <a:cubicBezTo>
                  <a:pt x="1083" y="45"/>
                  <a:pt x="1086" y="48"/>
                  <a:pt x="1086" y="52"/>
                </a:cubicBezTo>
                <a:cubicBezTo>
                  <a:pt x="1086" y="1248"/>
                  <a:pt x="1086" y="1248"/>
                  <a:pt x="1086" y="1248"/>
                </a:cubicBezTo>
                <a:cubicBezTo>
                  <a:pt x="1086" y="1260"/>
                  <a:pt x="1096" y="1270"/>
                  <a:pt x="1109" y="1270"/>
                </a:cubicBezTo>
                <a:cubicBezTo>
                  <a:pt x="1121" y="1270"/>
                  <a:pt x="1131" y="1260"/>
                  <a:pt x="1131" y="1248"/>
                </a:cubicBezTo>
                <a:cubicBezTo>
                  <a:pt x="1131" y="52"/>
                  <a:pt x="1131" y="52"/>
                  <a:pt x="1131" y="52"/>
                </a:cubicBezTo>
                <a:cubicBezTo>
                  <a:pt x="1131" y="24"/>
                  <a:pt x="1107" y="0"/>
                  <a:pt x="1079" y="0"/>
                </a:cubicBezTo>
                <a:close/>
                <a:moveTo>
                  <a:pt x="1079" y="0"/>
                </a:moveTo>
                <a:cubicBezTo>
                  <a:pt x="1079" y="0"/>
                  <a:pt x="1079" y="0"/>
                  <a:pt x="1079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" name="Freeform 89">
            <a:extLst>
              <a:ext uri="{FF2B5EF4-FFF2-40B4-BE49-F238E27FC236}">
                <a16:creationId xmlns:a16="http://schemas.microsoft.com/office/drawing/2014/main" id="{40B3A136-A956-4DF4-8C83-D6301ACBC6F4}"/>
              </a:ext>
            </a:extLst>
          </xdr:cNvPr>
          <xdr:cNvSpPr>
            <a:spLocks noEditPoints="1"/>
          </xdr:cNvSpPr>
        </xdr:nvSpPr>
        <xdr:spPr bwMode="auto">
          <a:xfrm>
            <a:off x="7392793" y="2814321"/>
            <a:ext cx="87313" cy="77788"/>
          </a:xfrm>
          <a:custGeom>
            <a:avLst/>
            <a:gdLst>
              <a:gd name="T0" fmla="*/ 53 w 313"/>
              <a:gd name="T1" fmla="*/ 275 h 275"/>
              <a:gd name="T2" fmla="*/ 223 w 313"/>
              <a:gd name="T3" fmla="*/ 275 h 275"/>
              <a:gd name="T4" fmla="*/ 276 w 313"/>
              <a:gd name="T5" fmla="*/ 222 h 275"/>
              <a:gd name="T6" fmla="*/ 276 w 313"/>
              <a:gd name="T7" fmla="*/ 96 h 275"/>
              <a:gd name="T8" fmla="*/ 305 w 313"/>
              <a:gd name="T9" fmla="*/ 67 h 275"/>
              <a:gd name="T10" fmla="*/ 304 w 313"/>
              <a:gd name="T11" fmla="*/ 35 h 275"/>
              <a:gd name="T12" fmla="*/ 273 w 313"/>
              <a:gd name="T13" fmla="*/ 35 h 275"/>
              <a:gd name="T14" fmla="*/ 223 w 313"/>
              <a:gd name="T15" fmla="*/ 0 h 275"/>
              <a:gd name="T16" fmla="*/ 53 w 313"/>
              <a:gd name="T17" fmla="*/ 0 h 275"/>
              <a:gd name="T18" fmla="*/ 0 w 313"/>
              <a:gd name="T19" fmla="*/ 52 h 275"/>
              <a:gd name="T20" fmla="*/ 0 w 313"/>
              <a:gd name="T21" fmla="*/ 222 h 275"/>
              <a:gd name="T22" fmla="*/ 53 w 313"/>
              <a:gd name="T23" fmla="*/ 275 h 275"/>
              <a:gd name="T24" fmla="*/ 45 w 313"/>
              <a:gd name="T25" fmla="*/ 52 h 275"/>
              <a:gd name="T26" fmla="*/ 53 w 313"/>
              <a:gd name="T27" fmla="*/ 45 h 275"/>
              <a:gd name="T28" fmla="*/ 223 w 313"/>
              <a:gd name="T29" fmla="*/ 45 h 275"/>
              <a:gd name="T30" fmla="*/ 231 w 313"/>
              <a:gd name="T31" fmla="*/ 52 h 275"/>
              <a:gd name="T32" fmla="*/ 231 w 313"/>
              <a:gd name="T33" fmla="*/ 77 h 275"/>
              <a:gd name="T34" fmla="*/ 156 w 313"/>
              <a:gd name="T35" fmla="*/ 153 h 275"/>
              <a:gd name="T36" fmla="*/ 96 w 313"/>
              <a:gd name="T37" fmla="*/ 109 h 275"/>
              <a:gd name="T38" fmla="*/ 65 w 313"/>
              <a:gd name="T39" fmla="*/ 113 h 275"/>
              <a:gd name="T40" fmla="*/ 69 w 313"/>
              <a:gd name="T41" fmla="*/ 145 h 275"/>
              <a:gd name="T42" fmla="*/ 145 w 313"/>
              <a:gd name="T43" fmla="*/ 201 h 275"/>
              <a:gd name="T44" fmla="*/ 158 w 313"/>
              <a:gd name="T45" fmla="*/ 205 h 275"/>
              <a:gd name="T46" fmla="*/ 175 w 313"/>
              <a:gd name="T47" fmla="*/ 199 h 275"/>
              <a:gd name="T48" fmla="*/ 231 w 313"/>
              <a:gd name="T49" fmla="*/ 142 h 275"/>
              <a:gd name="T50" fmla="*/ 231 w 313"/>
              <a:gd name="T51" fmla="*/ 222 h 275"/>
              <a:gd name="T52" fmla="*/ 223 w 313"/>
              <a:gd name="T53" fmla="*/ 230 h 275"/>
              <a:gd name="T54" fmla="*/ 53 w 313"/>
              <a:gd name="T55" fmla="*/ 230 h 275"/>
              <a:gd name="T56" fmla="*/ 45 w 313"/>
              <a:gd name="T57" fmla="*/ 222 h 275"/>
              <a:gd name="T58" fmla="*/ 45 w 313"/>
              <a:gd name="T59" fmla="*/ 52 h 275"/>
              <a:gd name="T60" fmla="*/ 45 w 313"/>
              <a:gd name="T61" fmla="*/ 52 h 275"/>
              <a:gd name="T62" fmla="*/ 45 w 313"/>
              <a:gd name="T63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313" h="275">
                <a:moveTo>
                  <a:pt x="53" y="275"/>
                </a:move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1"/>
                  <a:pt x="276" y="222"/>
                </a:cubicBezTo>
                <a:cubicBezTo>
                  <a:pt x="276" y="96"/>
                  <a:pt x="276" y="96"/>
                  <a:pt x="276" y="96"/>
                </a:cubicBezTo>
                <a:cubicBezTo>
                  <a:pt x="305" y="67"/>
                  <a:pt x="305" y="67"/>
                  <a:pt x="305" y="67"/>
                </a:cubicBezTo>
                <a:cubicBezTo>
                  <a:pt x="313" y="58"/>
                  <a:pt x="313" y="44"/>
                  <a:pt x="304" y="35"/>
                </a:cubicBezTo>
                <a:cubicBezTo>
                  <a:pt x="296" y="26"/>
                  <a:pt x="282" y="26"/>
                  <a:pt x="273" y="35"/>
                </a:cubicBezTo>
                <a:cubicBezTo>
                  <a:pt x="266" y="14"/>
                  <a:pt x="246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cubicBezTo>
                  <a:pt x="0" y="222"/>
                  <a:pt x="0" y="222"/>
                  <a:pt x="0" y="222"/>
                </a:cubicBezTo>
                <a:cubicBezTo>
                  <a:pt x="0" y="251"/>
                  <a:pt x="24" y="275"/>
                  <a:pt x="53" y="275"/>
                </a:cubicBez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77"/>
                  <a:pt x="231" y="77"/>
                  <a:pt x="231" y="77"/>
                </a:cubicBezTo>
                <a:cubicBezTo>
                  <a:pt x="156" y="153"/>
                  <a:pt x="156" y="153"/>
                  <a:pt x="156" y="153"/>
                </a:cubicBezTo>
                <a:cubicBezTo>
                  <a:pt x="96" y="109"/>
                  <a:pt x="96" y="109"/>
                  <a:pt x="96" y="109"/>
                </a:cubicBezTo>
                <a:cubicBezTo>
                  <a:pt x="86" y="101"/>
                  <a:pt x="72" y="103"/>
                  <a:pt x="65" y="113"/>
                </a:cubicBezTo>
                <a:cubicBezTo>
                  <a:pt x="57" y="123"/>
                  <a:pt x="59" y="137"/>
                  <a:pt x="69" y="145"/>
                </a:cubicBezTo>
                <a:cubicBezTo>
                  <a:pt x="145" y="201"/>
                  <a:pt x="145" y="201"/>
                  <a:pt x="145" y="201"/>
                </a:cubicBezTo>
                <a:cubicBezTo>
                  <a:pt x="149" y="204"/>
                  <a:pt x="154" y="205"/>
                  <a:pt x="158" y="205"/>
                </a:cubicBezTo>
                <a:cubicBezTo>
                  <a:pt x="164" y="205"/>
                  <a:pt x="170" y="203"/>
                  <a:pt x="175" y="199"/>
                </a:cubicBezTo>
                <a:cubicBezTo>
                  <a:pt x="231" y="142"/>
                  <a:pt x="231" y="142"/>
                  <a:pt x="231" y="142"/>
                </a:cubicBezTo>
                <a:cubicBezTo>
                  <a:pt x="231" y="222"/>
                  <a:pt x="231" y="222"/>
                  <a:pt x="231" y="222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2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" name="Freeform 90">
            <a:extLst>
              <a:ext uri="{FF2B5EF4-FFF2-40B4-BE49-F238E27FC236}">
                <a16:creationId xmlns:a16="http://schemas.microsoft.com/office/drawing/2014/main" id="{D2E53DFC-BF24-4782-886E-2B418F3B53FF}"/>
              </a:ext>
            </a:extLst>
          </xdr:cNvPr>
          <xdr:cNvSpPr>
            <a:spLocks noEditPoints="1"/>
          </xdr:cNvSpPr>
        </xdr:nvSpPr>
        <xdr:spPr bwMode="auto">
          <a:xfrm>
            <a:off x="7392793" y="2922271"/>
            <a:ext cx="76200" cy="77788"/>
          </a:xfrm>
          <a:custGeom>
            <a:avLst/>
            <a:gdLst>
              <a:gd name="T0" fmla="*/ 0 w 276"/>
              <a:gd name="T1" fmla="*/ 223 h 276"/>
              <a:gd name="T2" fmla="*/ 53 w 276"/>
              <a:gd name="T3" fmla="*/ 276 h 276"/>
              <a:gd name="T4" fmla="*/ 223 w 276"/>
              <a:gd name="T5" fmla="*/ 276 h 276"/>
              <a:gd name="T6" fmla="*/ 276 w 276"/>
              <a:gd name="T7" fmla="*/ 223 h 276"/>
              <a:gd name="T8" fmla="*/ 276 w 276"/>
              <a:gd name="T9" fmla="*/ 53 h 276"/>
              <a:gd name="T10" fmla="*/ 223 w 276"/>
              <a:gd name="T11" fmla="*/ 0 h 276"/>
              <a:gd name="T12" fmla="*/ 53 w 276"/>
              <a:gd name="T13" fmla="*/ 0 h 276"/>
              <a:gd name="T14" fmla="*/ 0 w 276"/>
              <a:gd name="T15" fmla="*/ 53 h 276"/>
              <a:gd name="T16" fmla="*/ 0 w 276"/>
              <a:gd name="T17" fmla="*/ 223 h 276"/>
              <a:gd name="T18" fmla="*/ 45 w 276"/>
              <a:gd name="T19" fmla="*/ 53 h 276"/>
              <a:gd name="T20" fmla="*/ 53 w 276"/>
              <a:gd name="T21" fmla="*/ 45 h 276"/>
              <a:gd name="T22" fmla="*/ 223 w 276"/>
              <a:gd name="T23" fmla="*/ 45 h 276"/>
              <a:gd name="T24" fmla="*/ 231 w 276"/>
              <a:gd name="T25" fmla="*/ 53 h 276"/>
              <a:gd name="T26" fmla="*/ 231 w 276"/>
              <a:gd name="T27" fmla="*/ 223 h 276"/>
              <a:gd name="T28" fmla="*/ 223 w 276"/>
              <a:gd name="T29" fmla="*/ 231 h 276"/>
              <a:gd name="T30" fmla="*/ 53 w 276"/>
              <a:gd name="T31" fmla="*/ 231 h 276"/>
              <a:gd name="T32" fmla="*/ 45 w 276"/>
              <a:gd name="T33" fmla="*/ 223 h 276"/>
              <a:gd name="T34" fmla="*/ 45 w 276"/>
              <a:gd name="T35" fmla="*/ 53 h 276"/>
              <a:gd name="T36" fmla="*/ 45 w 276"/>
              <a:gd name="T37" fmla="*/ 53 h 276"/>
              <a:gd name="T38" fmla="*/ 45 w 276"/>
              <a:gd name="T39" fmla="*/ 53 h 2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6">
                <a:moveTo>
                  <a:pt x="0" y="223"/>
                </a:moveTo>
                <a:cubicBezTo>
                  <a:pt x="0" y="252"/>
                  <a:pt x="24" y="276"/>
                  <a:pt x="53" y="276"/>
                </a:cubicBezTo>
                <a:cubicBezTo>
                  <a:pt x="223" y="276"/>
                  <a:pt x="223" y="276"/>
                  <a:pt x="223" y="276"/>
                </a:cubicBezTo>
                <a:cubicBezTo>
                  <a:pt x="252" y="276"/>
                  <a:pt x="276" y="252"/>
                  <a:pt x="276" y="223"/>
                </a:cubicBezTo>
                <a:cubicBezTo>
                  <a:pt x="276" y="53"/>
                  <a:pt x="276" y="53"/>
                  <a:pt x="276" y="53"/>
                </a:cubicBezTo>
                <a:cubicBezTo>
                  <a:pt x="276" y="24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3"/>
                </a:cubicBezTo>
                <a:lnTo>
                  <a:pt x="0" y="223"/>
                </a:lnTo>
                <a:close/>
                <a:moveTo>
                  <a:pt x="45" y="53"/>
                </a:moveTo>
                <a:cubicBezTo>
                  <a:pt x="45" y="49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9"/>
                  <a:pt x="231" y="53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1"/>
                  <a:pt x="223" y="231"/>
                </a:cubicBezTo>
                <a:cubicBezTo>
                  <a:pt x="53" y="231"/>
                  <a:pt x="53" y="231"/>
                  <a:pt x="53" y="231"/>
                </a:cubicBezTo>
                <a:cubicBezTo>
                  <a:pt x="49" y="231"/>
                  <a:pt x="45" y="227"/>
                  <a:pt x="45" y="223"/>
                </a:cubicBezTo>
                <a:lnTo>
                  <a:pt x="45" y="53"/>
                </a:lnTo>
                <a:close/>
                <a:moveTo>
                  <a:pt x="45" y="53"/>
                </a:moveTo>
                <a:cubicBezTo>
                  <a:pt x="45" y="53"/>
                  <a:pt x="45" y="53"/>
                  <a:pt x="45" y="53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" name="Freeform 91">
            <a:extLst>
              <a:ext uri="{FF2B5EF4-FFF2-40B4-BE49-F238E27FC236}">
                <a16:creationId xmlns:a16="http://schemas.microsoft.com/office/drawing/2014/main" id="{7244280D-9DBF-4C98-973A-5582BC67C831}"/>
              </a:ext>
            </a:extLst>
          </xdr:cNvPr>
          <xdr:cNvSpPr>
            <a:spLocks noEditPoints="1"/>
          </xdr:cNvSpPr>
        </xdr:nvSpPr>
        <xdr:spPr bwMode="auto">
          <a:xfrm>
            <a:off x="7392793" y="3030221"/>
            <a:ext cx="76200" cy="77788"/>
          </a:xfrm>
          <a:custGeom>
            <a:avLst/>
            <a:gdLst>
              <a:gd name="T0" fmla="*/ 0 w 276"/>
              <a:gd name="T1" fmla="*/ 223 h 275"/>
              <a:gd name="T2" fmla="*/ 53 w 276"/>
              <a:gd name="T3" fmla="*/ 275 h 275"/>
              <a:gd name="T4" fmla="*/ 223 w 276"/>
              <a:gd name="T5" fmla="*/ 275 h 275"/>
              <a:gd name="T6" fmla="*/ 276 w 276"/>
              <a:gd name="T7" fmla="*/ 223 h 275"/>
              <a:gd name="T8" fmla="*/ 276 w 276"/>
              <a:gd name="T9" fmla="*/ 52 h 275"/>
              <a:gd name="T10" fmla="*/ 223 w 276"/>
              <a:gd name="T11" fmla="*/ 0 h 275"/>
              <a:gd name="T12" fmla="*/ 53 w 276"/>
              <a:gd name="T13" fmla="*/ 0 h 275"/>
              <a:gd name="T14" fmla="*/ 0 w 276"/>
              <a:gd name="T15" fmla="*/ 52 h 275"/>
              <a:gd name="T16" fmla="*/ 0 w 276"/>
              <a:gd name="T17" fmla="*/ 223 h 275"/>
              <a:gd name="T18" fmla="*/ 45 w 276"/>
              <a:gd name="T19" fmla="*/ 52 h 275"/>
              <a:gd name="T20" fmla="*/ 53 w 276"/>
              <a:gd name="T21" fmla="*/ 45 h 275"/>
              <a:gd name="T22" fmla="*/ 223 w 276"/>
              <a:gd name="T23" fmla="*/ 45 h 275"/>
              <a:gd name="T24" fmla="*/ 231 w 276"/>
              <a:gd name="T25" fmla="*/ 52 h 275"/>
              <a:gd name="T26" fmla="*/ 231 w 276"/>
              <a:gd name="T27" fmla="*/ 223 h 275"/>
              <a:gd name="T28" fmla="*/ 223 w 276"/>
              <a:gd name="T29" fmla="*/ 230 h 275"/>
              <a:gd name="T30" fmla="*/ 53 w 276"/>
              <a:gd name="T31" fmla="*/ 230 h 275"/>
              <a:gd name="T32" fmla="*/ 45 w 276"/>
              <a:gd name="T33" fmla="*/ 223 h 275"/>
              <a:gd name="T34" fmla="*/ 45 w 276"/>
              <a:gd name="T35" fmla="*/ 52 h 275"/>
              <a:gd name="T36" fmla="*/ 45 w 276"/>
              <a:gd name="T37" fmla="*/ 52 h 275"/>
              <a:gd name="T38" fmla="*/ 45 w 276"/>
              <a:gd name="T39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5">
                <a:moveTo>
                  <a:pt x="0" y="223"/>
                </a:moveTo>
                <a:cubicBezTo>
                  <a:pt x="0" y="252"/>
                  <a:pt x="24" y="275"/>
                  <a:pt x="53" y="275"/>
                </a:cubicBez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2"/>
                  <a:pt x="276" y="223"/>
                </a:cubicBezTo>
                <a:cubicBezTo>
                  <a:pt x="276" y="52"/>
                  <a:pt x="276" y="52"/>
                  <a:pt x="276" y="52"/>
                </a:cubicBezTo>
                <a:cubicBezTo>
                  <a:pt x="276" y="23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lnTo>
                  <a:pt x="0" y="223"/>
                </a:ln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3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4" name="Freeform 92">
            <a:extLst>
              <a:ext uri="{FF2B5EF4-FFF2-40B4-BE49-F238E27FC236}">
                <a16:creationId xmlns:a16="http://schemas.microsoft.com/office/drawing/2014/main" id="{5E32CBE1-4F7F-48E0-ACA4-831F45D6DA43}"/>
              </a:ext>
            </a:extLst>
          </xdr:cNvPr>
          <xdr:cNvSpPr>
            <a:spLocks noEditPoints="1"/>
          </xdr:cNvSpPr>
        </xdr:nvSpPr>
        <xdr:spPr bwMode="auto">
          <a:xfrm>
            <a:off x="7237218" y="28301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5" name="Freeform 93">
            <a:extLst>
              <a:ext uri="{FF2B5EF4-FFF2-40B4-BE49-F238E27FC236}">
                <a16:creationId xmlns:a16="http://schemas.microsoft.com/office/drawing/2014/main" id="{A5F4D125-80B4-4AF9-AB13-04C634C087DD}"/>
              </a:ext>
            </a:extLst>
          </xdr:cNvPr>
          <xdr:cNvSpPr>
            <a:spLocks noEditPoints="1"/>
          </xdr:cNvSpPr>
        </xdr:nvSpPr>
        <xdr:spPr bwMode="auto">
          <a:xfrm>
            <a:off x="7237218" y="28635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6" name="Freeform 94">
            <a:extLst>
              <a:ext uri="{FF2B5EF4-FFF2-40B4-BE49-F238E27FC236}">
                <a16:creationId xmlns:a16="http://schemas.microsoft.com/office/drawing/2014/main" id="{F6C4C409-9F0A-4ECB-8E6A-8B397F4C8D51}"/>
              </a:ext>
            </a:extLst>
          </xdr:cNvPr>
          <xdr:cNvSpPr>
            <a:spLocks noEditPoints="1"/>
          </xdr:cNvSpPr>
        </xdr:nvSpPr>
        <xdr:spPr bwMode="auto">
          <a:xfrm>
            <a:off x="7237218" y="29397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7" name="Freeform 95">
            <a:extLst>
              <a:ext uri="{FF2B5EF4-FFF2-40B4-BE49-F238E27FC236}">
                <a16:creationId xmlns:a16="http://schemas.microsoft.com/office/drawing/2014/main" id="{5135456C-5B0E-4AFE-AE63-1F6B7F1BC91C}"/>
              </a:ext>
            </a:extLst>
          </xdr:cNvPr>
          <xdr:cNvSpPr>
            <a:spLocks noEditPoints="1"/>
          </xdr:cNvSpPr>
        </xdr:nvSpPr>
        <xdr:spPr bwMode="auto">
          <a:xfrm>
            <a:off x="7237218" y="2973071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8" name="Freeform 96">
            <a:extLst>
              <a:ext uri="{FF2B5EF4-FFF2-40B4-BE49-F238E27FC236}">
                <a16:creationId xmlns:a16="http://schemas.microsoft.com/office/drawing/2014/main" id="{264DD869-06EC-45AA-88ED-560F767C6C2E}"/>
              </a:ext>
            </a:extLst>
          </xdr:cNvPr>
          <xdr:cNvSpPr>
            <a:spLocks noEditPoints="1"/>
          </xdr:cNvSpPr>
        </xdr:nvSpPr>
        <xdr:spPr bwMode="auto">
          <a:xfrm>
            <a:off x="7237218" y="30460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9" name="Freeform 97">
            <a:extLst>
              <a:ext uri="{FF2B5EF4-FFF2-40B4-BE49-F238E27FC236}">
                <a16:creationId xmlns:a16="http://schemas.microsoft.com/office/drawing/2014/main" id="{2690CA4C-E025-49C2-9B58-276B40A66B6D}"/>
              </a:ext>
            </a:extLst>
          </xdr:cNvPr>
          <xdr:cNvSpPr>
            <a:spLocks noEditPoints="1"/>
          </xdr:cNvSpPr>
        </xdr:nvSpPr>
        <xdr:spPr bwMode="auto">
          <a:xfrm>
            <a:off x="7237218" y="30794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0</xdr:col>
      <xdr:colOff>459208</xdr:colOff>
      <xdr:row>5</xdr:row>
      <xdr:rowOff>219074</xdr:rowOff>
    </xdr:from>
    <xdr:to>
      <xdr:col>0</xdr:col>
      <xdr:colOff>1354791</xdr:colOff>
      <xdr:row>10</xdr:row>
      <xdr:rowOff>38100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F2A6E078-E97B-4939-AC88-BB5281E11659}"/>
            </a:ext>
          </a:extLst>
        </xdr:cNvPr>
        <xdr:cNvGrpSpPr/>
      </xdr:nvGrpSpPr>
      <xdr:grpSpPr>
        <a:xfrm>
          <a:off x="459208" y="1765486"/>
          <a:ext cx="895583" cy="1118908"/>
          <a:chOff x="2590685" y="4162247"/>
          <a:chExt cx="335355" cy="426208"/>
        </a:xfrm>
      </xdr:grpSpPr>
      <xdr:sp macro="" textlink="">
        <xdr:nvSpPr>
          <xdr:cNvPr id="21" name="Freeform 7">
            <a:extLst>
              <a:ext uri="{FF2B5EF4-FFF2-40B4-BE49-F238E27FC236}">
                <a16:creationId xmlns:a16="http://schemas.microsoft.com/office/drawing/2014/main" id="{48E10CA2-F70B-4818-8F50-7026DB73FCA1}"/>
              </a:ext>
            </a:extLst>
          </xdr:cNvPr>
          <xdr:cNvSpPr>
            <a:spLocks noEditPoints="1"/>
          </xdr:cNvSpPr>
        </xdr:nvSpPr>
        <xdr:spPr bwMode="auto">
          <a:xfrm>
            <a:off x="2590685" y="4162247"/>
            <a:ext cx="335355" cy="426208"/>
          </a:xfrm>
          <a:custGeom>
            <a:avLst/>
            <a:gdLst>
              <a:gd name="T0" fmla="*/ 1200 w 1200"/>
              <a:gd name="T1" fmla="*/ 334 h 1536"/>
              <a:gd name="T2" fmla="*/ 1200 w 1200"/>
              <a:gd name="T3" fmla="*/ 333 h 1536"/>
              <a:gd name="T4" fmla="*/ 1200 w 1200"/>
              <a:gd name="T5" fmla="*/ 331 h 1536"/>
              <a:gd name="T6" fmla="*/ 1199 w 1200"/>
              <a:gd name="T7" fmla="*/ 330 h 1536"/>
              <a:gd name="T8" fmla="*/ 1199 w 1200"/>
              <a:gd name="T9" fmla="*/ 329 h 1536"/>
              <a:gd name="T10" fmla="*/ 1199 w 1200"/>
              <a:gd name="T11" fmla="*/ 328 h 1536"/>
              <a:gd name="T12" fmla="*/ 1198 w 1200"/>
              <a:gd name="T13" fmla="*/ 327 h 1536"/>
              <a:gd name="T14" fmla="*/ 1198 w 1200"/>
              <a:gd name="T15" fmla="*/ 326 h 1536"/>
              <a:gd name="T16" fmla="*/ 1197 w 1200"/>
              <a:gd name="T17" fmla="*/ 325 h 1536"/>
              <a:gd name="T18" fmla="*/ 1197 w 1200"/>
              <a:gd name="T19" fmla="*/ 324 h 1536"/>
              <a:gd name="T20" fmla="*/ 1196 w 1200"/>
              <a:gd name="T21" fmla="*/ 323 h 1536"/>
              <a:gd name="T22" fmla="*/ 1195 w 1200"/>
              <a:gd name="T23" fmla="*/ 322 h 1536"/>
              <a:gd name="T24" fmla="*/ 1195 w 1200"/>
              <a:gd name="T25" fmla="*/ 321 h 1536"/>
              <a:gd name="T26" fmla="*/ 1193 w 1200"/>
              <a:gd name="T27" fmla="*/ 319 h 1536"/>
              <a:gd name="T28" fmla="*/ 1193 w 1200"/>
              <a:gd name="T29" fmla="*/ 319 h 1536"/>
              <a:gd name="T30" fmla="*/ 881 w 1200"/>
              <a:gd name="T31" fmla="*/ 7 h 1536"/>
              <a:gd name="T32" fmla="*/ 881 w 1200"/>
              <a:gd name="T33" fmla="*/ 7 h 1536"/>
              <a:gd name="T34" fmla="*/ 879 w 1200"/>
              <a:gd name="T35" fmla="*/ 5 h 1536"/>
              <a:gd name="T36" fmla="*/ 878 w 1200"/>
              <a:gd name="T37" fmla="*/ 4 h 1536"/>
              <a:gd name="T38" fmla="*/ 875 w 1200"/>
              <a:gd name="T39" fmla="*/ 3 h 1536"/>
              <a:gd name="T40" fmla="*/ 875 w 1200"/>
              <a:gd name="T41" fmla="*/ 3 h 1536"/>
              <a:gd name="T42" fmla="*/ 872 w 1200"/>
              <a:gd name="T43" fmla="*/ 2 h 1536"/>
              <a:gd name="T44" fmla="*/ 872 w 1200"/>
              <a:gd name="T45" fmla="*/ 1 h 1536"/>
              <a:gd name="T46" fmla="*/ 869 w 1200"/>
              <a:gd name="T47" fmla="*/ 0 h 1536"/>
              <a:gd name="T48" fmla="*/ 869 w 1200"/>
              <a:gd name="T49" fmla="*/ 0 h 1536"/>
              <a:gd name="T50" fmla="*/ 866 w 1200"/>
              <a:gd name="T51" fmla="*/ 0 h 1536"/>
              <a:gd name="T52" fmla="*/ 865 w 1200"/>
              <a:gd name="T53" fmla="*/ 0 h 1536"/>
              <a:gd name="T54" fmla="*/ 864 w 1200"/>
              <a:gd name="T55" fmla="*/ 0 h 1536"/>
              <a:gd name="T56" fmla="*/ 72 w 1200"/>
              <a:gd name="T57" fmla="*/ 0 h 1536"/>
              <a:gd name="T58" fmla="*/ 0 w 1200"/>
              <a:gd name="T59" fmla="*/ 72 h 1536"/>
              <a:gd name="T60" fmla="*/ 0 w 1200"/>
              <a:gd name="T61" fmla="*/ 1104 h 1536"/>
              <a:gd name="T62" fmla="*/ 24 w 1200"/>
              <a:gd name="T63" fmla="*/ 1128 h 1536"/>
              <a:gd name="T64" fmla="*/ 48 w 1200"/>
              <a:gd name="T65" fmla="*/ 1104 h 1536"/>
              <a:gd name="T66" fmla="*/ 48 w 1200"/>
              <a:gd name="T67" fmla="*/ 72 h 1536"/>
              <a:gd name="T68" fmla="*/ 72 w 1200"/>
              <a:gd name="T69" fmla="*/ 48 h 1536"/>
              <a:gd name="T70" fmla="*/ 840 w 1200"/>
              <a:gd name="T71" fmla="*/ 48 h 1536"/>
              <a:gd name="T72" fmla="*/ 840 w 1200"/>
              <a:gd name="T73" fmla="*/ 288 h 1536"/>
              <a:gd name="T74" fmla="*/ 912 w 1200"/>
              <a:gd name="T75" fmla="*/ 360 h 1536"/>
              <a:gd name="T76" fmla="*/ 1056 w 1200"/>
              <a:gd name="T77" fmla="*/ 360 h 1536"/>
              <a:gd name="T78" fmla="*/ 1080 w 1200"/>
              <a:gd name="T79" fmla="*/ 336 h 1536"/>
              <a:gd name="T80" fmla="*/ 1056 w 1200"/>
              <a:gd name="T81" fmla="*/ 312 h 1536"/>
              <a:gd name="T82" fmla="*/ 912 w 1200"/>
              <a:gd name="T83" fmla="*/ 312 h 1536"/>
              <a:gd name="T84" fmla="*/ 888 w 1200"/>
              <a:gd name="T85" fmla="*/ 288 h 1536"/>
              <a:gd name="T86" fmla="*/ 888 w 1200"/>
              <a:gd name="T87" fmla="*/ 82 h 1536"/>
              <a:gd name="T88" fmla="*/ 1152 w 1200"/>
              <a:gd name="T89" fmla="*/ 346 h 1536"/>
              <a:gd name="T90" fmla="*/ 1152 w 1200"/>
              <a:gd name="T91" fmla="*/ 1464 h 1536"/>
              <a:gd name="T92" fmla="*/ 1128 w 1200"/>
              <a:gd name="T93" fmla="*/ 1488 h 1536"/>
              <a:gd name="T94" fmla="*/ 96 w 1200"/>
              <a:gd name="T95" fmla="*/ 1488 h 1536"/>
              <a:gd name="T96" fmla="*/ 72 w 1200"/>
              <a:gd name="T97" fmla="*/ 1512 h 1536"/>
              <a:gd name="T98" fmla="*/ 96 w 1200"/>
              <a:gd name="T99" fmla="*/ 1536 h 1536"/>
              <a:gd name="T100" fmla="*/ 1128 w 1200"/>
              <a:gd name="T101" fmla="*/ 1536 h 1536"/>
              <a:gd name="T102" fmla="*/ 1200 w 1200"/>
              <a:gd name="T103" fmla="*/ 1464 h 1536"/>
              <a:gd name="T104" fmla="*/ 1200 w 1200"/>
              <a:gd name="T105" fmla="*/ 336 h 1536"/>
              <a:gd name="T106" fmla="*/ 1200 w 1200"/>
              <a:gd name="T107" fmla="*/ 334 h 1536"/>
              <a:gd name="T108" fmla="*/ 1200 w 1200"/>
              <a:gd name="T109" fmla="*/ 334 h 1536"/>
              <a:gd name="T110" fmla="*/ 1200 w 1200"/>
              <a:gd name="T111" fmla="*/ 334 h 15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200" h="1536">
                <a:moveTo>
                  <a:pt x="1200" y="334"/>
                </a:moveTo>
                <a:cubicBezTo>
                  <a:pt x="1200" y="333"/>
                  <a:pt x="1200" y="333"/>
                  <a:pt x="1200" y="333"/>
                </a:cubicBezTo>
                <a:cubicBezTo>
                  <a:pt x="1200" y="332"/>
                  <a:pt x="1200" y="332"/>
                  <a:pt x="1200" y="331"/>
                </a:cubicBezTo>
                <a:cubicBezTo>
                  <a:pt x="1199" y="331"/>
                  <a:pt x="1199" y="331"/>
                  <a:pt x="1199" y="330"/>
                </a:cubicBezTo>
                <a:cubicBezTo>
                  <a:pt x="1199" y="330"/>
                  <a:pt x="1199" y="329"/>
                  <a:pt x="1199" y="329"/>
                </a:cubicBezTo>
                <a:cubicBezTo>
                  <a:pt x="1199" y="329"/>
                  <a:pt x="1199" y="328"/>
                  <a:pt x="1199" y="328"/>
                </a:cubicBezTo>
                <a:cubicBezTo>
                  <a:pt x="1198" y="328"/>
                  <a:pt x="1198" y="327"/>
                  <a:pt x="1198" y="327"/>
                </a:cubicBezTo>
                <a:cubicBezTo>
                  <a:pt x="1198" y="326"/>
                  <a:pt x="1198" y="326"/>
                  <a:pt x="1198" y="326"/>
                </a:cubicBezTo>
                <a:cubicBezTo>
                  <a:pt x="1198" y="325"/>
                  <a:pt x="1197" y="325"/>
                  <a:pt x="1197" y="325"/>
                </a:cubicBezTo>
                <a:cubicBezTo>
                  <a:pt x="1197" y="324"/>
                  <a:pt x="1197" y="324"/>
                  <a:pt x="1197" y="324"/>
                </a:cubicBezTo>
                <a:cubicBezTo>
                  <a:pt x="1196" y="323"/>
                  <a:pt x="1196" y="323"/>
                  <a:pt x="1196" y="323"/>
                </a:cubicBezTo>
                <a:cubicBezTo>
                  <a:pt x="1196" y="322"/>
                  <a:pt x="1195" y="322"/>
                  <a:pt x="1195" y="322"/>
                </a:cubicBezTo>
                <a:cubicBezTo>
                  <a:pt x="1195" y="321"/>
                  <a:pt x="1195" y="321"/>
                  <a:pt x="1195" y="321"/>
                </a:cubicBezTo>
                <a:cubicBezTo>
                  <a:pt x="1194" y="320"/>
                  <a:pt x="1194" y="320"/>
                  <a:pt x="1193" y="319"/>
                </a:cubicBezTo>
                <a:cubicBezTo>
                  <a:pt x="1193" y="319"/>
                  <a:pt x="1193" y="319"/>
                  <a:pt x="1193" y="319"/>
                </a:cubicBezTo>
                <a:cubicBezTo>
                  <a:pt x="881" y="7"/>
                  <a:pt x="881" y="7"/>
                  <a:pt x="881" y="7"/>
                </a:cubicBezTo>
                <a:cubicBezTo>
                  <a:pt x="881" y="7"/>
                  <a:pt x="881" y="7"/>
                  <a:pt x="881" y="7"/>
                </a:cubicBezTo>
                <a:cubicBezTo>
                  <a:pt x="880" y="6"/>
                  <a:pt x="879" y="6"/>
                  <a:pt x="879" y="5"/>
                </a:cubicBezTo>
                <a:cubicBezTo>
                  <a:pt x="878" y="5"/>
                  <a:pt x="878" y="5"/>
                  <a:pt x="878" y="4"/>
                </a:cubicBezTo>
                <a:cubicBezTo>
                  <a:pt x="877" y="4"/>
                  <a:pt x="876" y="3"/>
                  <a:pt x="875" y="3"/>
                </a:cubicBezTo>
                <a:cubicBezTo>
                  <a:pt x="875" y="3"/>
                  <a:pt x="875" y="3"/>
                  <a:pt x="875" y="3"/>
                </a:cubicBezTo>
                <a:cubicBezTo>
                  <a:pt x="874" y="2"/>
                  <a:pt x="873" y="2"/>
                  <a:pt x="872" y="2"/>
                </a:cubicBezTo>
                <a:cubicBezTo>
                  <a:pt x="872" y="1"/>
                  <a:pt x="872" y="1"/>
                  <a:pt x="872" y="1"/>
                </a:cubicBezTo>
                <a:cubicBezTo>
                  <a:pt x="871" y="1"/>
                  <a:pt x="870" y="1"/>
                  <a:pt x="869" y="0"/>
                </a:cubicBezTo>
                <a:cubicBezTo>
                  <a:pt x="869" y="0"/>
                  <a:pt x="869" y="0"/>
                  <a:pt x="869" y="0"/>
                </a:cubicBezTo>
                <a:cubicBezTo>
                  <a:pt x="868" y="0"/>
                  <a:pt x="867" y="0"/>
                  <a:pt x="866" y="0"/>
                </a:cubicBezTo>
                <a:cubicBezTo>
                  <a:pt x="865" y="0"/>
                  <a:pt x="865" y="0"/>
                  <a:pt x="865" y="0"/>
                </a:cubicBezTo>
                <a:cubicBezTo>
                  <a:pt x="865" y="0"/>
                  <a:pt x="864" y="0"/>
                  <a:pt x="864" y="0"/>
                </a:cubicBezTo>
                <a:cubicBezTo>
                  <a:pt x="72" y="0"/>
                  <a:pt x="72" y="0"/>
                  <a:pt x="72" y="0"/>
                </a:cubicBezTo>
                <a:cubicBezTo>
                  <a:pt x="32" y="0"/>
                  <a:pt x="0" y="32"/>
                  <a:pt x="0" y="72"/>
                </a:cubicBezTo>
                <a:cubicBezTo>
                  <a:pt x="0" y="1104"/>
                  <a:pt x="0" y="1104"/>
                  <a:pt x="0" y="1104"/>
                </a:cubicBezTo>
                <a:cubicBezTo>
                  <a:pt x="0" y="1117"/>
                  <a:pt x="11" y="1128"/>
                  <a:pt x="24" y="1128"/>
                </a:cubicBezTo>
                <a:cubicBezTo>
                  <a:pt x="37" y="1128"/>
                  <a:pt x="48" y="1117"/>
                  <a:pt x="48" y="1104"/>
                </a:cubicBezTo>
                <a:cubicBezTo>
                  <a:pt x="48" y="72"/>
                  <a:pt x="48" y="72"/>
                  <a:pt x="48" y="72"/>
                </a:cubicBezTo>
                <a:cubicBezTo>
                  <a:pt x="48" y="59"/>
                  <a:pt x="59" y="48"/>
                  <a:pt x="72" y="48"/>
                </a:cubicBezTo>
                <a:cubicBezTo>
                  <a:pt x="840" y="48"/>
                  <a:pt x="840" y="48"/>
                  <a:pt x="840" y="48"/>
                </a:cubicBezTo>
                <a:cubicBezTo>
                  <a:pt x="840" y="288"/>
                  <a:pt x="840" y="288"/>
                  <a:pt x="840" y="288"/>
                </a:cubicBezTo>
                <a:cubicBezTo>
                  <a:pt x="840" y="328"/>
                  <a:pt x="872" y="360"/>
                  <a:pt x="912" y="360"/>
                </a:cubicBezTo>
                <a:cubicBezTo>
                  <a:pt x="1056" y="360"/>
                  <a:pt x="1056" y="360"/>
                  <a:pt x="1056" y="360"/>
                </a:cubicBezTo>
                <a:cubicBezTo>
                  <a:pt x="1069" y="360"/>
                  <a:pt x="1080" y="349"/>
                  <a:pt x="1080" y="336"/>
                </a:cubicBezTo>
                <a:cubicBezTo>
                  <a:pt x="1080" y="323"/>
                  <a:pt x="1069" y="312"/>
                  <a:pt x="1056" y="312"/>
                </a:cubicBezTo>
                <a:cubicBezTo>
                  <a:pt x="912" y="312"/>
                  <a:pt x="912" y="312"/>
                  <a:pt x="912" y="312"/>
                </a:cubicBezTo>
                <a:cubicBezTo>
                  <a:pt x="899" y="312"/>
                  <a:pt x="888" y="301"/>
                  <a:pt x="888" y="288"/>
                </a:cubicBezTo>
                <a:cubicBezTo>
                  <a:pt x="888" y="82"/>
                  <a:pt x="888" y="82"/>
                  <a:pt x="888" y="82"/>
                </a:cubicBezTo>
                <a:cubicBezTo>
                  <a:pt x="1152" y="346"/>
                  <a:pt x="1152" y="346"/>
                  <a:pt x="1152" y="346"/>
                </a:cubicBezTo>
                <a:cubicBezTo>
                  <a:pt x="1152" y="1464"/>
                  <a:pt x="1152" y="1464"/>
                  <a:pt x="1152" y="1464"/>
                </a:cubicBezTo>
                <a:cubicBezTo>
                  <a:pt x="1152" y="1477"/>
                  <a:pt x="1141" y="1488"/>
                  <a:pt x="1128" y="1488"/>
                </a:cubicBezTo>
                <a:cubicBezTo>
                  <a:pt x="96" y="1488"/>
                  <a:pt x="96" y="1488"/>
                  <a:pt x="96" y="1488"/>
                </a:cubicBezTo>
                <a:cubicBezTo>
                  <a:pt x="83" y="1488"/>
                  <a:pt x="72" y="1499"/>
                  <a:pt x="72" y="1512"/>
                </a:cubicBezTo>
                <a:cubicBezTo>
                  <a:pt x="72" y="1525"/>
                  <a:pt x="83" y="1536"/>
                  <a:pt x="96" y="1536"/>
                </a:cubicBezTo>
                <a:cubicBezTo>
                  <a:pt x="1128" y="1536"/>
                  <a:pt x="1128" y="1536"/>
                  <a:pt x="1128" y="1536"/>
                </a:cubicBezTo>
                <a:cubicBezTo>
                  <a:pt x="1168" y="1536"/>
                  <a:pt x="1200" y="1504"/>
                  <a:pt x="1200" y="1464"/>
                </a:cubicBezTo>
                <a:cubicBezTo>
                  <a:pt x="1200" y="336"/>
                  <a:pt x="1200" y="336"/>
                  <a:pt x="1200" y="336"/>
                </a:cubicBezTo>
                <a:cubicBezTo>
                  <a:pt x="1200" y="335"/>
                  <a:pt x="1200" y="334"/>
                  <a:pt x="1200" y="334"/>
                </a:cubicBezTo>
                <a:close/>
                <a:moveTo>
                  <a:pt x="1200" y="334"/>
                </a:moveTo>
                <a:cubicBezTo>
                  <a:pt x="1200" y="334"/>
                  <a:pt x="1200" y="334"/>
                  <a:pt x="1200" y="334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2" name="Groupe 21">
            <a:extLst>
              <a:ext uri="{FF2B5EF4-FFF2-40B4-BE49-F238E27FC236}">
                <a16:creationId xmlns:a16="http://schemas.microsoft.com/office/drawing/2014/main" id="{53E1BF43-B58F-49E6-ADB5-84FF6BE4462F}"/>
              </a:ext>
            </a:extLst>
          </xdr:cNvPr>
          <xdr:cNvGrpSpPr/>
        </xdr:nvGrpSpPr>
        <xdr:grpSpPr>
          <a:xfrm>
            <a:off x="2628419" y="4380765"/>
            <a:ext cx="52369" cy="69969"/>
            <a:chOff x="2671888" y="4337529"/>
            <a:chExt cx="160916" cy="80028"/>
          </a:xfrm>
        </xdr:grpSpPr>
        <xdr:sp macro="" textlink="">
          <xdr:nvSpPr>
            <xdr:cNvPr id="38" name="Freeform 8">
              <a:extLst>
                <a:ext uri="{FF2B5EF4-FFF2-40B4-BE49-F238E27FC236}">
                  <a16:creationId xmlns:a16="http://schemas.microsoft.com/office/drawing/2014/main" id="{FA793DFB-C575-42CA-B05C-44BB3CDB362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9" name="Freeform 9">
              <a:extLst>
                <a:ext uri="{FF2B5EF4-FFF2-40B4-BE49-F238E27FC236}">
                  <a16:creationId xmlns:a16="http://schemas.microsoft.com/office/drawing/2014/main" id="{DED971C4-7E1E-4A7C-8CE8-DEFDB019D7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40" name="Freeform 10">
              <a:extLst>
                <a:ext uri="{FF2B5EF4-FFF2-40B4-BE49-F238E27FC236}">
                  <a16:creationId xmlns:a16="http://schemas.microsoft.com/office/drawing/2014/main" id="{A70424AB-46B6-4B16-BC67-ADA7FE06DCA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23" name="Freeform 88">
            <a:extLst>
              <a:ext uri="{FF2B5EF4-FFF2-40B4-BE49-F238E27FC236}">
                <a16:creationId xmlns:a16="http://schemas.microsoft.com/office/drawing/2014/main" id="{6E44958A-8019-415D-AF29-473277AF6514}"/>
              </a:ext>
            </a:extLst>
          </xdr:cNvPr>
          <xdr:cNvSpPr>
            <a:spLocks noEditPoints="1"/>
          </xdr:cNvSpPr>
        </xdr:nvSpPr>
        <xdr:spPr bwMode="auto">
          <a:xfrm>
            <a:off x="2612026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4" name="Freeform 89">
            <a:extLst>
              <a:ext uri="{FF2B5EF4-FFF2-40B4-BE49-F238E27FC236}">
                <a16:creationId xmlns:a16="http://schemas.microsoft.com/office/drawing/2014/main" id="{CFCB33DB-7491-4F01-B168-044293E28C32}"/>
              </a:ext>
            </a:extLst>
          </xdr:cNvPr>
          <xdr:cNvSpPr>
            <a:spLocks noEditPoints="1"/>
          </xdr:cNvSpPr>
        </xdr:nvSpPr>
        <xdr:spPr bwMode="auto">
          <a:xfrm>
            <a:off x="2628419" y="4512429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5" name="Freeform 88">
            <a:extLst>
              <a:ext uri="{FF2B5EF4-FFF2-40B4-BE49-F238E27FC236}">
                <a16:creationId xmlns:a16="http://schemas.microsoft.com/office/drawing/2014/main" id="{B9B65C4B-316E-45D5-B3BE-2EC47FA6D5C3}"/>
              </a:ext>
            </a:extLst>
          </xdr:cNvPr>
          <xdr:cNvSpPr>
            <a:spLocks noEditPoints="1"/>
          </xdr:cNvSpPr>
        </xdr:nvSpPr>
        <xdr:spPr bwMode="auto">
          <a:xfrm>
            <a:off x="2714634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6" name="Freeform 88">
            <a:extLst>
              <a:ext uri="{FF2B5EF4-FFF2-40B4-BE49-F238E27FC236}">
                <a16:creationId xmlns:a16="http://schemas.microsoft.com/office/drawing/2014/main" id="{EFA44ABC-B84C-49C4-8815-8CDAE66E08BF}"/>
              </a:ext>
            </a:extLst>
          </xdr:cNvPr>
          <xdr:cNvSpPr>
            <a:spLocks noEditPoints="1"/>
          </xdr:cNvSpPr>
        </xdr:nvSpPr>
        <xdr:spPr bwMode="auto">
          <a:xfrm>
            <a:off x="2817242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7" name="Freeform 89">
            <a:extLst>
              <a:ext uri="{FF2B5EF4-FFF2-40B4-BE49-F238E27FC236}">
                <a16:creationId xmlns:a16="http://schemas.microsoft.com/office/drawing/2014/main" id="{E48F20E2-7EBF-43E3-98B6-F1B18197BF85}"/>
              </a:ext>
            </a:extLst>
          </xdr:cNvPr>
          <xdr:cNvSpPr>
            <a:spLocks noEditPoints="1"/>
          </xdr:cNvSpPr>
        </xdr:nvSpPr>
        <xdr:spPr bwMode="auto">
          <a:xfrm>
            <a:off x="2736975" y="4514565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8" name="Freeform 89">
            <a:extLst>
              <a:ext uri="{FF2B5EF4-FFF2-40B4-BE49-F238E27FC236}">
                <a16:creationId xmlns:a16="http://schemas.microsoft.com/office/drawing/2014/main" id="{7FEAC2DC-243D-4431-8C08-640818C77029}"/>
              </a:ext>
            </a:extLst>
          </xdr:cNvPr>
          <xdr:cNvSpPr>
            <a:spLocks noEditPoints="1"/>
          </xdr:cNvSpPr>
        </xdr:nvSpPr>
        <xdr:spPr bwMode="auto">
          <a:xfrm>
            <a:off x="2847007" y="4514326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9" name="Groupe 28">
            <a:extLst>
              <a:ext uri="{FF2B5EF4-FFF2-40B4-BE49-F238E27FC236}">
                <a16:creationId xmlns:a16="http://schemas.microsoft.com/office/drawing/2014/main" id="{28168EE1-51A3-40B1-8E41-A6E75039AE09}"/>
              </a:ext>
            </a:extLst>
          </xdr:cNvPr>
          <xdr:cNvGrpSpPr/>
        </xdr:nvGrpSpPr>
        <xdr:grpSpPr>
          <a:xfrm>
            <a:off x="2734207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5" name="Freeform 8">
              <a:extLst>
                <a:ext uri="{FF2B5EF4-FFF2-40B4-BE49-F238E27FC236}">
                  <a16:creationId xmlns:a16="http://schemas.microsoft.com/office/drawing/2014/main" id="{B2B9CEF2-F4F3-459C-84D4-6FBD25ADC7E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6" name="Freeform 9">
              <a:extLst>
                <a:ext uri="{FF2B5EF4-FFF2-40B4-BE49-F238E27FC236}">
                  <a16:creationId xmlns:a16="http://schemas.microsoft.com/office/drawing/2014/main" id="{26654033-27CC-47AE-98BF-1A0F1578376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7" name="Freeform 10">
              <a:extLst>
                <a:ext uri="{FF2B5EF4-FFF2-40B4-BE49-F238E27FC236}">
                  <a16:creationId xmlns:a16="http://schemas.microsoft.com/office/drawing/2014/main" id="{829BFDD5-7FBD-42B0-8495-EDFFC8918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grpSp>
        <xdr:nvGrpSpPr>
          <xdr:cNvPr id="30" name="Groupe 29">
            <a:extLst>
              <a:ext uri="{FF2B5EF4-FFF2-40B4-BE49-F238E27FC236}">
                <a16:creationId xmlns:a16="http://schemas.microsoft.com/office/drawing/2014/main" id="{3D102B00-5EEA-4B6B-A3A8-D9A2F95AD0DE}"/>
              </a:ext>
            </a:extLst>
          </xdr:cNvPr>
          <xdr:cNvGrpSpPr/>
        </xdr:nvGrpSpPr>
        <xdr:grpSpPr>
          <a:xfrm>
            <a:off x="2837119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2" name="Freeform 8">
              <a:extLst>
                <a:ext uri="{FF2B5EF4-FFF2-40B4-BE49-F238E27FC236}">
                  <a16:creationId xmlns:a16="http://schemas.microsoft.com/office/drawing/2014/main" id="{5B428905-8AFE-4EC5-920B-BAEA0670B45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3" name="Freeform 9">
              <a:extLst>
                <a:ext uri="{FF2B5EF4-FFF2-40B4-BE49-F238E27FC236}">
                  <a16:creationId xmlns:a16="http://schemas.microsoft.com/office/drawing/2014/main" id="{400741F7-DE3F-4225-9DD0-05FEA98060F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4" name="Freeform 10">
              <a:extLst>
                <a:ext uri="{FF2B5EF4-FFF2-40B4-BE49-F238E27FC236}">
                  <a16:creationId xmlns:a16="http://schemas.microsoft.com/office/drawing/2014/main" id="{F2504616-4D79-46AD-AD61-C8A84DE009A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31" name="ZoneTexte 2">
            <a:extLst>
              <a:ext uri="{FF2B5EF4-FFF2-40B4-BE49-F238E27FC236}">
                <a16:creationId xmlns:a16="http://schemas.microsoft.com/office/drawing/2014/main" id="{0419254A-3DBC-4211-BE8B-B8EFB5471C7A}"/>
              </a:ext>
            </a:extLst>
          </xdr:cNvPr>
          <xdr:cNvSpPr txBox="1"/>
        </xdr:nvSpPr>
        <xdr:spPr>
          <a:xfrm>
            <a:off x="2614897" y="4235736"/>
            <a:ext cx="296036" cy="10160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>
                <a:solidFill>
                  <a:srgbClr val="8599D4"/>
                </a:solidFill>
                <a:latin typeface="Marianne" panose="02000000000000000000" pitchFamily="2" charset="0"/>
              </a:rPr>
              <a:t>KANBAN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F85A0ABE-82BC-479F-B92B-ECE92D1DF3A0}"/>
            </a:ext>
          </a:extLst>
        </xdr:cNvPr>
        <xdr:cNvGrpSpPr/>
      </xdr:nvGrpSpPr>
      <xdr:grpSpPr>
        <a:xfrm>
          <a:off x="131886" y="350700"/>
          <a:ext cx="1910960" cy="617199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3ADF4C3F-2D62-4437-9BD0-13CADAF974E3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4DDBE916-8353-40DC-B2A5-5D3A3024D410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SUIVI DÉTAILLÉ</a:t>
              </a:r>
              <a:r>
                <a:rPr lang="fr-FR" sz="1000" b="1" baseline="0">
                  <a:solidFill>
                    <a:schemeClr val="bg1"/>
                  </a:solidFill>
                  <a:latin typeface="Marianne Light" panose="02000000000000000000" pitchFamily="2" charset="0"/>
                </a:rPr>
                <a:t> </a:t>
              </a:r>
              <a:endParaRPr lang="fr-FR" sz="1000" b="1">
                <a:solidFill>
                  <a:schemeClr val="bg1"/>
                </a:solidFill>
                <a:latin typeface="Marianne Light" panose="02000000000000000000" pitchFamily="2" charset="0"/>
              </a:endParaRP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A7497D3B-BA93-4A07-8C38-508D67A0E4A8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47DC982-6CC2-4499-BDCD-56BD292DA232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BA7124E0-F152-4DB9-B834-B79B0354ABF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25EC0202-5493-4671-AE7C-BE9E46BA4DC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A134FF38-2B6C-4AE9-BFB9-D9DE58B25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B1AC1060-149B-4506-A528-745560234B9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9DB0B8AD-7A45-487C-860B-54A6E444E67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ED741215-D9A0-4CC5-8572-6B78B2024AE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B8B613A1-77D0-49BC-94CA-D62423CD51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00278BA6-F4E9-4595-A695-62556AD7993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A868A4DB-DD84-4728-AFD3-8876454EC57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DA2F9833-5D0F-4E30-AD5B-5E94128EF79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032A61-B042-4B28-9E42-54D0C1A8B2C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AA3CD3A4-EEEB-434A-924A-9B9E579FE9C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576DDF-44C2-4281-A3CE-A1FF5B370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8A5A6378-9CD0-4A21-AE20-588728F570B2}"/>
            </a:ext>
          </a:extLst>
        </xdr:cNvPr>
        <xdr:cNvGrpSpPr/>
      </xdr:nvGrpSpPr>
      <xdr:grpSpPr>
        <a:xfrm>
          <a:off x="131886" y="350700"/>
          <a:ext cx="1797952" cy="617199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1E7EFB09-36B5-4B73-AACE-8C13D8D4318E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1D06932F-4330-4A29-BBE1-6B283F136FC1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HISTORIQUE </a:t>
              </a: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30F6CB0E-C7C6-4569-98BB-AA41FB189F22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5F4D93A-1A0A-44FE-95C9-39D22D4A65F4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27654BDE-C7AE-4CC3-9178-3292369E281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FE942836-F402-4C72-9728-4A5362607C9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5B596270-38EF-42CF-8658-3FB9309EA04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31E011E3-EF49-47ED-B99D-FE08B6344B9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272C7B7E-FDC2-46E2-8790-18C5B03A6E2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35B85C8D-C98C-4D61-9C55-C1E6D234B16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F49A7E0A-AC80-4014-9D23-73BACFCEA67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3B127684-FE6B-49D1-B3C1-3235D3CF130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4CAAEF26-38A0-43A8-A2B3-6AC3BF4B4A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8F7F5D7D-BDE8-44EF-BD3A-03A25CD6077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4CCB8C-DBB7-45CC-A0EF-A76EE7253EB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95115AEE-EDEC-4EA3-8B33-35895D77072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B464BD-1DEA-44D2-BC7F-890821B91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71450" y="0"/>
          <a:ext cx="357188" cy="3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135608</xdr:colOff>
      <xdr:row>8</xdr:row>
      <xdr:rowOff>72164</xdr:rowOff>
    </xdr:from>
    <xdr:to>
      <xdr:col>10</xdr:col>
      <xdr:colOff>460107</xdr:colOff>
      <xdr:row>15</xdr:row>
      <xdr:rowOff>40360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0" name="Catégorie de tâche">
              <a:extLst>
                <a:ext uri="{FF2B5EF4-FFF2-40B4-BE49-F238E27FC236}">
                  <a16:creationId xmlns:a16="http://schemas.microsoft.com/office/drawing/2014/main" id="{46DB9CEB-1482-07B6-273B-5F6F96B01EA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de tâ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76222" y="2009452"/>
              <a:ext cx="1842041" cy="13242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73.792020486108" createdVersion="8" refreshedVersion="8" minRefreshableVersion="3" recordCount="7" xr:uid="{98469FF8-15CE-4045-8E8B-56E4517401E2}">
  <cacheSource type="worksheet">
    <worksheetSource name="Tdétails"/>
  </cacheSource>
  <cacheFields count="7">
    <cacheField name="Etat" numFmtId="14">
      <sharedItems containsNonDate="0" count="3">
        <s v="🟡"/>
        <s v="⚪"/>
        <s v=""/>
      </sharedItems>
    </cacheField>
    <cacheField name="Échéance" numFmtId="14">
      <sharedItems containsNonDate="0" containsDate="1" containsMixedTypes="1" minDate="2024-09-27T00:00:00" maxDate="2024-10-10T00:00:00" count="5">
        <d v="2024-10-04T00:00:00"/>
        <d v="2024-09-27T00:00:00"/>
        <d v="2024-10-01T00:00:00"/>
        <d v="2024-10-09T00:00:00"/>
        <s v=""/>
      </sharedItems>
    </cacheField>
    <cacheField name="Date de début" numFmtId="14">
      <sharedItems containsNonDate="0" containsDate="1" containsMixedTypes="1" minDate="1899-12-30T00:00:00" maxDate="2024-10-04T00:00:00" count="3">
        <d v="2024-10-03T00:00:00"/>
        <d v="1899-12-30T00:00:00"/>
        <s v=""/>
      </sharedItems>
    </cacheField>
    <cacheField name="Date de fin" numFmtId="14">
      <sharedItems containsNonDate="0" containsDate="1" containsMixedTypes="1" minDate="1899-12-30T00:00:00" maxDate="1899-12-31T00:00:00" count="2">
        <d v="1899-12-30T00:00:00"/>
        <s v=""/>
      </sharedItems>
    </cacheField>
    <cacheField name="Catégorie de tâche" numFmtId="14">
      <sharedItems containsNonDate="0" count="3">
        <s v="1.H+K"/>
        <s v="3.NS"/>
        <s v=""/>
      </sharedItems>
    </cacheField>
    <cacheField name="TÂCHES" numFmtId="14">
      <sharedItems containsNonDate="0" count="7">
        <s v="Tache 2"/>
        <s v="Tache 4"/>
        <s v="Tache 8"/>
        <s v="Tache 13"/>
        <s v="Tache 16"/>
        <s v="Tache 18"/>
        <s v=""/>
      </sharedItems>
    </cacheField>
    <cacheField name="Acteurs" numFmtId="14">
      <sharedItems containsNonDate="0" containsDate="1" containsMixedTypes="1" minDate="1899-12-30T00:00:00" maxDate="1899-12-31T00:00:00" count="2">
        <d v="1899-12-30T00:00:00"/>
        <s v=""/>
      </sharedItems>
    </cacheField>
  </cacheFields>
  <extLst>
    <ext xmlns:x14="http://schemas.microsoft.com/office/spreadsheetml/2009/9/main" uri="{725AE2AE-9491-48be-B2B4-4EB974FC3084}">
      <x14:pivotCacheDefinition pivotCacheId="19134542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x v="0"/>
    <x v="0"/>
  </r>
  <r>
    <x v="1"/>
    <x v="0"/>
    <x v="1"/>
    <x v="0"/>
    <x v="0"/>
    <x v="1"/>
    <x v="0"/>
  </r>
  <r>
    <x v="1"/>
    <x v="0"/>
    <x v="1"/>
    <x v="0"/>
    <x v="1"/>
    <x v="2"/>
    <x v="0"/>
  </r>
  <r>
    <x v="1"/>
    <x v="1"/>
    <x v="1"/>
    <x v="0"/>
    <x v="1"/>
    <x v="3"/>
    <x v="0"/>
  </r>
  <r>
    <x v="1"/>
    <x v="2"/>
    <x v="1"/>
    <x v="0"/>
    <x v="1"/>
    <x v="4"/>
    <x v="0"/>
  </r>
  <r>
    <x v="1"/>
    <x v="3"/>
    <x v="1"/>
    <x v="0"/>
    <x v="1"/>
    <x v="5"/>
    <x v="0"/>
  </r>
  <r>
    <x v="2"/>
    <x v="4"/>
    <x v="2"/>
    <x v="1"/>
    <x v="2"/>
    <x v="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BACB59-545B-46BE-93D4-1E8DF445D299}" name="Tableau croisé dynamique2" cacheId="0" applyNumberFormats="0" applyBorderFormats="0" applyFontFormats="0" applyPatternFormats="0" applyAlignmentFormats="0" applyWidthHeightFormats="1" dataCaption="Valeurs" updatedVersion="8" minRefreshableVersion="3" showDrill="0" preserveFormatting="0" rowGrandTotals="0" colGrandTotals="0" itemPrintTitles="1" createdVersion="8" indent="0" compact="0" compactData="0" multipleFieldFilters="0">
  <location ref="B11:H13" firstHeaderRow="1" firstDataRow="1" firstDataCol="7"/>
  <pivotFields count="7">
    <pivotField axis="axisRow" compact="0" outline="0" showAll="0" sortType="descending" defaultSubtotal="0">
      <items count="3">
        <item x="0"/>
        <item x="1"/>
        <item x="2"/>
      </items>
    </pivotField>
    <pivotField axis="axisRow" compact="0" outline="0" showAll="0" defaultSubtotal="0">
      <items count="5">
        <item x="4"/>
        <item x="1"/>
        <item x="2"/>
        <item x="0"/>
        <item x="3"/>
      </items>
    </pivotField>
    <pivotField axis="axisRow" compact="0" outline="0" showAll="0" defaultSubtotal="0">
      <items count="3">
        <item x="2"/>
        <item x="1"/>
        <item x="0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3">
        <item h="1" x="2"/>
        <item x="0"/>
        <item h="1" x="1"/>
      </items>
    </pivotField>
    <pivotField axis="axisRow" compact="0" outline="0" showAll="0" sortType="descending" defaultSubtotal="0">
      <items count="7">
        <item x="2"/>
        <item x="1"/>
        <item x="0"/>
        <item x="5"/>
        <item x="4"/>
        <item x="3"/>
        <item x="6"/>
      </items>
    </pivotField>
    <pivotField axis="axisRow" compact="0" outline="0" showAll="0">
      <items count="3">
        <item x="1"/>
        <item x="0"/>
        <item t="default"/>
      </items>
    </pivotField>
  </pivotFields>
  <rowFields count="7">
    <field x="0"/>
    <field x="1"/>
    <field x="2"/>
    <field x="3"/>
    <field x="4"/>
    <field x="5"/>
    <field x="6"/>
  </rowFields>
  <rowItems count="2">
    <i>
      <x/>
      <x v="3"/>
      <x v="2"/>
      <x v="1"/>
      <x v="1"/>
      <x v="2"/>
      <x v="1"/>
    </i>
    <i>
      <x v="1"/>
      <x v="3"/>
      <x v="1"/>
      <x v="1"/>
      <x v="1"/>
      <x v="1"/>
      <x v="1"/>
    </i>
  </rowItems>
  <colItems count="1">
    <i/>
  </colItems>
  <pivotTableStyleInfo name="PivotStyleLight2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A1B99F1-6896-4E6C-8D61-867E082C9FFE}" autoFormatId="16" applyNumberFormats="0" applyBorderFormats="0" applyFontFormats="0" applyPatternFormats="0" applyAlignmentFormats="0" applyWidthHeightFormats="0">
  <queryTableRefresh nextId="8">
    <queryTableFields count="7">
      <queryTableField id="1" name="Etat" tableColumnId="1"/>
      <queryTableField id="2" name="Échéance" tableColumnId="2"/>
      <queryTableField id="3" name="Date de début" tableColumnId="3"/>
      <queryTableField id="4" name="Date de fin" tableColumnId="4"/>
      <queryTableField id="5" name="Catégorie de tâche" tableColumnId="5"/>
      <queryTableField id="6" name="TÂCHES" tableColumnId="6"/>
      <queryTableField id="7" name="Acteurs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égorie_de_tâche" xr10:uid="{D74F73B3-6BB4-41F0-A741-1C5F512E9587}" sourceName="Catégorie de tâche">
  <pivotTables>
    <pivotTable tabId="8" name="Tableau croisé dynamique2"/>
  </pivotTables>
  <data>
    <tabular pivotCacheId="191345424">
      <items count="3">
        <i x="2"/>
        <i x="0" s="1"/>
        <i x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" xr10:uid="{EBF6F1D7-1E14-418E-903C-BA41FB35439C}" sourceName="Projet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r" xr10:uid="{2F876F07-294A-4383-B222-FDB6F3AB0E54}" sourceName="Jour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alisé" xr10:uid="{60FDBFB4-AF52-4E11-A314-26711AE1DA39}" sourceName="Etat">
  <extLst>
    <x:ext xmlns:x15="http://schemas.microsoft.com/office/spreadsheetml/2010/11/main" uri="{2F2917AC-EB37-4324-AD4E-5DD8C200BD13}">
      <x15:tableSlicerCache tableId="4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ème" xr10:uid="{1EC554FE-CACE-4922-80E2-F4838529692E}" cache="Segment_Thème" caption="Projet" style="SlicerStyleLight2" rowHeight="241300"/>
  <slicer name="Jour" xr10:uid="{7FFA76A5-8532-49B2-AD3A-61BCE0E73B91}" cache="Segment_Jour" caption="Jour" style="SlicerStyleLight2" rowHeight="241300"/>
  <slicer name="Réalisé" xr10:uid="{AE71F201-60E5-43B7-9E0E-7E625DC9678E}" cache="Segment_Réalisé" caption="Etat" style="SlicerStyleLight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égorie de tâche" xr10:uid="{53E3C2DE-417D-4B47-BF5A-D8BD64B98659}" cache="Segment_Catégorie_de_tâche" caption="Catégorie de tâche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37F488-6EAC-4D38-B363-0B637A106E59}" name="Tableausource" displayName="Tableausource" ref="C14:O36" insertRowShift="1" totalsRowShown="0" headerRowDxfId="28" dataDxfId="27">
  <autoFilter ref="C14:O36" xr:uid="{B3F20E2B-A583-4373-824E-32489101E191}"/>
  <sortState xmlns:xlrd2="http://schemas.microsoft.com/office/spreadsheetml/2017/richdata2" ref="C15:K35">
    <sortCondition ref="D15:D32" customList="Lundi,Mardi,Mercredi,Jeudi,Vendredi,Samedi,Dimanche"/>
    <sortCondition ref="K15:K32"/>
    <sortCondition descending="1" ref="J15:J32"/>
    <sortCondition ref="E15:E32" customList="⚪;🕐;✔"/>
  </sortState>
  <tableColumns count="13">
    <tableColumn id="1" xr3:uid="{A592CC81-450E-4292-BA3C-2637038299B5}" name="Projet" dataDxfId="26"/>
    <tableColumn id="2" xr3:uid="{DCA2A1BB-744A-4E22-88FE-2C0877237BEF}" name="Jour" dataDxfId="25"/>
    <tableColumn id="3" xr3:uid="{09C0FE6A-231E-42D7-BB91-F9CECC367323}" name="Etat" dataDxfId="24">
      <calculatedColumnFormula>IF(AND(Tableausource[[#This Row],[Date de début]]="",Tableausource[[#This Row],[Date de fin]]=""),"⚪",IF(AND(Tableausource[[#This Row],[Date de fin]]="",Tableausource[[#This Row],[Date de début]]&gt;0),"🟡","🟢"))</calculatedColumnFormula>
    </tableColumn>
    <tableColumn id="13" xr3:uid="{04593AF4-1840-4311-93D6-FF03515A2F3A}" name="Numéro de tâche du projet" dataDxfId="23"/>
    <tableColumn id="11" xr3:uid="{591A703E-D922-4150-9449-8BAF8FF96A84}" name="Catégorie tâche" dataDxfId="22"/>
    <tableColumn id="4" xr3:uid="{69A3FBCC-75B6-4956-898E-D6E6975FA430}" name="Tâches" dataDxfId="21"/>
    <tableColumn id="5" xr3:uid="{9E390BF1-C7B7-4DB0-B7B7-1AC9A273186A}" name="Durée" dataDxfId="20"/>
    <tableColumn id="6" xr3:uid="{5414F743-437F-4A27-BEE6-FE6F16B35A68}" name="U/I" dataDxfId="19"/>
    <tableColumn id="7" xr3:uid="{8108C823-8778-4EC5-9665-5FC77153E571}" name="Échéance" dataDxfId="18"/>
    <tableColumn id="8" xr3:uid="{39B4E650-47BC-4F76-A366-BA1F3BE5ED31}" name="Date de début" dataDxfId="17"/>
    <tableColumn id="9" xr3:uid="{D14C65A6-D3C1-4FD7-BF63-ACC57A13D532}" name="Date de fin" dataDxfId="16"/>
    <tableColumn id="10" xr3:uid="{B6DBE99B-1534-45CC-A4AA-E07A3E8E29E4}" name="Acteurs" dataDxfId="15"/>
    <tableColumn id="12" xr3:uid="{283A4C0A-8276-4D3F-B5CF-926F42CBD711}" name="Documents annexes" dataDxfId="14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94BFDA-D4F0-401C-A32F-9D66E826A504}" name="Tdétails" displayName="Tdétails" ref="B4:H11" totalsRowShown="0" headerRowDxfId="13" dataDxfId="12">
  <autoFilter ref="B4:H11" xr:uid="{5BFBF0D4-3C2F-49B9-90F1-E24A6F41CD26}"/>
  <tableColumns count="7">
    <tableColumn id="1" xr3:uid="{0484E925-1EC8-4C20-9A6F-2B635FF167B9}" name="Etat" dataDxfId="11">
      <calculatedColumnFormula array="1">IFERROR(INDEX(Tableausource[#All],SMALL(IF($E$1=Tableausource[Projet],ROW(Tableausource[Projet])-13,9^9),ROW(1:1)),3),"")</calculatedColumnFormula>
    </tableColumn>
    <tableColumn id="7" xr3:uid="{3BF40917-8BCD-4A57-B654-5A3C130889F7}" name="Échéance" dataDxfId="10">
      <calculatedColumnFormula array="1">IFERROR(INDEX(Tableausource[#All],SMALL(IF($E$1=Tableausource[Projet],ROW(Tableausource[Projet])-13,9^9),ROW(1:1)),9),"")</calculatedColumnFormula>
    </tableColumn>
    <tableColumn id="3" xr3:uid="{807F896C-CA74-410B-8266-235A54D51787}" name="Date de début" dataDxfId="9">
      <calculatedColumnFormula array="1">IFERROR(INDEX(Tableausource[#All],SMALL(IF($E$1=Tableausource[Projet],ROW(Tableausource[Projet])-13,9^9),ROW(1:1)),10),"")</calculatedColumnFormula>
    </tableColumn>
    <tableColumn id="4" xr3:uid="{1085F91F-C487-4A14-BEB9-EBB7F1A53C95}" name="Date de fin" dataDxfId="8">
      <calculatedColumnFormula array="1">IFERROR(INDEX(Tableausource[#All],SMALL(IF($E$1=Tableausource[Projet],ROW(Tableausource[Projet])-13,9^9),ROW(1:1)),11),"")</calculatedColumnFormula>
    </tableColumn>
    <tableColumn id="5" xr3:uid="{C5BCE02D-3511-4E59-B66C-93498FE6A21D}" name="Catégorie de tâche" dataDxfId="7">
      <calculatedColumnFormula array="1">IFERROR(INDEX(Tableausource[#All],SMALL(IF($E$1=Tableausource[Projet],ROW(Tableausource[Projet])-13,9^9),ROW(1:1)),5),"")</calculatedColumnFormula>
    </tableColumn>
    <tableColumn id="2" xr3:uid="{56EE3C7C-0497-4EAA-9371-0DDB7A40A95E}" name="TÂCHES" dataDxfId="6">
      <calculatedColumnFormula array="1">IFERROR(INDEX(Tableausource[#All],SMALL(IF($E$1=Tableausource[Projet],ROW(Tableausource[Projet])-13,9^9),ROW(1:1)),6),"")</calculatedColumnFormula>
    </tableColumn>
    <tableColumn id="6" xr3:uid="{BA2466D6-37C2-46FD-81CD-5520062D8807}" name="Acteurs" dataDxfId="5">
      <calculatedColumnFormula array="1">IFERROR(INDEX(Tableausource[#All],SMALL(IF($E$1=Tableausource[Projet],ROW(Tableausource[Projet])-13,9^9),ROW(1:1)),12),"")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6F0E56-DEF8-4DD4-8121-68E1C21C1677}" name="Tdétails_1" displayName="Tdétails_1" ref="B20:H22" tableType="queryTable" totalsRowShown="0">
  <autoFilter ref="B20:H22" xr:uid="{F26F0E56-DEF8-4DD4-8121-68E1C21C1677}"/>
  <tableColumns count="7">
    <tableColumn id="1" xr3:uid="{CAD6E37D-DDF7-4299-83F1-56AD94AC93A0}" uniqueName="1" name="Etat" queryTableFieldId="1"/>
    <tableColumn id="2" xr3:uid="{F25292E1-17A2-4BA4-82BE-4A86346130CA}" uniqueName="2" name="Échéance" queryTableFieldId="2" dataDxfId="2"/>
    <tableColumn id="3" xr3:uid="{B890F69F-83C5-4FAA-89B4-B0997829D7ED}" uniqueName="3" name="Date de début" queryTableFieldId="3" dataDxfId="1"/>
    <tableColumn id="4" xr3:uid="{5327EB23-2B1D-45E3-AE87-65A9BF662314}" uniqueName="4" name="Date de fin" queryTableFieldId="4" dataDxfId="0"/>
    <tableColumn id="5" xr3:uid="{E0873D5B-0F9F-4D23-B825-C8A2D8B91277}" uniqueName="5" name="Catégorie de tâche" queryTableFieldId="5"/>
    <tableColumn id="6" xr3:uid="{7D234F47-C820-4E24-A6EA-AE5F07736BDF}" uniqueName="6" name="TÂCHES" queryTableFieldId="6"/>
    <tableColumn id="7" xr3:uid="{C7767765-DE30-46BD-AC40-95F6C25E66A8}" uniqueName="7" name="Acteurs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microsoft.com/office/2007/relationships/slicer" Target="../slicers/slicer2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F789-CC12-42E8-B572-95234B31CA5A}">
  <dimension ref="A1:AT56"/>
  <sheetViews>
    <sheetView showGridLines="0" topLeftCell="A13" zoomScale="85" zoomScaleNormal="85" workbookViewId="0">
      <selection activeCell="C15" sqref="C15:O36"/>
    </sheetView>
  </sheetViews>
  <sheetFormatPr baseColWidth="10" defaultColWidth="9.140625" defaultRowHeight="18" customHeight="1"/>
  <cols>
    <col min="1" max="1" width="27.28515625" style="5" customWidth="1"/>
    <col min="2" max="2" width="2.5703125" style="5" customWidth="1"/>
    <col min="3" max="3" width="20.42578125" style="5" customWidth="1"/>
    <col min="4" max="4" width="15.42578125" style="61" customWidth="1"/>
    <col min="5" max="6" width="12.85546875" style="61" customWidth="1"/>
    <col min="7" max="7" width="15.140625" style="61" bestFit="1" customWidth="1"/>
    <col min="8" max="8" width="72.85546875" style="61" customWidth="1"/>
    <col min="9" max="9" width="14.28515625" style="61" customWidth="1"/>
    <col min="10" max="10" width="13" style="61" customWidth="1"/>
    <col min="11" max="11" width="12" style="61" bestFit="1" customWidth="1"/>
    <col min="12" max="12" width="17" style="58" bestFit="1" customWidth="1"/>
    <col min="13" max="13" width="13.7109375" style="60" bestFit="1" customWidth="1"/>
    <col min="14" max="14" width="10.7109375" style="58" bestFit="1" customWidth="1"/>
    <col min="15" max="15" width="22.140625" style="58" bestFit="1" customWidth="1"/>
    <col min="16" max="19" width="4.42578125" style="58" customWidth="1"/>
    <col min="20" max="20" width="5.5703125" style="58" customWidth="1"/>
    <col min="21" max="42" width="4.42578125" style="58" customWidth="1"/>
    <col min="43" max="43" width="3.5703125" style="59" customWidth="1"/>
    <col min="44" max="44" width="16.5703125" style="57" customWidth="1"/>
    <col min="45" max="45" width="8.5703125" style="57" customWidth="1"/>
    <col min="46" max="16384" width="9.140625" style="5"/>
  </cols>
  <sheetData>
    <row r="1" spans="1:46" ht="18" customHeight="1">
      <c r="A1" s="5" t="s">
        <v>7</v>
      </c>
      <c r="B1" s="6">
        <v>45292</v>
      </c>
      <c r="C1" s="7"/>
      <c r="D1" s="8"/>
      <c r="E1" s="8"/>
      <c r="F1" s="8"/>
      <c r="G1" s="8"/>
      <c r="H1" s="8"/>
      <c r="I1" s="8"/>
      <c r="J1" s="8"/>
      <c r="K1" s="8"/>
      <c r="L1" s="9"/>
      <c r="M1" s="10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11"/>
      <c r="AR1" s="12"/>
      <c r="AS1" s="12"/>
    </row>
    <row r="2" spans="1:46" s="20" customFormat="1" ht="24.95" customHeight="1">
      <c r="A2" s="70"/>
      <c r="B2" s="13"/>
      <c r="C2" s="13"/>
      <c r="D2" s="14"/>
      <c r="E2" s="13"/>
      <c r="F2" s="13"/>
      <c r="G2" s="13"/>
      <c r="H2" s="13"/>
      <c r="I2" s="13"/>
      <c r="J2" s="13"/>
      <c r="K2" s="13"/>
      <c r="L2" s="13"/>
      <c r="M2" s="13"/>
      <c r="N2" s="15"/>
      <c r="O2" s="16"/>
      <c r="P2" s="16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6"/>
      <c r="AG2" s="16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8"/>
      <c r="AS2" s="19"/>
    </row>
    <row r="3" spans="1:46" s="7" customFormat="1" ht="36" customHeight="1">
      <c r="A3" s="70"/>
      <c r="D3" s="71" t="s">
        <v>8</v>
      </c>
      <c r="E3" s="71"/>
      <c r="F3" s="71"/>
      <c r="G3" s="71"/>
      <c r="H3" s="71"/>
      <c r="I3" s="71"/>
      <c r="J3" s="71"/>
      <c r="K3" s="71"/>
      <c r="L3" s="13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11"/>
    </row>
    <row r="4" spans="1:46" ht="25.5" customHeight="1">
      <c r="A4" s="7"/>
      <c r="B4" s="23"/>
      <c r="C4" s="23"/>
      <c r="D4" s="10"/>
      <c r="E4" s="24" t="s">
        <v>9</v>
      </c>
      <c r="F4" s="24"/>
      <c r="G4" s="24"/>
      <c r="H4" s="25">
        <f>DATE(YEAR(B1),1,1)+(E5-1)*7-WEEKDAY(DATE(YEAR(B1),1,1),2)+1</f>
        <v>45565</v>
      </c>
      <c r="I4" s="10"/>
      <c r="J4" s="10"/>
      <c r="K4" s="10"/>
      <c r="L4" s="13"/>
      <c r="M4" s="10"/>
      <c r="N4" s="9"/>
      <c r="O4" s="9"/>
      <c r="P4" s="9"/>
      <c r="Q4" s="9"/>
      <c r="R4" s="26"/>
      <c r="S4" s="26"/>
      <c r="T4" s="72"/>
      <c r="U4" s="72"/>
      <c r="V4" s="72"/>
      <c r="W4" s="72"/>
      <c r="X4" s="72"/>
      <c r="Y4" s="73"/>
      <c r="Z4" s="73"/>
      <c r="AA4" s="73"/>
      <c r="AB4" s="73"/>
      <c r="AC4" s="73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R4" s="12"/>
      <c r="AS4" s="12"/>
    </row>
    <row r="5" spans="1:46" ht="18" customHeight="1" thickBot="1">
      <c r="A5" s="7"/>
      <c r="B5" s="23"/>
      <c r="C5" s="23"/>
      <c r="D5" s="10"/>
      <c r="E5" s="10">
        <v>40</v>
      </c>
      <c r="F5" s="10"/>
      <c r="G5" s="10"/>
      <c r="H5" s="10"/>
      <c r="I5" s="10"/>
      <c r="J5" s="10"/>
      <c r="K5" s="10"/>
      <c r="L5" s="13"/>
      <c r="M5" s="10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26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27"/>
      <c r="AR5" s="12"/>
      <c r="AS5" s="12"/>
    </row>
    <row r="6" spans="1:46" s="33" customFormat="1" ht="30" customHeight="1" thickBot="1">
      <c r="A6" s="28"/>
      <c r="B6" s="29"/>
      <c r="C6" s="29"/>
      <c r="D6" s="10"/>
      <c r="E6" s="10"/>
      <c r="F6" s="10"/>
      <c r="G6" s="10"/>
      <c r="H6" s="30" t="s">
        <v>10</v>
      </c>
      <c r="I6" s="10"/>
      <c r="J6" s="10"/>
      <c r="K6" s="10"/>
      <c r="L6" s="13"/>
      <c r="M6" s="10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26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31"/>
      <c r="AR6" s="32"/>
      <c r="AS6" s="32"/>
    </row>
    <row r="7" spans="1:46" s="37" customFormat="1" ht="20.100000000000001" customHeight="1">
      <c r="A7" s="12"/>
      <c r="B7" s="34"/>
      <c r="C7" s="34"/>
      <c r="D7" s="10"/>
      <c r="E7" s="10"/>
      <c r="F7" s="10"/>
      <c r="G7" s="10"/>
      <c r="H7" s="35"/>
      <c r="I7" s="10"/>
      <c r="J7" s="10"/>
      <c r="K7" s="10"/>
      <c r="L7" s="13"/>
      <c r="M7" s="10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36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27"/>
      <c r="AR7" s="12"/>
      <c r="AS7" s="12"/>
    </row>
    <row r="8" spans="1:46" ht="18" customHeight="1">
      <c r="A8" s="7"/>
      <c r="B8" s="23"/>
      <c r="C8" s="23"/>
      <c r="D8" s="10"/>
      <c r="E8" s="10"/>
      <c r="F8" s="10"/>
      <c r="G8" s="10"/>
      <c r="H8" s="38"/>
      <c r="I8" s="10"/>
      <c r="J8" s="10"/>
      <c r="K8" s="10"/>
      <c r="L8" s="13"/>
      <c r="M8" s="10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3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27"/>
      <c r="AR8" s="12"/>
      <c r="AS8" s="12"/>
    </row>
    <row r="9" spans="1:46" ht="18" customHeight="1">
      <c r="A9" s="7"/>
      <c r="B9" s="23"/>
      <c r="C9" s="23"/>
      <c r="D9" s="10"/>
      <c r="E9" s="10"/>
      <c r="F9" s="10"/>
      <c r="G9" s="10"/>
      <c r="H9" s="38"/>
      <c r="I9" s="10"/>
      <c r="J9" s="10"/>
      <c r="K9" s="10"/>
      <c r="L9" s="13"/>
      <c r="M9" s="10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3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27"/>
      <c r="AR9" s="12"/>
      <c r="AS9" s="12"/>
    </row>
    <row r="10" spans="1:46" ht="18" customHeight="1">
      <c r="A10" s="7"/>
      <c r="B10" s="23"/>
      <c r="C10" s="23"/>
      <c r="D10" s="10"/>
      <c r="E10" s="10"/>
      <c r="F10" s="10"/>
      <c r="G10" s="10"/>
      <c r="H10" s="38"/>
      <c r="I10" s="10"/>
      <c r="J10" s="10"/>
      <c r="K10" s="10"/>
      <c r="L10" s="13"/>
      <c r="M10" s="10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3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27"/>
      <c r="AR10" s="12"/>
      <c r="AS10" s="12"/>
    </row>
    <row r="11" spans="1:46" ht="18" customHeight="1">
      <c r="A11" s="7"/>
      <c r="B11" s="23"/>
      <c r="C11" s="23"/>
      <c r="D11" s="10"/>
      <c r="E11" s="10"/>
      <c r="F11" s="10"/>
      <c r="G11" s="10"/>
      <c r="H11" s="38"/>
      <c r="I11" s="10"/>
      <c r="J11" s="10"/>
      <c r="K11" s="10"/>
      <c r="L11" s="13"/>
      <c r="M11" s="10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3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27"/>
      <c r="AR11" s="12"/>
      <c r="AS11" s="12"/>
    </row>
    <row r="12" spans="1:46" ht="18" customHeight="1" thickBot="1">
      <c r="A12" s="7"/>
      <c r="B12" s="23"/>
      <c r="C12" s="23"/>
      <c r="D12" s="10"/>
      <c r="E12" s="10"/>
      <c r="F12" s="10"/>
      <c r="G12" s="10"/>
      <c r="H12" s="40"/>
      <c r="I12" s="10"/>
      <c r="J12" s="10"/>
      <c r="K12" s="10"/>
      <c r="L12" s="13"/>
      <c r="M12" s="10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3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27"/>
      <c r="AR12" s="12"/>
      <c r="AS12" s="12"/>
    </row>
    <row r="13" spans="1:46" ht="18" customHeight="1">
      <c r="A13" s="7"/>
      <c r="B13" s="23"/>
      <c r="C13" s="23"/>
      <c r="D13" s="10"/>
      <c r="E13" s="10"/>
      <c r="F13" s="10"/>
      <c r="G13" s="10"/>
      <c r="H13" s="34"/>
      <c r="I13" s="34"/>
      <c r="J13" s="34"/>
      <c r="K13" s="34"/>
      <c r="L13" s="13"/>
      <c r="M13" s="34"/>
      <c r="N13" s="27"/>
      <c r="O13" s="27"/>
      <c r="P13" s="27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9"/>
      <c r="AO13" s="27"/>
      <c r="AP13" s="27"/>
      <c r="AQ13" s="27"/>
      <c r="AR13" s="12"/>
      <c r="AS13" s="12"/>
    </row>
    <row r="14" spans="1:46" ht="38.25">
      <c r="A14" s="7"/>
      <c r="B14" s="23"/>
      <c r="C14" s="41" t="s">
        <v>11</v>
      </c>
      <c r="D14" s="42" t="s">
        <v>12</v>
      </c>
      <c r="E14" s="42" t="s">
        <v>4</v>
      </c>
      <c r="F14" s="43" t="s">
        <v>13</v>
      </c>
      <c r="G14" s="43" t="s">
        <v>14</v>
      </c>
      <c r="H14" s="41" t="s">
        <v>15</v>
      </c>
      <c r="I14" s="41" t="s">
        <v>16</v>
      </c>
      <c r="J14" s="41" t="s">
        <v>17</v>
      </c>
      <c r="K14" s="41" t="s">
        <v>5</v>
      </c>
      <c r="L14" s="41" t="s">
        <v>2</v>
      </c>
      <c r="M14" s="41" t="s">
        <v>3</v>
      </c>
      <c r="N14" s="41" t="s">
        <v>0</v>
      </c>
      <c r="O14" s="41" t="s">
        <v>18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9"/>
      <c r="AP14" s="27"/>
      <c r="AQ14" s="27"/>
      <c r="AR14" s="27"/>
      <c r="AS14" s="12"/>
      <c r="AT14" s="12"/>
    </row>
    <row r="15" spans="1:46" ht="39.75" customHeight="1">
      <c r="A15" s="7"/>
      <c r="B15" s="23"/>
      <c r="C15" s="44" t="s">
        <v>19</v>
      </c>
      <c r="D15" s="45" t="s">
        <v>20</v>
      </c>
      <c r="E15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5" s="46"/>
      <c r="G15" s="46" t="s">
        <v>21</v>
      </c>
      <c r="H15" s="47" t="s">
        <v>22</v>
      </c>
      <c r="I15" s="48">
        <v>2.7777777777777776E-2</v>
      </c>
      <c r="J15" s="44" t="s">
        <v>23</v>
      </c>
      <c r="K15" s="49">
        <v>45568</v>
      </c>
      <c r="L15" s="49"/>
      <c r="M15" s="49"/>
      <c r="N15" s="44"/>
      <c r="O15" s="44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9"/>
      <c r="AP15" s="27"/>
      <c r="AQ15" s="27"/>
      <c r="AR15" s="27"/>
      <c r="AS15" s="12"/>
      <c r="AT15" s="12"/>
    </row>
    <row r="16" spans="1:46" ht="18.75">
      <c r="A16" s="7"/>
      <c r="B16" s="23"/>
      <c r="C16" s="44" t="s">
        <v>6</v>
      </c>
      <c r="D16" s="45" t="s">
        <v>20</v>
      </c>
      <c r="E16" s="46" t="str">
        <f>IF(AND(Tableausource[[#This Row],[Date de début]]="",Tableausource[[#This Row],[Date de fin]]=""),"⚪",IF(AND(Tableausource[[#This Row],[Date de fin]]="",Tableausource[[#This Row],[Date de début]]&gt;0),"🟡","🟢"))</f>
        <v>🟡</v>
      </c>
      <c r="F16" s="46"/>
      <c r="G16" s="46" t="s">
        <v>24</v>
      </c>
      <c r="H16" s="50" t="s">
        <v>25</v>
      </c>
      <c r="I16" s="48">
        <v>4.1666666666666664E-2</v>
      </c>
      <c r="J16" s="44" t="s">
        <v>26</v>
      </c>
      <c r="K16" s="49">
        <v>45569</v>
      </c>
      <c r="L16" s="49">
        <v>45568</v>
      </c>
      <c r="M16" s="49"/>
      <c r="N16" s="44"/>
      <c r="O16" s="44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9"/>
      <c r="AO16" s="27"/>
      <c r="AP16" s="27"/>
      <c r="AQ16" s="27"/>
      <c r="AR16" s="12"/>
      <c r="AS16" s="12"/>
    </row>
    <row r="17" spans="1:45" ht="18.75">
      <c r="A17" s="7"/>
      <c r="B17" s="23"/>
      <c r="C17" s="44" t="s">
        <v>27</v>
      </c>
      <c r="D17" s="45"/>
      <c r="E17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7" s="46"/>
      <c r="G17" s="46" t="s">
        <v>21</v>
      </c>
      <c r="H17" s="47" t="s">
        <v>28</v>
      </c>
      <c r="I17" s="51"/>
      <c r="J17" s="44"/>
      <c r="K17" s="49">
        <v>45569</v>
      </c>
      <c r="L17" s="44"/>
      <c r="M17" s="44"/>
      <c r="N17" s="44"/>
      <c r="O17" s="44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9"/>
      <c r="AO17" s="27"/>
      <c r="AP17" s="27"/>
      <c r="AQ17" s="27"/>
      <c r="AR17" s="12"/>
      <c r="AS17" s="12"/>
    </row>
    <row r="18" spans="1:45" ht="132.75" customHeight="1">
      <c r="A18" s="7"/>
      <c r="B18" s="23"/>
      <c r="C18" s="44" t="s">
        <v>6</v>
      </c>
      <c r="D18" s="45" t="s">
        <v>20</v>
      </c>
      <c r="E18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8" s="46"/>
      <c r="G18" s="46" t="s">
        <v>24</v>
      </c>
      <c r="H18" s="50" t="s">
        <v>29</v>
      </c>
      <c r="I18" s="48">
        <v>2.0833333333333332E-2</v>
      </c>
      <c r="J18" s="44" t="s">
        <v>26</v>
      </c>
      <c r="K18" s="49">
        <v>45569</v>
      </c>
      <c r="L18" s="49"/>
      <c r="M18" s="52"/>
      <c r="N18" s="45"/>
      <c r="O18" s="52"/>
      <c r="P18" s="53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12"/>
      <c r="AS18" s="12"/>
    </row>
    <row r="19" spans="1:45" ht="30" customHeight="1">
      <c r="A19" s="7"/>
      <c r="B19" s="23"/>
      <c r="C19" s="44" t="s">
        <v>30</v>
      </c>
      <c r="D19" s="45" t="s">
        <v>31</v>
      </c>
      <c r="E19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9" s="46"/>
      <c r="G19" s="46" t="s">
        <v>32</v>
      </c>
      <c r="H19" s="47" t="s">
        <v>33</v>
      </c>
      <c r="I19" s="48">
        <v>1.0416666666666666E-2</v>
      </c>
      <c r="J19" s="51" t="s">
        <v>34</v>
      </c>
      <c r="K19" s="49">
        <v>45569</v>
      </c>
      <c r="L19" s="44"/>
      <c r="M19" s="45"/>
      <c r="N19" s="45"/>
      <c r="O19" s="45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12"/>
      <c r="AS19" s="12"/>
    </row>
    <row r="20" spans="1:45" s="12" customFormat="1" ht="18.75">
      <c r="B20" s="23"/>
      <c r="C20" s="44" t="s">
        <v>35</v>
      </c>
      <c r="D20" s="45" t="s">
        <v>20</v>
      </c>
      <c r="E20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0" s="46"/>
      <c r="G20" s="46" t="s">
        <v>24</v>
      </c>
      <c r="H20" s="50" t="s">
        <v>36</v>
      </c>
      <c r="I20" s="48">
        <v>1.3888888888888888E-2</v>
      </c>
      <c r="J20" s="44" t="s">
        <v>34</v>
      </c>
      <c r="K20" s="49">
        <v>45569</v>
      </c>
      <c r="L20" s="49"/>
      <c r="M20" s="52"/>
      <c r="N20" s="45"/>
      <c r="O20" s="45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</row>
    <row r="21" spans="1:45" ht="26.25">
      <c r="A21" s="7"/>
      <c r="B21" s="13"/>
      <c r="C21" s="44" t="s">
        <v>37</v>
      </c>
      <c r="D21" s="45" t="s">
        <v>20</v>
      </c>
      <c r="E21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1" s="46"/>
      <c r="G21" s="46" t="s">
        <v>21</v>
      </c>
      <c r="H21" s="47" t="s">
        <v>38</v>
      </c>
      <c r="I21" s="54">
        <v>6.9444444444444441E-3</v>
      </c>
      <c r="J21" s="55" t="s">
        <v>34</v>
      </c>
      <c r="K21" s="56">
        <v>45573</v>
      </c>
      <c r="L21" s="44"/>
      <c r="M21" s="45"/>
      <c r="N21" s="45"/>
      <c r="O21" s="45"/>
      <c r="P21" s="9"/>
      <c r="Q21" s="9"/>
      <c r="R21" s="9"/>
      <c r="S21" s="9"/>
      <c r="T21" s="9"/>
      <c r="U21" s="9"/>
      <c r="V21" s="27"/>
      <c r="W21" s="9"/>
      <c r="X21" s="9"/>
      <c r="Y21" s="9"/>
      <c r="Z21" s="9"/>
      <c r="AA21" s="9"/>
      <c r="AB21" s="9"/>
      <c r="AC21" s="9"/>
      <c r="AD21" s="9"/>
      <c r="AE21" s="9"/>
      <c r="AF21" s="27"/>
      <c r="AG21" s="9"/>
      <c r="AH21" s="9"/>
      <c r="AI21" s="9"/>
      <c r="AJ21" s="9"/>
      <c r="AK21" s="9"/>
      <c r="AL21" s="9"/>
      <c r="AM21" s="9"/>
      <c r="AN21" s="9"/>
      <c r="AO21" s="9"/>
      <c r="AP21" s="27"/>
      <c r="AQ21" s="9"/>
      <c r="AR21" s="12"/>
    </row>
    <row r="22" spans="1:45" ht="18" customHeight="1">
      <c r="A22" s="7"/>
      <c r="B22" s="13"/>
      <c r="C22" s="44" t="s">
        <v>6</v>
      </c>
      <c r="D22" s="45" t="s">
        <v>20</v>
      </c>
      <c r="E22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2" s="46"/>
      <c r="G22" s="46" t="s">
        <v>21</v>
      </c>
      <c r="H22" s="50" t="s">
        <v>39</v>
      </c>
      <c r="I22" s="51"/>
      <c r="J22" s="44"/>
      <c r="K22" s="49">
        <v>45569</v>
      </c>
      <c r="L22" s="44"/>
      <c r="M22" s="44"/>
      <c r="N22" s="44"/>
      <c r="O22" s="44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11"/>
      <c r="AR22" s="12"/>
    </row>
    <row r="23" spans="1:45" ht="26.25">
      <c r="B23" s="13"/>
      <c r="C23" s="44" t="s">
        <v>40</v>
      </c>
      <c r="D23" s="45" t="s">
        <v>20</v>
      </c>
      <c r="E23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3" s="46"/>
      <c r="G23" s="46" t="s">
        <v>21</v>
      </c>
      <c r="H23" s="47" t="s">
        <v>41</v>
      </c>
      <c r="I23" s="48">
        <v>4.1666666666666664E-2</v>
      </c>
      <c r="J23" s="44" t="s">
        <v>34</v>
      </c>
      <c r="K23" s="49">
        <v>45576</v>
      </c>
      <c r="L23" s="49"/>
      <c r="M23" s="52"/>
      <c r="N23" s="45"/>
      <c r="O23" s="45"/>
    </row>
    <row r="24" spans="1:45" ht="18" customHeight="1">
      <c r="B24" s="13"/>
      <c r="C24" s="44" t="s">
        <v>42</v>
      </c>
      <c r="D24" s="45"/>
      <c r="E24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4" s="46"/>
      <c r="G24" s="46" t="s">
        <v>24</v>
      </c>
      <c r="H24" s="50" t="s">
        <v>43</v>
      </c>
      <c r="I24" s="51">
        <v>6.9444444444444441E-3</v>
      </c>
      <c r="J24" s="44" t="s">
        <v>23</v>
      </c>
      <c r="K24" s="49">
        <v>45565</v>
      </c>
      <c r="L24" s="44"/>
      <c r="M24" s="45"/>
      <c r="N24" s="45"/>
      <c r="O24" s="45"/>
    </row>
    <row r="25" spans="1:45" ht="18" customHeight="1">
      <c r="B25" s="13"/>
      <c r="C25" s="44" t="s">
        <v>44</v>
      </c>
      <c r="D25" s="45"/>
      <c r="E25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5" s="46"/>
      <c r="G25" s="46" t="s">
        <v>21</v>
      </c>
      <c r="H25" s="47" t="s">
        <v>45</v>
      </c>
      <c r="I25" s="51">
        <v>6.25E-2</v>
      </c>
      <c r="J25" s="44" t="s">
        <v>23</v>
      </c>
      <c r="K25" s="49">
        <v>45562</v>
      </c>
      <c r="L25" s="44"/>
      <c r="M25" s="45"/>
      <c r="N25" s="45"/>
      <c r="O25" s="45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1:45" ht="18" customHeight="1">
      <c r="B26" s="13"/>
      <c r="C26" s="44" t="s">
        <v>46</v>
      </c>
      <c r="D26" s="45"/>
      <c r="E26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6" s="46"/>
      <c r="G26" s="46" t="s">
        <v>21</v>
      </c>
      <c r="H26" s="50" t="s">
        <v>47</v>
      </c>
      <c r="I26" s="51">
        <v>1.3888888888888888E-2</v>
      </c>
      <c r="J26" s="44" t="s">
        <v>34</v>
      </c>
      <c r="K26" s="49">
        <v>45562</v>
      </c>
      <c r="L26" s="49"/>
      <c r="M26" s="45"/>
      <c r="N26" s="45"/>
      <c r="O26" s="45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45" ht="18" customHeight="1">
      <c r="B27" s="13"/>
      <c r="C27" s="44" t="s">
        <v>6</v>
      </c>
      <c r="D27" s="45"/>
      <c r="E27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7" s="46"/>
      <c r="G27" s="46" t="s">
        <v>21</v>
      </c>
      <c r="H27" s="47" t="s">
        <v>48</v>
      </c>
      <c r="I27" s="51">
        <v>4.1666666666666664E-2</v>
      </c>
      <c r="J27" s="44" t="s">
        <v>23</v>
      </c>
      <c r="K27" s="49">
        <v>45562</v>
      </c>
      <c r="L27" s="44"/>
      <c r="M27" s="45"/>
      <c r="N27" s="45"/>
      <c r="O27" s="45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45" ht="18" customHeight="1">
      <c r="B28" s="13"/>
      <c r="C28" s="44" t="s">
        <v>49</v>
      </c>
      <c r="D28" s="45"/>
      <c r="E28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8" s="46"/>
      <c r="G28" s="46" t="s">
        <v>21</v>
      </c>
      <c r="H28" s="50" t="s">
        <v>50</v>
      </c>
      <c r="I28" s="51">
        <v>0.125</v>
      </c>
      <c r="J28" s="44" t="s">
        <v>23</v>
      </c>
      <c r="K28" s="49">
        <v>45566</v>
      </c>
      <c r="L28" s="44"/>
      <c r="M28" s="45"/>
      <c r="N28" s="45"/>
      <c r="O28" s="45"/>
      <c r="AA28" s="27"/>
      <c r="AB28" s="9"/>
      <c r="AC28" s="9"/>
      <c r="AD28" s="9"/>
      <c r="AE28" s="9"/>
      <c r="AF28" s="9"/>
      <c r="AG28" s="9"/>
      <c r="AH28" s="9"/>
      <c r="AI28" s="9"/>
      <c r="AJ28" s="9"/>
    </row>
    <row r="29" spans="1:45" ht="18" customHeight="1">
      <c r="B29" s="13"/>
      <c r="C29" s="44" t="s">
        <v>51</v>
      </c>
      <c r="D29" s="45"/>
      <c r="E29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9" s="46"/>
      <c r="G29" s="46" t="s">
        <v>24</v>
      </c>
      <c r="H29" s="47" t="s">
        <v>52</v>
      </c>
      <c r="I29" s="51">
        <v>4.1666666666666664E-2</v>
      </c>
      <c r="J29" s="44" t="s">
        <v>53</v>
      </c>
      <c r="K29" s="49">
        <v>45566</v>
      </c>
      <c r="L29" s="44"/>
      <c r="M29" s="45"/>
      <c r="N29" s="45"/>
      <c r="O29" s="45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1:45" ht="18" customHeight="1">
      <c r="B30" s="13"/>
      <c r="C30" s="44" t="s">
        <v>6</v>
      </c>
      <c r="D30" s="45"/>
      <c r="E30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0" s="46"/>
      <c r="G30" s="46" t="s">
        <v>21</v>
      </c>
      <c r="H30" s="50" t="s">
        <v>54</v>
      </c>
      <c r="I30" s="51">
        <v>1.3888888888888888E-2</v>
      </c>
      <c r="J30" s="44" t="s">
        <v>23</v>
      </c>
      <c r="K30" s="49">
        <v>45566</v>
      </c>
      <c r="L30" s="44"/>
      <c r="M30" s="45"/>
      <c r="N30" s="45"/>
      <c r="O30" s="45"/>
    </row>
    <row r="31" spans="1:45" ht="26.25">
      <c r="B31" s="13"/>
      <c r="C31" s="44" t="s">
        <v>55</v>
      </c>
      <c r="D31" s="45"/>
      <c r="E31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1" s="46"/>
      <c r="G31" s="46" t="s">
        <v>32</v>
      </c>
      <c r="H31" s="47" t="s">
        <v>56</v>
      </c>
      <c r="I31" s="48">
        <v>6.9444444444444441E-3</v>
      </c>
      <c r="J31" s="44" t="s">
        <v>23</v>
      </c>
      <c r="K31" s="49">
        <v>45569</v>
      </c>
      <c r="L31" s="44"/>
      <c r="M31" s="45"/>
      <c r="N31" s="45"/>
      <c r="O31" s="45"/>
    </row>
    <row r="32" spans="1:45" ht="26.25">
      <c r="B32" s="13"/>
      <c r="C32" s="44" t="s">
        <v>6</v>
      </c>
      <c r="D32" s="45"/>
      <c r="E32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2" s="46"/>
      <c r="G32" s="46" t="s">
        <v>21</v>
      </c>
      <c r="H32" s="50" t="s">
        <v>57</v>
      </c>
      <c r="I32" s="48">
        <v>1.3888888888888888E-2</v>
      </c>
      <c r="J32" s="44" t="s">
        <v>26</v>
      </c>
      <c r="K32" s="49">
        <v>45574</v>
      </c>
      <c r="L32" s="44"/>
      <c r="M32" s="45"/>
      <c r="N32" s="45"/>
      <c r="O32" s="45"/>
    </row>
    <row r="33" spans="2:15" ht="26.25">
      <c r="B33" s="13"/>
      <c r="C33" s="44" t="s">
        <v>58</v>
      </c>
      <c r="D33" s="45"/>
      <c r="E33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3" s="46"/>
      <c r="G33" s="46" t="s">
        <v>21</v>
      </c>
      <c r="H33" s="47" t="s">
        <v>59</v>
      </c>
      <c r="I33" s="48"/>
      <c r="J33" s="44"/>
      <c r="K33" s="49"/>
      <c r="L33" s="44"/>
      <c r="M33" s="45"/>
      <c r="N33" s="45"/>
      <c r="O33" s="45"/>
    </row>
    <row r="34" spans="2:15" ht="18" customHeight="1">
      <c r="B34" s="13"/>
      <c r="C34" s="44" t="s">
        <v>60</v>
      </c>
      <c r="D34" s="45" t="s">
        <v>20</v>
      </c>
      <c r="E34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4" s="46"/>
      <c r="G34" s="46" t="s">
        <v>21</v>
      </c>
      <c r="H34" s="50" t="s">
        <v>61</v>
      </c>
      <c r="I34" s="48">
        <v>1.0416666666666666E-2</v>
      </c>
      <c r="J34" s="44" t="s">
        <v>62</v>
      </c>
      <c r="K34" s="49">
        <v>45576</v>
      </c>
      <c r="L34" s="49"/>
      <c r="M34" s="52"/>
      <c r="N34" s="45"/>
      <c r="O34" s="45"/>
    </row>
    <row r="35" spans="2:15" ht="18" customHeight="1">
      <c r="B35" s="13"/>
      <c r="C35" s="44" t="s">
        <v>63</v>
      </c>
      <c r="D35" s="45" t="s">
        <v>31</v>
      </c>
      <c r="E35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5" s="46"/>
      <c r="G35" s="46" t="s">
        <v>32</v>
      </c>
      <c r="H35" s="47" t="s">
        <v>64</v>
      </c>
      <c r="I35" s="51">
        <v>6.9444444444444441E-3</v>
      </c>
      <c r="J35" s="44" t="s">
        <v>34</v>
      </c>
      <c r="K35" s="49">
        <v>45575</v>
      </c>
      <c r="L35" s="44"/>
      <c r="M35" s="45"/>
      <c r="N35" s="45"/>
      <c r="O35" s="45"/>
    </row>
    <row r="36" spans="2:15" ht="18" customHeight="1">
      <c r="B36" s="13"/>
      <c r="C36" s="44" t="s">
        <v>65</v>
      </c>
      <c r="D36" s="45" t="s">
        <v>20</v>
      </c>
      <c r="E36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6" s="46"/>
      <c r="G36" s="46" t="s">
        <v>21</v>
      </c>
      <c r="H36" s="50" t="s">
        <v>66</v>
      </c>
      <c r="I36" s="48">
        <v>8.3333333333333329E-2</v>
      </c>
      <c r="J36" s="44" t="s">
        <v>23</v>
      </c>
      <c r="K36" s="49">
        <v>45583</v>
      </c>
      <c r="L36" s="49"/>
      <c r="M36" s="52"/>
      <c r="N36" s="45"/>
      <c r="O36" s="45"/>
    </row>
    <row r="37" spans="2:15" ht="18" customHeight="1">
      <c r="B37" s="13"/>
      <c r="C37" s="13"/>
      <c r="D37" s="14"/>
      <c r="E37" s="13"/>
      <c r="F37" s="13"/>
      <c r="G37" s="13"/>
      <c r="H37" s="13"/>
      <c r="I37" s="13"/>
      <c r="J37" s="13"/>
      <c r="K37" s="13"/>
      <c r="L37" s="13"/>
    </row>
    <row r="38" spans="2:15" ht="18" customHeight="1">
      <c r="B38" s="13"/>
      <c r="C38" s="13"/>
      <c r="D38" s="14"/>
      <c r="E38" s="13"/>
      <c r="F38" s="13"/>
      <c r="G38" s="13"/>
      <c r="H38" s="13"/>
      <c r="I38" s="13"/>
      <c r="J38" s="13"/>
      <c r="K38" s="13"/>
      <c r="L38" s="13"/>
    </row>
    <row r="39" spans="2:15" ht="18" customHeight="1">
      <c r="B39" s="13"/>
      <c r="C39" s="13"/>
      <c r="D39" s="14"/>
      <c r="E39" s="13"/>
      <c r="F39" s="13"/>
      <c r="G39" s="13"/>
      <c r="H39" s="13"/>
      <c r="I39" s="13"/>
      <c r="J39" s="13"/>
      <c r="K39" s="13"/>
      <c r="L39" s="13"/>
    </row>
    <row r="40" spans="2:15" ht="18" customHeight="1">
      <c r="B40" s="13"/>
      <c r="C40" s="13"/>
      <c r="D40" s="14"/>
      <c r="E40" s="13"/>
      <c r="F40" s="13"/>
      <c r="G40" s="13"/>
      <c r="H40" s="13"/>
      <c r="I40" s="13"/>
      <c r="J40" s="13"/>
      <c r="K40" s="13"/>
      <c r="L40" s="13"/>
    </row>
    <row r="41" spans="2:15" ht="18" customHeight="1">
      <c r="B41" s="13"/>
      <c r="C41" s="13"/>
      <c r="D41" s="14"/>
      <c r="E41" s="13"/>
      <c r="F41" s="13"/>
      <c r="G41" s="13"/>
      <c r="H41" s="13"/>
      <c r="I41" s="13"/>
      <c r="J41" s="13"/>
      <c r="K41" s="13"/>
      <c r="L41" s="13"/>
    </row>
    <row r="42" spans="2:15" ht="18" customHeight="1">
      <c r="B42" s="13"/>
      <c r="C42" s="13"/>
      <c r="D42" s="14"/>
      <c r="E42" s="13"/>
      <c r="F42" s="13"/>
      <c r="G42" s="13"/>
      <c r="H42" s="13"/>
      <c r="I42" s="13"/>
      <c r="J42" s="13"/>
      <c r="K42" s="13"/>
      <c r="L42" s="13"/>
    </row>
    <row r="43" spans="2:15" ht="18" customHeight="1">
      <c r="B43" s="13"/>
      <c r="C43" s="13"/>
      <c r="D43" s="14"/>
      <c r="E43" s="13"/>
      <c r="F43" s="13"/>
      <c r="G43" s="13"/>
      <c r="H43" s="13"/>
      <c r="I43" s="13"/>
      <c r="J43" s="13"/>
      <c r="K43" s="13"/>
      <c r="L43" s="13"/>
    </row>
    <row r="44" spans="2:15" ht="18" customHeight="1">
      <c r="B44" s="13"/>
      <c r="C44" s="13"/>
      <c r="D44" s="14"/>
      <c r="E44" s="13"/>
      <c r="F44" s="13"/>
      <c r="G44" s="13"/>
      <c r="H44" s="13"/>
      <c r="I44" s="13"/>
      <c r="J44" s="13"/>
      <c r="K44" s="13"/>
      <c r="L44" s="13"/>
    </row>
    <row r="45" spans="2:15" ht="18" customHeight="1">
      <c r="B45" s="13"/>
      <c r="C45" s="13"/>
      <c r="D45" s="14"/>
      <c r="E45" s="13"/>
      <c r="F45" s="13"/>
      <c r="G45" s="13"/>
      <c r="H45" s="13"/>
      <c r="I45" s="13"/>
      <c r="J45" s="13"/>
      <c r="K45" s="13"/>
      <c r="L45" s="13"/>
    </row>
    <row r="46" spans="2:15" ht="18" customHeight="1">
      <c r="B46" s="13"/>
      <c r="C46" s="13"/>
      <c r="D46" s="14"/>
      <c r="E46" s="13"/>
      <c r="F46" s="13"/>
      <c r="G46" s="13"/>
      <c r="H46" s="13"/>
      <c r="I46" s="13"/>
      <c r="J46" s="13"/>
      <c r="K46" s="13"/>
      <c r="L46" s="13"/>
    </row>
    <row r="47" spans="2:15" ht="18" customHeight="1">
      <c r="B47" s="13"/>
      <c r="C47" s="13"/>
      <c r="D47" s="14"/>
      <c r="E47" s="13"/>
      <c r="F47" s="13"/>
      <c r="G47" s="13"/>
      <c r="H47" s="13"/>
      <c r="I47" s="13"/>
      <c r="J47" s="13"/>
      <c r="K47" s="13"/>
      <c r="L47" s="13"/>
    </row>
    <row r="48" spans="2:15" ht="18" customHeight="1">
      <c r="B48" s="13"/>
      <c r="C48" s="13"/>
      <c r="D48" s="14"/>
      <c r="E48" s="13"/>
      <c r="F48" s="13"/>
      <c r="G48" s="13"/>
      <c r="H48" s="13"/>
      <c r="I48" s="13"/>
      <c r="J48" s="13"/>
      <c r="K48" s="13"/>
      <c r="L48" s="13"/>
    </row>
    <row r="49" spans="2:12" ht="18" customHeight="1">
      <c r="B49" s="13"/>
      <c r="C49" s="13"/>
      <c r="D49" s="14"/>
      <c r="E49" s="13"/>
      <c r="F49" s="13"/>
      <c r="G49" s="13"/>
      <c r="H49" s="13"/>
      <c r="I49" s="13"/>
      <c r="J49" s="13"/>
      <c r="K49" s="13"/>
      <c r="L49" s="13"/>
    </row>
    <row r="50" spans="2:12" ht="18" customHeight="1">
      <c r="B50" s="13"/>
      <c r="C50" s="13"/>
      <c r="D50" s="14"/>
      <c r="E50" s="13"/>
      <c r="F50" s="13"/>
      <c r="G50" s="13"/>
      <c r="H50" s="13"/>
      <c r="I50" s="13"/>
      <c r="J50" s="13"/>
      <c r="K50" s="13"/>
      <c r="L50" s="13"/>
    </row>
    <row r="51" spans="2:12" ht="18" customHeight="1">
      <c r="B51" s="13"/>
      <c r="C51" s="13"/>
      <c r="D51" s="14"/>
      <c r="E51" s="13"/>
      <c r="F51" s="13"/>
      <c r="G51" s="13"/>
      <c r="H51" s="13"/>
      <c r="I51" s="13"/>
      <c r="J51" s="13"/>
      <c r="K51" s="13"/>
      <c r="L51" s="13"/>
    </row>
    <row r="52" spans="2:12" ht="18" customHeight="1">
      <c r="B52" s="13"/>
      <c r="C52" s="13"/>
      <c r="D52" s="14"/>
      <c r="E52" s="13"/>
      <c r="F52" s="13"/>
      <c r="G52" s="13"/>
      <c r="H52" s="13"/>
      <c r="I52" s="13"/>
      <c r="J52" s="13"/>
      <c r="K52" s="13"/>
      <c r="L52" s="13"/>
    </row>
    <row r="53" spans="2:12" ht="18" customHeight="1">
      <c r="B53" s="13"/>
      <c r="C53" s="13"/>
      <c r="D53" s="14"/>
      <c r="E53" s="13"/>
      <c r="F53" s="13"/>
      <c r="G53" s="13"/>
      <c r="H53" s="13"/>
      <c r="I53" s="13"/>
      <c r="J53" s="13"/>
      <c r="K53" s="13"/>
      <c r="L53" s="13"/>
    </row>
    <row r="54" spans="2:12" ht="18" customHeight="1">
      <c r="B54" s="13"/>
      <c r="C54" s="13"/>
      <c r="D54" s="14"/>
      <c r="E54" s="13"/>
      <c r="F54" s="13"/>
      <c r="G54" s="13"/>
      <c r="H54" s="13"/>
      <c r="I54" s="13"/>
      <c r="J54" s="13"/>
      <c r="K54" s="13"/>
      <c r="L54" s="13"/>
    </row>
    <row r="55" spans="2:12" ht="18" customHeight="1">
      <c r="B55" s="13"/>
      <c r="C55" s="13"/>
      <c r="D55" s="14"/>
      <c r="E55" s="13"/>
      <c r="F55" s="13"/>
      <c r="G55" s="13"/>
      <c r="H55" s="13"/>
      <c r="I55" s="13"/>
      <c r="J55" s="13"/>
      <c r="K55" s="13"/>
      <c r="L55" s="13"/>
    </row>
    <row r="56" spans="2:12" ht="18" customHeight="1">
      <c r="B56" s="13"/>
    </row>
  </sheetData>
  <sheetProtection selectLockedCells="1"/>
  <mergeCells count="4">
    <mergeCell ref="A2:A3"/>
    <mergeCell ref="D3:K3"/>
    <mergeCell ref="T4:X4"/>
    <mergeCell ref="Y4:AC4"/>
  </mergeCells>
  <conditionalFormatting sqref="E15:G36">
    <cfRule type="containsText" dxfId="4" priority="1" operator="containsText" text="🟢">
      <formula>NOT(ISERROR(SEARCH("🟢",E15)))</formula>
    </cfRule>
    <cfRule type="containsText" dxfId="3" priority="2" operator="containsText" text="🟡">
      <formula>NOT(ISERROR(SEARCH("🟡",E15)))</formula>
    </cfRule>
  </conditionalFormatting>
  <dataValidations count="6">
    <dataValidation type="list" allowBlank="1" showInputMessage="1" showErrorMessage="1" sqref="G15:G36" xr:uid="{7E718BA1-10BA-4042-BC7D-6FEF8CB574A3}">
      <formula1>"1.H+K,2.K,3.NS"</formula1>
    </dataValidation>
    <dataValidation type="list" allowBlank="1" showInputMessage="1" showErrorMessage="1" sqref="E15:E36" xr:uid="{D4135700-8B4B-4F41-BDEE-46D2AB9E9D0F}">
      <formula1>"⚪,🟡,🟢,⏳"</formula1>
    </dataValidation>
    <dataValidation type="list" allowBlank="1" showInputMessage="1" showErrorMessage="1" sqref="D15:D36" xr:uid="{35DC3943-706F-442E-8428-F64CCA4A62A2}">
      <formula1>"LUNDI,MARDI,MERCREDI,JEUDI,VENDREDI"</formula1>
    </dataValidation>
    <dataValidation type="list" allowBlank="1" showInputMessage="1" showErrorMessage="1" sqref="J15:J36" xr:uid="{9BCF5B56-908A-4316-9FC8-9B334DB38CBD}">
      <formula1>"⭐,⭐⭐,⭐⭐⭐,⭐⭐⭐⭐,⭐⭐⭐⭐⭐"</formula1>
    </dataValidation>
    <dataValidation type="list" allowBlank="1" showInputMessage="1" showErrorMessage="1" sqref="S7:S12" xr:uid="{F6DBE35B-8B2B-472D-A7E7-C13A117E07F1}">
      <formula1>"✔,✖"</formula1>
    </dataValidation>
    <dataValidation allowBlank="1" showInputMessage="1" showErrorMessage="1" prompt="Sélectionnez la date de début de la semaine dans cette cellule" sqref="Y4:AC4" xr:uid="{E5ACFD24-FB28-441F-BD51-EB806288D7AB}"/>
  </dataValidations>
  <pageMargins left="0.7" right="0.7" top="0.75" bottom="0.75" header="0.3" footer="0.3"/>
  <pageSetup paperSize="9" scale="56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0F29-113D-41B4-8D23-29555C8F1836}">
  <dimension ref="B1:H11"/>
  <sheetViews>
    <sheetView zoomScale="118" zoomScaleNormal="130" workbookViewId="0">
      <selection activeCell="B5" sqref="B5:H11"/>
    </sheetView>
  </sheetViews>
  <sheetFormatPr baseColWidth="10" defaultColWidth="11.42578125" defaultRowHeight="15"/>
  <cols>
    <col min="1" max="1" width="2.42578125" style="1" customWidth="1"/>
    <col min="2" max="2" width="8.7109375" style="1" customWidth="1"/>
    <col min="3" max="3" width="11.28515625" style="1" bestFit="1" customWidth="1"/>
    <col min="4" max="4" width="12.5703125" style="1" bestFit="1" customWidth="1"/>
    <col min="5" max="6" width="12.5703125" style="1" customWidth="1"/>
    <col min="7" max="7" width="48.42578125" style="1" customWidth="1"/>
    <col min="8" max="8" width="18.42578125" style="1" customWidth="1"/>
    <col min="9" max="16384" width="11.42578125" style="1"/>
  </cols>
  <sheetData>
    <row r="1" spans="2:8" ht="24" customHeight="1">
      <c r="E1" s="1" t="s">
        <v>6</v>
      </c>
    </row>
    <row r="3" spans="2:8" ht="36" customHeight="1"/>
    <row r="4" spans="2:8">
      <c r="B4" s="2" t="s">
        <v>4</v>
      </c>
      <c r="C4" s="2" t="s">
        <v>5</v>
      </c>
      <c r="D4" s="2" t="s">
        <v>2</v>
      </c>
      <c r="E4" s="2" t="s">
        <v>3</v>
      </c>
      <c r="F4" s="2" t="s">
        <v>67</v>
      </c>
      <c r="G4" s="3" t="s">
        <v>1</v>
      </c>
      <c r="H4" s="2" t="s">
        <v>0</v>
      </c>
    </row>
    <row r="5" spans="2:8">
      <c r="B5" s="4" t="str" cm="1">
        <f t="array" ref="B5">IFERROR(INDEX(Tableausource[#All],SMALL(IF($E$1=Tableausource[Projet],ROW(Tableausource[Projet])-13,9^9),ROW(1:1)),3),"")</f>
        <v>🟡</v>
      </c>
      <c r="C5" s="4" cm="1">
        <f t="array" ref="C5">IFERROR(INDEX(Tableausource[#All],SMALL(IF($E$1=Tableausource[Projet],ROW(Tableausource[Projet])-13,9^9),ROW(1:1)),9),"")</f>
        <v>45569</v>
      </c>
      <c r="D5" s="4" cm="1">
        <f t="array" ref="D5">IFERROR(INDEX(Tableausource[#All],SMALL(IF($E$1=Tableausource[Projet],ROW(Tableausource[Projet])-13,9^9),ROW(1:1)),10),"")</f>
        <v>45568</v>
      </c>
      <c r="E5" s="4" cm="1">
        <f t="array" ref="E5">IFERROR(INDEX(Tableausource[#All],SMALL(IF($E$1=Tableausource[Projet],ROW(Tableausource[Projet])-13,9^9),ROW(1:1)),11),"")</f>
        <v>0</v>
      </c>
      <c r="F5" s="4" t="str" cm="1">
        <f t="array" ref="F5">IFERROR(INDEX(Tableausource[#All],SMALL(IF($E$1=Tableausource[Projet],ROW(Tableausource[Projet])-13,9^9),ROW(1:1)),5),"")</f>
        <v>1.H+K</v>
      </c>
      <c r="G5" s="4" t="str" cm="1">
        <f t="array" ref="G5">IFERROR(INDEX(Tableausource[#All],SMALL(IF($E$1=Tableausource[Projet],ROW(Tableausource[Projet])-13,9^9),ROW(1:1)),6),"")</f>
        <v>Tache 2</v>
      </c>
      <c r="H5" s="4" cm="1">
        <f t="array" ref="H5">IFERROR(INDEX(Tableausource[#All],SMALL(IF($E$1=Tableausource[Projet],ROW(Tableausource[Projet])-13,9^9),ROW(1:1)),12),"")</f>
        <v>0</v>
      </c>
    </row>
    <row r="6" spans="2:8">
      <c r="B6" s="4" t="str" cm="1">
        <f t="array" ref="B6">IFERROR(INDEX(Tableausource[#All],SMALL(IF($E$1=Tableausource[Projet],ROW(Tableausource[Projet])-13,9^9),ROW(2:2)),3),"")</f>
        <v>⚪</v>
      </c>
      <c r="C6" s="4" cm="1">
        <f t="array" ref="C6">IFERROR(INDEX(Tableausource[#All],SMALL(IF($E$1=Tableausource[Projet],ROW(Tableausource[Projet])-13,9^9),ROW(2:2)),9),"")</f>
        <v>45569</v>
      </c>
      <c r="D6" s="4" cm="1">
        <f t="array" ref="D6">IFERROR(INDEX(Tableausource[#All],SMALL(IF($E$1=Tableausource[Projet],ROW(Tableausource[Projet])-13,9^9),ROW(2:2)),10),"")</f>
        <v>0</v>
      </c>
      <c r="E6" s="4" cm="1">
        <f t="array" ref="E6">IFERROR(INDEX(Tableausource[#All],SMALL(IF($E$1=Tableausource[Projet],ROW(Tableausource[Projet])-13,9^9),ROW(2:2)),11),"")</f>
        <v>0</v>
      </c>
      <c r="F6" s="4" t="str" cm="1">
        <f t="array" ref="F6">IFERROR(INDEX(Tableausource[#All],SMALL(IF($E$1=Tableausource[Projet],ROW(Tableausource[Projet])-13,9^9),ROW(2:2)),5),"")</f>
        <v>1.H+K</v>
      </c>
      <c r="G6" s="4" t="str" cm="1">
        <f t="array" ref="G6">IFERROR(INDEX(Tableausource[#All],SMALL(IF($E$1=Tableausource[Projet],ROW(Tableausource[Projet])-13,9^9),ROW(2:2)),6),"")</f>
        <v>Tache 4</v>
      </c>
      <c r="H6" s="4" cm="1">
        <f t="array" ref="H6">IFERROR(INDEX(Tableausource[#All],SMALL(IF($E$1=Tableausource[Projet],ROW(Tableausource[Projet])-13,9^9),ROW(2:2)),12),"")</f>
        <v>0</v>
      </c>
    </row>
    <row r="7" spans="2:8">
      <c r="B7" s="4" t="str" cm="1">
        <f t="array" ref="B7">IFERROR(INDEX(Tableausource[#All],SMALL(IF($E$1=Tableausource[Projet],ROW(Tableausource[Projet])-13,9^9),ROW(3:3)),3),"")</f>
        <v>⚪</v>
      </c>
      <c r="C7" s="4" cm="1">
        <f t="array" ref="C7">IFERROR(INDEX(Tableausource[#All],SMALL(IF($E$1=Tableausource[Projet],ROW(Tableausource[Projet])-13,9^9),ROW(3:3)),9),"")</f>
        <v>45569</v>
      </c>
      <c r="D7" s="4" cm="1">
        <f t="array" ref="D7">IFERROR(INDEX(Tableausource[#All],SMALL(IF($E$1=Tableausource[Projet],ROW(Tableausource[Projet])-13,9^9),ROW(3:3)),10),"")</f>
        <v>0</v>
      </c>
      <c r="E7" s="4" cm="1">
        <f t="array" ref="E7">IFERROR(INDEX(Tableausource[#All],SMALL(IF($E$1=Tableausource[Projet],ROW(Tableausource[Projet])-13,9^9),ROW(3:3)),11),"")</f>
        <v>0</v>
      </c>
      <c r="F7" s="4" t="str" cm="1">
        <f t="array" ref="F7">IFERROR(INDEX(Tableausource[#All],SMALL(IF($E$1=Tableausource[Projet],ROW(Tableausource[Projet])-13,9^9),ROW(3:3)),5),"")</f>
        <v>3.NS</v>
      </c>
      <c r="G7" s="4" t="str" cm="1">
        <f t="array" ref="G7">IFERROR(INDEX(Tableausource[#All],SMALL(IF($E$1=Tableausource[Projet],ROW(Tableausource[Projet])-13,9^9),ROW(3:3)),6),"")</f>
        <v>Tache 8</v>
      </c>
      <c r="H7" s="4" cm="1">
        <f t="array" ref="H7">IFERROR(INDEX(Tableausource[#All],SMALL(IF($E$1=Tableausource[Projet],ROW(Tableausource[Projet])-13,9^9),ROW(3:3)),12),"")</f>
        <v>0</v>
      </c>
    </row>
    <row r="8" spans="2:8">
      <c r="B8" s="4" t="str" cm="1">
        <f t="array" ref="B8">IFERROR(INDEX(Tableausource[#All],SMALL(IF($E$1=Tableausource[Projet],ROW(Tableausource[Projet])-13,9^9),ROW(4:4)),3),"")</f>
        <v>⚪</v>
      </c>
      <c r="C8" s="4" cm="1">
        <f t="array" ref="C8">IFERROR(INDEX(Tableausource[#All],SMALL(IF($E$1=Tableausource[Projet],ROW(Tableausource[Projet])-13,9^9),ROW(4:4)),9),"")</f>
        <v>45562</v>
      </c>
      <c r="D8" s="4" cm="1">
        <f t="array" ref="D8">IFERROR(INDEX(Tableausource[#All],SMALL(IF($E$1=Tableausource[Projet],ROW(Tableausource[Projet])-13,9^9),ROW(4:4)),10),"")</f>
        <v>0</v>
      </c>
      <c r="E8" s="4" cm="1">
        <f t="array" ref="E8">IFERROR(INDEX(Tableausource[#All],SMALL(IF($E$1=Tableausource[Projet],ROW(Tableausource[Projet])-13,9^9),ROW(4:4)),11),"")</f>
        <v>0</v>
      </c>
      <c r="F8" s="4" t="str" cm="1">
        <f t="array" ref="F8">IFERROR(INDEX(Tableausource[#All],SMALL(IF($E$1=Tableausource[Projet],ROW(Tableausource[Projet])-13,9^9),ROW(4:4)),5),"")</f>
        <v>3.NS</v>
      </c>
      <c r="G8" s="4" t="str" cm="1">
        <f t="array" ref="G8">IFERROR(INDEX(Tableausource[#All],SMALL(IF($E$1=Tableausource[Projet],ROW(Tableausource[Projet])-13,9^9),ROW(4:4)),6),"")</f>
        <v>Tache 13</v>
      </c>
      <c r="H8" s="4" cm="1">
        <f t="array" ref="H8">IFERROR(INDEX(Tableausource[#All],SMALL(IF($E$1=Tableausource[Projet],ROW(Tableausource[Projet])-13,9^9),ROW(4:4)),12),"")</f>
        <v>0</v>
      </c>
    </row>
    <row r="9" spans="2:8">
      <c r="B9" s="4" t="str" cm="1">
        <f t="array" ref="B9">IFERROR(INDEX(Tableausource[#All],SMALL(IF($E$1=Tableausource[Projet],ROW(Tableausource[Projet])-13,9^9),ROW(5:5)),3),"")</f>
        <v>⚪</v>
      </c>
      <c r="C9" s="4" cm="1">
        <f t="array" ref="C9">IFERROR(INDEX(Tableausource[#All],SMALL(IF($E$1=Tableausource[Projet],ROW(Tableausource[Projet])-13,9^9),ROW(5:5)),9),"")</f>
        <v>45566</v>
      </c>
      <c r="D9" s="4" cm="1">
        <f t="array" ref="D9">IFERROR(INDEX(Tableausource[#All],SMALL(IF($E$1=Tableausource[Projet],ROW(Tableausource[Projet])-13,9^9),ROW(5:5)),10),"")</f>
        <v>0</v>
      </c>
      <c r="E9" s="4" cm="1">
        <f t="array" ref="E9">IFERROR(INDEX(Tableausource[#All],SMALL(IF($E$1=Tableausource[Projet],ROW(Tableausource[Projet])-13,9^9),ROW(5:5)),11),"")</f>
        <v>0</v>
      </c>
      <c r="F9" s="4" t="str" cm="1">
        <f t="array" ref="F9">IFERROR(INDEX(Tableausource[#All],SMALL(IF($E$1=Tableausource[Projet],ROW(Tableausource[Projet])-13,9^9),ROW(5:5)),5),"")</f>
        <v>3.NS</v>
      </c>
      <c r="G9" s="4" t="str" cm="1">
        <f t="array" ref="G9">IFERROR(INDEX(Tableausource[#All],SMALL(IF($E$1=Tableausource[Projet],ROW(Tableausource[Projet])-13,9^9),ROW(5:5)),6),"")</f>
        <v>Tache 16</v>
      </c>
      <c r="H9" s="4" cm="1">
        <f t="array" ref="H9">IFERROR(INDEX(Tableausource[#All],SMALL(IF($E$1=Tableausource[Projet],ROW(Tableausource[Projet])-13,9^9),ROW(5:5)),12),"")</f>
        <v>0</v>
      </c>
    </row>
    <row r="10" spans="2:8">
      <c r="B10" s="4" t="str" cm="1">
        <f t="array" ref="B10">IFERROR(INDEX(Tableausource[#All],SMALL(IF($E$1=Tableausource[Projet],ROW(Tableausource[Projet])-13,9^9),ROW(6:6)),3),"")</f>
        <v>⚪</v>
      </c>
      <c r="C10" s="4" cm="1">
        <f t="array" ref="C10">IFERROR(INDEX(Tableausource[#All],SMALL(IF($E$1=Tableausource[Projet],ROW(Tableausource[Projet])-13,9^9),ROW(6:6)),9),"")</f>
        <v>45574</v>
      </c>
      <c r="D10" s="4" cm="1">
        <f t="array" ref="D10">IFERROR(INDEX(Tableausource[#All],SMALL(IF($E$1=Tableausource[Projet],ROW(Tableausource[Projet])-13,9^9),ROW(6:6)),10),"")</f>
        <v>0</v>
      </c>
      <c r="E10" s="4" cm="1">
        <f t="array" ref="E10">IFERROR(INDEX(Tableausource[#All],SMALL(IF($E$1=Tableausource[Projet],ROW(Tableausource[Projet])-13,9^9),ROW(6:6)),11),"")</f>
        <v>0</v>
      </c>
      <c r="F10" s="4" t="str" cm="1">
        <f t="array" ref="F10">IFERROR(INDEX(Tableausource[#All],SMALL(IF($E$1=Tableausource[Projet],ROW(Tableausource[Projet])-13,9^9),ROW(6:6)),5),"")</f>
        <v>3.NS</v>
      </c>
      <c r="G10" s="4" t="str" cm="1">
        <f t="array" ref="G10">IFERROR(INDEX(Tableausource[#All],SMALL(IF($E$1=Tableausource[Projet],ROW(Tableausource[Projet])-13,9^9),ROW(6:6)),6),"")</f>
        <v>Tache 18</v>
      </c>
      <c r="H10" s="4" cm="1">
        <f t="array" ref="H10">IFERROR(INDEX(Tableausource[#All],SMALL(IF($E$1=Tableausource[Projet],ROW(Tableausource[Projet])-13,9^9),ROW(6:6)),12),"")</f>
        <v>0</v>
      </c>
    </row>
    <row r="11" spans="2:8">
      <c r="B11" s="4" t="str" cm="1">
        <f t="array" ref="B11">IFERROR(INDEX(Tableausource[#All],SMALL(IF($E$1=Tableausource[Projet],ROW(Tableausource[Projet])-13,9^9),ROW(7:7)),3),"")</f>
        <v/>
      </c>
      <c r="C11" s="4" t="str" cm="1">
        <f t="array" ref="C11">IFERROR(INDEX(Tableausource[#All],SMALL(IF($E$1=Tableausource[Projet],ROW(Tableausource[Projet])-13,9^9),ROW(7:7)),9),"")</f>
        <v/>
      </c>
      <c r="D11" s="4" t="str" cm="1">
        <f t="array" ref="D11">IFERROR(INDEX(Tableausource[#All],SMALL(IF($E$1=Tableausource[Projet],ROW(Tableausource[Projet])-13,9^9),ROW(7:7)),10),"")</f>
        <v/>
      </c>
      <c r="E11" s="4" t="str" cm="1">
        <f t="array" ref="E11">IFERROR(INDEX(Tableausource[#All],SMALL(IF($E$1=Tableausource[Projet],ROW(Tableausource[Projet])-13,9^9),ROW(7:7)),11),"")</f>
        <v/>
      </c>
      <c r="F11" s="4" t="str" cm="1">
        <f t="array" ref="F11">IFERROR(INDEX(Tableausource[#All],SMALL(IF($E$1=Tableausource[Projet],ROW(Tableausource[Projet])-13,9^9),ROW(7:7)),5),"")</f>
        <v/>
      </c>
      <c r="G11" s="4" t="str" cm="1">
        <f t="array" ref="G11">IFERROR(INDEX(Tableausource[#All],SMALL(IF($E$1=Tableausource[Projet],ROW(Tableausource[Projet])-13,9^9),ROW(7:7)),6),"")</f>
        <v/>
      </c>
      <c r="H11" s="4" t="str" cm="1">
        <f t="array" ref="H11">IFERROR(INDEX(Tableausource[#All],SMALL(IF($E$1=Tableausource[Projet],ROW(Tableausource[Projet])-13,9^9),ROW(7:7)),12),"")</f>
        <v/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12973-D689-437C-A3AC-CCBABFF6B083}">
  <dimension ref="B1:H39"/>
  <sheetViews>
    <sheetView showGridLines="0" tabSelected="1" zoomScale="118" zoomScaleNormal="130" workbookViewId="0">
      <selection activeCell="J22" sqref="J22"/>
    </sheetView>
  </sheetViews>
  <sheetFormatPr baseColWidth="10" defaultColWidth="11.42578125" defaultRowHeight="15"/>
  <cols>
    <col min="1" max="1" width="2.42578125" style="1" customWidth="1"/>
    <col min="2" max="2" width="6.7109375" style="1" bestFit="1" customWidth="1"/>
    <col min="3" max="3" width="11.5703125" style="1" bestFit="1" customWidth="1"/>
    <col min="4" max="4" width="15.85546875" style="1" bestFit="1" customWidth="1"/>
    <col min="5" max="5" width="13" style="1" bestFit="1" customWidth="1"/>
    <col min="6" max="6" width="20" style="1" bestFit="1" customWidth="1"/>
    <col min="7" max="8" width="10" style="1" bestFit="1" customWidth="1"/>
    <col min="9" max="16384" width="11.42578125" style="1"/>
  </cols>
  <sheetData>
    <row r="1" spans="2:8" ht="24" customHeight="1">
      <c r="E1" s="1" t="s">
        <v>6</v>
      </c>
      <c r="G1" s="62"/>
    </row>
    <row r="3" spans="2:8" ht="36" customHeight="1"/>
    <row r="4" spans="2:8">
      <c r="B4" s="64" t="s">
        <v>4</v>
      </c>
      <c r="C4" s="64" t="s">
        <v>5</v>
      </c>
      <c r="D4" s="64" t="s">
        <v>2</v>
      </c>
      <c r="E4" s="64" t="s">
        <v>3</v>
      </c>
      <c r="F4" s="64" t="s">
        <v>67</v>
      </c>
      <c r="G4" s="65" t="s">
        <v>1</v>
      </c>
      <c r="H4" s="64" t="s">
        <v>0</v>
      </c>
    </row>
    <row r="5" spans="2:8" ht="15.75">
      <c r="B5" s="63"/>
      <c r="F5" s="66"/>
    </row>
    <row r="6" spans="2:8">
      <c r="F6" s="66"/>
    </row>
    <row r="7" spans="2:8">
      <c r="F7" s="66"/>
    </row>
    <row r="11" spans="2:8">
      <c r="B11" s="67" t="s">
        <v>4</v>
      </c>
      <c r="C11" s="67" t="s">
        <v>5</v>
      </c>
      <c r="D11" s="67" t="s">
        <v>2</v>
      </c>
      <c r="E11" s="67" t="s">
        <v>3</v>
      </c>
      <c r="F11" s="67" t="s">
        <v>67</v>
      </c>
      <c r="G11" s="67" t="s">
        <v>1</v>
      </c>
      <c r="H11" s="67" t="s">
        <v>0</v>
      </c>
    </row>
    <row r="12" spans="2:8">
      <c r="B12" t="s">
        <v>69</v>
      </c>
      <c r="C12" s="68">
        <v>45569</v>
      </c>
      <c r="D12" s="68">
        <v>45568</v>
      </c>
      <c r="E12" s="69">
        <v>0</v>
      </c>
      <c r="F12" t="s">
        <v>24</v>
      </c>
      <c r="G12" t="s">
        <v>25</v>
      </c>
      <c r="H12" s="69">
        <v>0</v>
      </c>
    </row>
    <row r="13" spans="2:8">
      <c r="B13" t="s">
        <v>68</v>
      </c>
      <c r="C13" s="68">
        <v>45569</v>
      </c>
      <c r="D13" s="69">
        <v>0</v>
      </c>
      <c r="E13" s="69">
        <v>0</v>
      </c>
      <c r="F13" t="s">
        <v>24</v>
      </c>
      <c r="G13" t="s">
        <v>29</v>
      </c>
      <c r="H13" s="69">
        <v>0</v>
      </c>
    </row>
    <row r="14" spans="2:8">
      <c r="B14"/>
      <c r="C14"/>
      <c r="D14"/>
      <c r="E14"/>
      <c r="F14"/>
      <c r="G14"/>
      <c r="H14"/>
    </row>
    <row r="15" spans="2:8">
      <c r="B15"/>
      <c r="C15"/>
      <c r="D15"/>
      <c r="E15"/>
      <c r="F15"/>
      <c r="G15"/>
      <c r="H15"/>
    </row>
    <row r="16" spans="2:8">
      <c r="B16"/>
      <c r="C16"/>
      <c r="D16"/>
      <c r="E16"/>
      <c r="F16"/>
      <c r="G16"/>
      <c r="H16"/>
    </row>
    <row r="18" spans="2:8">
      <c r="B18" s="76" t="s">
        <v>70</v>
      </c>
      <c r="E18" s="74" t="s">
        <v>71</v>
      </c>
      <c r="F18" s="75" t="s">
        <v>24</v>
      </c>
      <c r="H18" s="1" t="s">
        <v>72</v>
      </c>
    </row>
    <row r="19" spans="2:8">
      <c r="H19" s="1" t="s">
        <v>73</v>
      </c>
    </row>
    <row r="20" spans="2:8">
      <c r="B20" t="s">
        <v>4</v>
      </c>
      <c r="C20" t="s">
        <v>5</v>
      </c>
      <c r="D20" t="s">
        <v>2</v>
      </c>
      <c r="E20" t="s">
        <v>3</v>
      </c>
      <c r="F20" t="s">
        <v>67</v>
      </c>
      <c r="G20" t="s">
        <v>1</v>
      </c>
      <c r="H20" t="s">
        <v>0</v>
      </c>
    </row>
    <row r="21" spans="2:8">
      <c r="B21" t="s">
        <v>69</v>
      </c>
      <c r="C21" s="68">
        <v>45569</v>
      </c>
      <c r="D21" s="68">
        <v>45568</v>
      </c>
      <c r="E21" s="68">
        <v>0</v>
      </c>
      <c r="F21" t="s">
        <v>24</v>
      </c>
      <c r="G21" t="s">
        <v>25</v>
      </c>
      <c r="H21">
        <v>0</v>
      </c>
    </row>
    <row r="22" spans="2:8">
      <c r="B22" t="s">
        <v>68</v>
      </c>
      <c r="C22" s="68">
        <v>45569</v>
      </c>
      <c r="D22" s="68">
        <v>0</v>
      </c>
      <c r="E22" s="68">
        <v>0</v>
      </c>
      <c r="F22" t="s">
        <v>24</v>
      </c>
      <c r="G22" t="s">
        <v>29</v>
      </c>
      <c r="H22">
        <v>0</v>
      </c>
    </row>
    <row r="23" spans="2:8">
      <c r="B23"/>
      <c r="C23"/>
      <c r="D23"/>
      <c r="E23"/>
      <c r="F23"/>
      <c r="G23"/>
      <c r="H23"/>
    </row>
    <row r="24" spans="2:8">
      <c r="B24"/>
      <c r="C24"/>
      <c r="D24"/>
      <c r="E24"/>
      <c r="F24"/>
      <c r="G24"/>
      <c r="H24"/>
    </row>
    <row r="25" spans="2:8">
      <c r="B25"/>
      <c r="C25"/>
      <c r="D25"/>
      <c r="E25"/>
      <c r="F25"/>
      <c r="G25"/>
      <c r="H25"/>
    </row>
    <row r="26" spans="2:8">
      <c r="B26"/>
      <c r="C26"/>
      <c r="D26"/>
      <c r="E26"/>
      <c r="F26"/>
      <c r="G26"/>
      <c r="H26"/>
    </row>
    <row r="27" spans="2:8">
      <c r="B27"/>
      <c r="C27"/>
      <c r="D27"/>
      <c r="E27"/>
      <c r="F27"/>
      <c r="G27"/>
      <c r="H27"/>
    </row>
    <row r="28" spans="2:8">
      <c r="B28"/>
      <c r="C28"/>
      <c r="D28"/>
      <c r="E28"/>
      <c r="F28"/>
      <c r="G28"/>
      <c r="H28"/>
    </row>
    <row r="29" spans="2:8">
      <c r="B29"/>
      <c r="C29"/>
      <c r="D29"/>
      <c r="E29"/>
      <c r="F29"/>
      <c r="G29"/>
      <c r="H29"/>
    </row>
    <row r="30" spans="2:8">
      <c r="B30"/>
      <c r="C30"/>
      <c r="D30"/>
      <c r="E30"/>
      <c r="F30"/>
      <c r="G30"/>
      <c r="H30"/>
    </row>
    <row r="31" spans="2:8">
      <c r="B31"/>
      <c r="C31"/>
      <c r="D31"/>
      <c r="E31"/>
      <c r="F31"/>
      <c r="G31"/>
      <c r="H31"/>
    </row>
    <row r="32" spans="2:8">
      <c r="B32"/>
      <c r="C32"/>
      <c r="D32"/>
      <c r="E32"/>
      <c r="F32"/>
      <c r="G32"/>
      <c r="H32"/>
    </row>
    <row r="33" spans="2:8">
      <c r="B33"/>
      <c r="C33"/>
      <c r="D33"/>
      <c r="E33"/>
      <c r="F33"/>
      <c r="G33"/>
      <c r="H33"/>
    </row>
    <row r="34" spans="2:8">
      <c r="B34"/>
      <c r="C34"/>
      <c r="D34"/>
      <c r="E34"/>
      <c r="F34"/>
      <c r="G34"/>
      <c r="H34"/>
    </row>
    <row r="35" spans="2:8">
      <c r="B35"/>
      <c r="C35"/>
      <c r="D35"/>
      <c r="E35"/>
      <c r="F35"/>
      <c r="G35"/>
      <c r="H35"/>
    </row>
    <row r="36" spans="2:8">
      <c r="B36"/>
      <c r="C36"/>
      <c r="D36"/>
      <c r="E36"/>
      <c r="F36"/>
      <c r="G36"/>
      <c r="H36"/>
    </row>
    <row r="37" spans="2:8">
      <c r="B37"/>
      <c r="C37"/>
      <c r="D37"/>
      <c r="E37"/>
      <c r="F37"/>
      <c r="G37"/>
      <c r="H37"/>
    </row>
    <row r="38" spans="2:8">
      <c r="B38"/>
      <c r="C38"/>
      <c r="D38"/>
      <c r="E38"/>
      <c r="F38"/>
      <c r="G38"/>
      <c r="H38"/>
    </row>
    <row r="39" spans="2:8">
      <c r="B39"/>
      <c r="C39"/>
      <c r="D39"/>
      <c r="E39"/>
      <c r="F39"/>
      <c r="G39"/>
      <c r="H39"/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DF43DE-9DE0-4916-88DA-27F3FF2203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30.09</vt:lpstr>
      <vt:lpstr>Suivi complet</vt:lpstr>
      <vt:lpstr>Histo</vt:lpstr>
      <vt:lpstr>'30.09'!DateDébut</vt:lpstr>
      <vt:lpstr>Filtre</vt:lpstr>
      <vt:lpstr>'Suivi complet'!Historique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JB_</cp:lastModifiedBy>
  <dcterms:created xsi:type="dcterms:W3CDTF">2024-07-18T07:50:03Z</dcterms:created>
  <dcterms:modified xsi:type="dcterms:W3CDTF">2024-10-09T07:02:56Z</dcterms:modified>
</cp:coreProperties>
</file>