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634F80D2-EF39-4A89-8625-A709F0D80493}" xr6:coauthVersionLast="47" xr6:coauthVersionMax="47" xr10:uidLastSave="{00000000-0000-0000-0000-000000000000}"/>
  <bookViews>
    <workbookView xWindow="-120" yWindow="-120" windowWidth="29040" windowHeight="15720" xr2:uid="{75F14534-6A2F-4374-8320-6F49AE007CE4}"/>
  </bookViews>
  <sheets>
    <sheet name="Feuil1" sheetId="1" r:id="rId1"/>
  </sheets>
  <definedNames>
    <definedName name="_xlnm._FilterDatabase" localSheetId="0" hidden="1">Feuil1!$A$1:$D$1</definedName>
    <definedName name="DonnéesExternes_1" localSheetId="0" hidden="1">Feuil1!$F$7:$N$10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1" i="1" l="1"/>
  <c r="I11" i="1"/>
  <c r="J11" i="1"/>
  <c r="K11" i="1"/>
  <c r="L11" i="1"/>
  <c r="M11" i="1"/>
  <c r="N11" i="1"/>
  <c r="N2" i="1"/>
  <c r="N3" i="1"/>
  <c r="N4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7585B15-3803-4677-BB1B-165F78FE5D14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<sst xmlns="http://schemas.openxmlformats.org/spreadsheetml/2006/main" count="71" uniqueCount="19">
  <si>
    <t>Epreuve</t>
  </si>
  <si>
    <t>Prénom Nom</t>
  </si>
  <si>
    <t>Score</t>
  </si>
  <si>
    <t>Equipe</t>
  </si>
  <si>
    <t>Ballons</t>
  </si>
  <si>
    <t>Fléchettes</t>
  </si>
  <si>
    <t>Haltères</t>
  </si>
  <si>
    <t>Lancer de poids</t>
  </si>
  <si>
    <t>Pétanque</t>
  </si>
  <si>
    <t>TOTAL</t>
  </si>
  <si>
    <t>Jaune</t>
  </si>
  <si>
    <t>Saut en longueur</t>
  </si>
  <si>
    <t>Alain Berthe</t>
  </si>
  <si>
    <t>Jeanne Bilgot</t>
  </si>
  <si>
    <t>Karine Leduc</t>
  </si>
  <si>
    <t>Rouge</t>
  </si>
  <si>
    <t>Vert</t>
  </si>
  <si>
    <t>Saut en Longueur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</si>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</sst>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6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A5C955BE-2FAD-4E24-8CC1-53AFA91F643D}" autoFormatId="16" applyNumberFormats="0" applyBorderFormats="0" applyFontFormats="0" applyPatternFormats="0" applyAlignmentFormats="0" applyWidthHeightFormats="0">
  <queryTableRefresh nextId="10">
    <queryTableFields count="9">
      <queryTableField id="1" name="Prénom Nom" tableColumnId="1"/>
      <queryTableField id="2" name="Equipe" tableColumnId="2"/>
      <queryTableField id="3" name="Ballons" tableColumnId="3"/>
      <queryTableField id="4" name="Fléchettes" tableColumnId="4"/>
      <queryTableField id="5" name="Haltères" tableColumnId="5"/>
      <queryTableField id="6" name="Lancer de poids" tableColumnId="6"/>
      <queryTableField id="7" name="Pétanque" tableColumnId="7"/>
      <queryTableField id="8" name="Saut en longueur" tableColumnId="8"/>
      <queryTableField id="9" name="Total" tableColumnId="9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4656245-6E7D-4A01-BFAD-4CE01CD40E30}" name="Tableau1" displayName="Tableau1" ref="A1:D13" totalsRowShown="0">
  <autoFilter ref="A1:D13" xr:uid="{24656245-6E7D-4A01-BFAD-4CE01CD40E30}"/>
  <tableColumns count="4">
    <tableColumn id="1" xr3:uid="{6B5BDF9F-2AC8-4934-8AD2-0423EC4E8177}" name="Epreuve"/>
    <tableColumn id="2" xr3:uid="{32056A45-8D78-4438-B170-CFF6CA0E14A0}" name="Prénom Nom"/>
    <tableColumn id="3" xr3:uid="{72A0126A-6015-4DFC-A01E-52A892F0778E}" name="Score"/>
    <tableColumn id="4" xr3:uid="{9EEB198B-FA42-4D48-B881-F5250C6D1EF3}" name="Equipe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B934CC8-0764-4B63-958F-36E46FE7DAC2}" name="Tableau1_1" displayName="Tableau1_1" ref="F7:N11" tableType="queryTable" totalsRowCount="1" headerRowDxfId="14" dataDxfId="15">
  <autoFilter ref="F7:N10" xr:uid="{EB934CC8-0764-4B63-958F-36E46FE7DAC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6B26D9E5-B527-43C7-8B56-F7CE51D38B6B}" uniqueName="1" name="Prénom Nom" totalsRowLabel="Total" queryTableFieldId="1"/>
    <tableColumn id="2" xr3:uid="{53A7C4B6-1B7B-4051-975A-A7A1FE27DDA6}" uniqueName="2" name="Equipe" queryTableFieldId="2"/>
    <tableColumn id="3" xr3:uid="{06A22E15-85B6-44EC-B443-21B095933B00}" uniqueName="3" name="Ballons" totalsRowFunction="sum" queryTableFieldId="3" dataDxfId="6" totalsRowDxfId="13"/>
    <tableColumn id="4" xr3:uid="{0BBE1888-650D-47B5-8353-C9745C53DFAB}" uniqueName="4" name="Fléchettes" totalsRowFunction="sum" queryTableFieldId="4" dataDxfId="5" totalsRowDxfId="12"/>
    <tableColumn id="5" xr3:uid="{8051353A-88ED-4D60-A9C5-BE0863700BA3}" uniqueName="5" name="Haltères" totalsRowFunction="sum" queryTableFieldId="5" dataDxfId="4" totalsRowDxfId="11"/>
    <tableColumn id="6" xr3:uid="{636C7FC6-EF01-4BCF-8EBF-6BC5059BB97A}" uniqueName="6" name="Lancer de poids" totalsRowFunction="sum" queryTableFieldId="6" dataDxfId="3" totalsRowDxfId="10"/>
    <tableColumn id="7" xr3:uid="{3ED0BAF5-D700-4347-801D-3D6A72B56389}" uniqueName="7" name="Pétanque" totalsRowFunction="sum" queryTableFieldId="7" dataDxfId="2" totalsRowDxfId="9"/>
    <tableColumn id="8" xr3:uid="{BA9684FB-B5E9-4E12-A243-DA9396F8CCAC}" uniqueName="8" name="Saut en longueur" totalsRowFunction="sum" queryTableFieldId="8" dataDxfId="1" totalsRowDxfId="8"/>
    <tableColumn id="9" xr3:uid="{62F995C8-963A-4295-8385-26234E91A0C1}" uniqueName="9" name="Total" totalsRowFunction="sum" queryTableFieldId="9" dataDxfId="0" totalsRowDxfId="7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223A5F-FF8C-42AC-AB83-C1F418388E54}">
  <dimension ref="A1:N13"/>
  <sheetViews>
    <sheetView tabSelected="1" workbookViewId="0">
      <selection activeCell="K17" sqref="K17"/>
    </sheetView>
  </sheetViews>
  <sheetFormatPr baseColWidth="10" defaultRowHeight="15" x14ac:dyDescent="0.25"/>
  <cols>
    <col min="1" max="1" width="14.85546875" bestFit="1" customWidth="1"/>
    <col min="2" max="2" width="14.85546875" customWidth="1"/>
    <col min="3" max="3" width="8" customWidth="1"/>
    <col min="4" max="4" width="9.28515625" customWidth="1"/>
    <col min="6" max="7" width="16.7109375" customWidth="1"/>
    <col min="8" max="14" width="16.7109375" style="3" customWidth="1"/>
  </cols>
  <sheetData>
    <row r="1" spans="1:14" x14ac:dyDescent="0.25">
      <c r="A1" t="s">
        <v>0</v>
      </c>
      <c r="B1" t="s">
        <v>1</v>
      </c>
      <c r="C1" t="s">
        <v>2</v>
      </c>
      <c r="D1" t="s">
        <v>3</v>
      </c>
      <c r="F1" s="1" t="s">
        <v>1</v>
      </c>
      <c r="G1" s="1" t="s">
        <v>3</v>
      </c>
      <c r="H1" s="2" t="s">
        <v>4</v>
      </c>
      <c r="I1" s="2" t="s">
        <v>5</v>
      </c>
      <c r="J1" s="2" t="s">
        <v>6</v>
      </c>
      <c r="K1" s="2" t="s">
        <v>7</v>
      </c>
      <c r="L1" s="2" t="s">
        <v>8</v>
      </c>
      <c r="M1" s="2" t="s">
        <v>17</v>
      </c>
      <c r="N1" s="2" t="s">
        <v>9</v>
      </c>
    </row>
    <row r="2" spans="1:14" x14ac:dyDescent="0.25">
      <c r="A2" t="s">
        <v>4</v>
      </c>
      <c r="B2" t="s">
        <v>12</v>
      </c>
      <c r="C2">
        <v>700</v>
      </c>
      <c r="D2" t="s">
        <v>10</v>
      </c>
      <c r="F2" s="1" t="s">
        <v>12</v>
      </c>
      <c r="G2" s="1" t="s">
        <v>10</v>
      </c>
      <c r="H2" s="2"/>
      <c r="I2" s="2"/>
      <c r="J2" s="2"/>
      <c r="K2" s="2"/>
      <c r="L2" s="2"/>
      <c r="M2" s="2"/>
      <c r="N2" s="2">
        <f>SUM(H2:M2)</f>
        <v>0</v>
      </c>
    </row>
    <row r="3" spans="1:14" x14ac:dyDescent="0.25">
      <c r="A3" t="s">
        <v>5</v>
      </c>
      <c r="B3" t="s">
        <v>12</v>
      </c>
      <c r="C3">
        <v>496</v>
      </c>
      <c r="D3" t="s">
        <v>10</v>
      </c>
      <c r="F3" s="1" t="s">
        <v>13</v>
      </c>
      <c r="G3" s="1" t="s">
        <v>16</v>
      </c>
      <c r="H3" s="2"/>
      <c r="I3" s="2"/>
      <c r="J3" s="2"/>
      <c r="K3" s="2"/>
      <c r="L3" s="2"/>
      <c r="M3" s="2"/>
      <c r="N3" s="2">
        <f t="shared" ref="N3:N4" si="0">SUM(H3:M3)</f>
        <v>0</v>
      </c>
    </row>
    <row r="4" spans="1:14" x14ac:dyDescent="0.25">
      <c r="A4" t="s">
        <v>6</v>
      </c>
      <c r="B4" t="s">
        <v>12</v>
      </c>
      <c r="C4">
        <v>769</v>
      </c>
      <c r="D4" t="s">
        <v>10</v>
      </c>
      <c r="F4" s="1" t="s">
        <v>14</v>
      </c>
      <c r="G4" s="1" t="s">
        <v>15</v>
      </c>
      <c r="H4" s="2"/>
      <c r="I4" s="2"/>
      <c r="J4" s="2"/>
      <c r="K4" s="2"/>
      <c r="L4" s="2"/>
      <c r="M4" s="2"/>
      <c r="N4" s="2">
        <f t="shared" si="0"/>
        <v>0</v>
      </c>
    </row>
    <row r="5" spans="1:14" x14ac:dyDescent="0.25">
      <c r="A5" t="s">
        <v>7</v>
      </c>
      <c r="B5" t="s">
        <v>12</v>
      </c>
      <c r="C5">
        <v>594</v>
      </c>
      <c r="D5" t="s">
        <v>10</v>
      </c>
    </row>
    <row r="6" spans="1:14" x14ac:dyDescent="0.25">
      <c r="A6" t="s">
        <v>8</v>
      </c>
      <c r="B6" t="s">
        <v>12</v>
      </c>
      <c r="C6">
        <v>250</v>
      </c>
      <c r="D6" t="s">
        <v>10</v>
      </c>
    </row>
    <row r="7" spans="1:14" x14ac:dyDescent="0.25">
      <c r="A7" t="s">
        <v>5</v>
      </c>
      <c r="B7" t="s">
        <v>13</v>
      </c>
      <c r="C7">
        <v>146</v>
      </c>
      <c r="D7" t="s">
        <v>16</v>
      </c>
      <c r="F7" s="3" t="s">
        <v>1</v>
      </c>
      <c r="G7" s="3" t="s">
        <v>3</v>
      </c>
      <c r="H7" s="3" t="s">
        <v>4</v>
      </c>
      <c r="I7" s="3" t="s">
        <v>5</v>
      </c>
      <c r="J7" s="3" t="s">
        <v>6</v>
      </c>
      <c r="K7" s="3" t="s">
        <v>7</v>
      </c>
      <c r="L7" s="3" t="s">
        <v>8</v>
      </c>
      <c r="M7" s="3" t="s">
        <v>11</v>
      </c>
      <c r="N7" s="3" t="s">
        <v>18</v>
      </c>
    </row>
    <row r="8" spans="1:14" x14ac:dyDescent="0.25">
      <c r="A8" t="s">
        <v>4</v>
      </c>
      <c r="B8" t="s">
        <v>14</v>
      </c>
      <c r="C8">
        <v>430</v>
      </c>
      <c r="D8" t="s">
        <v>15</v>
      </c>
      <c r="F8" t="s">
        <v>12</v>
      </c>
      <c r="G8" t="s">
        <v>10</v>
      </c>
      <c r="H8" s="3">
        <v>700</v>
      </c>
      <c r="I8" s="3">
        <v>496</v>
      </c>
      <c r="J8" s="3">
        <v>769</v>
      </c>
      <c r="K8" s="3">
        <v>594</v>
      </c>
      <c r="L8" s="3">
        <v>250</v>
      </c>
      <c r="N8" s="3">
        <v>2809</v>
      </c>
    </row>
    <row r="9" spans="1:14" x14ac:dyDescent="0.25">
      <c r="A9" t="s">
        <v>5</v>
      </c>
      <c r="B9" t="s">
        <v>14</v>
      </c>
      <c r="C9">
        <v>437</v>
      </c>
      <c r="D9" t="s">
        <v>15</v>
      </c>
      <c r="F9" t="s">
        <v>13</v>
      </c>
      <c r="G9" t="s">
        <v>16</v>
      </c>
      <c r="I9" s="3">
        <v>146</v>
      </c>
      <c r="N9" s="3">
        <v>146</v>
      </c>
    </row>
    <row r="10" spans="1:14" x14ac:dyDescent="0.25">
      <c r="A10" t="s">
        <v>6</v>
      </c>
      <c r="B10" t="s">
        <v>14</v>
      </c>
      <c r="C10">
        <v>643</v>
      </c>
      <c r="D10" t="s">
        <v>15</v>
      </c>
      <c r="F10" t="s">
        <v>14</v>
      </c>
      <c r="G10" t="s">
        <v>15</v>
      </c>
      <c r="H10" s="3">
        <v>430</v>
      </c>
      <c r="I10" s="3">
        <v>437</v>
      </c>
      <c r="J10" s="3">
        <v>643</v>
      </c>
      <c r="K10" s="3">
        <v>325</v>
      </c>
      <c r="L10" s="3">
        <v>370</v>
      </c>
      <c r="M10" s="3">
        <v>541</v>
      </c>
      <c r="N10" s="3">
        <v>2746</v>
      </c>
    </row>
    <row r="11" spans="1:14" x14ac:dyDescent="0.25">
      <c r="A11" t="s">
        <v>7</v>
      </c>
      <c r="B11" t="s">
        <v>14</v>
      </c>
      <c r="C11">
        <v>325</v>
      </c>
      <c r="D11" t="s">
        <v>15</v>
      </c>
      <c r="F11" t="s">
        <v>18</v>
      </c>
      <c r="H11" s="3">
        <f>SUBTOTAL(109,Tableau1_1[Ballons])</f>
        <v>1130</v>
      </c>
      <c r="I11" s="3">
        <f>SUBTOTAL(109,Tableau1_1[Fléchettes])</f>
        <v>1079</v>
      </c>
      <c r="J11" s="3">
        <f>SUBTOTAL(109,Tableau1_1[Haltères])</f>
        <v>1412</v>
      </c>
      <c r="K11" s="3">
        <f>SUBTOTAL(109,Tableau1_1[Lancer de poids])</f>
        <v>919</v>
      </c>
      <c r="L11" s="3">
        <f>SUBTOTAL(109,Tableau1_1[Pétanque])</f>
        <v>620</v>
      </c>
      <c r="M11" s="3">
        <f>SUBTOTAL(109,Tableau1_1[Saut en longueur])</f>
        <v>541</v>
      </c>
      <c r="N11" s="3">
        <f>SUBTOTAL(109,Tableau1_1[Total])</f>
        <v>5701</v>
      </c>
    </row>
    <row r="12" spans="1:14" x14ac:dyDescent="0.25">
      <c r="A12" t="s">
        <v>8</v>
      </c>
      <c r="B12" t="s">
        <v>14</v>
      </c>
      <c r="C12">
        <v>370</v>
      </c>
      <c r="D12" t="s">
        <v>15</v>
      </c>
    </row>
    <row r="13" spans="1:14" x14ac:dyDescent="0.25">
      <c r="A13" t="s">
        <v>11</v>
      </c>
      <c r="B13" t="s">
        <v>14</v>
      </c>
      <c r="C13">
        <v>541</v>
      </c>
      <c r="D13" t="s">
        <v>15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9F2B695-7230-4311-BA2B-C2CE9BD0A04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IGN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Tachoires</dc:creator>
  <cp:lastModifiedBy>JB_</cp:lastModifiedBy>
  <dcterms:created xsi:type="dcterms:W3CDTF">2024-09-24T13:52:29Z</dcterms:created>
  <dcterms:modified xsi:type="dcterms:W3CDTF">2024-09-24T18:45:29Z</dcterms:modified>
</cp:coreProperties>
</file>