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2C1DAAD5-6EC9-4834-86B3-76DC523C09B5}" xr6:coauthVersionLast="47" xr6:coauthVersionMax="47" xr10:uidLastSave="{00000000-0000-0000-0000-000000000000}"/>
  <bookViews>
    <workbookView xWindow="-120" yWindow="-120" windowWidth="29040" windowHeight="15720" xr2:uid="{77C7260C-7969-49C9-8899-4E9FFF2040B4}"/>
  </bookViews>
  <sheets>
    <sheet name="Feuil1" sheetId="1" r:id="rId1"/>
  </sheets>
  <functionGroups builtInGroupCount="19"/>
  <definedNames>
    <definedName name="_xlpm.x" hidden="1" xlm="1">#NAME?</definedName>
    <definedName name="_xlpm.y" hidden="1" xlm="1">#NAME?</definedName>
    <definedName name="_xlpm.z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1" i="1" l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24" i="1"/>
  <c r="R25" i="1"/>
  <c r="R26" i="1"/>
  <c r="R27" i="1"/>
  <c r="R28" i="1"/>
  <c r="R29" i="1"/>
  <c r="R23" i="1"/>
  <c r="Q23" i="1"/>
  <c r="P23" i="1"/>
  <c r="P25" i="1"/>
  <c r="S21" i="1"/>
  <c r="N23" i="1" a="1"/>
  <c r="L23" i="1" a="1"/>
  <c r="L23" i="1" s="1"/>
  <c r="C21" i="1" a="1"/>
  <c r="N23" i="1" l="1"/>
  <c r="O38" i="1"/>
  <c r="O67" i="1"/>
  <c r="O27" i="1"/>
  <c r="O32" i="1"/>
  <c r="O31" i="1"/>
  <c r="O35" i="1"/>
  <c r="O40" i="1"/>
  <c r="O43" i="1"/>
  <c r="O46" i="1"/>
  <c r="O48" i="1"/>
  <c r="O50" i="1"/>
  <c r="O54" i="1"/>
  <c r="O59" i="1"/>
  <c r="O63" i="1"/>
  <c r="O66" i="1"/>
  <c r="O68" i="1"/>
  <c r="O26" i="1"/>
  <c r="O30" i="1"/>
  <c r="O39" i="1"/>
  <c r="O42" i="1"/>
  <c r="O44" i="1"/>
  <c r="O47" i="1"/>
  <c r="O49" i="1"/>
  <c r="O51" i="1"/>
  <c r="O55" i="1"/>
  <c r="O56" i="1"/>
  <c r="O57" i="1" s="1"/>
  <c r="O58" i="1"/>
  <c r="O62" i="1"/>
  <c r="O64" i="1"/>
  <c r="O70" i="1"/>
  <c r="O25" i="1"/>
  <c r="O24" i="1"/>
  <c r="C21" i="1"/>
  <c r="P38" i="1" l="1"/>
  <c r="Q38" i="1"/>
  <c r="P67" i="1"/>
  <c r="Q67" i="1"/>
  <c r="P27" i="1"/>
  <c r="Q27" i="1"/>
  <c r="O28" i="1"/>
  <c r="P32" i="1"/>
  <c r="Q32" i="1"/>
  <c r="O33" i="1"/>
  <c r="Q31" i="1"/>
  <c r="P31" i="1"/>
  <c r="P35" i="1"/>
  <c r="Q35" i="1"/>
  <c r="O36" i="1"/>
  <c r="P40" i="1"/>
  <c r="Q40" i="1"/>
  <c r="O41" i="1"/>
  <c r="P43" i="1"/>
  <c r="Q43" i="1"/>
  <c r="P46" i="1"/>
  <c r="Q46" i="1"/>
  <c r="P48" i="1"/>
  <c r="Q48" i="1"/>
  <c r="P50" i="1"/>
  <c r="Q50" i="1"/>
  <c r="P54" i="1"/>
  <c r="Q54" i="1"/>
  <c r="P57" i="1"/>
  <c r="Q57" i="1"/>
  <c r="Q59" i="1"/>
  <c r="P59" i="1"/>
  <c r="O60" i="1"/>
  <c r="Q63" i="1"/>
  <c r="P63" i="1"/>
  <c r="P66" i="1"/>
  <c r="Q66" i="1"/>
  <c r="P68" i="1"/>
  <c r="Q68" i="1"/>
  <c r="O69" i="1"/>
  <c r="Q26" i="1"/>
  <c r="P26" i="1"/>
  <c r="P30" i="1"/>
  <c r="Q30" i="1"/>
  <c r="P39" i="1"/>
  <c r="Q39" i="1"/>
  <c r="P42" i="1"/>
  <c r="Q42" i="1"/>
  <c r="P44" i="1"/>
  <c r="Q44" i="1"/>
  <c r="O45" i="1"/>
  <c r="P47" i="1"/>
  <c r="Q47" i="1"/>
  <c r="P49" i="1"/>
  <c r="Q49" i="1"/>
  <c r="P51" i="1"/>
  <c r="Q51" i="1"/>
  <c r="O52" i="1"/>
  <c r="Q55" i="1"/>
  <c r="P55" i="1"/>
  <c r="Q56" i="1"/>
  <c r="P56" i="1"/>
  <c r="Q58" i="1"/>
  <c r="P58" i="1"/>
  <c r="Q62" i="1"/>
  <c r="P62" i="1"/>
  <c r="Q64" i="1"/>
  <c r="P64" i="1"/>
  <c r="O65" i="1"/>
  <c r="Q70" i="1"/>
  <c r="P70" i="1"/>
  <c r="Q25" i="1"/>
  <c r="P24" i="1"/>
  <c r="Q24" i="1"/>
  <c r="P28" i="1" l="1"/>
  <c r="Q28" i="1"/>
  <c r="O29" i="1"/>
  <c r="P33" i="1"/>
  <c r="Q33" i="1"/>
  <c r="O34" i="1"/>
  <c r="P36" i="1"/>
  <c r="Q36" i="1"/>
  <c r="O37" i="1"/>
  <c r="P41" i="1"/>
  <c r="Q41" i="1"/>
  <c r="P60" i="1"/>
  <c r="Q60" i="1"/>
  <c r="O61" i="1"/>
  <c r="P69" i="1"/>
  <c r="Q69" i="1"/>
  <c r="P45" i="1"/>
  <c r="Q45" i="1"/>
  <c r="Q52" i="1"/>
  <c r="P52" i="1"/>
  <c r="O53" i="1"/>
  <c r="Q65" i="1"/>
  <c r="P65" i="1"/>
  <c r="P29" i="1" l="1"/>
  <c r="Q29" i="1"/>
  <c r="P34" i="1"/>
  <c r="Q34" i="1"/>
  <c r="P37" i="1"/>
  <c r="Q37" i="1"/>
  <c r="P61" i="1"/>
  <c r="Q61" i="1"/>
  <c r="P53" i="1"/>
  <c r="Q53" i="1"/>
  <c r="Q71" i="1" l="1"/>
  <c r="P7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<sst xmlns="http://schemas.openxmlformats.org/spreadsheetml/2006/main" count="22" uniqueCount="21">
  <si>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une batterie est installée en "tampon" sur une installation PV qui alimente une maison</t>
  </si>
  <si>
    <t xml:space="preserve">elle se charge quand le PV produit plus que la consommation </t>
  </si>
  <si>
    <t>heures</t>
  </si>
  <si>
    <t>elle se décharge dans le cas contraire</t>
  </si>
  <si>
    <t>sa décharge est limitée par un seuil bas  ( 125 Wh ) dansl'exemple</t>
  </si>
  <si>
    <t>sa charge est limitée par un seuil haut ( 2375 Wh) dans l'exemple</t>
  </si>
  <si>
    <t>le problème est le suivant :</t>
  </si>
  <si>
    <t>* un cycle = retour à la valeur mini après passage  à la valeur maxi</t>
  </si>
  <si>
    <t>temps</t>
  </si>
  <si>
    <t>niveau charge</t>
  </si>
  <si>
    <t>Wh</t>
  </si>
  <si>
    <t>on voit que la batterie peut rester plusieurs heures "en niveau bas"  et plusieurs heures en niveau haut</t>
  </si>
  <si>
    <t>évidemment, cela varie fortement avec les semaines les mois, le soleil, etc…</t>
  </si>
  <si>
    <t>toutes les "solutions " trouvées sur le net  sont fausses !</t>
  </si>
  <si>
    <t>il suffirait ensuite de sommer les résultas sur la ligne obtenue et de diviser par 2 ce résultat ppour obtenir le "nombre de cycles complets " de la batterie sur ces 48 heures</t>
  </si>
  <si>
    <r>
      <t xml:space="preserve">* il s'agit de compter le nombre de cycles complet charge /décharge de la batterie ; </t>
    </r>
    <r>
      <rPr>
        <b/>
        <sz val="10"/>
        <color theme="1"/>
        <rFont val="Calibri"/>
        <family val="2"/>
        <scheme val="minor"/>
      </rPr>
      <t>important car c’est surtout cela qui détermine la durée de vie de la batterie</t>
    </r>
  </si>
  <si>
    <r>
      <t xml:space="preserve">la question est donc : </t>
    </r>
    <r>
      <rPr>
        <b/>
        <sz val="10"/>
        <color theme="1"/>
        <rFont val="Calibri"/>
        <family val="2"/>
        <scheme val="minor"/>
      </rPr>
      <t>comment ne compter qu'une seule valeur ( basse ou haute), quand plusieurs valeurs identiques se suivent ?</t>
    </r>
  </si>
  <si>
    <t>Nbr cycles</t>
  </si>
  <si>
    <t>Nombre de cycles pour 48h :</t>
  </si>
  <si>
    <t>Heures</t>
  </si>
  <si>
    <t>Comb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</si>
</sst>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FF"/>
      </left>
      <right style="thin">
        <color rgb="FFFF00FF"/>
      </right>
      <top style="thick">
        <color rgb="FFFF00FF"/>
      </top>
      <bottom style="thick">
        <color rgb="FFFF00FF"/>
      </bottom>
      <diagonal/>
    </border>
    <border>
      <left style="thin">
        <color rgb="FFFF00FF"/>
      </left>
      <right style="thick">
        <color rgb="FFFF00FF"/>
      </right>
      <top style="thick">
        <color rgb="FFFF00FF"/>
      </top>
      <bottom style="thick">
        <color rgb="FFFF00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1" fontId="2" fillId="0" borderId="1" xfId="0" applyNumberFormat="1" applyFont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2" fillId="4" borderId="1" xfId="0" applyNumberFormat="1" applyFont="1" applyFill="1" applyBorder="1"/>
    <xf numFmtId="1" fontId="2" fillId="0" borderId="0" xfId="0" applyNumberFormat="1" applyFont="1"/>
    <xf numFmtId="0" fontId="2" fillId="5" borderId="0" xfId="0" applyFont="1" applyFill="1"/>
    <xf numFmtId="0" fontId="2" fillId="8" borderId="0" xfId="0" applyFont="1" applyFill="1"/>
    <xf numFmtId="0" fontId="2" fillId="7" borderId="0" xfId="0" applyFont="1" applyFill="1"/>
    <xf numFmtId="0" fontId="4" fillId="0" borderId="0" xfId="0" applyFont="1" applyAlignment="1">
      <alignment vertical="top"/>
    </xf>
    <xf numFmtId="0" fontId="1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9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21</xdr:row>
      <xdr:rowOff>45720</xdr:rowOff>
    </xdr:from>
    <xdr:to>
      <xdr:col>2</xdr:col>
      <xdr:colOff>205740</xdr:colOff>
      <xdr:row>26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3816893-6B08-8C94-8A82-9DA36B9FF705}"/>
            </a:ext>
          </a:extLst>
        </xdr:cNvPr>
        <xdr:cNvCxnSpPr/>
      </xdr:nvCxnSpPr>
      <xdr:spPr>
        <a:xfrm flipV="1">
          <a:off x="1127760" y="3611880"/>
          <a:ext cx="0" cy="838200"/>
        </a:xfrm>
        <a:prstGeom prst="straightConnector1">
          <a:avLst/>
        </a:prstGeom>
        <a:ln w="38100">
          <a:solidFill>
            <a:srgbClr val="FF00FF"/>
          </a:solidFill>
          <a:headEnd type="oval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21</xdr:row>
      <xdr:rowOff>123825</xdr:rowOff>
    </xdr:from>
    <xdr:to>
      <xdr:col>10</xdr:col>
      <xdr:colOff>123825</xdr:colOff>
      <xdr:row>24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994760E-EE95-C814-3D1B-13161B45FC77}"/>
            </a:ext>
          </a:extLst>
        </xdr:cNvPr>
        <xdr:cNvSpPr/>
      </xdr:nvSpPr>
      <xdr:spPr>
        <a:xfrm>
          <a:off x="3400425" y="3476625"/>
          <a:ext cx="1266825" cy="371475"/>
        </a:xfrm>
        <a:prstGeom prst="right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28AD-EB88-4EEF-BA7D-FDAD0CAD426C}">
  <sheetPr codeName="Feuil1"/>
  <dimension ref="B1:AZ74"/>
  <sheetViews>
    <sheetView tabSelected="1" zoomScaleNormal="100" workbookViewId="0">
      <selection activeCell="T45" sqref="T45"/>
    </sheetView>
  </sheetViews>
  <sheetFormatPr baseColWidth="10" defaultColWidth="11.5703125" defaultRowHeight="12.75" x14ac:dyDescent="0.2"/>
  <cols>
    <col min="1" max="1" width="1.7109375" style="1" customWidth="1"/>
    <col min="2" max="2" width="13" style="1" customWidth="1"/>
    <col min="3" max="3" width="5.5703125" style="1" customWidth="1"/>
    <col min="4" max="51" width="6.140625" style="1" customWidth="1"/>
    <col min="52" max="16384" width="11.5703125" style="1"/>
  </cols>
  <sheetData>
    <row r="1" spans="2:2" x14ac:dyDescent="0.2">
      <c r="B1" s="1" t="s">
        <v>0</v>
      </c>
    </row>
    <row r="2" spans="2:2" x14ac:dyDescent="0.2">
      <c r="B2" s="1" t="s">
        <v>1</v>
      </c>
    </row>
    <row r="3" spans="2:2" x14ac:dyDescent="0.2">
      <c r="B3" s="1" t="s">
        <v>3</v>
      </c>
    </row>
    <row r="4" spans="2:2" x14ac:dyDescent="0.2">
      <c r="B4" s="1" t="s">
        <v>4</v>
      </c>
    </row>
    <row r="5" spans="2:2" x14ac:dyDescent="0.2">
      <c r="B5" s="1" t="s">
        <v>5</v>
      </c>
    </row>
    <row r="6" spans="2:2" x14ac:dyDescent="0.2">
      <c r="B6" s="1" t="s">
        <v>6</v>
      </c>
    </row>
    <row r="7" spans="2:2" x14ac:dyDescent="0.2">
      <c r="B7" s="1" t="s">
        <v>15</v>
      </c>
    </row>
    <row r="8" spans="2:2" x14ac:dyDescent="0.2">
      <c r="B8" s="1" t="s">
        <v>7</v>
      </c>
    </row>
    <row r="9" spans="2:2" x14ac:dyDescent="0.2">
      <c r="B9" s="1" t="s">
        <v>11</v>
      </c>
    </row>
    <row r="10" spans="2:2" x14ac:dyDescent="0.2">
      <c r="B10" s="1" t="s">
        <v>12</v>
      </c>
    </row>
    <row r="11" spans="2:2" x14ac:dyDescent="0.2">
      <c r="B11" s="1" t="s">
        <v>16</v>
      </c>
    </row>
    <row r="12" spans="2:2" x14ac:dyDescent="0.2">
      <c r="B12" s="1" t="s">
        <v>14</v>
      </c>
    </row>
    <row r="13" spans="2:2" x14ac:dyDescent="0.2">
      <c r="B13" s="1" t="s">
        <v>13</v>
      </c>
    </row>
    <row r="17" spans="2:52" x14ac:dyDescent="0.2">
      <c r="B17" s="2" t="s">
        <v>8</v>
      </c>
      <c r="C17" s="2" t="s">
        <v>2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  <c r="AG17" s="2">
        <v>30</v>
      </c>
      <c r="AH17" s="2">
        <v>31</v>
      </c>
      <c r="AI17" s="2">
        <v>32</v>
      </c>
      <c r="AJ17" s="2">
        <v>33</v>
      </c>
      <c r="AK17" s="2">
        <v>34</v>
      </c>
      <c r="AL17" s="2">
        <v>35</v>
      </c>
      <c r="AM17" s="2">
        <v>36</v>
      </c>
      <c r="AN17" s="2">
        <v>37</v>
      </c>
      <c r="AO17" s="2">
        <v>38</v>
      </c>
      <c r="AP17" s="2">
        <v>39</v>
      </c>
      <c r="AQ17" s="2">
        <v>40</v>
      </c>
      <c r="AR17" s="2">
        <v>41</v>
      </c>
      <c r="AS17" s="2">
        <v>42</v>
      </c>
      <c r="AT17" s="2">
        <v>43</v>
      </c>
      <c r="AU17" s="2">
        <v>44</v>
      </c>
      <c r="AV17" s="2">
        <v>45</v>
      </c>
      <c r="AW17" s="2">
        <v>46</v>
      </c>
      <c r="AX17" s="2">
        <v>47</v>
      </c>
      <c r="AY17" s="2">
        <v>48</v>
      </c>
    </row>
    <row r="18" spans="2:52" x14ac:dyDescent="0.2">
      <c r="B18" s="2" t="s">
        <v>9</v>
      </c>
      <c r="C18" s="2" t="s">
        <v>10</v>
      </c>
      <c r="D18" s="3">
        <v>872.66609412391699</v>
      </c>
      <c r="E18" s="3">
        <v>171.72473869741066</v>
      </c>
      <c r="F18" s="4">
        <v>125</v>
      </c>
      <c r="G18" s="3">
        <v>257.03525932038087</v>
      </c>
      <c r="H18" s="5">
        <v>2375</v>
      </c>
      <c r="I18" s="5">
        <v>2375</v>
      </c>
      <c r="J18" s="5">
        <v>2375</v>
      </c>
      <c r="K18" s="3">
        <v>1149.8422047701954</v>
      </c>
      <c r="L18" s="3">
        <v>369.85494798151967</v>
      </c>
      <c r="M18" s="6">
        <v>125</v>
      </c>
      <c r="N18" s="6">
        <v>125</v>
      </c>
      <c r="O18" s="6">
        <v>125</v>
      </c>
      <c r="P18" s="5">
        <v>2375</v>
      </c>
      <c r="Q18" s="5">
        <v>2375</v>
      </c>
      <c r="R18" s="5">
        <v>2375</v>
      </c>
      <c r="S18" s="3">
        <v>1160.3517358276717</v>
      </c>
      <c r="T18" s="3">
        <v>380.36447903899602</v>
      </c>
      <c r="U18" s="6">
        <v>125</v>
      </c>
      <c r="V18" s="6">
        <v>125</v>
      </c>
      <c r="W18" s="3">
        <v>271.26096055978064</v>
      </c>
      <c r="X18" s="5">
        <v>2375</v>
      </c>
      <c r="Y18" s="5">
        <v>2375</v>
      </c>
      <c r="Z18" s="5">
        <v>2375</v>
      </c>
      <c r="AA18" s="3">
        <v>1160.3517358276717</v>
      </c>
      <c r="AB18" s="3">
        <v>380.36447903899602</v>
      </c>
      <c r="AC18" s="6">
        <v>125</v>
      </c>
      <c r="AD18" s="6">
        <v>125</v>
      </c>
      <c r="AE18" s="3">
        <v>763.82096055978059</v>
      </c>
      <c r="AF18" s="5">
        <v>2375</v>
      </c>
      <c r="AG18" s="5">
        <v>2375</v>
      </c>
      <c r="AH18" s="5">
        <v>2375</v>
      </c>
      <c r="AI18" s="3">
        <v>1160.3517358276717</v>
      </c>
      <c r="AJ18" s="3">
        <v>380.36447903899602</v>
      </c>
      <c r="AK18" s="6">
        <v>125</v>
      </c>
      <c r="AL18" s="6">
        <v>125</v>
      </c>
      <c r="AM18" s="3">
        <v>271.26096055978064</v>
      </c>
      <c r="AN18" s="5">
        <v>2375</v>
      </c>
      <c r="AO18" s="5">
        <v>2375</v>
      </c>
      <c r="AP18" s="5">
        <v>2375</v>
      </c>
      <c r="AQ18" s="3">
        <v>1160.3517358276717</v>
      </c>
      <c r="AR18" s="3">
        <v>380.36447903899602</v>
      </c>
      <c r="AS18" s="6">
        <v>125</v>
      </c>
      <c r="AT18" s="6">
        <v>125</v>
      </c>
      <c r="AU18" s="3">
        <v>487.98736055978054</v>
      </c>
      <c r="AV18" s="5">
        <v>2375</v>
      </c>
      <c r="AW18" s="5">
        <v>2375</v>
      </c>
      <c r="AX18" s="5">
        <v>2375</v>
      </c>
      <c r="AY18" s="3">
        <v>1160.3517358276717</v>
      </c>
      <c r="AZ18" s="7"/>
    </row>
    <row r="19" spans="2:52" ht="6.6" customHeight="1" x14ac:dyDescent="0.2">
      <c r="F19" s="8"/>
      <c r="G19" s="8"/>
      <c r="H19" s="8"/>
      <c r="I19" s="8"/>
      <c r="J19" s="8"/>
      <c r="K19" s="8"/>
      <c r="L19" s="8"/>
      <c r="M19" s="8"/>
      <c r="U19" s="8"/>
      <c r="V19" s="8"/>
      <c r="W19" s="8"/>
      <c r="X19" s="8"/>
      <c r="Y19" s="8"/>
      <c r="Z19" s="8"/>
      <c r="AA19" s="8"/>
      <c r="AB19" s="8"/>
      <c r="AC19" s="8"/>
      <c r="AL19" s="9"/>
      <c r="AM19" s="9"/>
      <c r="AN19" s="9"/>
      <c r="AO19" s="9"/>
      <c r="AP19" s="9"/>
      <c r="AQ19" s="9"/>
      <c r="AR19" s="9"/>
      <c r="AS19" s="9"/>
      <c r="AT19" s="9"/>
    </row>
    <row r="20" spans="2:52" ht="6.6" customHeight="1" thickBot="1" x14ac:dyDescent="0.25">
      <c r="M20" s="10"/>
      <c r="N20" s="10"/>
      <c r="O20" s="10"/>
      <c r="P20" s="10"/>
      <c r="Q20" s="10"/>
      <c r="R20" s="10"/>
      <c r="S20" s="10"/>
      <c r="T20" s="10"/>
      <c r="U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52" ht="22.5" thickTop="1" thickBot="1" x14ac:dyDescent="0.25">
      <c r="B21" s="12" t="s">
        <v>17</v>
      </c>
      <c r="C21" s="13" cm="1">
        <f t="array" ref="C21">NbrCycles(D18:AY18,125,2375)</f>
        <v>5</v>
      </c>
      <c r="S21" s="1" t="str">
        <f t="shared" ref="F21:S21" si="0">IF(S18&lt;&gt;R18,"",1)</f>
        <v/>
      </c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  <row r="22" spans="2:52" ht="13.5" thickTop="1" x14ac:dyDescent="0.2">
      <c r="L22" s="15" t="s">
        <v>19</v>
      </c>
      <c r="M22" s="15" t="s">
        <v>10</v>
      </c>
      <c r="N22" s="15"/>
      <c r="O22" s="15"/>
      <c r="P22" s="20">
        <v>125</v>
      </c>
      <c r="Q22" s="20">
        <v>2375</v>
      </c>
      <c r="R22" s="16" t="s">
        <v>20</v>
      </c>
    </row>
    <row r="23" spans="2:52" x14ac:dyDescent="0.2">
      <c r="L23" s="16" cm="1">
        <f t="array" ref="L23:M70">TRANSPOSE(D17:AY18)</f>
        <v>1</v>
      </c>
      <c r="M23" s="16">
        <v>872.66609412391699</v>
      </c>
      <c r="N23" s="16" cm="1">
        <f t="array" ref="N23:N70">_xlfn.XMATCH(M23:M70,M23:M70)</f>
        <v>1</v>
      </c>
      <c r="O23" s="16">
        <v>1</v>
      </c>
      <c r="P23" s="16" t="str">
        <f>IF(OR(AND(M23=$P$22,M22&lt;&gt;$P$22,M24&lt;&gt;$P$22),AND(M23=$P$22,O23=2)),1,"")</f>
        <v/>
      </c>
      <c r="Q23" s="16" t="str">
        <f>IF(OR(AND(M23=$Q$22,M22&lt;&gt;$Q$22,M24&lt;&gt;$Q$22),AND(M23=$Q$22,O23=2)),1,"")</f>
        <v/>
      </c>
      <c r="R23" s="16" t="str">
        <f>IF(OR(OR(AND(M23=$P$22,M22&lt;&gt;$P$22,M24&lt;&gt;$P$22),AND(M23=$P$22,O23=2)),OR(AND(M23=$Q$22,M22&lt;&gt;$Q$22,M24&lt;&gt;$Q$22),AND(M23=$Q$22,O23=2))),1,"")</f>
        <v/>
      </c>
    </row>
    <row r="24" spans="2:52" x14ac:dyDescent="0.2">
      <c r="L24" s="16">
        <v>2</v>
      </c>
      <c r="M24" s="16">
        <v>171.72473869741066</v>
      </c>
      <c r="N24" s="16">
        <v>2</v>
      </c>
      <c r="O24" s="16">
        <f>IF(N24&lt;&gt;N23,1,1+O23)</f>
        <v>1</v>
      </c>
      <c r="P24" s="16" t="str">
        <f>IF(OR(AND(M24=$P$22,M23&lt;&gt;$P$22,M25&lt;&gt;$P$22),AND(M24=$P$22,O24=2)),1,"")</f>
        <v/>
      </c>
      <c r="Q24" s="16" t="str">
        <f>IF(OR(AND(M24=$Q$22,M23&lt;&gt;$Q$22,M25&lt;&gt;$Q$22),AND(M24=$Q$22,O24=2)),1,"")</f>
        <v/>
      </c>
      <c r="R24" s="16" t="str">
        <f>IF(OR(OR(AND(M24=$P$22,M23&lt;&gt;$P$22,M25&lt;&gt;$P$22),AND(M24=$P$22,O24=2)),OR(AND(M24=$Q$22,M23&lt;&gt;$Q$22,M25&lt;&gt;$Q$22),AND(M24=$Q$22,O24=2))),1,"")</f>
        <v/>
      </c>
    </row>
    <row r="25" spans="2:52" ht="15" customHeight="1" x14ac:dyDescent="0.2">
      <c r="L25" s="16">
        <v>3</v>
      </c>
      <c r="M25" s="16">
        <v>125</v>
      </c>
      <c r="N25" s="16">
        <v>3</v>
      </c>
      <c r="O25" s="16">
        <f t="shared" ref="O25:O70" si="1">IF(N25&lt;&gt;N24,1,1+O24)</f>
        <v>1</v>
      </c>
      <c r="P25" s="16">
        <f>IF(OR(AND(M25=$P$22,M24&lt;&gt;$P$22,M26&lt;&gt;$P$22),AND(M25=$P$22,O25=2)),1,"")</f>
        <v>1</v>
      </c>
      <c r="Q25" s="16" t="str">
        <f>IF(OR(AND(M25=$Q$22,M24&lt;&gt;$Q$22,M26&lt;&gt;$Q$22),AND(M25=$Q$22,O25=2)),1,"")</f>
        <v/>
      </c>
      <c r="R25" s="16">
        <f>IF(OR(OR(AND(M25=$P$22,M24&lt;&gt;$P$22,M26&lt;&gt;$P$22),AND(M25=$P$22,O25=2)),OR(AND(M25=$Q$22,M24&lt;&gt;$Q$22,M26&lt;&gt;$Q$22),AND(M25=$Q$22,O25=2))),1,"")</f>
        <v>1</v>
      </c>
    </row>
    <row r="26" spans="2:52" ht="15" customHeight="1" x14ac:dyDescent="0.2">
      <c r="L26" s="16">
        <v>4</v>
      </c>
      <c r="M26" s="16">
        <v>257.03525932038087</v>
      </c>
      <c r="N26" s="16">
        <v>4</v>
      </c>
      <c r="O26" s="16">
        <f t="shared" si="1"/>
        <v>1</v>
      </c>
      <c r="P26" s="16" t="str">
        <f>IF(OR(AND(M26=$P$22,M25&lt;&gt;$P$22,M27&lt;&gt;$P$22),AND(M26=$P$22,O26=2)),1,"")</f>
        <v/>
      </c>
      <c r="Q26" s="16" t="str">
        <f>IF(OR(AND(M26=$Q$22,M25&lt;&gt;$Q$22,M27&lt;&gt;$Q$22),AND(M26=$Q$22,O26=2)),1,"")</f>
        <v/>
      </c>
      <c r="R26" s="16" t="str">
        <f>IF(OR(OR(AND(M26=$P$22,M25&lt;&gt;$P$22,M27&lt;&gt;$P$22),AND(M26=$P$22,O26=2)),OR(AND(M26=$Q$22,M25&lt;&gt;$Q$22,M27&lt;&gt;$Q$22),AND(M26=$Q$22,O26=2))),1,"")</f>
        <v/>
      </c>
    </row>
    <row r="27" spans="2:52" ht="15" customHeight="1" x14ac:dyDescent="0.2">
      <c r="L27" s="16">
        <v>5</v>
      </c>
      <c r="M27" s="16">
        <v>2375</v>
      </c>
      <c r="N27" s="16">
        <v>5</v>
      </c>
      <c r="O27" s="16">
        <f>IF(N27&lt;&gt;N26,1,1+O26)</f>
        <v>1</v>
      </c>
      <c r="P27" s="16" t="str">
        <f>IF(OR(AND(M27=$P$22,M26&lt;&gt;$P$22,M28&lt;&gt;$P$22),AND(M27=$P$22,O27=2)),1,"")</f>
        <v/>
      </c>
      <c r="Q27" s="16" t="str">
        <f>IF(OR(AND(M27=$Q$22,M26&lt;&gt;$Q$22,M28&lt;&gt;$Q$22),AND(M27=$Q$22,O27=2)),1,"")</f>
        <v/>
      </c>
      <c r="R27" s="16" t="str">
        <f>IF(OR(OR(AND(M27=$P$22,M26&lt;&gt;$P$22,M28&lt;&gt;$P$22),AND(M27=$P$22,O27=2)),OR(AND(M27=$Q$22,M26&lt;&gt;$Q$22,M28&lt;&gt;$Q$22),AND(M27=$Q$22,O27=2))),1,"")</f>
        <v/>
      </c>
    </row>
    <row r="28" spans="2:52" ht="15" customHeight="1" x14ac:dyDescent="0.2">
      <c r="L28" s="16">
        <v>6</v>
      </c>
      <c r="M28" s="16">
        <v>2375</v>
      </c>
      <c r="N28" s="16">
        <v>5</v>
      </c>
      <c r="O28" s="16">
        <f t="shared" si="1"/>
        <v>2</v>
      </c>
      <c r="P28" s="16" t="str">
        <f>IF(OR(AND(M28=$P$22,M27&lt;&gt;$P$22,M29&lt;&gt;$P$22),AND(M28=$P$22,O28=2)),1,"")</f>
        <v/>
      </c>
      <c r="Q28" s="16">
        <f>IF(OR(AND(M28=$Q$22,M27&lt;&gt;$Q$22,M29&lt;&gt;$Q$22),AND(M28=$Q$22,O28=2)),1,"")</f>
        <v>1</v>
      </c>
      <c r="R28" s="16">
        <f>IF(OR(OR(AND(M28=$P$22,M27&lt;&gt;$P$22,M29&lt;&gt;$P$22),AND(M28=$P$22,O28=2)),OR(AND(M28=$Q$22,M27&lt;&gt;$Q$22,M29&lt;&gt;$Q$22),AND(M28=$Q$22,O28=2))),1,"")</f>
        <v>1</v>
      </c>
    </row>
    <row r="29" spans="2:52" ht="15" customHeight="1" x14ac:dyDescent="0.2">
      <c r="L29" s="16">
        <v>7</v>
      </c>
      <c r="M29" s="16">
        <v>2375</v>
      </c>
      <c r="N29" s="16">
        <v>5</v>
      </c>
      <c r="O29" s="16">
        <f t="shared" si="1"/>
        <v>3</v>
      </c>
      <c r="P29" s="16" t="str">
        <f>IF(OR(AND(M29=$P$22,M28&lt;&gt;$P$22,M30&lt;&gt;$P$22),AND(M29=$P$22,O29=2)),1,"")</f>
        <v/>
      </c>
      <c r="Q29" s="16" t="str">
        <f>IF(OR(AND(M29=$Q$22,M28&lt;&gt;$Q$22,M30&lt;&gt;$Q$22),AND(M29=$Q$22,O29=2)),1,"")</f>
        <v/>
      </c>
      <c r="R29" s="16" t="str">
        <f>IF(OR(OR(AND(M29=$P$22,M28&lt;&gt;$P$22,M30&lt;&gt;$P$22),AND(M29=$P$22,O29=2)),OR(AND(M29=$Q$22,M28&lt;&gt;$Q$22,M30&lt;&gt;$Q$22),AND(M29=$Q$22,O29=2))),1,"")</f>
        <v/>
      </c>
    </row>
    <row r="30" spans="2:52" ht="15" customHeight="1" x14ac:dyDescent="0.2">
      <c r="L30" s="16">
        <v>8</v>
      </c>
      <c r="M30" s="16">
        <v>1149.8422047701954</v>
      </c>
      <c r="N30" s="16">
        <v>8</v>
      </c>
      <c r="O30" s="16">
        <f t="shared" si="1"/>
        <v>1</v>
      </c>
      <c r="P30" s="16" t="str">
        <f>IF(OR(AND(M30=$P$22,M29&lt;&gt;$P$22,M31&lt;&gt;$P$22),AND(M30=$P$22,O30=2)),1,"")</f>
        <v/>
      </c>
      <c r="Q30" s="16" t="str">
        <f>IF(OR(AND(M30=$Q$22,M29&lt;&gt;$Q$22,M31&lt;&gt;$Q$22),AND(M30=$Q$22,O30=2)),1,"")</f>
        <v/>
      </c>
      <c r="R30" s="16" t="str">
        <f>IF(OR(OR(AND(M30=$P$22,M29&lt;&gt;$P$22,M31&lt;&gt;$P$22),AND(M30=$P$22,O30=2)),OR(AND(M30=$Q$22,M29&lt;&gt;$Q$22,M31&lt;&gt;$Q$22),AND(M30=$Q$22,O30=2))),1,"")</f>
        <v/>
      </c>
    </row>
    <row r="31" spans="2:52" ht="15" customHeight="1" x14ac:dyDescent="0.2">
      <c r="L31" s="16">
        <v>9</v>
      </c>
      <c r="M31" s="16">
        <v>369.85494798151967</v>
      </c>
      <c r="N31" s="16">
        <v>9</v>
      </c>
      <c r="O31" s="16">
        <f t="shared" si="1"/>
        <v>1</v>
      </c>
      <c r="P31" s="16" t="str">
        <f>IF(OR(AND(M31=$P$22,M30&lt;&gt;$P$22,M32&lt;&gt;$P$22),AND(M31=$P$22,O31=2)),1,"")</f>
        <v/>
      </c>
      <c r="Q31" s="16" t="str">
        <f>IF(OR(AND(M31=$Q$22,M30&lt;&gt;$Q$22,M32&lt;&gt;$Q$22),AND(M31=$Q$22,O31=2)),1,"")</f>
        <v/>
      </c>
      <c r="R31" s="16" t="str">
        <f>IF(OR(OR(AND(M31=$P$22,M30&lt;&gt;$P$22,M32&lt;&gt;$P$22),AND(M31=$P$22,O31=2)),OR(AND(M31=$Q$22,M30&lt;&gt;$Q$22,M32&lt;&gt;$Q$22),AND(M31=$Q$22,O31=2))),1,"")</f>
        <v/>
      </c>
    </row>
    <row r="32" spans="2:52" ht="15" customHeight="1" x14ac:dyDescent="0.2">
      <c r="L32" s="16">
        <v>10</v>
      </c>
      <c r="M32" s="16">
        <v>125</v>
      </c>
      <c r="N32" s="16">
        <v>3</v>
      </c>
      <c r="O32" s="16">
        <f t="shared" si="1"/>
        <v>1</v>
      </c>
      <c r="P32" s="16" t="str">
        <f>IF(OR(AND(M32=$P$22,M31&lt;&gt;$P$22,M33&lt;&gt;$P$22),AND(M32=$P$22,O32=2)),1,"")</f>
        <v/>
      </c>
      <c r="Q32" s="16" t="str">
        <f>IF(OR(AND(M32=$Q$22,M31&lt;&gt;$Q$22,M33&lt;&gt;$Q$22),AND(M32=$Q$22,O32=2)),1,"")</f>
        <v/>
      </c>
      <c r="R32" s="16" t="str">
        <f>IF(OR(OR(AND(M32=$P$22,M31&lt;&gt;$P$22,M33&lt;&gt;$P$22),AND(M32=$P$22,O32=2)),OR(AND(M32=$Q$22,M31&lt;&gt;$Q$22,M33&lt;&gt;$Q$22),AND(M32=$Q$22,O32=2))),1,"")</f>
        <v/>
      </c>
    </row>
    <row r="33" spans="12:18" ht="15" customHeight="1" x14ac:dyDescent="0.2">
      <c r="L33" s="16">
        <v>11</v>
      </c>
      <c r="M33" s="16">
        <v>125</v>
      </c>
      <c r="N33" s="16">
        <v>3</v>
      </c>
      <c r="O33" s="16">
        <f t="shared" si="1"/>
        <v>2</v>
      </c>
      <c r="P33" s="16">
        <f>IF(OR(AND(M33=$P$22,M32&lt;&gt;$P$22,M34&lt;&gt;$P$22),AND(M33=$P$22,O33=2)),1,"")</f>
        <v>1</v>
      </c>
      <c r="Q33" s="16" t="str">
        <f>IF(OR(AND(M33=$Q$22,M32&lt;&gt;$Q$22,M34&lt;&gt;$Q$22),AND(M33=$Q$22,O33=2)),1,"")</f>
        <v/>
      </c>
      <c r="R33" s="16">
        <f>IF(OR(OR(AND(M33=$P$22,M32&lt;&gt;$P$22,M34&lt;&gt;$P$22),AND(M33=$P$22,O33=2)),OR(AND(M33=$Q$22,M32&lt;&gt;$Q$22,M34&lt;&gt;$Q$22),AND(M33=$Q$22,O33=2))),1,"")</f>
        <v>1</v>
      </c>
    </row>
    <row r="34" spans="12:18" ht="15" customHeight="1" x14ac:dyDescent="0.2">
      <c r="L34" s="16">
        <v>12</v>
      </c>
      <c r="M34" s="16">
        <v>125</v>
      </c>
      <c r="N34" s="16">
        <v>3</v>
      </c>
      <c r="O34" s="16">
        <f t="shared" si="1"/>
        <v>3</v>
      </c>
      <c r="P34" s="16" t="str">
        <f>IF(OR(AND(M34=$P$22,M33&lt;&gt;$P$22,M35&lt;&gt;$P$22),AND(M34=$P$22,O34=2)),1,"")</f>
        <v/>
      </c>
      <c r="Q34" s="16" t="str">
        <f>IF(OR(AND(M34=$Q$22,M33&lt;&gt;$Q$22,M35&lt;&gt;$Q$22),AND(M34=$Q$22,O34=2)),1,"")</f>
        <v/>
      </c>
      <c r="R34" s="16" t="str">
        <f>IF(OR(OR(AND(M34=$P$22,M33&lt;&gt;$P$22,M35&lt;&gt;$P$22),AND(M34=$P$22,O34=2)),OR(AND(M34=$Q$22,M33&lt;&gt;$Q$22,M35&lt;&gt;$Q$22),AND(M34=$Q$22,O34=2))),1,"")</f>
        <v/>
      </c>
    </row>
    <row r="35" spans="12:18" ht="15" customHeight="1" x14ac:dyDescent="0.2">
      <c r="L35" s="16">
        <v>13</v>
      </c>
      <c r="M35" s="16">
        <v>2375</v>
      </c>
      <c r="N35" s="16">
        <v>5</v>
      </c>
      <c r="O35" s="16">
        <f t="shared" si="1"/>
        <v>1</v>
      </c>
      <c r="P35" s="16" t="str">
        <f>IF(OR(AND(M35=$P$22,M34&lt;&gt;$P$22,M36&lt;&gt;$P$22),AND(M35=$P$22,O35=2)),1,"")</f>
        <v/>
      </c>
      <c r="Q35" s="16" t="str">
        <f>IF(OR(AND(M35=$Q$22,M34&lt;&gt;$Q$22,M36&lt;&gt;$Q$22),AND(M35=$Q$22,O35=2)),1,"")</f>
        <v/>
      </c>
      <c r="R35" s="16" t="str">
        <f>IF(OR(OR(AND(M35=$P$22,M34&lt;&gt;$P$22,M36&lt;&gt;$P$22),AND(M35=$P$22,O35=2)),OR(AND(M35=$Q$22,M34&lt;&gt;$Q$22,M36&lt;&gt;$Q$22),AND(M35=$Q$22,O35=2))),1,"")</f>
        <v/>
      </c>
    </row>
    <row r="36" spans="12:18" ht="15" customHeight="1" x14ac:dyDescent="0.2">
      <c r="L36" s="16">
        <v>14</v>
      </c>
      <c r="M36" s="16">
        <v>2375</v>
      </c>
      <c r="N36" s="16">
        <v>5</v>
      </c>
      <c r="O36" s="16">
        <f t="shared" si="1"/>
        <v>2</v>
      </c>
      <c r="P36" s="16" t="str">
        <f>IF(OR(AND(M36=$P$22,M35&lt;&gt;$P$22,M37&lt;&gt;$P$22),AND(M36=$P$22,O36=2)),1,"")</f>
        <v/>
      </c>
      <c r="Q36" s="16">
        <f>IF(OR(AND(M36=$Q$22,M35&lt;&gt;$Q$22,M37&lt;&gt;$Q$22),AND(M36=$Q$22,O36=2)),1,"")</f>
        <v>1</v>
      </c>
      <c r="R36" s="16">
        <f>IF(OR(OR(AND(M36=$P$22,M35&lt;&gt;$P$22,M37&lt;&gt;$P$22),AND(M36=$P$22,O36=2)),OR(AND(M36=$Q$22,M35&lt;&gt;$Q$22,M37&lt;&gt;$Q$22),AND(M36=$Q$22,O36=2))),1,"")</f>
        <v>1</v>
      </c>
    </row>
    <row r="37" spans="12:18" ht="15" customHeight="1" x14ac:dyDescent="0.2">
      <c r="L37" s="16">
        <v>15</v>
      </c>
      <c r="M37" s="16">
        <v>2375</v>
      </c>
      <c r="N37" s="16">
        <v>5</v>
      </c>
      <c r="O37" s="16">
        <f t="shared" si="1"/>
        <v>3</v>
      </c>
      <c r="P37" s="16" t="str">
        <f>IF(OR(AND(M37=$P$22,M36&lt;&gt;$P$22,M38&lt;&gt;$P$22),AND(M37=$P$22,O37=2)),1,"")</f>
        <v/>
      </c>
      <c r="Q37" s="16" t="str">
        <f>IF(OR(AND(M37=$Q$22,M36&lt;&gt;$Q$22,M38&lt;&gt;$Q$22),AND(M37=$Q$22,O37=2)),1,"")</f>
        <v/>
      </c>
      <c r="R37" s="16" t="str">
        <f>IF(OR(OR(AND(M37=$P$22,M36&lt;&gt;$P$22,M38&lt;&gt;$P$22),AND(M37=$P$22,O37=2)),OR(AND(M37=$Q$22,M36&lt;&gt;$Q$22,M38&lt;&gt;$Q$22),AND(M37=$Q$22,O37=2))),1,"")</f>
        <v/>
      </c>
    </row>
    <row r="38" spans="12:18" ht="15" customHeight="1" x14ac:dyDescent="0.2">
      <c r="L38" s="16">
        <v>16</v>
      </c>
      <c r="M38" s="16">
        <v>1160.3517358276717</v>
      </c>
      <c r="N38" s="16">
        <v>16</v>
      </c>
      <c r="O38" s="16">
        <f t="shared" si="1"/>
        <v>1</v>
      </c>
      <c r="P38" s="16" t="str">
        <f>IF(OR(AND(M38=$P$22,M37&lt;&gt;$P$22,M39&lt;&gt;$P$22),AND(M38=$P$22,O38=2)),1,"")</f>
        <v/>
      </c>
      <c r="Q38" s="16" t="str">
        <f>IF(OR(AND(M38=$Q$22,M37&lt;&gt;$Q$22,M39&lt;&gt;$Q$22),AND(M38=$Q$22,O38=2)),1,"")</f>
        <v/>
      </c>
      <c r="R38" s="16" t="str">
        <f>IF(OR(OR(AND(M38=$P$22,M37&lt;&gt;$P$22,M39&lt;&gt;$P$22),AND(M38=$P$22,O38=2)),OR(AND(M38=$Q$22,M37&lt;&gt;$Q$22,M39&lt;&gt;$Q$22),AND(M38=$Q$22,O38=2))),1,"")</f>
        <v/>
      </c>
    </row>
    <row r="39" spans="12:18" ht="15" customHeight="1" x14ac:dyDescent="0.2">
      <c r="L39" s="16">
        <v>17</v>
      </c>
      <c r="M39" s="16">
        <v>380.36447903899602</v>
      </c>
      <c r="N39" s="16">
        <v>17</v>
      </c>
      <c r="O39" s="16">
        <f t="shared" si="1"/>
        <v>1</v>
      </c>
      <c r="P39" s="16" t="str">
        <f>IF(OR(AND(M39=$P$22,M38&lt;&gt;$P$22,M40&lt;&gt;$P$22),AND(M39=$P$22,O39=2)),1,"")</f>
        <v/>
      </c>
      <c r="Q39" s="16" t="str">
        <f>IF(OR(AND(M39=$Q$22,M38&lt;&gt;$Q$22,M40&lt;&gt;$Q$22),AND(M39=$Q$22,O39=2)),1,"")</f>
        <v/>
      </c>
      <c r="R39" s="16" t="str">
        <f>IF(OR(OR(AND(M39=$P$22,M38&lt;&gt;$P$22,M40&lt;&gt;$P$22),AND(M39=$P$22,O39=2)),OR(AND(M39=$Q$22,M38&lt;&gt;$Q$22,M40&lt;&gt;$Q$22),AND(M39=$Q$22,O39=2))),1,"")</f>
        <v/>
      </c>
    </row>
    <row r="40" spans="12:18" ht="15" customHeight="1" x14ac:dyDescent="0.2">
      <c r="L40" s="16">
        <v>18</v>
      </c>
      <c r="M40" s="16">
        <v>125</v>
      </c>
      <c r="N40" s="16">
        <v>3</v>
      </c>
      <c r="O40" s="16">
        <f t="shared" si="1"/>
        <v>1</v>
      </c>
      <c r="P40" s="16" t="str">
        <f>IF(OR(AND(M40=$P$22,M39&lt;&gt;$P$22,M41&lt;&gt;$P$22),AND(M40=$P$22,O40=2)),1,"")</f>
        <v/>
      </c>
      <c r="Q40" s="16" t="str">
        <f>IF(OR(AND(M40=$Q$22,M39&lt;&gt;$Q$22,M41&lt;&gt;$Q$22),AND(M40=$Q$22,O40=2)),1,"")</f>
        <v/>
      </c>
      <c r="R40" s="16" t="str">
        <f>IF(OR(OR(AND(M40=$P$22,M39&lt;&gt;$P$22,M41&lt;&gt;$P$22),AND(M40=$P$22,O40=2)),OR(AND(M40=$Q$22,M39&lt;&gt;$Q$22,M41&lt;&gt;$Q$22),AND(M40=$Q$22,O40=2))),1,"")</f>
        <v/>
      </c>
    </row>
    <row r="41" spans="12:18" ht="15" customHeight="1" x14ac:dyDescent="0.2">
      <c r="L41" s="16">
        <v>19</v>
      </c>
      <c r="M41" s="16">
        <v>125</v>
      </c>
      <c r="N41" s="16">
        <v>3</v>
      </c>
      <c r="O41" s="16">
        <f t="shared" si="1"/>
        <v>2</v>
      </c>
      <c r="P41" s="16">
        <f>IF(OR(AND(M41=$P$22,M40&lt;&gt;$P$22,M42&lt;&gt;$P$22),AND(M41=$P$22,O41=2)),1,"")</f>
        <v>1</v>
      </c>
      <c r="Q41" s="16" t="str">
        <f>IF(OR(AND(M41=$Q$22,M40&lt;&gt;$Q$22,M42&lt;&gt;$Q$22),AND(M41=$Q$22,O41=2)),1,"")</f>
        <v/>
      </c>
      <c r="R41" s="16">
        <f>IF(OR(OR(AND(M41=$P$22,M40&lt;&gt;$P$22,M42&lt;&gt;$P$22),AND(M41=$P$22,O41=2)),OR(AND(M41=$Q$22,M40&lt;&gt;$Q$22,M42&lt;&gt;$Q$22),AND(M41=$Q$22,O41=2))),1,"")</f>
        <v>1</v>
      </c>
    </row>
    <row r="42" spans="12:18" ht="15" customHeight="1" x14ac:dyDescent="0.2">
      <c r="L42" s="16">
        <v>20</v>
      </c>
      <c r="M42" s="16">
        <v>271.26096055978064</v>
      </c>
      <c r="N42" s="16">
        <v>20</v>
      </c>
      <c r="O42" s="16">
        <f t="shared" si="1"/>
        <v>1</v>
      </c>
      <c r="P42" s="16" t="str">
        <f>IF(OR(AND(M42=$P$22,M41&lt;&gt;$P$22,M43&lt;&gt;$P$22),AND(M42=$P$22,O42=2)),1,"")</f>
        <v/>
      </c>
      <c r="Q42" s="16" t="str">
        <f>IF(OR(AND(M42=$Q$22,M41&lt;&gt;$Q$22,M43&lt;&gt;$Q$22),AND(M42=$Q$22,O42=2)),1,"")</f>
        <v/>
      </c>
      <c r="R42" s="16" t="str">
        <f>IF(OR(OR(AND(M42=$P$22,M41&lt;&gt;$P$22,M43&lt;&gt;$P$22),AND(M42=$P$22,O42=2)),OR(AND(M42=$Q$22,M41&lt;&gt;$Q$22,M43&lt;&gt;$Q$22),AND(M42=$Q$22,O42=2))),1,"")</f>
        <v/>
      </c>
    </row>
    <row r="43" spans="12:18" ht="15" customHeight="1" x14ac:dyDescent="0.2">
      <c r="L43" s="16">
        <v>21</v>
      </c>
      <c r="M43" s="16">
        <v>2375</v>
      </c>
      <c r="N43" s="16">
        <v>5</v>
      </c>
      <c r="O43" s="16">
        <f t="shared" si="1"/>
        <v>1</v>
      </c>
      <c r="P43" s="16" t="str">
        <f>IF(OR(AND(M43=$P$22,M42&lt;&gt;$P$22,M44&lt;&gt;$P$22),AND(M43=$P$22,O43=2)),1,"")</f>
        <v/>
      </c>
      <c r="Q43" s="16" t="str">
        <f>IF(OR(AND(M43=$Q$22,M42&lt;&gt;$Q$22,M44&lt;&gt;$Q$22),AND(M43=$Q$22,O43=2)),1,"")</f>
        <v/>
      </c>
      <c r="R43" s="16" t="str">
        <f>IF(OR(OR(AND(M43=$P$22,M42&lt;&gt;$P$22,M44&lt;&gt;$P$22),AND(M43=$P$22,O43=2)),OR(AND(M43=$Q$22,M42&lt;&gt;$Q$22,M44&lt;&gt;$Q$22),AND(M43=$Q$22,O43=2))),1,"")</f>
        <v/>
      </c>
    </row>
    <row r="44" spans="12:18" ht="15" customHeight="1" x14ac:dyDescent="0.2">
      <c r="L44" s="16">
        <v>22</v>
      </c>
      <c r="M44" s="16">
        <v>2375</v>
      </c>
      <c r="N44" s="16">
        <v>5</v>
      </c>
      <c r="O44" s="16">
        <f t="shared" si="1"/>
        <v>2</v>
      </c>
      <c r="P44" s="16" t="str">
        <f>IF(OR(AND(M44=$P$22,M43&lt;&gt;$P$22,M45&lt;&gt;$P$22),AND(M44=$P$22,O44=2)),1,"")</f>
        <v/>
      </c>
      <c r="Q44" s="16">
        <f>IF(OR(AND(M44=$Q$22,M43&lt;&gt;$Q$22,M45&lt;&gt;$Q$22),AND(M44=$Q$22,O44=2)),1,"")</f>
        <v>1</v>
      </c>
      <c r="R44" s="16">
        <f>IF(OR(OR(AND(M44=$P$22,M43&lt;&gt;$P$22,M45&lt;&gt;$P$22),AND(M44=$P$22,O44=2)),OR(AND(M44=$Q$22,M43&lt;&gt;$Q$22,M45&lt;&gt;$Q$22),AND(M44=$Q$22,O44=2))),1,"")</f>
        <v>1</v>
      </c>
    </row>
    <row r="45" spans="12:18" ht="15" customHeight="1" x14ac:dyDescent="0.2">
      <c r="L45" s="16">
        <v>23</v>
      </c>
      <c r="M45" s="16">
        <v>2375</v>
      </c>
      <c r="N45" s="16">
        <v>5</v>
      </c>
      <c r="O45" s="16">
        <f t="shared" si="1"/>
        <v>3</v>
      </c>
      <c r="P45" s="16" t="str">
        <f>IF(OR(AND(M45=$P$22,M44&lt;&gt;$P$22,M46&lt;&gt;$P$22),AND(M45=$P$22,O45=2)),1,"")</f>
        <v/>
      </c>
      <c r="Q45" s="16" t="str">
        <f>IF(OR(AND(M45=$Q$22,M44&lt;&gt;$Q$22,M46&lt;&gt;$Q$22),AND(M45=$Q$22,O45=2)),1,"")</f>
        <v/>
      </c>
      <c r="R45" s="16" t="str">
        <f>IF(OR(OR(AND(M45=$P$22,M44&lt;&gt;$P$22,M46&lt;&gt;$P$22),AND(M45=$P$22,O45=2)),OR(AND(M45=$Q$22,M44&lt;&gt;$Q$22,M46&lt;&gt;$Q$22),AND(M45=$Q$22,O45=2))),1,"")</f>
        <v/>
      </c>
    </row>
    <row r="46" spans="12:18" ht="15" customHeight="1" x14ac:dyDescent="0.2">
      <c r="L46" s="16">
        <v>24</v>
      </c>
      <c r="M46" s="16">
        <v>1160.3517358276717</v>
      </c>
      <c r="N46" s="16">
        <v>16</v>
      </c>
      <c r="O46" s="16">
        <f t="shared" si="1"/>
        <v>1</v>
      </c>
      <c r="P46" s="16" t="str">
        <f>IF(OR(AND(M46=$P$22,M45&lt;&gt;$P$22,M47&lt;&gt;$P$22),AND(M46=$P$22,O46=2)),1,"")</f>
        <v/>
      </c>
      <c r="Q46" s="16" t="str">
        <f>IF(OR(AND(M46=$Q$22,M45&lt;&gt;$Q$22,M47&lt;&gt;$Q$22),AND(M46=$Q$22,O46=2)),1,"")</f>
        <v/>
      </c>
      <c r="R46" s="16" t="str">
        <f>IF(OR(OR(AND(M46=$P$22,M45&lt;&gt;$P$22,M47&lt;&gt;$P$22),AND(M46=$P$22,O46=2)),OR(AND(M46=$Q$22,M45&lt;&gt;$Q$22,M47&lt;&gt;$Q$22),AND(M46=$Q$22,O46=2))),1,"")</f>
        <v/>
      </c>
    </row>
    <row r="47" spans="12:18" ht="15" customHeight="1" x14ac:dyDescent="0.2">
      <c r="L47" s="16">
        <v>25</v>
      </c>
      <c r="M47" s="16">
        <v>380.36447903899602</v>
      </c>
      <c r="N47" s="16">
        <v>17</v>
      </c>
      <c r="O47" s="16">
        <f t="shared" si="1"/>
        <v>1</v>
      </c>
      <c r="P47" s="16" t="str">
        <f>IF(OR(AND(M47=$P$22,M46&lt;&gt;$P$22,M48&lt;&gt;$P$22),AND(M47=$P$22,O47=2)),1,"")</f>
        <v/>
      </c>
      <c r="Q47" s="16" t="str">
        <f>IF(OR(AND(M47=$Q$22,M46&lt;&gt;$Q$22,M48&lt;&gt;$Q$22),AND(M47=$Q$22,O47=2)),1,"")</f>
        <v/>
      </c>
      <c r="R47" s="16" t="str">
        <f>IF(OR(OR(AND(M47=$P$22,M46&lt;&gt;$P$22,M48&lt;&gt;$P$22),AND(M47=$P$22,O47=2)),OR(AND(M47=$Q$22,M46&lt;&gt;$Q$22,M48&lt;&gt;$Q$22),AND(M47=$Q$22,O47=2))),1,"")</f>
        <v/>
      </c>
    </row>
    <row r="48" spans="12:18" ht="15" customHeight="1" x14ac:dyDescent="0.2">
      <c r="L48" s="16">
        <v>26</v>
      </c>
      <c r="M48" s="16">
        <v>125</v>
      </c>
      <c r="N48" s="16">
        <v>3</v>
      </c>
      <c r="O48" s="16">
        <f t="shared" si="1"/>
        <v>1</v>
      </c>
      <c r="P48" s="16" t="str">
        <f>IF(OR(AND(M48=$P$22,M47&lt;&gt;$P$22,M49&lt;&gt;$P$22),AND(M48=$P$22,O48=2)),1,"")</f>
        <v/>
      </c>
      <c r="Q48" s="16" t="str">
        <f>IF(OR(AND(M48=$Q$22,M47&lt;&gt;$Q$22,M49&lt;&gt;$Q$22),AND(M48=$Q$22,O48=2)),1,"")</f>
        <v/>
      </c>
      <c r="R48" s="16" t="str">
        <f>IF(OR(OR(AND(M48=$P$22,M47&lt;&gt;$P$22,M49&lt;&gt;$P$22),AND(M48=$P$22,O48=2)),OR(AND(M48=$Q$22,M47&lt;&gt;$Q$22,M49&lt;&gt;$Q$22),AND(M48=$Q$22,O48=2))),1,"")</f>
        <v/>
      </c>
    </row>
    <row r="49" spans="12:18" ht="15" customHeight="1" x14ac:dyDescent="0.2">
      <c r="L49" s="16">
        <v>27</v>
      </c>
      <c r="M49" s="16">
        <v>125</v>
      </c>
      <c r="N49" s="16">
        <v>3</v>
      </c>
      <c r="O49" s="16">
        <f t="shared" si="1"/>
        <v>2</v>
      </c>
      <c r="P49" s="16">
        <f>IF(OR(AND(M49=$P$22,M48&lt;&gt;$P$22,M50&lt;&gt;$P$22),AND(M49=$P$22,O49=2)),1,"")</f>
        <v>1</v>
      </c>
      <c r="Q49" s="16" t="str">
        <f>IF(OR(AND(M49=$Q$22,M48&lt;&gt;$Q$22,M50&lt;&gt;$Q$22),AND(M49=$Q$22,O49=2)),1,"")</f>
        <v/>
      </c>
      <c r="R49" s="16">
        <f>IF(OR(OR(AND(M49=$P$22,M48&lt;&gt;$P$22,M50&lt;&gt;$P$22),AND(M49=$P$22,O49=2)),OR(AND(M49=$Q$22,M48&lt;&gt;$Q$22,M50&lt;&gt;$Q$22),AND(M49=$Q$22,O49=2))),1,"")</f>
        <v>1</v>
      </c>
    </row>
    <row r="50" spans="12:18" ht="15" customHeight="1" x14ac:dyDescent="0.2">
      <c r="L50" s="16">
        <v>28</v>
      </c>
      <c r="M50" s="16">
        <v>763.82096055978059</v>
      </c>
      <c r="N50" s="16">
        <v>28</v>
      </c>
      <c r="O50" s="16">
        <f t="shared" si="1"/>
        <v>1</v>
      </c>
      <c r="P50" s="16" t="str">
        <f>IF(OR(AND(M50=$P$22,M49&lt;&gt;$P$22,M51&lt;&gt;$P$22),AND(M50=$P$22,O50=2)),1,"")</f>
        <v/>
      </c>
      <c r="Q50" s="16" t="str">
        <f>IF(OR(AND(M50=$Q$22,M49&lt;&gt;$Q$22,M51&lt;&gt;$Q$22),AND(M50=$Q$22,O50=2)),1,"")</f>
        <v/>
      </c>
      <c r="R50" s="16" t="str">
        <f>IF(OR(OR(AND(M50=$P$22,M49&lt;&gt;$P$22,M51&lt;&gt;$P$22),AND(M50=$P$22,O50=2)),OR(AND(M50=$Q$22,M49&lt;&gt;$Q$22,M51&lt;&gt;$Q$22),AND(M50=$Q$22,O50=2))),1,"")</f>
        <v/>
      </c>
    </row>
    <row r="51" spans="12:18" ht="15" customHeight="1" x14ac:dyDescent="0.2">
      <c r="L51" s="16">
        <v>29</v>
      </c>
      <c r="M51" s="16">
        <v>2375</v>
      </c>
      <c r="N51" s="16">
        <v>5</v>
      </c>
      <c r="O51" s="16">
        <f t="shared" si="1"/>
        <v>1</v>
      </c>
      <c r="P51" s="16" t="str">
        <f>IF(OR(AND(M51=$P$22,M50&lt;&gt;$P$22,M52&lt;&gt;$P$22),AND(M51=$P$22,O51=2)),1,"")</f>
        <v/>
      </c>
      <c r="Q51" s="16" t="str">
        <f>IF(OR(AND(M51=$Q$22,M50&lt;&gt;$Q$22,M52&lt;&gt;$Q$22),AND(M51=$Q$22,O51=2)),1,"")</f>
        <v/>
      </c>
      <c r="R51" s="16" t="str">
        <f>IF(OR(OR(AND(M51=$P$22,M50&lt;&gt;$P$22,M52&lt;&gt;$P$22),AND(M51=$P$22,O51=2)),OR(AND(M51=$Q$22,M50&lt;&gt;$Q$22,M52&lt;&gt;$Q$22),AND(M51=$Q$22,O51=2))),1,"")</f>
        <v/>
      </c>
    </row>
    <row r="52" spans="12:18" ht="15" customHeight="1" x14ac:dyDescent="0.2">
      <c r="L52" s="16">
        <v>30</v>
      </c>
      <c r="M52" s="16">
        <v>2375</v>
      </c>
      <c r="N52" s="16">
        <v>5</v>
      </c>
      <c r="O52" s="16">
        <f t="shared" si="1"/>
        <v>2</v>
      </c>
      <c r="P52" s="16" t="str">
        <f>IF(OR(AND(M52=$P$22,M51&lt;&gt;$P$22,M53&lt;&gt;$P$22),AND(M52=$P$22,O52=2)),1,"")</f>
        <v/>
      </c>
      <c r="Q52" s="16">
        <f>IF(OR(AND(M52=$Q$22,M51&lt;&gt;$Q$22,M53&lt;&gt;$Q$22),AND(M52=$Q$22,O52=2)),1,"")</f>
        <v>1</v>
      </c>
      <c r="R52" s="16">
        <f>IF(OR(OR(AND(M52=$P$22,M51&lt;&gt;$P$22,M53&lt;&gt;$P$22),AND(M52=$P$22,O52=2)),OR(AND(M52=$Q$22,M51&lt;&gt;$Q$22,M53&lt;&gt;$Q$22),AND(M52=$Q$22,O52=2))),1,"")</f>
        <v>1</v>
      </c>
    </row>
    <row r="53" spans="12:18" ht="15" customHeight="1" x14ac:dyDescent="0.2">
      <c r="L53" s="16">
        <v>31</v>
      </c>
      <c r="M53" s="16">
        <v>2375</v>
      </c>
      <c r="N53" s="16">
        <v>5</v>
      </c>
      <c r="O53" s="16">
        <f t="shared" si="1"/>
        <v>3</v>
      </c>
      <c r="P53" s="16" t="str">
        <f>IF(OR(AND(M53=$P$22,M52&lt;&gt;$P$22,M54&lt;&gt;$P$22),AND(M53=$P$22,O53=2)),1,"")</f>
        <v/>
      </c>
      <c r="Q53" s="16" t="str">
        <f>IF(OR(AND(M53=$Q$22,M52&lt;&gt;$Q$22,M54&lt;&gt;$Q$22),AND(M53=$Q$22,O53=2)),1,"")</f>
        <v/>
      </c>
      <c r="R53" s="16" t="str">
        <f>IF(OR(OR(AND(M53=$P$22,M52&lt;&gt;$P$22,M54&lt;&gt;$P$22),AND(M53=$P$22,O53=2)),OR(AND(M53=$Q$22,M52&lt;&gt;$Q$22,M54&lt;&gt;$Q$22),AND(M53=$Q$22,O53=2))),1,"")</f>
        <v/>
      </c>
    </row>
    <row r="54" spans="12:18" ht="15" customHeight="1" x14ac:dyDescent="0.2">
      <c r="L54" s="16">
        <v>32</v>
      </c>
      <c r="M54" s="16">
        <v>1160.3517358276717</v>
      </c>
      <c r="N54" s="16">
        <v>16</v>
      </c>
      <c r="O54" s="16">
        <f t="shared" si="1"/>
        <v>1</v>
      </c>
      <c r="P54" s="16" t="str">
        <f>IF(OR(AND(M54=$P$22,M53&lt;&gt;$P$22,M55&lt;&gt;$P$22),AND(M54=$P$22,O54=2)),1,"")</f>
        <v/>
      </c>
      <c r="Q54" s="16" t="str">
        <f>IF(OR(AND(M54=$Q$22,M53&lt;&gt;$Q$22,M55&lt;&gt;$Q$22),AND(M54=$Q$22,O54=2)),1,"")</f>
        <v/>
      </c>
      <c r="R54" s="16" t="str">
        <f>IF(OR(OR(AND(M54=$P$22,M53&lt;&gt;$P$22,M55&lt;&gt;$P$22),AND(M54=$P$22,O54=2)),OR(AND(M54=$Q$22,M53&lt;&gt;$Q$22,M55&lt;&gt;$Q$22),AND(M54=$Q$22,O54=2))),1,"")</f>
        <v/>
      </c>
    </row>
    <row r="55" spans="12:18" ht="15" customHeight="1" x14ac:dyDescent="0.2">
      <c r="L55" s="16">
        <v>33</v>
      </c>
      <c r="M55" s="16">
        <v>380.36447903899602</v>
      </c>
      <c r="N55" s="16">
        <v>17</v>
      </c>
      <c r="O55" s="16">
        <f t="shared" si="1"/>
        <v>1</v>
      </c>
      <c r="P55" s="16" t="str">
        <f>IF(OR(AND(M55=$P$22,M54&lt;&gt;$P$22,M56&lt;&gt;$P$22),AND(M55=$P$22,O55=2)),1,"")</f>
        <v/>
      </c>
      <c r="Q55" s="16" t="str">
        <f>IF(OR(AND(M55=$Q$22,M54&lt;&gt;$Q$22,M56&lt;&gt;$Q$22),AND(M55=$Q$22,O55=2)),1,"")</f>
        <v/>
      </c>
      <c r="R55" s="16" t="str">
        <f>IF(OR(OR(AND(M55=$P$22,M54&lt;&gt;$P$22,M56&lt;&gt;$P$22),AND(M55=$P$22,O55=2)),OR(AND(M55=$Q$22,M54&lt;&gt;$Q$22,M56&lt;&gt;$Q$22),AND(M55=$Q$22,O55=2))),1,"")</f>
        <v/>
      </c>
    </row>
    <row r="56" spans="12:18" ht="15" customHeight="1" x14ac:dyDescent="0.2">
      <c r="L56" s="16">
        <v>34</v>
      </c>
      <c r="M56" s="16">
        <v>125</v>
      </c>
      <c r="N56" s="16">
        <v>3</v>
      </c>
      <c r="O56" s="16">
        <f t="shared" si="1"/>
        <v>1</v>
      </c>
      <c r="P56" s="16" t="str">
        <f>IF(OR(AND(M56=$P$22,M55&lt;&gt;$P$22,M57&lt;&gt;$P$22),AND(M56=$P$22,O56=2)),1,"")</f>
        <v/>
      </c>
      <c r="Q56" s="16" t="str">
        <f>IF(OR(AND(M56=$Q$22,M55&lt;&gt;$Q$22,M57&lt;&gt;$Q$22),AND(M56=$Q$22,O56=2)),1,"")</f>
        <v/>
      </c>
      <c r="R56" s="16" t="str">
        <f>IF(OR(OR(AND(M56=$P$22,M55&lt;&gt;$P$22,M57&lt;&gt;$P$22),AND(M56=$P$22,O56=2)),OR(AND(M56=$Q$22,M55&lt;&gt;$Q$22,M57&lt;&gt;$Q$22),AND(M56=$Q$22,O56=2))),1,"")</f>
        <v/>
      </c>
    </row>
    <row r="57" spans="12:18" ht="15" customHeight="1" x14ac:dyDescent="0.2">
      <c r="L57" s="16">
        <v>35</v>
      </c>
      <c r="M57" s="16">
        <v>125</v>
      </c>
      <c r="N57" s="16">
        <v>3</v>
      </c>
      <c r="O57" s="16">
        <f t="shared" si="1"/>
        <v>2</v>
      </c>
      <c r="P57" s="16">
        <f>IF(OR(AND(M57=$P$22,M56&lt;&gt;$P$22,M58&lt;&gt;$P$22),AND(M57=$P$22,O57=2)),1,"")</f>
        <v>1</v>
      </c>
      <c r="Q57" s="16" t="str">
        <f>IF(OR(AND(M57=$Q$22,M56&lt;&gt;$Q$22,M58&lt;&gt;$Q$22),AND(M57=$Q$22,O57=2)),1,"")</f>
        <v/>
      </c>
      <c r="R57" s="16">
        <f>IF(OR(OR(AND(M57=$P$22,M56&lt;&gt;$P$22,M58&lt;&gt;$P$22),AND(M57=$P$22,O57=2)),OR(AND(M57=$Q$22,M56&lt;&gt;$Q$22,M58&lt;&gt;$Q$22),AND(M57=$Q$22,O57=2))),1,"")</f>
        <v>1</v>
      </c>
    </row>
    <row r="58" spans="12:18" ht="15" customHeight="1" x14ac:dyDescent="0.2">
      <c r="L58" s="16">
        <v>36</v>
      </c>
      <c r="M58" s="16">
        <v>271.26096055978064</v>
      </c>
      <c r="N58" s="16">
        <v>20</v>
      </c>
      <c r="O58" s="16">
        <f t="shared" si="1"/>
        <v>1</v>
      </c>
      <c r="P58" s="16" t="str">
        <f>IF(OR(AND(M58=$P$22,M57&lt;&gt;$P$22,M59&lt;&gt;$P$22),AND(M58=$P$22,O58=2)),1,"")</f>
        <v/>
      </c>
      <c r="Q58" s="16" t="str">
        <f>IF(OR(AND(M58=$Q$22,M57&lt;&gt;$Q$22,M59&lt;&gt;$Q$22),AND(M58=$Q$22,O58=2)),1,"")</f>
        <v/>
      </c>
      <c r="R58" s="16" t="str">
        <f>IF(OR(OR(AND(M58=$P$22,M57&lt;&gt;$P$22,M59&lt;&gt;$P$22),AND(M58=$P$22,O58=2)),OR(AND(M58=$Q$22,M57&lt;&gt;$Q$22,M59&lt;&gt;$Q$22),AND(M58=$Q$22,O58=2))),1,"")</f>
        <v/>
      </c>
    </row>
    <row r="59" spans="12:18" ht="15" customHeight="1" x14ac:dyDescent="0.2">
      <c r="L59" s="16">
        <v>37</v>
      </c>
      <c r="M59" s="16">
        <v>2375</v>
      </c>
      <c r="N59" s="16">
        <v>5</v>
      </c>
      <c r="O59" s="16">
        <f t="shared" si="1"/>
        <v>1</v>
      </c>
      <c r="P59" s="16" t="str">
        <f>IF(OR(AND(M59=$P$22,M58&lt;&gt;$P$22,M60&lt;&gt;$P$22),AND(M59=$P$22,O59=2)),1,"")</f>
        <v/>
      </c>
      <c r="Q59" s="16" t="str">
        <f>IF(OR(AND(M59=$Q$22,M58&lt;&gt;$Q$22,M60&lt;&gt;$Q$22),AND(M59=$Q$22,O59=2)),1,"")</f>
        <v/>
      </c>
      <c r="R59" s="16" t="str">
        <f>IF(OR(OR(AND(M59=$P$22,M58&lt;&gt;$P$22,M60&lt;&gt;$P$22),AND(M59=$P$22,O59=2)),OR(AND(M59=$Q$22,M58&lt;&gt;$Q$22,M60&lt;&gt;$Q$22),AND(M59=$Q$22,O59=2))),1,"")</f>
        <v/>
      </c>
    </row>
    <row r="60" spans="12:18" ht="15" customHeight="1" x14ac:dyDescent="0.2">
      <c r="L60" s="16">
        <v>38</v>
      </c>
      <c r="M60" s="16">
        <v>2375</v>
      </c>
      <c r="N60" s="16">
        <v>5</v>
      </c>
      <c r="O60" s="16">
        <f t="shared" si="1"/>
        <v>2</v>
      </c>
      <c r="P60" s="16" t="str">
        <f>IF(OR(AND(M60=$P$22,M59&lt;&gt;$P$22,M61&lt;&gt;$P$22),AND(M60=$P$22,O60=2)),1,"")</f>
        <v/>
      </c>
      <c r="Q60" s="16">
        <f>IF(OR(AND(M60=$Q$22,M59&lt;&gt;$Q$22,M61&lt;&gt;$Q$22),AND(M60=$Q$22,O60=2)),1,"")</f>
        <v>1</v>
      </c>
      <c r="R60" s="16">
        <f>IF(OR(OR(AND(M60=$P$22,M59&lt;&gt;$P$22,M61&lt;&gt;$P$22),AND(M60=$P$22,O60=2)),OR(AND(M60=$Q$22,M59&lt;&gt;$Q$22,M61&lt;&gt;$Q$22),AND(M60=$Q$22,O60=2))),1,"")</f>
        <v>1</v>
      </c>
    </row>
    <row r="61" spans="12:18" ht="15" customHeight="1" x14ac:dyDescent="0.2">
      <c r="L61" s="16">
        <v>39</v>
      </c>
      <c r="M61" s="16">
        <v>2375</v>
      </c>
      <c r="N61" s="16">
        <v>5</v>
      </c>
      <c r="O61" s="16">
        <f t="shared" si="1"/>
        <v>3</v>
      </c>
      <c r="P61" s="16" t="str">
        <f>IF(OR(AND(M61=$P$22,M60&lt;&gt;$P$22,M62&lt;&gt;$P$22),AND(M61=$P$22,O61=2)),1,"")</f>
        <v/>
      </c>
      <c r="Q61" s="16" t="str">
        <f>IF(OR(AND(M61=$Q$22,M60&lt;&gt;$Q$22,M62&lt;&gt;$Q$22),AND(M61=$Q$22,O61=2)),1,"")</f>
        <v/>
      </c>
      <c r="R61" s="16" t="str">
        <f>IF(OR(OR(AND(M61=$P$22,M60&lt;&gt;$P$22,M62&lt;&gt;$P$22),AND(M61=$P$22,O61=2)),OR(AND(M61=$Q$22,M60&lt;&gt;$Q$22,M62&lt;&gt;$Q$22),AND(M61=$Q$22,O61=2))),1,"")</f>
        <v/>
      </c>
    </row>
    <row r="62" spans="12:18" ht="15" customHeight="1" x14ac:dyDescent="0.2">
      <c r="L62" s="16">
        <v>40</v>
      </c>
      <c r="M62" s="16">
        <v>1160.3517358276717</v>
      </c>
      <c r="N62" s="16">
        <v>16</v>
      </c>
      <c r="O62" s="16">
        <f t="shared" si="1"/>
        <v>1</v>
      </c>
      <c r="P62" s="16" t="str">
        <f>IF(OR(AND(M62=$P$22,M61&lt;&gt;$P$22,M63&lt;&gt;$P$22),AND(M62=$P$22,O62=2)),1,"")</f>
        <v/>
      </c>
      <c r="Q62" s="16" t="str">
        <f>IF(OR(AND(M62=$Q$22,M61&lt;&gt;$Q$22,M63&lt;&gt;$Q$22),AND(M62=$Q$22,O62=2)),1,"")</f>
        <v/>
      </c>
      <c r="R62" s="16" t="str">
        <f>IF(OR(OR(AND(M62=$P$22,M61&lt;&gt;$P$22,M63&lt;&gt;$P$22),AND(M62=$P$22,O62=2)),OR(AND(M62=$Q$22,M61&lt;&gt;$Q$22,M63&lt;&gt;$Q$22),AND(M62=$Q$22,O62=2))),1,"")</f>
        <v/>
      </c>
    </row>
    <row r="63" spans="12:18" ht="15" customHeight="1" x14ac:dyDescent="0.2">
      <c r="L63" s="16">
        <v>41</v>
      </c>
      <c r="M63" s="16">
        <v>380.36447903899602</v>
      </c>
      <c r="N63" s="16">
        <v>17</v>
      </c>
      <c r="O63" s="16">
        <f t="shared" si="1"/>
        <v>1</v>
      </c>
      <c r="P63" s="16" t="str">
        <f>IF(OR(AND(M63=$P$22,M62&lt;&gt;$P$22,M64&lt;&gt;$P$22),AND(M63=$P$22,O63=2)),1,"")</f>
        <v/>
      </c>
      <c r="Q63" s="16" t="str">
        <f>IF(OR(AND(M63=$Q$22,M62&lt;&gt;$Q$22,M64&lt;&gt;$Q$22),AND(M63=$Q$22,O63=2)),1,"")</f>
        <v/>
      </c>
      <c r="R63" s="16" t="str">
        <f>IF(OR(OR(AND(M63=$P$22,M62&lt;&gt;$P$22,M64&lt;&gt;$P$22),AND(M63=$P$22,O63=2)),OR(AND(M63=$Q$22,M62&lt;&gt;$Q$22,M64&lt;&gt;$Q$22),AND(M63=$Q$22,O63=2))),1,"")</f>
        <v/>
      </c>
    </row>
    <row r="64" spans="12:18" ht="15" customHeight="1" x14ac:dyDescent="0.2">
      <c r="L64" s="16">
        <v>42</v>
      </c>
      <c r="M64" s="16">
        <v>125</v>
      </c>
      <c r="N64" s="16">
        <v>3</v>
      </c>
      <c r="O64" s="16">
        <f t="shared" si="1"/>
        <v>1</v>
      </c>
      <c r="P64" s="16" t="str">
        <f>IF(OR(AND(M64=$P$22,M63&lt;&gt;$P$22,M65&lt;&gt;$P$22),AND(M64=$P$22,O64=2)),1,"")</f>
        <v/>
      </c>
      <c r="Q64" s="16" t="str">
        <f>IF(OR(AND(M64=$Q$22,M63&lt;&gt;$Q$22,M65&lt;&gt;$Q$22),AND(M64=$Q$22,O64=2)),1,"")</f>
        <v/>
      </c>
      <c r="R64" s="16" t="str">
        <f>IF(OR(OR(AND(M64=$P$22,M63&lt;&gt;$P$22,M65&lt;&gt;$P$22),AND(M64=$P$22,O64=2)),OR(AND(M64=$Q$22,M63&lt;&gt;$Q$22,M65&lt;&gt;$Q$22),AND(M64=$Q$22,O64=2))),1,"")</f>
        <v/>
      </c>
    </row>
    <row r="65" spans="12:18" ht="15" customHeight="1" x14ac:dyDescent="0.2">
      <c r="L65" s="16">
        <v>43</v>
      </c>
      <c r="M65" s="16">
        <v>125</v>
      </c>
      <c r="N65" s="16">
        <v>3</v>
      </c>
      <c r="O65" s="16">
        <f t="shared" si="1"/>
        <v>2</v>
      </c>
      <c r="P65" s="16">
        <f>IF(OR(AND(M65=$P$22,M64&lt;&gt;$P$22,M66&lt;&gt;$P$22),AND(M65=$P$22,O65=2)),1,"")</f>
        <v>1</v>
      </c>
      <c r="Q65" s="16" t="str">
        <f>IF(OR(AND(M65=$Q$22,M64&lt;&gt;$Q$22,M66&lt;&gt;$Q$22),AND(M65=$Q$22,O65=2)),1,"")</f>
        <v/>
      </c>
      <c r="R65" s="16">
        <f>IF(OR(OR(AND(M65=$P$22,M64&lt;&gt;$P$22,M66&lt;&gt;$P$22),AND(M65=$P$22,O65=2)),OR(AND(M65=$Q$22,M64&lt;&gt;$Q$22,M66&lt;&gt;$Q$22),AND(M65=$Q$22,O65=2))),1,"")</f>
        <v>1</v>
      </c>
    </row>
    <row r="66" spans="12:18" ht="15" customHeight="1" x14ac:dyDescent="0.2">
      <c r="L66" s="16">
        <v>44</v>
      </c>
      <c r="M66" s="16">
        <v>487.98736055978054</v>
      </c>
      <c r="N66" s="16">
        <v>44</v>
      </c>
      <c r="O66" s="16">
        <f t="shared" si="1"/>
        <v>1</v>
      </c>
      <c r="P66" s="16" t="str">
        <f>IF(OR(AND(M66=$P$22,M65&lt;&gt;$P$22,M67&lt;&gt;$P$22),AND(M66=$P$22,O66=2)),1,"")</f>
        <v/>
      </c>
      <c r="Q66" s="16" t="str">
        <f>IF(OR(AND(M66=$Q$22,M65&lt;&gt;$Q$22,M67&lt;&gt;$Q$22),AND(M66=$Q$22,O66=2)),1,"")</f>
        <v/>
      </c>
      <c r="R66" s="16" t="str">
        <f>IF(OR(OR(AND(M66=$P$22,M65&lt;&gt;$P$22,M67&lt;&gt;$P$22),AND(M66=$P$22,O66=2)),OR(AND(M66=$Q$22,M65&lt;&gt;$Q$22,M67&lt;&gt;$Q$22),AND(M66=$Q$22,O66=2))),1,"")</f>
        <v/>
      </c>
    </row>
    <row r="67" spans="12:18" ht="15" customHeight="1" x14ac:dyDescent="0.2">
      <c r="L67" s="16">
        <v>45</v>
      </c>
      <c r="M67" s="16">
        <v>2375</v>
      </c>
      <c r="N67" s="16">
        <v>5</v>
      </c>
      <c r="O67" s="16">
        <f t="shared" si="1"/>
        <v>1</v>
      </c>
      <c r="P67" s="16" t="str">
        <f>IF(OR(AND(M67=$P$22,M66&lt;&gt;$P$22,M68&lt;&gt;$P$22),AND(M67=$P$22,O67=2)),1,"")</f>
        <v/>
      </c>
      <c r="Q67" s="16" t="str">
        <f>IF(OR(AND(M67=$Q$22,M66&lt;&gt;$Q$22,M68&lt;&gt;$Q$22),AND(M67=$Q$22,O67=2)),1,"")</f>
        <v/>
      </c>
      <c r="R67" s="16" t="str">
        <f>IF(OR(OR(AND(M67=$P$22,M66&lt;&gt;$P$22,M68&lt;&gt;$P$22),AND(M67=$P$22,O67=2)),OR(AND(M67=$Q$22,M66&lt;&gt;$Q$22,M68&lt;&gt;$Q$22),AND(M67=$Q$22,O67=2))),1,"")</f>
        <v/>
      </c>
    </row>
    <row r="68" spans="12:18" ht="15" customHeight="1" x14ac:dyDescent="0.2">
      <c r="L68" s="16">
        <v>46</v>
      </c>
      <c r="M68" s="16">
        <v>2375</v>
      </c>
      <c r="N68" s="16">
        <v>5</v>
      </c>
      <c r="O68" s="16">
        <f t="shared" si="1"/>
        <v>2</v>
      </c>
      <c r="P68" s="16" t="str">
        <f>IF(OR(AND(M68=$P$22,M67&lt;&gt;$P$22,M69&lt;&gt;$P$22),AND(M68=$P$22,O68=2)),1,"")</f>
        <v/>
      </c>
      <c r="Q68" s="16">
        <f>IF(OR(AND(M68=$Q$22,M67&lt;&gt;$Q$22,M69&lt;&gt;$Q$22),AND(M68=$Q$22,O68=2)),1,"")</f>
        <v>1</v>
      </c>
      <c r="R68" s="16">
        <f>IF(OR(OR(AND(M68=$P$22,M67&lt;&gt;$P$22,M69&lt;&gt;$P$22),AND(M68=$P$22,O68=2)),OR(AND(M68=$Q$22,M67&lt;&gt;$Q$22,M69&lt;&gt;$Q$22),AND(M68=$Q$22,O68=2))),1,"")</f>
        <v>1</v>
      </c>
    </row>
    <row r="69" spans="12:18" ht="15" customHeight="1" x14ac:dyDescent="0.2">
      <c r="L69" s="16">
        <v>47</v>
      </c>
      <c r="M69" s="16">
        <v>2375</v>
      </c>
      <c r="N69" s="16">
        <v>5</v>
      </c>
      <c r="O69" s="16">
        <f t="shared" si="1"/>
        <v>3</v>
      </c>
      <c r="P69" s="16" t="str">
        <f>IF(OR(AND(M69=$P$22,M68&lt;&gt;$P$22,M70&lt;&gt;$P$22),AND(M69=$P$22,O69=2)),1,"")</f>
        <v/>
      </c>
      <c r="Q69" s="16" t="str">
        <f>IF(OR(AND(M69=$Q$22,M68&lt;&gt;$Q$22,M70&lt;&gt;$Q$22),AND(M69=$Q$22,O69=2)),1,"")</f>
        <v/>
      </c>
      <c r="R69" s="16" t="str">
        <f>IF(OR(OR(AND(M69=$P$22,M68&lt;&gt;$P$22,M70&lt;&gt;$P$22),AND(M69=$P$22,O69=2)),OR(AND(M69=$Q$22,M68&lt;&gt;$Q$22,M70&lt;&gt;$Q$22),AND(M69=$Q$22,O69=2))),1,"")</f>
        <v/>
      </c>
    </row>
    <row r="70" spans="12:18" ht="15" customHeight="1" x14ac:dyDescent="0.2">
      <c r="L70" s="16">
        <v>48</v>
      </c>
      <c r="M70" s="16">
        <v>1160.3517358276717</v>
      </c>
      <c r="N70" s="16">
        <v>16</v>
      </c>
      <c r="O70" s="16">
        <f t="shared" si="1"/>
        <v>1</v>
      </c>
      <c r="P70" s="16" t="str">
        <f>IF(OR(AND(M70=$P$22,M69&lt;&gt;$P$22,M71&lt;&gt;$P$22),AND(M70=$P$22,O70=2)),1,"")</f>
        <v/>
      </c>
      <c r="Q70" s="16" t="str">
        <f>IF(OR(AND(M70=$Q$22,M69&lt;&gt;$Q$22,M71&lt;&gt;$Q$22),AND(M70=$Q$22,O70=2)),1,"")</f>
        <v/>
      </c>
      <c r="R70" s="16" t="str">
        <f>IF(OR(OR(AND(M70=$P$22,M69&lt;&gt;$P$22,M71&lt;&gt;$P$22),AND(M70=$P$22,O70=2)),OR(AND(M70=$Q$22,M69&lt;&gt;$Q$22,M71&lt;&gt;$Q$22),AND(M70=$Q$22,O70=2))),1,"")</f>
        <v/>
      </c>
    </row>
    <row r="71" spans="12:18" ht="15" customHeight="1" x14ac:dyDescent="0.2">
      <c r="L71" s="18" t="s">
        <v>18</v>
      </c>
      <c r="M71" s="17"/>
      <c r="N71" s="17"/>
      <c r="O71" s="17"/>
      <c r="P71" s="19">
        <f>SUM(P23:P70)</f>
        <v>6</v>
      </c>
      <c r="Q71" s="19">
        <f>SUM(Q23:Q70)</f>
        <v>6</v>
      </c>
      <c r="R71" s="19">
        <f>SUM(R23:R70)/2</f>
        <v>6</v>
      </c>
    </row>
    <row r="72" spans="12:18" ht="15" customHeight="1" x14ac:dyDescent="0.2"/>
    <row r="74" spans="12:18" x14ac:dyDescent="0.2">
      <c r="M74" s="1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JB_</cp:lastModifiedBy>
  <dcterms:created xsi:type="dcterms:W3CDTF">2024-09-08T10:26:01Z</dcterms:created>
  <dcterms:modified xsi:type="dcterms:W3CDTF">2024-09-08T19:06:04Z</dcterms:modified>
</cp:coreProperties>
</file>