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6CE3F983-C561-4A22-AB79-249E8DB1C50A}" xr6:coauthVersionLast="47" xr6:coauthVersionMax="47" xr10:uidLastSave="{00000000-0000-0000-0000-000000000000}"/>
  <bookViews>
    <workbookView xWindow="-120" yWindow="-120" windowWidth="29040" windowHeight="15720" activeTab="1" xr2:uid="{7D7EE030-C2AC-4F07-80C7-8336801D60DD}"/>
  </bookViews>
  <sheets>
    <sheet name="Entrée des données" sheetId="1" r:id="rId1"/>
    <sheet name="STATISTIQUES" sheetId="3" r:id="rId2"/>
  </sheets>
  <definedNames>
    <definedName name="DonnéesExternes_1" localSheetId="1" hidden="1">STATISTIQUES!$A$22:$F$35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6" i="3" l="1"/>
  <c r="D36" i="3"/>
  <c r="F36" i="3"/>
  <c r="F10" i="1"/>
  <c r="F9" i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23323B-93B3-48DB-88D2-AD952E7803BC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  <connection id="2" xr16:uid="{EE028C43-668D-464A-9887-93A64BDB482D}" keepAlive="1" name="Requête - Tableau1 (2)" description="Connexion à la requête « Tableau1 (2) » dans le classeur." type="5" refreshedVersion="8" background="1" saveData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<sst xmlns="http://schemas.openxmlformats.org/spreadsheetml/2006/main" count="117" uniqueCount="42">
  <si>
    <t>BATEAUX</t>
  </si>
  <si>
    <t>EXCURSIONS</t>
  </si>
  <si>
    <t>REFERENCES</t>
  </si>
  <si>
    <t>TARIFS</t>
  </si>
  <si>
    <t>TOTAL</t>
  </si>
  <si>
    <t>MSC GRANDIOSA</t>
  </si>
  <si>
    <t>CARTHAGE ET SIDI BOU SAID</t>
  </si>
  <si>
    <t>TUN01</t>
  </si>
  <si>
    <t>INTERNET</t>
  </si>
  <si>
    <t>FLORENCE ET SHOPPI?G</t>
  </si>
  <si>
    <t>LEG28</t>
  </si>
  <si>
    <t>MSC WORLD EUROPA</t>
  </si>
  <si>
    <t>RABAT - MOSTA ET MDINA</t>
  </si>
  <si>
    <t>MLT03</t>
  </si>
  <si>
    <t>LA SAGRADA FAMILIA</t>
  </si>
  <si>
    <t>BCN58</t>
  </si>
  <si>
    <t>MSC MUSICA</t>
  </si>
  <si>
    <t>MALAGA</t>
  </si>
  <si>
    <t>MAL01</t>
  </si>
  <si>
    <t>CADIX</t>
  </si>
  <si>
    <t>CAD07</t>
  </si>
  <si>
    <t>LISBONNE EN TUCK TUCK</t>
  </si>
  <si>
    <t>LIS48</t>
  </si>
  <si>
    <t>OLBIA</t>
  </si>
  <si>
    <t>OLB04</t>
  </si>
  <si>
    <t>Total général</t>
  </si>
  <si>
    <t>Somme de TOTAL</t>
  </si>
  <si>
    <t>(vide)</t>
  </si>
  <si>
    <t>Total MSC GRANDIOSA</t>
  </si>
  <si>
    <t>Total MSC MUSICA</t>
  </si>
  <si>
    <t>Total MSC WORLD EUROPA</t>
  </si>
  <si>
    <t>Nouveau bateeau</t>
  </si>
  <si>
    <t>aaa</t>
  </si>
  <si>
    <t>zzz</t>
  </si>
  <si>
    <t>Total Nouveau bateeau</t>
  </si>
  <si>
    <t>Nouveau bateau</t>
  </si>
  <si>
    <t>Sous-Total MSC GRANDIOSA</t>
  </si>
  <si>
    <t/>
  </si>
  <si>
    <t>Sous-Total MSC WORLD EUROPA</t>
  </si>
  <si>
    <t>Sous-Total MSC MUSICA</t>
  </si>
  <si>
    <t>Sous-Total Nouveau bateau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</si>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</sst>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5"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3</xdr:row>
      <xdr:rowOff>28575</xdr:rowOff>
    </xdr:from>
    <xdr:to>
      <xdr:col>7</xdr:col>
      <xdr:colOff>66675</xdr:colOff>
      <xdr:row>3</xdr:row>
      <xdr:rowOff>180975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2AEE1CA8-B07B-5522-95AF-05155D57AD48}"/>
            </a:ext>
          </a:extLst>
        </xdr:cNvPr>
        <xdr:cNvSpPr/>
      </xdr:nvSpPr>
      <xdr:spPr>
        <a:xfrm>
          <a:off x="8991600" y="600075"/>
          <a:ext cx="628650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200025</xdr:colOff>
      <xdr:row>9</xdr:row>
      <xdr:rowOff>9525</xdr:rowOff>
    </xdr:from>
    <xdr:to>
      <xdr:col>7</xdr:col>
      <xdr:colOff>66675</xdr:colOff>
      <xdr:row>9</xdr:row>
      <xdr:rowOff>161925</xdr:rowOff>
    </xdr:to>
    <xdr:sp macro="" textlink="">
      <xdr:nvSpPr>
        <xdr:cNvPr id="5" name="Flèche : gauche 4">
          <a:extLst>
            <a:ext uri="{FF2B5EF4-FFF2-40B4-BE49-F238E27FC236}">
              <a16:creationId xmlns:a16="http://schemas.microsoft.com/office/drawing/2014/main" id="{F97615B0-4E22-4FA9-B4A5-CEDEA2427204}"/>
            </a:ext>
          </a:extLst>
        </xdr:cNvPr>
        <xdr:cNvSpPr/>
      </xdr:nvSpPr>
      <xdr:spPr>
        <a:xfrm>
          <a:off x="8991600" y="1724025"/>
          <a:ext cx="628650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200025</xdr:colOff>
      <xdr:row>13</xdr:row>
      <xdr:rowOff>9525</xdr:rowOff>
    </xdr:from>
    <xdr:to>
      <xdr:col>7</xdr:col>
      <xdr:colOff>66675</xdr:colOff>
      <xdr:row>13</xdr:row>
      <xdr:rowOff>161925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0861534E-2AC2-41B3-A174-ACE06432B6F5}"/>
            </a:ext>
          </a:extLst>
        </xdr:cNvPr>
        <xdr:cNvSpPr/>
      </xdr:nvSpPr>
      <xdr:spPr>
        <a:xfrm>
          <a:off x="8991600" y="2486025"/>
          <a:ext cx="628650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200025</xdr:colOff>
      <xdr:row>16</xdr:row>
      <xdr:rowOff>19050</xdr:rowOff>
    </xdr:from>
    <xdr:to>
      <xdr:col>7</xdr:col>
      <xdr:colOff>66675</xdr:colOff>
      <xdr:row>16</xdr:row>
      <xdr:rowOff>171450</xdr:rowOff>
    </xdr:to>
    <xdr:sp macro="" textlink="">
      <xdr:nvSpPr>
        <xdr:cNvPr id="7" name="Flèche : gauche 6">
          <a:extLst>
            <a:ext uri="{FF2B5EF4-FFF2-40B4-BE49-F238E27FC236}">
              <a16:creationId xmlns:a16="http://schemas.microsoft.com/office/drawing/2014/main" id="{4A2E39EB-5FBB-4CD1-B102-E0AAE547046A}"/>
            </a:ext>
          </a:extLst>
        </xdr:cNvPr>
        <xdr:cNvSpPr/>
      </xdr:nvSpPr>
      <xdr:spPr>
        <a:xfrm>
          <a:off x="8991600" y="3067050"/>
          <a:ext cx="628650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200025</xdr:colOff>
      <xdr:row>18</xdr:row>
      <xdr:rowOff>9525</xdr:rowOff>
    </xdr:from>
    <xdr:to>
      <xdr:col>7</xdr:col>
      <xdr:colOff>66675</xdr:colOff>
      <xdr:row>18</xdr:row>
      <xdr:rowOff>161925</xdr:rowOff>
    </xdr:to>
    <xdr:sp macro="" textlink="">
      <xdr:nvSpPr>
        <xdr:cNvPr id="8" name="Flèche : gauche 7">
          <a:extLst>
            <a:ext uri="{FF2B5EF4-FFF2-40B4-BE49-F238E27FC236}">
              <a16:creationId xmlns:a16="http://schemas.microsoft.com/office/drawing/2014/main" id="{16510E44-BED8-4CF1-91F4-904335A61315}"/>
            </a:ext>
          </a:extLst>
        </xdr:cNvPr>
        <xdr:cNvSpPr/>
      </xdr:nvSpPr>
      <xdr:spPr>
        <a:xfrm>
          <a:off x="8991600" y="3438525"/>
          <a:ext cx="628650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" refreshedDate="45495.662050925923" backgroundQuery="1" createdVersion="7" refreshedVersion="7" minRefreshableVersion="3" recordCount="9" xr:uid="{715B0474-8654-4AFB-9D4E-B48B799C57C1}">
  <cacheSource type="external" connectionId="1"/>
  <cacheFields count="6">
    <cacheField name="BATEAUX" numFmtId="0">
      <sharedItems count="4">
        <s v="MSC GRANDIOSA"/>
        <s v="MSC WORLD EUROPA"/>
        <s v="MSC MUSICA"/>
        <s v="Nouveau bateeau"/>
      </sharedItems>
    </cacheField>
    <cacheField name="EXCURSIONS" numFmtId="0">
      <sharedItems count="9">
        <s v="CARTHAGE ET SIDI BOU SAID"/>
        <s v="FLORENCE ET SHOPPI?G"/>
        <s v="RABAT - MOSTA ET MDINA"/>
        <s v="LA SAGRADA FAMILIA"/>
        <s v="MALAGA"/>
        <s v="CADIX"/>
        <s v="LISBONNE EN TUCK TUCK"/>
        <s v="OLBIA"/>
        <s v="aaa"/>
      </sharedItems>
    </cacheField>
    <cacheField name="REFERENCES" numFmtId="0">
      <sharedItems count="9">
        <s v="TUN01"/>
        <s v="LEG28"/>
        <s v="MLT03"/>
        <s v="BCN58"/>
        <s v="MAL01"/>
        <s v="CAD07"/>
        <s v="LIS48"/>
        <s v="OLB04"/>
        <s v="zzz"/>
      </sharedItems>
    </cacheField>
    <cacheField name="TARIFS" numFmtId="0">
      <sharedItems containsSemiMixedTypes="0" containsString="0" containsNumber="1" containsInteger="1" minValue="39" maxValue="119" count="8">
        <n v="58"/>
        <n v="119"/>
        <n v="55"/>
        <n v="89"/>
        <n v="59"/>
        <n v="39"/>
        <n v="45"/>
        <n v="50"/>
      </sharedItems>
    </cacheField>
    <cacheField name="INTERNET" numFmtId="0">
      <sharedItems containsString="0" containsBlank="1" containsNumber="1" minValue="10" maxValue="159.6" count="4">
        <n v="111.86"/>
        <m/>
        <n v="159.6"/>
        <n v="10"/>
      </sharedItems>
    </cacheField>
    <cacheField name="TOTAL" numFmtId="0">
      <sharedItems containsSemiMixedTypes="0" containsString="0" containsNumber="1" minValue="39" maxValue="218.6" count="9">
        <n v="169.86"/>
        <n v="119"/>
        <n v="166.86"/>
        <n v="89"/>
        <n v="218.6"/>
        <n v="39"/>
        <n v="59"/>
        <n v="45"/>
        <n v="6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  <x v="0"/>
    <x v="0"/>
    <x v="0"/>
  </r>
  <r>
    <x v="0"/>
    <x v="1"/>
    <x v="1"/>
    <x v="1"/>
    <x v="1"/>
    <x v="1"/>
  </r>
  <r>
    <x v="1"/>
    <x v="2"/>
    <x v="2"/>
    <x v="2"/>
    <x v="0"/>
    <x v="2"/>
  </r>
  <r>
    <x v="1"/>
    <x v="3"/>
    <x v="3"/>
    <x v="3"/>
    <x v="1"/>
    <x v="3"/>
  </r>
  <r>
    <x v="2"/>
    <x v="4"/>
    <x v="4"/>
    <x v="4"/>
    <x v="2"/>
    <x v="4"/>
  </r>
  <r>
    <x v="2"/>
    <x v="5"/>
    <x v="5"/>
    <x v="5"/>
    <x v="1"/>
    <x v="5"/>
  </r>
  <r>
    <x v="2"/>
    <x v="6"/>
    <x v="6"/>
    <x v="4"/>
    <x v="1"/>
    <x v="6"/>
  </r>
  <r>
    <x v="2"/>
    <x v="7"/>
    <x v="7"/>
    <x v="6"/>
    <x v="1"/>
    <x v="7"/>
  </r>
  <r>
    <x v="3"/>
    <x v="8"/>
    <x v="8"/>
    <x v="7"/>
    <x v="3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0F4D22-0E9B-431D-8F2C-63960B5C4EAC}" name="Tableau croisé dynamique2" cacheId="0" applyNumberFormats="0" applyBorderFormats="0" applyFontFormats="0" applyPatternFormats="0" applyAlignmentFormats="0" applyWidthHeightFormats="1" dataCaption="Valeurs" missingCaption="0" updatedVersion="7" minRefreshableVersion="3" showDrill="0" useAutoFormatting="1" itemPrintTitles="1" createdVersion="7" indent="0" compact="0" compactData="0" multipleFieldFilters="0" fieldListSortAscending="1">
  <location ref="A1:F19" firstHeaderRow="1" firstDataRow="1" firstDataCol="5"/>
  <pivotFields count="6">
    <pivotField axis="axisRow" compact="0" outline="0" showAll="0" insertBlankRow="1">
      <items count="5">
        <item x="0"/>
        <item x="2"/>
        <item x="1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5"/>
        <item x="0"/>
        <item x="1"/>
        <item x="3"/>
        <item x="6"/>
        <item x="4"/>
        <item x="7"/>
        <item x="2"/>
        <item x="8"/>
      </items>
    </pivotField>
    <pivotField axis="axisRow" compact="0" outline="0" showAll="0" defaultSubtotal="0">
      <items count="9">
        <item x="3"/>
        <item x="5"/>
        <item x="1"/>
        <item x="6"/>
        <item x="4"/>
        <item x="2"/>
        <item x="7"/>
        <item x="0"/>
        <item x="8"/>
      </items>
    </pivotField>
    <pivotField axis="axisRow" compact="0" outline="0" showAll="0" defaultSubtotal="0">
      <items count="8">
        <item x="5"/>
        <item x="6"/>
        <item x="2"/>
        <item x="0"/>
        <item x="4"/>
        <item x="3"/>
        <item x="1"/>
        <item x="7"/>
      </items>
    </pivotField>
    <pivotField axis="axisRow" compact="0" outline="0" showAll="0" defaultSubtotal="0">
      <items count="4">
        <item x="0"/>
        <item x="2"/>
        <item x="1"/>
        <item x="3"/>
      </items>
    </pivotField>
    <pivotField dataField="1" compact="0" outline="0" showAll="0"/>
  </pivotFields>
  <rowFields count="5">
    <field x="0"/>
    <field x="1"/>
    <field x="2"/>
    <field x="3"/>
    <field x="4"/>
  </rowFields>
  <rowItems count="18">
    <i>
      <x/>
      <x v="1"/>
      <x v="7"/>
      <x v="3"/>
      <x/>
    </i>
    <i r="1">
      <x v="2"/>
      <x v="2"/>
      <x v="6"/>
      <x v="2"/>
    </i>
    <i t="default">
      <x/>
    </i>
    <i t="blank">
      <x/>
    </i>
    <i>
      <x v="1"/>
      <x/>
      <x v="1"/>
      <x/>
      <x v="2"/>
    </i>
    <i r="1">
      <x v="4"/>
      <x v="3"/>
      <x v="4"/>
      <x v="2"/>
    </i>
    <i r="1">
      <x v="5"/>
      <x v="4"/>
      <x v="4"/>
      <x v="1"/>
    </i>
    <i r="1">
      <x v="6"/>
      <x v="6"/>
      <x v="1"/>
      <x v="2"/>
    </i>
    <i t="default">
      <x v="1"/>
    </i>
    <i t="blank">
      <x v="1"/>
    </i>
    <i>
      <x v="2"/>
      <x v="3"/>
      <x/>
      <x v="5"/>
      <x v="2"/>
    </i>
    <i r="1">
      <x v="7"/>
      <x v="5"/>
      <x v="2"/>
      <x/>
    </i>
    <i t="default">
      <x v="2"/>
    </i>
    <i t="blank">
      <x v="2"/>
    </i>
    <i>
      <x v="3"/>
      <x v="8"/>
      <x v="8"/>
      <x v="7"/>
      <x v="3"/>
    </i>
    <i t="default">
      <x v="3"/>
    </i>
    <i t="blank">
      <x v="3"/>
    </i>
    <i t="grand">
      <x/>
    </i>
  </rowItems>
  <colItems count="1">
    <i/>
  </colItems>
  <dataFields count="1">
    <dataField name="Somme de TOTAL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EB52A3B0-E5EC-4E58-A4C8-914856450B9F}" autoFormatId="16" applyNumberFormats="0" applyBorderFormats="0" applyFontFormats="0" applyPatternFormats="0" applyAlignmentFormats="0" applyWidthHeightFormats="0">
  <queryTableRefresh nextId="7">
    <queryTableFields count="6">
      <queryTableField id="1" name="BATEAUX" tableColumnId="1"/>
      <queryTableField id="2" name="EXCURSIONS" tableColumnId="2"/>
      <queryTableField id="3" name="REFERENCES" tableColumnId="3"/>
      <queryTableField id="4" name="TARIFS" tableColumnId="4"/>
      <queryTableField id="5" name="INTERNET" tableColumnId="5"/>
      <queryTableField id="6" name="TOTAL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7FDD09-DAA0-4EF8-8136-5BC0E9B40C0C}" name="Tableau1" displayName="Tableau1" ref="A1:F10" totalsRowShown="0" headerRowDxfId="4">
  <autoFilter ref="A1:F10" xr:uid="{9F7FDD09-DAA0-4EF8-8136-5BC0E9B40C0C}"/>
  <tableColumns count="6">
    <tableColumn id="1" xr3:uid="{EA7ED039-BAAB-4CFA-93E2-89378B140493}" name="BATEAUX"/>
    <tableColumn id="2" xr3:uid="{0CB64F5A-752E-4339-BBD9-6EE858E3DE05}" name="EXCURSIONS"/>
    <tableColumn id="3" xr3:uid="{95B244C4-D8EB-4B6F-BA87-153252F00352}" name="REFERENCES" dataDxfId="3"/>
    <tableColumn id="4" xr3:uid="{FBE27E2B-8D99-44F9-8D87-2E0615A1F730}" name="TARIFS" dataDxfId="2"/>
    <tableColumn id="5" xr3:uid="{DD1DE232-89B5-4E69-9118-786369CC6338}" name="INTERNET" dataDxfId="1"/>
    <tableColumn id="6" xr3:uid="{FDA28BBC-F159-48E4-A128-7138F1A88A98}" name="TOTAL" dataDxfId="0">
      <calculatedColumnFormula>SUM(Tableau1[[#This Row],[TARIFS]]+Tableau1[[#This Row],[INTERNET]])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BAD6D0-F310-412F-9F81-D50BA71B45D3}" name="Tableau1__2" displayName="Tableau1__2" ref="A22:F36" tableType="queryTable" totalsRowCount="1">
  <autoFilter ref="A22:F35" xr:uid="{FDBAD6D0-F310-412F-9F81-D50BA71B45D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C69E1CD-703B-46C2-A9E0-13394C6CD1E9}" uniqueName="1" name="BATEAUX" totalsRowLabel="Total" queryTableFieldId="1"/>
    <tableColumn id="2" xr3:uid="{4470E424-8963-4F38-AA6C-54B238BD6BBA}" uniqueName="2" name="EXCURSIONS" queryTableFieldId="2"/>
    <tableColumn id="3" xr3:uid="{1CAB71B3-B43F-44FB-AD06-FC2D6CAC7A03}" uniqueName="3" name="REFERENCES" queryTableFieldId="3"/>
    <tableColumn id="4" xr3:uid="{74EC0F7B-C35A-4E2D-BE4E-0A40E1E70BC3}" uniqueName="4" name="TARIFS" totalsRowFunction="custom" queryTableFieldId="4">
      <totalsRowFormula>SUMIF(Tableau1__2[BATEAUX],"Sous*",Tableau1__2[TARIFS])</totalsRowFormula>
    </tableColumn>
    <tableColumn id="5" xr3:uid="{A43ADD04-CF6C-4E3E-8692-E36B0624EA33}" uniqueName="5" name="INTERNET" totalsRowFunction="custom" queryTableFieldId="5">
      <totalsRowFormula>SUMIF(Tableau1__2[BATEAUX],"Sous*",Tableau1__2[INTERNET])</totalsRowFormula>
    </tableColumn>
    <tableColumn id="6" xr3:uid="{F21679F2-5DCA-4CF9-8BD3-8088F684792E}" uniqueName="6" name="TOTAL" totalsRowFunction="custom" queryTableFieldId="6">
      <totalsRowFormula>SUMIF(Tableau1__2[BATEAUX],"Sous*",Tableau1__2[TOTAL])</totalsRow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D5DB7-B3E3-4E07-89E7-624302A0AE78}">
  <dimension ref="A1:F10"/>
  <sheetViews>
    <sheetView workbookViewId="0">
      <selection activeCell="G18" sqref="G18:G19"/>
    </sheetView>
  </sheetViews>
  <sheetFormatPr baseColWidth="10" defaultRowHeight="15" x14ac:dyDescent="0.25"/>
  <cols>
    <col min="1" max="1" width="31.28515625" customWidth="1"/>
    <col min="2" max="2" width="30.28515625" customWidth="1"/>
    <col min="3" max="3" width="35.7109375" customWidth="1"/>
    <col min="4" max="4" width="20.5703125" customWidth="1"/>
    <col min="5" max="5" width="11.7109375" customWidth="1"/>
    <col min="6" max="6" width="18.140625" customWidth="1"/>
    <col min="8" max="8" width="21" bestFit="1" customWidth="1"/>
    <col min="9" max="9" width="16.5703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8</v>
      </c>
      <c r="F1" s="1" t="s">
        <v>4</v>
      </c>
    </row>
    <row r="2" spans="1:6" x14ac:dyDescent="0.25">
      <c r="A2" t="s">
        <v>5</v>
      </c>
      <c r="B2" t="s">
        <v>6</v>
      </c>
      <c r="C2" s="1" t="s">
        <v>7</v>
      </c>
      <c r="D2" s="3">
        <v>58</v>
      </c>
      <c r="E2" s="3">
        <v>111.86</v>
      </c>
      <c r="F2" s="2">
        <f>SUM(Tableau1[[#This Row],[TARIFS]]+Tableau1[[#This Row],[INTERNET]])</f>
        <v>169.86</v>
      </c>
    </row>
    <row r="3" spans="1:6" x14ac:dyDescent="0.25">
      <c r="B3" t="s">
        <v>9</v>
      </c>
      <c r="C3" s="1" t="s">
        <v>10</v>
      </c>
      <c r="D3" s="3">
        <v>119</v>
      </c>
      <c r="E3" s="3"/>
      <c r="F3" s="2">
        <f>SUM(Tableau1[[#This Row],[TARIFS]]+Tableau1[[#This Row],[INTERNET]])</f>
        <v>119</v>
      </c>
    </row>
    <row r="4" spans="1:6" x14ac:dyDescent="0.25">
      <c r="A4" t="s">
        <v>11</v>
      </c>
      <c r="B4" t="s">
        <v>12</v>
      </c>
      <c r="C4" s="1" t="s">
        <v>13</v>
      </c>
      <c r="D4" s="3">
        <v>55</v>
      </c>
      <c r="E4" s="3">
        <v>111.86</v>
      </c>
      <c r="F4" s="2">
        <f>SUM(Tableau1[[#This Row],[TARIFS]]+Tableau1[[#This Row],[INTERNET]])</f>
        <v>166.86</v>
      </c>
    </row>
    <row r="5" spans="1:6" x14ac:dyDescent="0.25">
      <c r="B5" t="s">
        <v>14</v>
      </c>
      <c r="C5" s="1" t="s">
        <v>15</v>
      </c>
      <c r="D5" s="3">
        <v>89</v>
      </c>
      <c r="E5" s="3"/>
      <c r="F5" s="2">
        <f>SUM(Tableau1[[#This Row],[TARIFS]]+Tableau1[[#This Row],[INTERNET]])</f>
        <v>89</v>
      </c>
    </row>
    <row r="6" spans="1:6" x14ac:dyDescent="0.25">
      <c r="A6" t="s">
        <v>16</v>
      </c>
      <c r="B6" t="s">
        <v>17</v>
      </c>
      <c r="C6" s="1" t="s">
        <v>18</v>
      </c>
      <c r="D6" s="3">
        <v>59</v>
      </c>
      <c r="E6" s="3">
        <v>159.6</v>
      </c>
      <c r="F6" s="2">
        <f>SUM(Tableau1[[#This Row],[TARIFS]]+Tableau1[[#This Row],[INTERNET]])</f>
        <v>218.6</v>
      </c>
    </row>
    <row r="7" spans="1:6" x14ac:dyDescent="0.25">
      <c r="B7" t="s">
        <v>19</v>
      </c>
      <c r="C7" s="1" t="s">
        <v>20</v>
      </c>
      <c r="D7" s="3">
        <v>39</v>
      </c>
      <c r="E7" s="3"/>
      <c r="F7" s="2">
        <f>SUM(Tableau1[[#This Row],[TARIFS]]+Tableau1[[#This Row],[INTERNET]])</f>
        <v>39</v>
      </c>
    </row>
    <row r="8" spans="1:6" x14ac:dyDescent="0.25">
      <c r="B8" t="s">
        <v>21</v>
      </c>
      <c r="C8" s="1" t="s">
        <v>22</v>
      </c>
      <c r="D8" s="3">
        <v>59</v>
      </c>
      <c r="E8" s="3"/>
      <c r="F8" s="2">
        <f>SUM(Tableau1[[#This Row],[TARIFS]]+Tableau1[[#This Row],[INTERNET]])</f>
        <v>59</v>
      </c>
    </row>
    <row r="9" spans="1:6" x14ac:dyDescent="0.25">
      <c r="B9" t="s">
        <v>23</v>
      </c>
      <c r="C9" s="1" t="s">
        <v>24</v>
      </c>
      <c r="D9" s="3">
        <v>45</v>
      </c>
      <c r="E9" s="3"/>
      <c r="F9" s="2">
        <f>SUM(Tableau1[[#This Row],[TARIFS]]+Tableau1[[#This Row],[INTERNET]])</f>
        <v>45</v>
      </c>
    </row>
    <row r="10" spans="1:6" x14ac:dyDescent="0.25">
      <c r="A10" t="s">
        <v>35</v>
      </c>
      <c r="B10" t="s">
        <v>32</v>
      </c>
      <c r="C10" s="1" t="s">
        <v>33</v>
      </c>
      <c r="D10" s="3">
        <v>50</v>
      </c>
      <c r="E10" s="3">
        <v>10</v>
      </c>
      <c r="F10" s="2">
        <f>SUM(Tableau1[[#This Row],[TARIFS]]+Tableau1[[#This Row],[INTERNET]])</f>
        <v>60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216A2-ED8C-463B-A27F-AD69626855C4}">
  <dimension ref="A1:F36"/>
  <sheetViews>
    <sheetView tabSelected="1" topLeftCell="A7" workbookViewId="0">
      <selection activeCell="H37" sqref="H37"/>
    </sheetView>
  </sheetViews>
  <sheetFormatPr baseColWidth="10" defaultRowHeight="15" x14ac:dyDescent="0.25"/>
  <cols>
    <col min="1" max="1" width="29.7109375" bestFit="1" customWidth="1"/>
    <col min="2" max="2" width="25.85546875" bestFit="1" customWidth="1"/>
    <col min="3" max="3" width="14.140625" bestFit="1" customWidth="1"/>
    <col min="4" max="4" width="9.28515625" bestFit="1" customWidth="1"/>
    <col min="5" max="5" width="11.85546875" bestFit="1" customWidth="1"/>
    <col min="6" max="6" width="8.85546875" bestFit="1" customWidth="1"/>
  </cols>
  <sheetData>
    <row r="1" spans="1:6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8</v>
      </c>
      <c r="F1" t="s">
        <v>26</v>
      </c>
    </row>
    <row r="2" spans="1:6" x14ac:dyDescent="0.25">
      <c r="A2" t="s">
        <v>5</v>
      </c>
      <c r="B2" t="s">
        <v>6</v>
      </c>
      <c r="C2" t="s">
        <v>7</v>
      </c>
      <c r="D2">
        <v>58</v>
      </c>
      <c r="E2">
        <v>111.86</v>
      </c>
      <c r="F2">
        <v>169.86</v>
      </c>
    </row>
    <row r="3" spans="1:6" x14ac:dyDescent="0.25">
      <c r="A3" t="s">
        <v>5</v>
      </c>
      <c r="B3" t="s">
        <v>9</v>
      </c>
      <c r="C3" t="s">
        <v>10</v>
      </c>
      <c r="D3">
        <v>119</v>
      </c>
      <c r="E3" t="s">
        <v>27</v>
      </c>
      <c r="F3">
        <v>119</v>
      </c>
    </row>
    <row r="4" spans="1:6" x14ac:dyDescent="0.25">
      <c r="A4" t="s">
        <v>28</v>
      </c>
      <c r="F4">
        <v>288.86</v>
      </c>
    </row>
    <row r="6" spans="1:6" x14ac:dyDescent="0.25">
      <c r="A6" t="s">
        <v>16</v>
      </c>
      <c r="B6" t="s">
        <v>19</v>
      </c>
      <c r="C6" t="s">
        <v>20</v>
      </c>
      <c r="D6">
        <v>39</v>
      </c>
      <c r="E6" t="s">
        <v>27</v>
      </c>
      <c r="F6">
        <v>39</v>
      </c>
    </row>
    <row r="7" spans="1:6" x14ac:dyDescent="0.25">
      <c r="A7" t="s">
        <v>16</v>
      </c>
      <c r="B7" t="s">
        <v>21</v>
      </c>
      <c r="C7" t="s">
        <v>22</v>
      </c>
      <c r="D7">
        <v>59</v>
      </c>
      <c r="E7" t="s">
        <v>27</v>
      </c>
      <c r="F7">
        <v>59</v>
      </c>
    </row>
    <row r="8" spans="1:6" x14ac:dyDescent="0.25">
      <c r="A8" t="s">
        <v>16</v>
      </c>
      <c r="B8" t="s">
        <v>17</v>
      </c>
      <c r="C8" t="s">
        <v>18</v>
      </c>
      <c r="D8">
        <v>59</v>
      </c>
      <c r="E8">
        <v>159.6</v>
      </c>
      <c r="F8">
        <v>218.6</v>
      </c>
    </row>
    <row r="9" spans="1:6" x14ac:dyDescent="0.25">
      <c r="A9" t="s">
        <v>16</v>
      </c>
      <c r="B9" t="s">
        <v>23</v>
      </c>
      <c r="C9" t="s">
        <v>24</v>
      </c>
      <c r="D9">
        <v>45</v>
      </c>
      <c r="E9" t="s">
        <v>27</v>
      </c>
      <c r="F9">
        <v>45</v>
      </c>
    </row>
    <row r="10" spans="1:6" x14ac:dyDescent="0.25">
      <c r="A10" t="s">
        <v>29</v>
      </c>
      <c r="F10">
        <v>361.6</v>
      </c>
    </row>
    <row r="12" spans="1:6" x14ac:dyDescent="0.25">
      <c r="A12" t="s">
        <v>11</v>
      </c>
      <c r="B12" t="s">
        <v>14</v>
      </c>
      <c r="C12" t="s">
        <v>15</v>
      </c>
      <c r="D12">
        <v>89</v>
      </c>
      <c r="E12" t="s">
        <v>27</v>
      </c>
      <c r="F12">
        <v>89</v>
      </c>
    </row>
    <row r="13" spans="1:6" x14ac:dyDescent="0.25">
      <c r="A13" t="s">
        <v>11</v>
      </c>
      <c r="B13" t="s">
        <v>12</v>
      </c>
      <c r="C13" t="s">
        <v>13</v>
      </c>
      <c r="D13">
        <v>55</v>
      </c>
      <c r="E13">
        <v>111.86</v>
      </c>
      <c r="F13">
        <v>166.86</v>
      </c>
    </row>
    <row r="14" spans="1:6" x14ac:dyDescent="0.25">
      <c r="A14" t="s">
        <v>30</v>
      </c>
      <c r="F14">
        <v>255.86</v>
      </c>
    </row>
    <row r="16" spans="1:6" x14ac:dyDescent="0.25">
      <c r="A16" t="s">
        <v>31</v>
      </c>
      <c r="B16" t="s">
        <v>32</v>
      </c>
      <c r="C16" t="s">
        <v>33</v>
      </c>
      <c r="D16">
        <v>50</v>
      </c>
      <c r="E16">
        <v>10</v>
      </c>
      <c r="F16">
        <v>60</v>
      </c>
    </row>
    <row r="17" spans="1:6" x14ac:dyDescent="0.25">
      <c r="A17" t="s">
        <v>34</v>
      </c>
      <c r="F17">
        <v>60</v>
      </c>
    </row>
    <row r="19" spans="1:6" x14ac:dyDescent="0.25">
      <c r="A19" t="s">
        <v>25</v>
      </c>
      <c r="F19">
        <v>966.32</v>
      </c>
    </row>
    <row r="22" spans="1:6" x14ac:dyDescent="0.25">
      <c r="A22" t="s">
        <v>0</v>
      </c>
      <c r="B22" t="s">
        <v>1</v>
      </c>
      <c r="C22" t="s">
        <v>2</v>
      </c>
      <c r="D22" t="s">
        <v>3</v>
      </c>
      <c r="E22" t="s">
        <v>8</v>
      </c>
      <c r="F22" t="s">
        <v>4</v>
      </c>
    </row>
    <row r="23" spans="1:6" x14ac:dyDescent="0.25">
      <c r="A23" t="s">
        <v>5</v>
      </c>
      <c r="B23" t="s">
        <v>6</v>
      </c>
      <c r="C23" t="s">
        <v>7</v>
      </c>
      <c r="D23">
        <v>58</v>
      </c>
      <c r="E23">
        <v>111.86</v>
      </c>
      <c r="F23">
        <v>169.86</v>
      </c>
    </row>
    <row r="24" spans="1:6" x14ac:dyDescent="0.25">
      <c r="A24" t="s">
        <v>5</v>
      </c>
      <c r="B24" t="s">
        <v>9</v>
      </c>
      <c r="C24" t="s">
        <v>10</v>
      </c>
      <c r="D24">
        <v>119</v>
      </c>
      <c r="F24">
        <v>119</v>
      </c>
    </row>
    <row r="25" spans="1:6" x14ac:dyDescent="0.25">
      <c r="A25" t="s">
        <v>36</v>
      </c>
      <c r="B25" t="s">
        <v>37</v>
      </c>
      <c r="C25" t="s">
        <v>37</v>
      </c>
      <c r="D25">
        <v>177</v>
      </c>
      <c r="E25">
        <v>111.86</v>
      </c>
      <c r="F25">
        <v>288.86</v>
      </c>
    </row>
    <row r="26" spans="1:6" x14ac:dyDescent="0.25">
      <c r="A26" t="s">
        <v>11</v>
      </c>
      <c r="B26" t="s">
        <v>12</v>
      </c>
      <c r="C26" t="s">
        <v>13</v>
      </c>
      <c r="D26">
        <v>55</v>
      </c>
      <c r="E26">
        <v>111.86</v>
      </c>
      <c r="F26">
        <v>166.86</v>
      </c>
    </row>
    <row r="27" spans="1:6" x14ac:dyDescent="0.25">
      <c r="A27" t="s">
        <v>11</v>
      </c>
      <c r="B27" t="s">
        <v>14</v>
      </c>
      <c r="C27" t="s">
        <v>15</v>
      </c>
      <c r="D27">
        <v>89</v>
      </c>
      <c r="F27">
        <v>89</v>
      </c>
    </row>
    <row r="28" spans="1:6" x14ac:dyDescent="0.25">
      <c r="A28" t="s">
        <v>38</v>
      </c>
      <c r="B28" t="s">
        <v>37</v>
      </c>
      <c r="C28" t="s">
        <v>37</v>
      </c>
      <c r="D28">
        <v>144</v>
      </c>
      <c r="E28">
        <v>111.86</v>
      </c>
      <c r="F28">
        <v>255.86</v>
      </c>
    </row>
    <row r="29" spans="1:6" x14ac:dyDescent="0.25">
      <c r="A29" t="s">
        <v>16</v>
      </c>
      <c r="B29" t="s">
        <v>17</v>
      </c>
      <c r="C29" t="s">
        <v>18</v>
      </c>
      <c r="D29">
        <v>59</v>
      </c>
      <c r="E29">
        <v>159.6</v>
      </c>
      <c r="F29">
        <v>218.6</v>
      </c>
    </row>
    <row r="30" spans="1:6" x14ac:dyDescent="0.25">
      <c r="A30" t="s">
        <v>16</v>
      </c>
      <c r="B30" t="s">
        <v>19</v>
      </c>
      <c r="C30" t="s">
        <v>20</v>
      </c>
      <c r="D30">
        <v>39</v>
      </c>
      <c r="F30">
        <v>39</v>
      </c>
    </row>
    <row r="31" spans="1:6" x14ac:dyDescent="0.25">
      <c r="A31" t="s">
        <v>16</v>
      </c>
      <c r="B31" t="s">
        <v>21</v>
      </c>
      <c r="C31" t="s">
        <v>22</v>
      </c>
      <c r="D31">
        <v>59</v>
      </c>
      <c r="F31">
        <v>59</v>
      </c>
    </row>
    <row r="32" spans="1:6" x14ac:dyDescent="0.25">
      <c r="A32" t="s">
        <v>16</v>
      </c>
      <c r="B32" t="s">
        <v>23</v>
      </c>
      <c r="C32" t="s">
        <v>24</v>
      </c>
      <c r="D32">
        <v>45</v>
      </c>
      <c r="F32">
        <v>45</v>
      </c>
    </row>
    <row r="33" spans="1:6" x14ac:dyDescent="0.25">
      <c r="A33" t="s">
        <v>39</v>
      </c>
      <c r="B33" t="s">
        <v>37</v>
      </c>
      <c r="C33" t="s">
        <v>37</v>
      </c>
      <c r="D33">
        <v>202</v>
      </c>
      <c r="E33">
        <v>159.6</v>
      </c>
      <c r="F33">
        <v>361.6</v>
      </c>
    </row>
    <row r="34" spans="1:6" x14ac:dyDescent="0.25">
      <c r="A34" t="s">
        <v>35</v>
      </c>
      <c r="B34" t="s">
        <v>32</v>
      </c>
      <c r="C34" t="s">
        <v>33</v>
      </c>
      <c r="D34">
        <v>50</v>
      </c>
      <c r="E34">
        <v>10</v>
      </c>
      <c r="F34">
        <v>60</v>
      </c>
    </row>
    <row r="35" spans="1:6" x14ac:dyDescent="0.25">
      <c r="A35" t="s">
        <v>40</v>
      </c>
      <c r="B35" t="s">
        <v>37</v>
      </c>
      <c r="C35" t="s">
        <v>37</v>
      </c>
      <c r="D35">
        <v>50</v>
      </c>
      <c r="E35">
        <v>10</v>
      </c>
      <c r="F35">
        <v>60</v>
      </c>
    </row>
    <row r="36" spans="1:6" x14ac:dyDescent="0.25">
      <c r="A36" t="s">
        <v>41</v>
      </c>
      <c r="D36">
        <f>SUMIF(Tableau1__2[BATEAUX],"Sous*",Tableau1__2[TARIFS])</f>
        <v>573</v>
      </c>
      <c r="E36">
        <f>SUMIF(Tableau1__2[BATEAUX],"Sous*",Tableau1__2[INTERNET])</f>
        <v>393.32</v>
      </c>
      <c r="F36">
        <f>SUMIF(Tableau1__2[BATEAUX],"Sous*",Tableau1__2[TOTAL])</f>
        <v>966.32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1D15C8-0C14-4E1D-9815-90A4A11EE9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Entrée des données</vt:lpstr>
      <vt:lpstr>STATISTIQUES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JB_</cp:lastModifiedBy>
  <dcterms:created xsi:type="dcterms:W3CDTF">2024-07-22T12:08:44Z</dcterms:created>
  <dcterms:modified xsi:type="dcterms:W3CDTF">2024-07-22T17:38:33Z</dcterms:modified>
</cp:coreProperties>
</file>