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0" documentId="8_{CB565E2F-DF80-47FD-8750-D7D990C36D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" l="1"/>
  <c r="D7" i="1"/>
  <c r="D6" i="1"/>
  <c r="D5" i="1"/>
  <c r="D3" i="1"/>
  <c r="D2" i="1"/>
  <c r="A1599" i="1" l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64C0ED1-3D80-4EA8-9B70-7A2A37542368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<sst xmlns="http://schemas.openxmlformats.org/spreadsheetml/2006/main" count="458" uniqueCount="456">
  <si>
    <t>NB JOURS</t>
  </si>
  <si>
    <t>ID</t>
  </si>
  <si>
    <t>R00062</t>
  </si>
  <si>
    <t>G00044</t>
  </si>
  <si>
    <t>G00040</t>
  </si>
  <si>
    <t>G000164</t>
  </si>
  <si>
    <t>G00014</t>
  </si>
  <si>
    <t>G000114</t>
  </si>
  <si>
    <t>G000077</t>
  </si>
  <si>
    <t>G000076</t>
  </si>
  <si>
    <t>G000075</t>
  </si>
  <si>
    <t>G000071</t>
  </si>
  <si>
    <t>9807</t>
  </si>
  <si>
    <t>9723</t>
  </si>
  <si>
    <t>9397</t>
  </si>
  <si>
    <t>9212</t>
  </si>
  <si>
    <t>9090</t>
  </si>
  <si>
    <t>8550</t>
  </si>
  <si>
    <t>8535</t>
  </si>
  <si>
    <t>8307</t>
  </si>
  <si>
    <t>8273</t>
  </si>
  <si>
    <t>8176</t>
  </si>
  <si>
    <t>8166</t>
  </si>
  <si>
    <t>8044</t>
  </si>
  <si>
    <t>7823</t>
  </si>
  <si>
    <t>7377</t>
  </si>
  <si>
    <t>7321</t>
  </si>
  <si>
    <t>7095</t>
  </si>
  <si>
    <t>6349</t>
  </si>
  <si>
    <t>58455</t>
  </si>
  <si>
    <t>58422</t>
  </si>
  <si>
    <t>58351</t>
  </si>
  <si>
    <t>58255</t>
  </si>
  <si>
    <t>58250</t>
  </si>
  <si>
    <t>58223</t>
  </si>
  <si>
    <t>58200</t>
  </si>
  <si>
    <t>58133</t>
  </si>
  <si>
    <t>58131</t>
  </si>
  <si>
    <t>58130</t>
  </si>
  <si>
    <t>58103</t>
  </si>
  <si>
    <t>58094</t>
  </si>
  <si>
    <t>58073</t>
  </si>
  <si>
    <t>4869</t>
  </si>
  <si>
    <t>4822</t>
  </si>
  <si>
    <t>4602</t>
  </si>
  <si>
    <t>3927</t>
  </si>
  <si>
    <t>2425</t>
  </si>
  <si>
    <t>2270</t>
  </si>
  <si>
    <t>19825</t>
  </si>
  <si>
    <t>19818</t>
  </si>
  <si>
    <t>19796</t>
  </si>
  <si>
    <t>19783</t>
  </si>
  <si>
    <t>19745</t>
  </si>
  <si>
    <t>19731</t>
  </si>
  <si>
    <t>19728</t>
  </si>
  <si>
    <t>19721</t>
  </si>
  <si>
    <t>19690</t>
  </si>
  <si>
    <t>19687</t>
  </si>
  <si>
    <t>19684</t>
  </si>
  <si>
    <t>19645</t>
  </si>
  <si>
    <t>19473</t>
  </si>
  <si>
    <t>19452</t>
  </si>
  <si>
    <t>19431</t>
  </si>
  <si>
    <t>19427</t>
  </si>
  <si>
    <t>19410</t>
  </si>
  <si>
    <t>19364</t>
  </si>
  <si>
    <t>19347</t>
  </si>
  <si>
    <t>19268</t>
  </si>
  <si>
    <t>19203</t>
  </si>
  <si>
    <t>19191</t>
  </si>
  <si>
    <t>19107</t>
  </si>
  <si>
    <t>18801</t>
  </si>
  <si>
    <t>18777</t>
  </si>
  <si>
    <t>18763</t>
  </si>
  <si>
    <t>18735</t>
  </si>
  <si>
    <t>18671</t>
  </si>
  <si>
    <t>18641</t>
  </si>
  <si>
    <t>18620</t>
  </si>
  <si>
    <t>18618</t>
  </si>
  <si>
    <t>18588</t>
  </si>
  <si>
    <t>18558</t>
  </si>
  <si>
    <t>18442</t>
  </si>
  <si>
    <t>18439</t>
  </si>
  <si>
    <t>18423</t>
  </si>
  <si>
    <t>18363</t>
  </si>
  <si>
    <t>18221</t>
  </si>
  <si>
    <t>18219</t>
  </si>
  <si>
    <t>18056</t>
  </si>
  <si>
    <t>18045</t>
  </si>
  <si>
    <t>18041</t>
  </si>
  <si>
    <t>17969</t>
  </si>
  <si>
    <t>17947</t>
  </si>
  <si>
    <t>17918</t>
  </si>
  <si>
    <t>17903</t>
  </si>
  <si>
    <t>17901</t>
  </si>
  <si>
    <t>17877</t>
  </si>
  <si>
    <t>17864</t>
  </si>
  <si>
    <t>17828</t>
  </si>
  <si>
    <t>17715</t>
  </si>
  <si>
    <t>17672</t>
  </si>
  <si>
    <t>17553</t>
  </si>
  <si>
    <t>17452</t>
  </si>
  <si>
    <t>17409</t>
  </si>
  <si>
    <t>17240</t>
  </si>
  <si>
    <t>17157</t>
  </si>
  <si>
    <t>17146</t>
  </si>
  <si>
    <t>17067</t>
  </si>
  <si>
    <t>17007</t>
  </si>
  <si>
    <t>16921</t>
  </si>
  <si>
    <t>16796</t>
  </si>
  <si>
    <t>16763</t>
  </si>
  <si>
    <t>16557</t>
  </si>
  <si>
    <t>16517</t>
  </si>
  <si>
    <t>16485</t>
  </si>
  <si>
    <t>16447</t>
  </si>
  <si>
    <t>16440</t>
  </si>
  <si>
    <t>16187</t>
  </si>
  <si>
    <t>16175</t>
  </si>
  <si>
    <t>16142</t>
  </si>
  <si>
    <t>16054</t>
  </si>
  <si>
    <t>15967</t>
  </si>
  <si>
    <t>15955</t>
  </si>
  <si>
    <t>15914</t>
  </si>
  <si>
    <t>15878</t>
  </si>
  <si>
    <t>15813</t>
  </si>
  <si>
    <t>15771</t>
  </si>
  <si>
    <t>15728</t>
  </si>
  <si>
    <t>15699</t>
  </si>
  <si>
    <t>15688</t>
  </si>
  <si>
    <t>15629</t>
  </si>
  <si>
    <t>15378</t>
  </si>
  <si>
    <t>15349</t>
  </si>
  <si>
    <t>15327</t>
  </si>
  <si>
    <t>15322</t>
  </si>
  <si>
    <t>15320</t>
  </si>
  <si>
    <t>15243</t>
  </si>
  <si>
    <t>15206</t>
  </si>
  <si>
    <t>15190</t>
  </si>
  <si>
    <t>15160</t>
  </si>
  <si>
    <t>15082</t>
  </si>
  <si>
    <t>14597</t>
  </si>
  <si>
    <t>14530</t>
  </si>
  <si>
    <t>14469</t>
  </si>
  <si>
    <t>14447</t>
  </si>
  <si>
    <t>14434</t>
  </si>
  <si>
    <t>14362</t>
  </si>
  <si>
    <t>14244</t>
  </si>
  <si>
    <t>14067</t>
  </si>
  <si>
    <t>13797</t>
  </si>
  <si>
    <t>13129</t>
  </si>
  <si>
    <t>13090</t>
  </si>
  <si>
    <t>13037</t>
  </si>
  <si>
    <t>12709</t>
  </si>
  <si>
    <t>12639</t>
  </si>
  <si>
    <t>12474</t>
  </si>
  <si>
    <t>12416</t>
  </si>
  <si>
    <t>12350</t>
  </si>
  <si>
    <t>12348</t>
  </si>
  <si>
    <t>12056</t>
  </si>
  <si>
    <t>12016</t>
  </si>
  <si>
    <t>12012</t>
  </si>
  <si>
    <t>11503</t>
  </si>
  <si>
    <t>11326</t>
  </si>
  <si>
    <t>11318</t>
  </si>
  <si>
    <t>11172</t>
  </si>
  <si>
    <t>10819</t>
  </si>
  <si>
    <t>10732</t>
  </si>
  <si>
    <t>10225</t>
  </si>
  <si>
    <t>10007497</t>
  </si>
  <si>
    <t>10007462</t>
  </si>
  <si>
    <t>10007461</t>
  </si>
  <si>
    <t>10007459</t>
  </si>
  <si>
    <t>10007442</t>
  </si>
  <si>
    <t>10007405</t>
  </si>
  <si>
    <t>10007391</t>
  </si>
  <si>
    <t>10007390</t>
  </si>
  <si>
    <t>10007387</t>
  </si>
  <si>
    <t>10007382</t>
  </si>
  <si>
    <t>10007381</t>
  </si>
  <si>
    <t>10007380</t>
  </si>
  <si>
    <t>10007329</t>
  </si>
  <si>
    <t>10007321</t>
  </si>
  <si>
    <t>10007314</t>
  </si>
  <si>
    <t>10007289</t>
  </si>
  <si>
    <t>10007288</t>
  </si>
  <si>
    <t>10007286</t>
  </si>
  <si>
    <t>10007269</t>
  </si>
  <si>
    <t>10007263</t>
  </si>
  <si>
    <t>10007256</t>
  </si>
  <si>
    <t>10007237</t>
  </si>
  <si>
    <t>10007229</t>
  </si>
  <si>
    <t>10007227</t>
  </si>
  <si>
    <t>10007208</t>
  </si>
  <si>
    <t>10007203</t>
  </si>
  <si>
    <t>10007201</t>
  </si>
  <si>
    <t>10007200</t>
  </si>
  <si>
    <t>10007199</t>
  </si>
  <si>
    <t>10007198</t>
  </si>
  <si>
    <t>10007197</t>
  </si>
  <si>
    <t>10007195</t>
  </si>
  <si>
    <t>10007194</t>
  </si>
  <si>
    <t>10007192</t>
  </si>
  <si>
    <t>10007159</t>
  </si>
  <si>
    <t>10007143</t>
  </si>
  <si>
    <t>10007140</t>
  </si>
  <si>
    <t>10007115</t>
  </si>
  <si>
    <t>10007106</t>
  </si>
  <si>
    <t>10007104</t>
  </si>
  <si>
    <t>10007099</t>
  </si>
  <si>
    <t>10007097</t>
  </si>
  <si>
    <t>10007092</t>
  </si>
  <si>
    <t>10007082</t>
  </si>
  <si>
    <t>10007078</t>
  </si>
  <si>
    <t>10007071</t>
  </si>
  <si>
    <t>10007070</t>
  </si>
  <si>
    <t>10007069</t>
  </si>
  <si>
    <t>10007065</t>
  </si>
  <si>
    <t>10007061</t>
  </si>
  <si>
    <t>10007021</t>
  </si>
  <si>
    <t>10007010</t>
  </si>
  <si>
    <t>10006988</t>
  </si>
  <si>
    <t>10006981</t>
  </si>
  <si>
    <t>10006980</t>
  </si>
  <si>
    <t>10006979</t>
  </si>
  <si>
    <t>10006978</t>
  </si>
  <si>
    <t>10006975</t>
  </si>
  <si>
    <t>10006974</t>
  </si>
  <si>
    <t>10006964</t>
  </si>
  <si>
    <t>10006957</t>
  </si>
  <si>
    <t>10006945</t>
  </si>
  <si>
    <t>10006944</t>
  </si>
  <si>
    <t>10006941</t>
  </si>
  <si>
    <t>10006939</t>
  </si>
  <si>
    <t>10006937</t>
  </si>
  <si>
    <t>10006918</t>
  </si>
  <si>
    <t>10006912</t>
  </si>
  <si>
    <t>10006910</t>
  </si>
  <si>
    <t>10006906</t>
  </si>
  <si>
    <t>10006905</t>
  </si>
  <si>
    <t>10006873</t>
  </si>
  <si>
    <t>10006871</t>
  </si>
  <si>
    <t>10006861</t>
  </si>
  <si>
    <t>10006853</t>
  </si>
  <si>
    <t>10006794</t>
  </si>
  <si>
    <t>10006773</t>
  </si>
  <si>
    <t>10006772</t>
  </si>
  <si>
    <t>10006765</t>
  </si>
  <si>
    <t>10006753</t>
  </si>
  <si>
    <t>10006751</t>
  </si>
  <si>
    <t>10006750</t>
  </si>
  <si>
    <t>10006749</t>
  </si>
  <si>
    <t>10006734</t>
  </si>
  <si>
    <t>10006733</t>
  </si>
  <si>
    <t>10006729</t>
  </si>
  <si>
    <t>10006727</t>
  </si>
  <si>
    <t>10006703</t>
  </si>
  <si>
    <t>10006697</t>
  </si>
  <si>
    <t>10006688</t>
  </si>
  <si>
    <t>10006684</t>
  </si>
  <si>
    <t>10006681</t>
  </si>
  <si>
    <t>10006680</t>
  </si>
  <si>
    <t>10006665</t>
  </si>
  <si>
    <t>10006659</t>
  </si>
  <si>
    <t>10006651</t>
  </si>
  <si>
    <t>10006629</t>
  </si>
  <si>
    <t>10006620</t>
  </si>
  <si>
    <t>10006613</t>
  </si>
  <si>
    <t>10006600</t>
  </si>
  <si>
    <t>10006575</t>
  </si>
  <si>
    <t>10006566</t>
  </si>
  <si>
    <t>10006556</t>
  </si>
  <si>
    <t>10006554</t>
  </si>
  <si>
    <t>10006552</t>
  </si>
  <si>
    <t>10006550</t>
  </si>
  <si>
    <t>10006532</t>
  </si>
  <si>
    <t>10006524</t>
  </si>
  <si>
    <t>10006523</t>
  </si>
  <si>
    <t>10006500</t>
  </si>
  <si>
    <t>10006498</t>
  </si>
  <si>
    <t>10006492</t>
  </si>
  <si>
    <t>10006489</t>
  </si>
  <si>
    <t>10006470</t>
  </si>
  <si>
    <t>10006450</t>
  </si>
  <si>
    <t>10006441</t>
  </si>
  <si>
    <t>10006438</t>
  </si>
  <si>
    <t>10006435</t>
  </si>
  <si>
    <t>10006416</t>
  </si>
  <si>
    <t>10006413</t>
  </si>
  <si>
    <t>10006402</t>
  </si>
  <si>
    <t>10006399</t>
  </si>
  <si>
    <t>10006398</t>
  </si>
  <si>
    <t>10006393</t>
  </si>
  <si>
    <t>10006392</t>
  </si>
  <si>
    <t>10006391</t>
  </si>
  <si>
    <t>10006387</t>
  </si>
  <si>
    <t>10006385</t>
  </si>
  <si>
    <t>10006383</t>
  </si>
  <si>
    <t>10006380</t>
  </si>
  <si>
    <t>10006365</t>
  </si>
  <si>
    <t>10006361</t>
  </si>
  <si>
    <t>10006360</t>
  </si>
  <si>
    <t>10006354</t>
  </si>
  <si>
    <t>10006349</t>
  </si>
  <si>
    <t>10006338</t>
  </si>
  <si>
    <t>10006324</t>
  </si>
  <si>
    <t>10006323</t>
  </si>
  <si>
    <t>10006321</t>
  </si>
  <si>
    <t>10006303</t>
  </si>
  <si>
    <t>10006296</t>
  </si>
  <si>
    <t>10006265</t>
  </si>
  <si>
    <t>10006262</t>
  </si>
  <si>
    <t>10006198</t>
  </si>
  <si>
    <t>10006187</t>
  </si>
  <si>
    <t>10006175</t>
  </si>
  <si>
    <t>10006164</t>
  </si>
  <si>
    <t>10006163</t>
  </si>
  <si>
    <t>10006153</t>
  </si>
  <si>
    <t>10006147</t>
  </si>
  <si>
    <t>10006145</t>
  </si>
  <si>
    <t>10006143</t>
  </si>
  <si>
    <t>10006142</t>
  </si>
  <si>
    <t>10006137</t>
  </si>
  <si>
    <t>10006127</t>
  </si>
  <si>
    <t>10006126</t>
  </si>
  <si>
    <t>10006121</t>
  </si>
  <si>
    <t>10006120</t>
  </si>
  <si>
    <t>10006118</t>
  </si>
  <si>
    <t>10006117</t>
  </si>
  <si>
    <t>10006116</t>
  </si>
  <si>
    <t>10006115</t>
  </si>
  <si>
    <t>10006114</t>
  </si>
  <si>
    <t>10006111</t>
  </si>
  <si>
    <t>10006109</t>
  </si>
  <si>
    <t>10006108</t>
  </si>
  <si>
    <t>10006107</t>
  </si>
  <si>
    <t>10006105</t>
  </si>
  <si>
    <t>10006104</t>
  </si>
  <si>
    <t>10006102</t>
  </si>
  <si>
    <t>10006101</t>
  </si>
  <si>
    <t>10006100</t>
  </si>
  <si>
    <t>10006099</t>
  </si>
  <si>
    <t>10006097</t>
  </si>
  <si>
    <t>10006094</t>
  </si>
  <si>
    <t>10006092</t>
  </si>
  <si>
    <t>10006090</t>
  </si>
  <si>
    <t>10006089</t>
  </si>
  <si>
    <t>10006088</t>
  </si>
  <si>
    <t>10006084</t>
  </si>
  <si>
    <t>10006083</t>
  </si>
  <si>
    <t>10006079</t>
  </si>
  <si>
    <t>10006077</t>
  </si>
  <si>
    <t>10006076</t>
  </si>
  <si>
    <t>10006074</t>
  </si>
  <si>
    <t>10006069</t>
  </si>
  <si>
    <t>10006067</t>
  </si>
  <si>
    <t>10006066</t>
  </si>
  <si>
    <t>10006063</t>
  </si>
  <si>
    <t>10006060</t>
  </si>
  <si>
    <t>10006058</t>
  </si>
  <si>
    <t>10006056</t>
  </si>
  <si>
    <t>10006055</t>
  </si>
  <si>
    <t>10006054</t>
  </si>
  <si>
    <t>10006053</t>
  </si>
  <si>
    <t>10006051</t>
  </si>
  <si>
    <t>10006046</t>
  </si>
  <si>
    <t>10006044</t>
  </si>
  <si>
    <t>10006043</t>
  </si>
  <si>
    <t>10006039</t>
  </si>
  <si>
    <t>10006038</t>
  </si>
  <si>
    <t>10006037</t>
  </si>
  <si>
    <t>10006034</t>
  </si>
  <si>
    <t>10006030</t>
  </si>
  <si>
    <t>10006025</t>
  </si>
  <si>
    <t>10006024</t>
  </si>
  <si>
    <t>10006023</t>
  </si>
  <si>
    <t>10006022</t>
  </si>
  <si>
    <t>10006021</t>
  </si>
  <si>
    <t>10006018</t>
  </si>
  <si>
    <t>10006017</t>
  </si>
  <si>
    <t>10006016</t>
  </si>
  <si>
    <t>10006015</t>
  </si>
  <si>
    <t>10006012</t>
  </si>
  <si>
    <t>10006011</t>
  </si>
  <si>
    <t>10006009</t>
  </si>
  <si>
    <t>10006006</t>
  </si>
  <si>
    <t>10006004</t>
  </si>
  <si>
    <t>10006002</t>
  </si>
  <si>
    <t>10005998</t>
  </si>
  <si>
    <t>10005986</t>
  </si>
  <si>
    <t>10005985</t>
  </si>
  <si>
    <t>10005984</t>
  </si>
  <si>
    <t>10005983</t>
  </si>
  <si>
    <t>10005982</t>
  </si>
  <si>
    <t>10005980</t>
  </si>
  <si>
    <t>10005976</t>
  </si>
  <si>
    <t>10005974</t>
  </si>
  <si>
    <t>10005968</t>
  </si>
  <si>
    <t>10005967</t>
  </si>
  <si>
    <t>10005966</t>
  </si>
  <si>
    <t>10005962</t>
  </si>
  <si>
    <t>10005961</t>
  </si>
  <si>
    <t>10005958</t>
  </si>
  <si>
    <t>10005957</t>
  </si>
  <si>
    <t>10005956</t>
  </si>
  <si>
    <t>10005955</t>
  </si>
  <si>
    <t>10005954</t>
  </si>
  <si>
    <t>10005942</t>
  </si>
  <si>
    <t>10005940</t>
  </si>
  <si>
    <t>10005936</t>
  </si>
  <si>
    <t>10005933</t>
  </si>
  <si>
    <t>10005931</t>
  </si>
  <si>
    <t>10005930</t>
  </si>
  <si>
    <t>10005929</t>
  </si>
  <si>
    <t>10005928</t>
  </si>
  <si>
    <t>10005926</t>
  </si>
  <si>
    <t>10005920</t>
  </si>
  <si>
    <t>10005900</t>
  </si>
  <si>
    <t>10005894</t>
  </si>
  <si>
    <t>10005866</t>
  </si>
  <si>
    <t>10005865</t>
  </si>
  <si>
    <t>10005860</t>
  </si>
  <si>
    <t>10005833</t>
  </si>
  <si>
    <t>10005795</t>
  </si>
  <si>
    <t>1000532</t>
  </si>
  <si>
    <t>1000527</t>
  </si>
  <si>
    <t>1000524</t>
  </si>
  <si>
    <t>1000518</t>
  </si>
  <si>
    <t>1000496</t>
  </si>
  <si>
    <t>1000478</t>
  </si>
  <si>
    <t>1000454</t>
  </si>
  <si>
    <t>1000407</t>
  </si>
  <si>
    <t>1000402</t>
  </si>
  <si>
    <t>1000376</t>
  </si>
  <si>
    <t>1000359</t>
  </si>
  <si>
    <t>1000358</t>
  </si>
  <si>
    <t>1000352</t>
  </si>
  <si>
    <t>1000348</t>
  </si>
  <si>
    <t>1000335</t>
  </si>
  <si>
    <t>1000315</t>
  </si>
  <si>
    <t>1000274</t>
  </si>
  <si>
    <t>1000262</t>
  </si>
  <si>
    <t>1000219</t>
  </si>
  <si>
    <t>1000218</t>
  </si>
  <si>
    <t>1000216</t>
  </si>
  <si>
    <t>1000184</t>
  </si>
  <si>
    <t>1000177</t>
  </si>
  <si>
    <t>1000161</t>
  </si>
  <si>
    <t>1000154</t>
  </si>
  <si>
    <t>1000145</t>
  </si>
  <si>
    <t>1000141</t>
  </si>
  <si>
    <t>1000136</t>
  </si>
  <si>
    <t>1000132</t>
  </si>
  <si>
    <t>1000117</t>
  </si>
  <si>
    <t>Étiquettes de lignes</t>
  </si>
  <si>
    <t>Total général</t>
  </si>
  <si>
    <t>Somme de NB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</si>
</sst>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1" fontId="1" fillId="2" borderId="0" xfId="0" applyNumberFormat="1" applyFont="1" applyFill="1"/>
    <xf numFmtId="11" fontId="0" fillId="3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">
    <dxf>
      <alignment horizontal="center" vertical="bottom" textRotation="0" wrapText="0" indent="0" justifyLastLine="0" shrinkToFit="0" readingOrder="0"/>
    </dxf>
    <dxf>
      <numFmt numFmtId="15" formatCode="0.00E+00"/>
      <fill>
        <patternFill patternType="solid">
          <fgColor indexed="64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[tutux.xlsx]Feuil1!Tableau croisé dynamique3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Feuil1!$H$1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Feuil1!$G$2:$G$453</c:f>
              <c:strCache>
                <c:ptCount val="451"/>
                <c:pt idx="0">
                  <c:v>R00062</c:v>
                </c:pt>
                <c:pt idx="1">
                  <c:v>G00044</c:v>
                </c:pt>
                <c:pt idx="2">
                  <c:v>G00040</c:v>
                </c:pt>
                <c:pt idx="3">
                  <c:v>G000164</c:v>
                </c:pt>
                <c:pt idx="4">
                  <c:v>G00014</c:v>
                </c:pt>
                <c:pt idx="5">
                  <c:v>G000114</c:v>
                </c:pt>
                <c:pt idx="6">
                  <c:v>G000077</c:v>
                </c:pt>
                <c:pt idx="7">
                  <c:v>G000076</c:v>
                </c:pt>
                <c:pt idx="8">
                  <c:v>G000075</c:v>
                </c:pt>
                <c:pt idx="9">
                  <c:v>G000071</c:v>
                </c:pt>
                <c:pt idx="10">
                  <c:v>9807</c:v>
                </c:pt>
                <c:pt idx="11">
                  <c:v>9723</c:v>
                </c:pt>
                <c:pt idx="12">
                  <c:v>9397</c:v>
                </c:pt>
                <c:pt idx="13">
                  <c:v>9212</c:v>
                </c:pt>
                <c:pt idx="14">
                  <c:v>9090</c:v>
                </c:pt>
                <c:pt idx="15">
                  <c:v>8550</c:v>
                </c:pt>
                <c:pt idx="16">
                  <c:v>8535</c:v>
                </c:pt>
                <c:pt idx="17">
                  <c:v>8307</c:v>
                </c:pt>
                <c:pt idx="18">
                  <c:v>8273</c:v>
                </c:pt>
                <c:pt idx="19">
                  <c:v>8176</c:v>
                </c:pt>
                <c:pt idx="20">
                  <c:v>8166</c:v>
                </c:pt>
                <c:pt idx="21">
                  <c:v>8044</c:v>
                </c:pt>
                <c:pt idx="22">
                  <c:v>7823</c:v>
                </c:pt>
                <c:pt idx="23">
                  <c:v>7377</c:v>
                </c:pt>
                <c:pt idx="24">
                  <c:v>7321</c:v>
                </c:pt>
                <c:pt idx="25">
                  <c:v>7095</c:v>
                </c:pt>
                <c:pt idx="26">
                  <c:v>6349</c:v>
                </c:pt>
                <c:pt idx="27">
                  <c:v>58455</c:v>
                </c:pt>
                <c:pt idx="28">
                  <c:v>58422</c:v>
                </c:pt>
                <c:pt idx="29">
                  <c:v>58351</c:v>
                </c:pt>
                <c:pt idx="30">
                  <c:v>58255</c:v>
                </c:pt>
                <c:pt idx="31">
                  <c:v>58250</c:v>
                </c:pt>
                <c:pt idx="32">
                  <c:v>58223</c:v>
                </c:pt>
                <c:pt idx="33">
                  <c:v>58200</c:v>
                </c:pt>
                <c:pt idx="34">
                  <c:v>58133</c:v>
                </c:pt>
                <c:pt idx="35">
                  <c:v>58131</c:v>
                </c:pt>
                <c:pt idx="36">
                  <c:v>58130</c:v>
                </c:pt>
                <c:pt idx="37">
                  <c:v>58103</c:v>
                </c:pt>
                <c:pt idx="38">
                  <c:v>58094</c:v>
                </c:pt>
                <c:pt idx="39">
                  <c:v>58073</c:v>
                </c:pt>
                <c:pt idx="40">
                  <c:v>4869</c:v>
                </c:pt>
                <c:pt idx="41">
                  <c:v>4822</c:v>
                </c:pt>
                <c:pt idx="42">
                  <c:v>4602</c:v>
                </c:pt>
                <c:pt idx="43">
                  <c:v>3927</c:v>
                </c:pt>
                <c:pt idx="44">
                  <c:v>2425</c:v>
                </c:pt>
                <c:pt idx="45">
                  <c:v>2270</c:v>
                </c:pt>
                <c:pt idx="46">
                  <c:v>19825</c:v>
                </c:pt>
                <c:pt idx="47">
                  <c:v>19818</c:v>
                </c:pt>
                <c:pt idx="48">
                  <c:v>19796</c:v>
                </c:pt>
                <c:pt idx="49">
                  <c:v>19783</c:v>
                </c:pt>
                <c:pt idx="50">
                  <c:v>19745</c:v>
                </c:pt>
                <c:pt idx="51">
                  <c:v>19731</c:v>
                </c:pt>
                <c:pt idx="52">
                  <c:v>19728</c:v>
                </c:pt>
                <c:pt idx="53">
                  <c:v>19721</c:v>
                </c:pt>
                <c:pt idx="54">
                  <c:v>19690</c:v>
                </c:pt>
                <c:pt idx="55">
                  <c:v>19687</c:v>
                </c:pt>
                <c:pt idx="56">
                  <c:v>19684</c:v>
                </c:pt>
                <c:pt idx="57">
                  <c:v>19645</c:v>
                </c:pt>
                <c:pt idx="58">
                  <c:v>19473</c:v>
                </c:pt>
                <c:pt idx="59">
                  <c:v>19452</c:v>
                </c:pt>
                <c:pt idx="60">
                  <c:v>19431</c:v>
                </c:pt>
                <c:pt idx="61">
                  <c:v>19427</c:v>
                </c:pt>
                <c:pt idx="62">
                  <c:v>19410</c:v>
                </c:pt>
                <c:pt idx="63">
                  <c:v>19364</c:v>
                </c:pt>
                <c:pt idx="64">
                  <c:v>19347</c:v>
                </c:pt>
                <c:pt idx="65">
                  <c:v>19268</c:v>
                </c:pt>
                <c:pt idx="66">
                  <c:v>19203</c:v>
                </c:pt>
                <c:pt idx="67">
                  <c:v>19191</c:v>
                </c:pt>
                <c:pt idx="68">
                  <c:v>19107</c:v>
                </c:pt>
                <c:pt idx="69">
                  <c:v>18801</c:v>
                </c:pt>
                <c:pt idx="70">
                  <c:v>18777</c:v>
                </c:pt>
                <c:pt idx="71">
                  <c:v>18763</c:v>
                </c:pt>
                <c:pt idx="72">
                  <c:v>18735</c:v>
                </c:pt>
                <c:pt idx="73">
                  <c:v>18671</c:v>
                </c:pt>
                <c:pt idx="74">
                  <c:v>18641</c:v>
                </c:pt>
                <c:pt idx="75">
                  <c:v>18620</c:v>
                </c:pt>
                <c:pt idx="76">
                  <c:v>18618</c:v>
                </c:pt>
                <c:pt idx="77">
                  <c:v>18588</c:v>
                </c:pt>
                <c:pt idx="78">
                  <c:v>18558</c:v>
                </c:pt>
                <c:pt idx="79">
                  <c:v>18442</c:v>
                </c:pt>
                <c:pt idx="80">
                  <c:v>18439</c:v>
                </c:pt>
                <c:pt idx="81">
                  <c:v>18423</c:v>
                </c:pt>
                <c:pt idx="82">
                  <c:v>18363</c:v>
                </c:pt>
                <c:pt idx="83">
                  <c:v>18221</c:v>
                </c:pt>
                <c:pt idx="84">
                  <c:v>18219</c:v>
                </c:pt>
                <c:pt idx="85">
                  <c:v>18056</c:v>
                </c:pt>
                <c:pt idx="86">
                  <c:v>18045</c:v>
                </c:pt>
                <c:pt idx="87">
                  <c:v>18041</c:v>
                </c:pt>
                <c:pt idx="88">
                  <c:v>17969</c:v>
                </c:pt>
                <c:pt idx="89">
                  <c:v>17947</c:v>
                </c:pt>
                <c:pt idx="90">
                  <c:v>17918</c:v>
                </c:pt>
                <c:pt idx="91">
                  <c:v>17903</c:v>
                </c:pt>
                <c:pt idx="92">
                  <c:v>17901</c:v>
                </c:pt>
                <c:pt idx="93">
                  <c:v>17877</c:v>
                </c:pt>
                <c:pt idx="94">
                  <c:v>17864</c:v>
                </c:pt>
                <c:pt idx="95">
                  <c:v>17828</c:v>
                </c:pt>
                <c:pt idx="96">
                  <c:v>17715</c:v>
                </c:pt>
                <c:pt idx="97">
                  <c:v>17672</c:v>
                </c:pt>
                <c:pt idx="98">
                  <c:v>17553</c:v>
                </c:pt>
                <c:pt idx="99">
                  <c:v>17452</c:v>
                </c:pt>
                <c:pt idx="100">
                  <c:v>17409</c:v>
                </c:pt>
                <c:pt idx="101">
                  <c:v>17240</c:v>
                </c:pt>
                <c:pt idx="102">
                  <c:v>17157</c:v>
                </c:pt>
                <c:pt idx="103">
                  <c:v>17146</c:v>
                </c:pt>
                <c:pt idx="104">
                  <c:v>17067</c:v>
                </c:pt>
                <c:pt idx="105">
                  <c:v>17007</c:v>
                </c:pt>
                <c:pt idx="106">
                  <c:v>16921</c:v>
                </c:pt>
                <c:pt idx="107">
                  <c:v>16796</c:v>
                </c:pt>
                <c:pt idx="108">
                  <c:v>16763</c:v>
                </c:pt>
                <c:pt idx="109">
                  <c:v>16557</c:v>
                </c:pt>
                <c:pt idx="110">
                  <c:v>16517</c:v>
                </c:pt>
                <c:pt idx="111">
                  <c:v>16485</c:v>
                </c:pt>
                <c:pt idx="112">
                  <c:v>16447</c:v>
                </c:pt>
                <c:pt idx="113">
                  <c:v>16440</c:v>
                </c:pt>
                <c:pt idx="114">
                  <c:v>16187</c:v>
                </c:pt>
                <c:pt idx="115">
                  <c:v>16175</c:v>
                </c:pt>
                <c:pt idx="116">
                  <c:v>16142</c:v>
                </c:pt>
                <c:pt idx="117">
                  <c:v>16054</c:v>
                </c:pt>
                <c:pt idx="118">
                  <c:v>15967</c:v>
                </c:pt>
                <c:pt idx="119">
                  <c:v>15955</c:v>
                </c:pt>
                <c:pt idx="120">
                  <c:v>15914</c:v>
                </c:pt>
                <c:pt idx="121">
                  <c:v>15878</c:v>
                </c:pt>
                <c:pt idx="122">
                  <c:v>15813</c:v>
                </c:pt>
                <c:pt idx="123">
                  <c:v>15771</c:v>
                </c:pt>
                <c:pt idx="124">
                  <c:v>15728</c:v>
                </c:pt>
                <c:pt idx="125">
                  <c:v>15699</c:v>
                </c:pt>
                <c:pt idx="126">
                  <c:v>15688</c:v>
                </c:pt>
                <c:pt idx="127">
                  <c:v>15629</c:v>
                </c:pt>
                <c:pt idx="128">
                  <c:v>15378</c:v>
                </c:pt>
                <c:pt idx="129">
                  <c:v>15349</c:v>
                </c:pt>
                <c:pt idx="130">
                  <c:v>15327</c:v>
                </c:pt>
                <c:pt idx="131">
                  <c:v>15322</c:v>
                </c:pt>
                <c:pt idx="132">
                  <c:v>15320</c:v>
                </c:pt>
                <c:pt idx="133">
                  <c:v>15243</c:v>
                </c:pt>
                <c:pt idx="134">
                  <c:v>15206</c:v>
                </c:pt>
                <c:pt idx="135">
                  <c:v>15190</c:v>
                </c:pt>
                <c:pt idx="136">
                  <c:v>15160</c:v>
                </c:pt>
                <c:pt idx="137">
                  <c:v>15082</c:v>
                </c:pt>
                <c:pt idx="138">
                  <c:v>14597</c:v>
                </c:pt>
                <c:pt idx="139">
                  <c:v>14530</c:v>
                </c:pt>
                <c:pt idx="140">
                  <c:v>14469</c:v>
                </c:pt>
                <c:pt idx="141">
                  <c:v>14447</c:v>
                </c:pt>
                <c:pt idx="142">
                  <c:v>14434</c:v>
                </c:pt>
                <c:pt idx="143">
                  <c:v>14362</c:v>
                </c:pt>
                <c:pt idx="144">
                  <c:v>14244</c:v>
                </c:pt>
                <c:pt idx="145">
                  <c:v>14067</c:v>
                </c:pt>
                <c:pt idx="146">
                  <c:v>13797</c:v>
                </c:pt>
                <c:pt idx="147">
                  <c:v>13129</c:v>
                </c:pt>
                <c:pt idx="148">
                  <c:v>13090</c:v>
                </c:pt>
                <c:pt idx="149">
                  <c:v>13037</c:v>
                </c:pt>
                <c:pt idx="150">
                  <c:v>12709</c:v>
                </c:pt>
                <c:pt idx="151">
                  <c:v>12639</c:v>
                </c:pt>
                <c:pt idx="152">
                  <c:v>12474</c:v>
                </c:pt>
                <c:pt idx="153">
                  <c:v>12416</c:v>
                </c:pt>
                <c:pt idx="154">
                  <c:v>12350</c:v>
                </c:pt>
                <c:pt idx="155">
                  <c:v>12348</c:v>
                </c:pt>
                <c:pt idx="156">
                  <c:v>12056</c:v>
                </c:pt>
                <c:pt idx="157">
                  <c:v>12016</c:v>
                </c:pt>
                <c:pt idx="158">
                  <c:v>12012</c:v>
                </c:pt>
                <c:pt idx="159">
                  <c:v>11503</c:v>
                </c:pt>
                <c:pt idx="160">
                  <c:v>11326</c:v>
                </c:pt>
                <c:pt idx="161">
                  <c:v>11318</c:v>
                </c:pt>
                <c:pt idx="162">
                  <c:v>11172</c:v>
                </c:pt>
                <c:pt idx="163">
                  <c:v>10819</c:v>
                </c:pt>
                <c:pt idx="164">
                  <c:v>10732</c:v>
                </c:pt>
                <c:pt idx="165">
                  <c:v>10225</c:v>
                </c:pt>
                <c:pt idx="166">
                  <c:v>10007497</c:v>
                </c:pt>
                <c:pt idx="167">
                  <c:v>10007462</c:v>
                </c:pt>
                <c:pt idx="168">
                  <c:v>10007461</c:v>
                </c:pt>
                <c:pt idx="169">
                  <c:v>10007459</c:v>
                </c:pt>
                <c:pt idx="170">
                  <c:v>10007442</c:v>
                </c:pt>
                <c:pt idx="171">
                  <c:v>10007405</c:v>
                </c:pt>
                <c:pt idx="172">
                  <c:v>10007391</c:v>
                </c:pt>
                <c:pt idx="173">
                  <c:v>10007390</c:v>
                </c:pt>
                <c:pt idx="174">
                  <c:v>10007387</c:v>
                </c:pt>
                <c:pt idx="175">
                  <c:v>10007382</c:v>
                </c:pt>
                <c:pt idx="176">
                  <c:v>10007381</c:v>
                </c:pt>
                <c:pt idx="177">
                  <c:v>10007380</c:v>
                </c:pt>
                <c:pt idx="178">
                  <c:v>10007329</c:v>
                </c:pt>
                <c:pt idx="179">
                  <c:v>10007321</c:v>
                </c:pt>
                <c:pt idx="180">
                  <c:v>10007314</c:v>
                </c:pt>
                <c:pt idx="181">
                  <c:v>10007289</c:v>
                </c:pt>
                <c:pt idx="182">
                  <c:v>10007288</c:v>
                </c:pt>
                <c:pt idx="183">
                  <c:v>10007286</c:v>
                </c:pt>
                <c:pt idx="184">
                  <c:v>10007269</c:v>
                </c:pt>
                <c:pt idx="185">
                  <c:v>10007263</c:v>
                </c:pt>
                <c:pt idx="186">
                  <c:v>10007256</c:v>
                </c:pt>
                <c:pt idx="187">
                  <c:v>10007237</c:v>
                </c:pt>
                <c:pt idx="188">
                  <c:v>10007229</c:v>
                </c:pt>
                <c:pt idx="189">
                  <c:v>10007227</c:v>
                </c:pt>
                <c:pt idx="190">
                  <c:v>10007208</c:v>
                </c:pt>
                <c:pt idx="191">
                  <c:v>10007203</c:v>
                </c:pt>
                <c:pt idx="192">
                  <c:v>10007201</c:v>
                </c:pt>
                <c:pt idx="193">
                  <c:v>10007200</c:v>
                </c:pt>
                <c:pt idx="194">
                  <c:v>10007199</c:v>
                </c:pt>
                <c:pt idx="195">
                  <c:v>10007198</c:v>
                </c:pt>
                <c:pt idx="196">
                  <c:v>10007197</c:v>
                </c:pt>
                <c:pt idx="197">
                  <c:v>10007195</c:v>
                </c:pt>
                <c:pt idx="198">
                  <c:v>10007194</c:v>
                </c:pt>
                <c:pt idx="199">
                  <c:v>10007192</c:v>
                </c:pt>
                <c:pt idx="200">
                  <c:v>10007159</c:v>
                </c:pt>
                <c:pt idx="201">
                  <c:v>10007143</c:v>
                </c:pt>
                <c:pt idx="202">
                  <c:v>10007140</c:v>
                </c:pt>
                <c:pt idx="203">
                  <c:v>10007115</c:v>
                </c:pt>
                <c:pt idx="204">
                  <c:v>10007106</c:v>
                </c:pt>
                <c:pt idx="205">
                  <c:v>10007104</c:v>
                </c:pt>
                <c:pt idx="206">
                  <c:v>10007099</c:v>
                </c:pt>
                <c:pt idx="207">
                  <c:v>10007097</c:v>
                </c:pt>
                <c:pt idx="208">
                  <c:v>10007092</c:v>
                </c:pt>
                <c:pt idx="209">
                  <c:v>10007082</c:v>
                </c:pt>
                <c:pt idx="210">
                  <c:v>10007078</c:v>
                </c:pt>
                <c:pt idx="211">
                  <c:v>10007071</c:v>
                </c:pt>
                <c:pt idx="212">
                  <c:v>10007070</c:v>
                </c:pt>
                <c:pt idx="213">
                  <c:v>10007069</c:v>
                </c:pt>
                <c:pt idx="214">
                  <c:v>10007065</c:v>
                </c:pt>
                <c:pt idx="215">
                  <c:v>10007061</c:v>
                </c:pt>
                <c:pt idx="216">
                  <c:v>10007021</c:v>
                </c:pt>
                <c:pt idx="217">
                  <c:v>10007010</c:v>
                </c:pt>
                <c:pt idx="218">
                  <c:v>10006988</c:v>
                </c:pt>
                <c:pt idx="219">
                  <c:v>10006981</c:v>
                </c:pt>
                <c:pt idx="220">
                  <c:v>10006980</c:v>
                </c:pt>
                <c:pt idx="221">
                  <c:v>10006979</c:v>
                </c:pt>
                <c:pt idx="222">
                  <c:v>10006978</c:v>
                </c:pt>
                <c:pt idx="223">
                  <c:v>10006975</c:v>
                </c:pt>
                <c:pt idx="224">
                  <c:v>10006974</c:v>
                </c:pt>
                <c:pt idx="225">
                  <c:v>10006964</c:v>
                </c:pt>
                <c:pt idx="226">
                  <c:v>10006957</c:v>
                </c:pt>
                <c:pt idx="227">
                  <c:v>10006945</c:v>
                </c:pt>
                <c:pt idx="228">
                  <c:v>10006944</c:v>
                </c:pt>
                <c:pt idx="229">
                  <c:v>10006941</c:v>
                </c:pt>
                <c:pt idx="230">
                  <c:v>10006939</c:v>
                </c:pt>
                <c:pt idx="231">
                  <c:v>10006937</c:v>
                </c:pt>
                <c:pt idx="232">
                  <c:v>10006918</c:v>
                </c:pt>
                <c:pt idx="233">
                  <c:v>10006912</c:v>
                </c:pt>
                <c:pt idx="234">
                  <c:v>10006910</c:v>
                </c:pt>
                <c:pt idx="235">
                  <c:v>10006906</c:v>
                </c:pt>
                <c:pt idx="236">
                  <c:v>10006905</c:v>
                </c:pt>
                <c:pt idx="237">
                  <c:v>10006873</c:v>
                </c:pt>
                <c:pt idx="238">
                  <c:v>10006871</c:v>
                </c:pt>
                <c:pt idx="239">
                  <c:v>10006861</c:v>
                </c:pt>
                <c:pt idx="240">
                  <c:v>10006853</c:v>
                </c:pt>
                <c:pt idx="241">
                  <c:v>10006794</c:v>
                </c:pt>
                <c:pt idx="242">
                  <c:v>10006773</c:v>
                </c:pt>
                <c:pt idx="243">
                  <c:v>10006772</c:v>
                </c:pt>
                <c:pt idx="244">
                  <c:v>10006765</c:v>
                </c:pt>
                <c:pt idx="245">
                  <c:v>10006753</c:v>
                </c:pt>
                <c:pt idx="246">
                  <c:v>10006751</c:v>
                </c:pt>
                <c:pt idx="247">
                  <c:v>10006750</c:v>
                </c:pt>
                <c:pt idx="248">
                  <c:v>10006749</c:v>
                </c:pt>
                <c:pt idx="249">
                  <c:v>10006734</c:v>
                </c:pt>
                <c:pt idx="250">
                  <c:v>10006733</c:v>
                </c:pt>
                <c:pt idx="251">
                  <c:v>10006729</c:v>
                </c:pt>
                <c:pt idx="252">
                  <c:v>10006727</c:v>
                </c:pt>
                <c:pt idx="253">
                  <c:v>10006703</c:v>
                </c:pt>
                <c:pt idx="254">
                  <c:v>10006697</c:v>
                </c:pt>
                <c:pt idx="255">
                  <c:v>10006688</c:v>
                </c:pt>
                <c:pt idx="256">
                  <c:v>10006684</c:v>
                </c:pt>
                <c:pt idx="257">
                  <c:v>10006681</c:v>
                </c:pt>
                <c:pt idx="258">
                  <c:v>10006680</c:v>
                </c:pt>
                <c:pt idx="259">
                  <c:v>10006665</c:v>
                </c:pt>
                <c:pt idx="260">
                  <c:v>10006659</c:v>
                </c:pt>
                <c:pt idx="261">
                  <c:v>10006651</c:v>
                </c:pt>
                <c:pt idx="262">
                  <c:v>10006629</c:v>
                </c:pt>
                <c:pt idx="263">
                  <c:v>10006620</c:v>
                </c:pt>
                <c:pt idx="264">
                  <c:v>10006613</c:v>
                </c:pt>
                <c:pt idx="265">
                  <c:v>10006600</c:v>
                </c:pt>
                <c:pt idx="266">
                  <c:v>10006575</c:v>
                </c:pt>
                <c:pt idx="267">
                  <c:v>10006566</c:v>
                </c:pt>
                <c:pt idx="268">
                  <c:v>10006556</c:v>
                </c:pt>
                <c:pt idx="269">
                  <c:v>10006554</c:v>
                </c:pt>
                <c:pt idx="270">
                  <c:v>10006552</c:v>
                </c:pt>
                <c:pt idx="271">
                  <c:v>10006550</c:v>
                </c:pt>
                <c:pt idx="272">
                  <c:v>10006532</c:v>
                </c:pt>
                <c:pt idx="273">
                  <c:v>10006524</c:v>
                </c:pt>
                <c:pt idx="274">
                  <c:v>10006523</c:v>
                </c:pt>
                <c:pt idx="275">
                  <c:v>10006500</c:v>
                </c:pt>
                <c:pt idx="276">
                  <c:v>10006498</c:v>
                </c:pt>
                <c:pt idx="277">
                  <c:v>10006492</c:v>
                </c:pt>
                <c:pt idx="278">
                  <c:v>10006489</c:v>
                </c:pt>
                <c:pt idx="279">
                  <c:v>10006470</c:v>
                </c:pt>
                <c:pt idx="280">
                  <c:v>10006450</c:v>
                </c:pt>
                <c:pt idx="281">
                  <c:v>10006441</c:v>
                </c:pt>
                <c:pt idx="282">
                  <c:v>10006438</c:v>
                </c:pt>
                <c:pt idx="283">
                  <c:v>10006435</c:v>
                </c:pt>
                <c:pt idx="284">
                  <c:v>10006416</c:v>
                </c:pt>
                <c:pt idx="285">
                  <c:v>10006413</c:v>
                </c:pt>
                <c:pt idx="286">
                  <c:v>10006402</c:v>
                </c:pt>
                <c:pt idx="287">
                  <c:v>10006399</c:v>
                </c:pt>
                <c:pt idx="288">
                  <c:v>10006398</c:v>
                </c:pt>
                <c:pt idx="289">
                  <c:v>10006393</c:v>
                </c:pt>
                <c:pt idx="290">
                  <c:v>10006392</c:v>
                </c:pt>
                <c:pt idx="291">
                  <c:v>10006391</c:v>
                </c:pt>
                <c:pt idx="292">
                  <c:v>10006387</c:v>
                </c:pt>
                <c:pt idx="293">
                  <c:v>10006385</c:v>
                </c:pt>
                <c:pt idx="294">
                  <c:v>10006383</c:v>
                </c:pt>
                <c:pt idx="295">
                  <c:v>10006380</c:v>
                </c:pt>
                <c:pt idx="296">
                  <c:v>10006365</c:v>
                </c:pt>
                <c:pt idx="297">
                  <c:v>10006361</c:v>
                </c:pt>
                <c:pt idx="298">
                  <c:v>10006360</c:v>
                </c:pt>
                <c:pt idx="299">
                  <c:v>10006354</c:v>
                </c:pt>
                <c:pt idx="300">
                  <c:v>10006349</c:v>
                </c:pt>
                <c:pt idx="301">
                  <c:v>10006338</c:v>
                </c:pt>
                <c:pt idx="302">
                  <c:v>10006324</c:v>
                </c:pt>
                <c:pt idx="303">
                  <c:v>10006323</c:v>
                </c:pt>
                <c:pt idx="304">
                  <c:v>10006321</c:v>
                </c:pt>
                <c:pt idx="305">
                  <c:v>10006303</c:v>
                </c:pt>
                <c:pt idx="306">
                  <c:v>10006296</c:v>
                </c:pt>
                <c:pt idx="307">
                  <c:v>10006265</c:v>
                </c:pt>
                <c:pt idx="308">
                  <c:v>10006262</c:v>
                </c:pt>
                <c:pt idx="309">
                  <c:v>10006198</c:v>
                </c:pt>
                <c:pt idx="310">
                  <c:v>10006187</c:v>
                </c:pt>
                <c:pt idx="311">
                  <c:v>10006175</c:v>
                </c:pt>
                <c:pt idx="312">
                  <c:v>10006164</c:v>
                </c:pt>
                <c:pt idx="313">
                  <c:v>10006163</c:v>
                </c:pt>
                <c:pt idx="314">
                  <c:v>10006153</c:v>
                </c:pt>
                <c:pt idx="315">
                  <c:v>10006147</c:v>
                </c:pt>
                <c:pt idx="316">
                  <c:v>10006145</c:v>
                </c:pt>
                <c:pt idx="317">
                  <c:v>10006143</c:v>
                </c:pt>
                <c:pt idx="318">
                  <c:v>10006142</c:v>
                </c:pt>
                <c:pt idx="319">
                  <c:v>10006137</c:v>
                </c:pt>
                <c:pt idx="320">
                  <c:v>10006127</c:v>
                </c:pt>
                <c:pt idx="321">
                  <c:v>10006126</c:v>
                </c:pt>
                <c:pt idx="322">
                  <c:v>10006121</c:v>
                </c:pt>
                <c:pt idx="323">
                  <c:v>10006120</c:v>
                </c:pt>
                <c:pt idx="324">
                  <c:v>10006118</c:v>
                </c:pt>
                <c:pt idx="325">
                  <c:v>10006117</c:v>
                </c:pt>
                <c:pt idx="326">
                  <c:v>10006116</c:v>
                </c:pt>
                <c:pt idx="327">
                  <c:v>10006115</c:v>
                </c:pt>
                <c:pt idx="328">
                  <c:v>10006114</c:v>
                </c:pt>
                <c:pt idx="329">
                  <c:v>10006111</c:v>
                </c:pt>
                <c:pt idx="330">
                  <c:v>10006109</c:v>
                </c:pt>
                <c:pt idx="331">
                  <c:v>10006108</c:v>
                </c:pt>
                <c:pt idx="332">
                  <c:v>10006107</c:v>
                </c:pt>
                <c:pt idx="333">
                  <c:v>10006105</c:v>
                </c:pt>
                <c:pt idx="334">
                  <c:v>10006104</c:v>
                </c:pt>
                <c:pt idx="335">
                  <c:v>10006102</c:v>
                </c:pt>
                <c:pt idx="336">
                  <c:v>10006101</c:v>
                </c:pt>
                <c:pt idx="337">
                  <c:v>10006100</c:v>
                </c:pt>
                <c:pt idx="338">
                  <c:v>10006099</c:v>
                </c:pt>
                <c:pt idx="339">
                  <c:v>10006097</c:v>
                </c:pt>
                <c:pt idx="340">
                  <c:v>10006094</c:v>
                </c:pt>
                <c:pt idx="341">
                  <c:v>10006092</c:v>
                </c:pt>
                <c:pt idx="342">
                  <c:v>10006090</c:v>
                </c:pt>
                <c:pt idx="343">
                  <c:v>10006089</c:v>
                </c:pt>
                <c:pt idx="344">
                  <c:v>10006088</c:v>
                </c:pt>
                <c:pt idx="345">
                  <c:v>10006084</c:v>
                </c:pt>
                <c:pt idx="346">
                  <c:v>10006083</c:v>
                </c:pt>
                <c:pt idx="347">
                  <c:v>10006079</c:v>
                </c:pt>
                <c:pt idx="348">
                  <c:v>10006077</c:v>
                </c:pt>
                <c:pt idx="349">
                  <c:v>10006076</c:v>
                </c:pt>
                <c:pt idx="350">
                  <c:v>10006074</c:v>
                </c:pt>
                <c:pt idx="351">
                  <c:v>10006069</c:v>
                </c:pt>
                <c:pt idx="352">
                  <c:v>10006067</c:v>
                </c:pt>
                <c:pt idx="353">
                  <c:v>10006066</c:v>
                </c:pt>
                <c:pt idx="354">
                  <c:v>10006063</c:v>
                </c:pt>
                <c:pt idx="355">
                  <c:v>10006060</c:v>
                </c:pt>
                <c:pt idx="356">
                  <c:v>10006058</c:v>
                </c:pt>
                <c:pt idx="357">
                  <c:v>10006056</c:v>
                </c:pt>
                <c:pt idx="358">
                  <c:v>10006055</c:v>
                </c:pt>
                <c:pt idx="359">
                  <c:v>10006054</c:v>
                </c:pt>
                <c:pt idx="360">
                  <c:v>10006053</c:v>
                </c:pt>
                <c:pt idx="361">
                  <c:v>10006051</c:v>
                </c:pt>
                <c:pt idx="362">
                  <c:v>10006046</c:v>
                </c:pt>
                <c:pt idx="363">
                  <c:v>10006044</c:v>
                </c:pt>
                <c:pt idx="364">
                  <c:v>10006043</c:v>
                </c:pt>
                <c:pt idx="365">
                  <c:v>10006039</c:v>
                </c:pt>
                <c:pt idx="366">
                  <c:v>10006038</c:v>
                </c:pt>
                <c:pt idx="367">
                  <c:v>10006037</c:v>
                </c:pt>
                <c:pt idx="368">
                  <c:v>10006034</c:v>
                </c:pt>
                <c:pt idx="369">
                  <c:v>10006030</c:v>
                </c:pt>
                <c:pt idx="370">
                  <c:v>10006025</c:v>
                </c:pt>
                <c:pt idx="371">
                  <c:v>10006024</c:v>
                </c:pt>
                <c:pt idx="372">
                  <c:v>10006023</c:v>
                </c:pt>
                <c:pt idx="373">
                  <c:v>10006022</c:v>
                </c:pt>
                <c:pt idx="374">
                  <c:v>10006021</c:v>
                </c:pt>
                <c:pt idx="375">
                  <c:v>10006018</c:v>
                </c:pt>
                <c:pt idx="376">
                  <c:v>10006017</c:v>
                </c:pt>
                <c:pt idx="377">
                  <c:v>10006016</c:v>
                </c:pt>
                <c:pt idx="378">
                  <c:v>10006015</c:v>
                </c:pt>
                <c:pt idx="379">
                  <c:v>10006012</c:v>
                </c:pt>
                <c:pt idx="380">
                  <c:v>10006011</c:v>
                </c:pt>
                <c:pt idx="381">
                  <c:v>10006009</c:v>
                </c:pt>
                <c:pt idx="382">
                  <c:v>10006006</c:v>
                </c:pt>
                <c:pt idx="383">
                  <c:v>10006004</c:v>
                </c:pt>
                <c:pt idx="384">
                  <c:v>10006002</c:v>
                </c:pt>
                <c:pt idx="385">
                  <c:v>10005998</c:v>
                </c:pt>
                <c:pt idx="386">
                  <c:v>10005986</c:v>
                </c:pt>
                <c:pt idx="387">
                  <c:v>10005985</c:v>
                </c:pt>
                <c:pt idx="388">
                  <c:v>10005984</c:v>
                </c:pt>
                <c:pt idx="389">
                  <c:v>10005983</c:v>
                </c:pt>
                <c:pt idx="390">
                  <c:v>10005982</c:v>
                </c:pt>
                <c:pt idx="391">
                  <c:v>10005980</c:v>
                </c:pt>
                <c:pt idx="392">
                  <c:v>10005976</c:v>
                </c:pt>
                <c:pt idx="393">
                  <c:v>10005974</c:v>
                </c:pt>
                <c:pt idx="394">
                  <c:v>10005968</c:v>
                </c:pt>
                <c:pt idx="395">
                  <c:v>10005967</c:v>
                </c:pt>
                <c:pt idx="396">
                  <c:v>10005966</c:v>
                </c:pt>
                <c:pt idx="397">
                  <c:v>10005962</c:v>
                </c:pt>
                <c:pt idx="398">
                  <c:v>10005961</c:v>
                </c:pt>
                <c:pt idx="399">
                  <c:v>10005958</c:v>
                </c:pt>
                <c:pt idx="400">
                  <c:v>10005957</c:v>
                </c:pt>
                <c:pt idx="401">
                  <c:v>10005956</c:v>
                </c:pt>
                <c:pt idx="402">
                  <c:v>10005955</c:v>
                </c:pt>
                <c:pt idx="403">
                  <c:v>10005954</c:v>
                </c:pt>
                <c:pt idx="404">
                  <c:v>10005942</c:v>
                </c:pt>
                <c:pt idx="405">
                  <c:v>10005940</c:v>
                </c:pt>
                <c:pt idx="406">
                  <c:v>10005936</c:v>
                </c:pt>
                <c:pt idx="407">
                  <c:v>10005933</c:v>
                </c:pt>
                <c:pt idx="408">
                  <c:v>10005931</c:v>
                </c:pt>
                <c:pt idx="409">
                  <c:v>10005930</c:v>
                </c:pt>
                <c:pt idx="410">
                  <c:v>10005929</c:v>
                </c:pt>
                <c:pt idx="411">
                  <c:v>10005928</c:v>
                </c:pt>
                <c:pt idx="412">
                  <c:v>10005926</c:v>
                </c:pt>
                <c:pt idx="413">
                  <c:v>10005920</c:v>
                </c:pt>
                <c:pt idx="414">
                  <c:v>10005900</c:v>
                </c:pt>
                <c:pt idx="415">
                  <c:v>10005894</c:v>
                </c:pt>
                <c:pt idx="416">
                  <c:v>10005866</c:v>
                </c:pt>
                <c:pt idx="417">
                  <c:v>10005865</c:v>
                </c:pt>
                <c:pt idx="418">
                  <c:v>10005860</c:v>
                </c:pt>
                <c:pt idx="419">
                  <c:v>10005833</c:v>
                </c:pt>
                <c:pt idx="420">
                  <c:v>10005795</c:v>
                </c:pt>
                <c:pt idx="421">
                  <c:v>1000532</c:v>
                </c:pt>
                <c:pt idx="422">
                  <c:v>1000527</c:v>
                </c:pt>
                <c:pt idx="423">
                  <c:v>1000524</c:v>
                </c:pt>
                <c:pt idx="424">
                  <c:v>1000518</c:v>
                </c:pt>
                <c:pt idx="425">
                  <c:v>1000496</c:v>
                </c:pt>
                <c:pt idx="426">
                  <c:v>1000478</c:v>
                </c:pt>
                <c:pt idx="427">
                  <c:v>1000454</c:v>
                </c:pt>
                <c:pt idx="428">
                  <c:v>1000407</c:v>
                </c:pt>
                <c:pt idx="429">
                  <c:v>1000402</c:v>
                </c:pt>
                <c:pt idx="430">
                  <c:v>1000376</c:v>
                </c:pt>
                <c:pt idx="431">
                  <c:v>1000359</c:v>
                </c:pt>
                <c:pt idx="432">
                  <c:v>1000358</c:v>
                </c:pt>
                <c:pt idx="433">
                  <c:v>1000352</c:v>
                </c:pt>
                <c:pt idx="434">
                  <c:v>1000348</c:v>
                </c:pt>
                <c:pt idx="435">
                  <c:v>1000335</c:v>
                </c:pt>
                <c:pt idx="436">
                  <c:v>1000315</c:v>
                </c:pt>
                <c:pt idx="437">
                  <c:v>1000274</c:v>
                </c:pt>
                <c:pt idx="438">
                  <c:v>1000262</c:v>
                </c:pt>
                <c:pt idx="439">
                  <c:v>1000219</c:v>
                </c:pt>
                <c:pt idx="440">
                  <c:v>1000218</c:v>
                </c:pt>
                <c:pt idx="441">
                  <c:v>1000216</c:v>
                </c:pt>
                <c:pt idx="442">
                  <c:v>1000184</c:v>
                </c:pt>
                <c:pt idx="443">
                  <c:v>1000177</c:v>
                </c:pt>
                <c:pt idx="444">
                  <c:v>1000161</c:v>
                </c:pt>
                <c:pt idx="445">
                  <c:v>1000154</c:v>
                </c:pt>
                <c:pt idx="446">
                  <c:v>1000145</c:v>
                </c:pt>
                <c:pt idx="447">
                  <c:v>1000141</c:v>
                </c:pt>
                <c:pt idx="448">
                  <c:v>1000136</c:v>
                </c:pt>
                <c:pt idx="449">
                  <c:v>1000132</c:v>
                </c:pt>
                <c:pt idx="450">
                  <c:v>1000117</c:v>
                </c:pt>
              </c:strCache>
            </c:strRef>
          </c:cat>
          <c:val>
            <c:numRef>
              <c:f>Feuil1!$H$2:$H$453</c:f>
              <c:numCache>
                <c:formatCode>General</c:formatCode>
                <c:ptCount val="451"/>
                <c:pt idx="0">
                  <c:v>4</c:v>
                </c:pt>
                <c:pt idx="1">
                  <c:v>17</c:v>
                </c:pt>
                <c:pt idx="2">
                  <c:v>3</c:v>
                </c:pt>
                <c:pt idx="3">
                  <c:v>5</c:v>
                </c:pt>
                <c:pt idx="4">
                  <c:v>2</c:v>
                </c:pt>
                <c:pt idx="5">
                  <c:v>195</c:v>
                </c:pt>
                <c:pt idx="6">
                  <c:v>6</c:v>
                </c:pt>
                <c:pt idx="7">
                  <c:v>17</c:v>
                </c:pt>
                <c:pt idx="8">
                  <c:v>174</c:v>
                </c:pt>
                <c:pt idx="9">
                  <c:v>363</c:v>
                </c:pt>
                <c:pt idx="10">
                  <c:v>92</c:v>
                </c:pt>
                <c:pt idx="11">
                  <c:v>3</c:v>
                </c:pt>
                <c:pt idx="12">
                  <c:v>339</c:v>
                </c:pt>
                <c:pt idx="13">
                  <c:v>286</c:v>
                </c:pt>
                <c:pt idx="14">
                  <c:v>3</c:v>
                </c:pt>
                <c:pt idx="15">
                  <c:v>94</c:v>
                </c:pt>
                <c:pt idx="16">
                  <c:v>142</c:v>
                </c:pt>
                <c:pt idx="17">
                  <c:v>35</c:v>
                </c:pt>
                <c:pt idx="18">
                  <c:v>33</c:v>
                </c:pt>
                <c:pt idx="19">
                  <c:v>35</c:v>
                </c:pt>
                <c:pt idx="20">
                  <c:v>27</c:v>
                </c:pt>
                <c:pt idx="21">
                  <c:v>35</c:v>
                </c:pt>
                <c:pt idx="22">
                  <c:v>5</c:v>
                </c:pt>
                <c:pt idx="23">
                  <c:v>96</c:v>
                </c:pt>
                <c:pt idx="24">
                  <c:v>5</c:v>
                </c:pt>
                <c:pt idx="25">
                  <c:v>35</c:v>
                </c:pt>
                <c:pt idx="26">
                  <c:v>365</c:v>
                </c:pt>
                <c:pt idx="27">
                  <c:v>19</c:v>
                </c:pt>
                <c:pt idx="28">
                  <c:v>13</c:v>
                </c:pt>
                <c:pt idx="29">
                  <c:v>13</c:v>
                </c:pt>
                <c:pt idx="30">
                  <c:v>90</c:v>
                </c:pt>
                <c:pt idx="31">
                  <c:v>28</c:v>
                </c:pt>
                <c:pt idx="32">
                  <c:v>16</c:v>
                </c:pt>
                <c:pt idx="33">
                  <c:v>9</c:v>
                </c:pt>
                <c:pt idx="34">
                  <c:v>144</c:v>
                </c:pt>
                <c:pt idx="35">
                  <c:v>115</c:v>
                </c:pt>
                <c:pt idx="36">
                  <c:v>208</c:v>
                </c:pt>
                <c:pt idx="37">
                  <c:v>194</c:v>
                </c:pt>
                <c:pt idx="38">
                  <c:v>8</c:v>
                </c:pt>
                <c:pt idx="39">
                  <c:v>30</c:v>
                </c:pt>
                <c:pt idx="40">
                  <c:v>101</c:v>
                </c:pt>
                <c:pt idx="41">
                  <c:v>50</c:v>
                </c:pt>
                <c:pt idx="42">
                  <c:v>12</c:v>
                </c:pt>
                <c:pt idx="43">
                  <c:v>5</c:v>
                </c:pt>
                <c:pt idx="44">
                  <c:v>181</c:v>
                </c:pt>
                <c:pt idx="45">
                  <c:v>90</c:v>
                </c:pt>
                <c:pt idx="46">
                  <c:v>18</c:v>
                </c:pt>
                <c:pt idx="47">
                  <c:v>19</c:v>
                </c:pt>
                <c:pt idx="48">
                  <c:v>21</c:v>
                </c:pt>
                <c:pt idx="49">
                  <c:v>59</c:v>
                </c:pt>
                <c:pt idx="50">
                  <c:v>12</c:v>
                </c:pt>
                <c:pt idx="51">
                  <c:v>77</c:v>
                </c:pt>
                <c:pt idx="52">
                  <c:v>18</c:v>
                </c:pt>
                <c:pt idx="53">
                  <c:v>25</c:v>
                </c:pt>
                <c:pt idx="54">
                  <c:v>30</c:v>
                </c:pt>
                <c:pt idx="55">
                  <c:v>9</c:v>
                </c:pt>
                <c:pt idx="56">
                  <c:v>11</c:v>
                </c:pt>
                <c:pt idx="57">
                  <c:v>48</c:v>
                </c:pt>
                <c:pt idx="58">
                  <c:v>83</c:v>
                </c:pt>
                <c:pt idx="59">
                  <c:v>3</c:v>
                </c:pt>
                <c:pt idx="60">
                  <c:v>4</c:v>
                </c:pt>
                <c:pt idx="61">
                  <c:v>57</c:v>
                </c:pt>
                <c:pt idx="62">
                  <c:v>51</c:v>
                </c:pt>
                <c:pt idx="63">
                  <c:v>275</c:v>
                </c:pt>
                <c:pt idx="64">
                  <c:v>48</c:v>
                </c:pt>
                <c:pt idx="65">
                  <c:v>134</c:v>
                </c:pt>
                <c:pt idx="66">
                  <c:v>29</c:v>
                </c:pt>
                <c:pt idx="67">
                  <c:v>2</c:v>
                </c:pt>
                <c:pt idx="68">
                  <c:v>11</c:v>
                </c:pt>
                <c:pt idx="69">
                  <c:v>12</c:v>
                </c:pt>
                <c:pt idx="70">
                  <c:v>8</c:v>
                </c:pt>
                <c:pt idx="71">
                  <c:v>70</c:v>
                </c:pt>
                <c:pt idx="72">
                  <c:v>25</c:v>
                </c:pt>
                <c:pt idx="73">
                  <c:v>55</c:v>
                </c:pt>
                <c:pt idx="74">
                  <c:v>105</c:v>
                </c:pt>
                <c:pt idx="75">
                  <c:v>115</c:v>
                </c:pt>
                <c:pt idx="76">
                  <c:v>7</c:v>
                </c:pt>
                <c:pt idx="77">
                  <c:v>82</c:v>
                </c:pt>
                <c:pt idx="78">
                  <c:v>5</c:v>
                </c:pt>
                <c:pt idx="79">
                  <c:v>12</c:v>
                </c:pt>
                <c:pt idx="80">
                  <c:v>103</c:v>
                </c:pt>
                <c:pt idx="81">
                  <c:v>21</c:v>
                </c:pt>
                <c:pt idx="82">
                  <c:v>83</c:v>
                </c:pt>
                <c:pt idx="83">
                  <c:v>17</c:v>
                </c:pt>
                <c:pt idx="84">
                  <c:v>3</c:v>
                </c:pt>
                <c:pt idx="85">
                  <c:v>5</c:v>
                </c:pt>
                <c:pt idx="86">
                  <c:v>15</c:v>
                </c:pt>
                <c:pt idx="87">
                  <c:v>65</c:v>
                </c:pt>
                <c:pt idx="88">
                  <c:v>25</c:v>
                </c:pt>
                <c:pt idx="89">
                  <c:v>22</c:v>
                </c:pt>
                <c:pt idx="90">
                  <c:v>25</c:v>
                </c:pt>
                <c:pt idx="91">
                  <c:v>1</c:v>
                </c:pt>
                <c:pt idx="92">
                  <c:v>86</c:v>
                </c:pt>
                <c:pt idx="93">
                  <c:v>52</c:v>
                </c:pt>
                <c:pt idx="94">
                  <c:v>29</c:v>
                </c:pt>
                <c:pt idx="95">
                  <c:v>342</c:v>
                </c:pt>
                <c:pt idx="96">
                  <c:v>5</c:v>
                </c:pt>
                <c:pt idx="97">
                  <c:v>307</c:v>
                </c:pt>
                <c:pt idx="98">
                  <c:v>104</c:v>
                </c:pt>
                <c:pt idx="99">
                  <c:v>240</c:v>
                </c:pt>
                <c:pt idx="100">
                  <c:v>1</c:v>
                </c:pt>
                <c:pt idx="101">
                  <c:v>91</c:v>
                </c:pt>
                <c:pt idx="102">
                  <c:v>6</c:v>
                </c:pt>
                <c:pt idx="103">
                  <c:v>7</c:v>
                </c:pt>
                <c:pt idx="104">
                  <c:v>35</c:v>
                </c:pt>
                <c:pt idx="105">
                  <c:v>3</c:v>
                </c:pt>
                <c:pt idx="106">
                  <c:v>25</c:v>
                </c:pt>
                <c:pt idx="107">
                  <c:v>56</c:v>
                </c:pt>
                <c:pt idx="108">
                  <c:v>78</c:v>
                </c:pt>
                <c:pt idx="109">
                  <c:v>19</c:v>
                </c:pt>
                <c:pt idx="110">
                  <c:v>16</c:v>
                </c:pt>
                <c:pt idx="111">
                  <c:v>30</c:v>
                </c:pt>
                <c:pt idx="112">
                  <c:v>12</c:v>
                </c:pt>
                <c:pt idx="113">
                  <c:v>8</c:v>
                </c:pt>
                <c:pt idx="114">
                  <c:v>21</c:v>
                </c:pt>
                <c:pt idx="115">
                  <c:v>157</c:v>
                </c:pt>
                <c:pt idx="116">
                  <c:v>3</c:v>
                </c:pt>
                <c:pt idx="117">
                  <c:v>16</c:v>
                </c:pt>
                <c:pt idx="118">
                  <c:v>11</c:v>
                </c:pt>
                <c:pt idx="119">
                  <c:v>144</c:v>
                </c:pt>
                <c:pt idx="120">
                  <c:v>93</c:v>
                </c:pt>
                <c:pt idx="121">
                  <c:v>3</c:v>
                </c:pt>
                <c:pt idx="122">
                  <c:v>10</c:v>
                </c:pt>
                <c:pt idx="123">
                  <c:v>8</c:v>
                </c:pt>
                <c:pt idx="124">
                  <c:v>46</c:v>
                </c:pt>
                <c:pt idx="125">
                  <c:v>7</c:v>
                </c:pt>
                <c:pt idx="126">
                  <c:v>7</c:v>
                </c:pt>
                <c:pt idx="127">
                  <c:v>2</c:v>
                </c:pt>
                <c:pt idx="128">
                  <c:v>17</c:v>
                </c:pt>
                <c:pt idx="129">
                  <c:v>89</c:v>
                </c:pt>
                <c:pt idx="130">
                  <c:v>70</c:v>
                </c:pt>
                <c:pt idx="131">
                  <c:v>365</c:v>
                </c:pt>
                <c:pt idx="132">
                  <c:v>16</c:v>
                </c:pt>
                <c:pt idx="133">
                  <c:v>12</c:v>
                </c:pt>
                <c:pt idx="134">
                  <c:v>6</c:v>
                </c:pt>
                <c:pt idx="135">
                  <c:v>365</c:v>
                </c:pt>
                <c:pt idx="136">
                  <c:v>267</c:v>
                </c:pt>
                <c:pt idx="137">
                  <c:v>145</c:v>
                </c:pt>
                <c:pt idx="138">
                  <c:v>7</c:v>
                </c:pt>
                <c:pt idx="139">
                  <c:v>17</c:v>
                </c:pt>
                <c:pt idx="140">
                  <c:v>4</c:v>
                </c:pt>
                <c:pt idx="141">
                  <c:v>38</c:v>
                </c:pt>
                <c:pt idx="142">
                  <c:v>19</c:v>
                </c:pt>
                <c:pt idx="143">
                  <c:v>26</c:v>
                </c:pt>
                <c:pt idx="144">
                  <c:v>365</c:v>
                </c:pt>
                <c:pt idx="145">
                  <c:v>50</c:v>
                </c:pt>
                <c:pt idx="146">
                  <c:v>365</c:v>
                </c:pt>
                <c:pt idx="147">
                  <c:v>11</c:v>
                </c:pt>
                <c:pt idx="148">
                  <c:v>4</c:v>
                </c:pt>
                <c:pt idx="149">
                  <c:v>23</c:v>
                </c:pt>
                <c:pt idx="150">
                  <c:v>11</c:v>
                </c:pt>
                <c:pt idx="151">
                  <c:v>4</c:v>
                </c:pt>
                <c:pt idx="152">
                  <c:v>54</c:v>
                </c:pt>
                <c:pt idx="153">
                  <c:v>55</c:v>
                </c:pt>
                <c:pt idx="154">
                  <c:v>365</c:v>
                </c:pt>
                <c:pt idx="155">
                  <c:v>25</c:v>
                </c:pt>
                <c:pt idx="156">
                  <c:v>2</c:v>
                </c:pt>
                <c:pt idx="157">
                  <c:v>1</c:v>
                </c:pt>
                <c:pt idx="158">
                  <c:v>10</c:v>
                </c:pt>
                <c:pt idx="159">
                  <c:v>69</c:v>
                </c:pt>
                <c:pt idx="160">
                  <c:v>44</c:v>
                </c:pt>
                <c:pt idx="161">
                  <c:v>9</c:v>
                </c:pt>
                <c:pt idx="162">
                  <c:v>9</c:v>
                </c:pt>
                <c:pt idx="163">
                  <c:v>31</c:v>
                </c:pt>
                <c:pt idx="164">
                  <c:v>167</c:v>
                </c:pt>
                <c:pt idx="165">
                  <c:v>365</c:v>
                </c:pt>
                <c:pt idx="166">
                  <c:v>10</c:v>
                </c:pt>
                <c:pt idx="167">
                  <c:v>2</c:v>
                </c:pt>
                <c:pt idx="168">
                  <c:v>4</c:v>
                </c:pt>
                <c:pt idx="169">
                  <c:v>4</c:v>
                </c:pt>
                <c:pt idx="170">
                  <c:v>2</c:v>
                </c:pt>
                <c:pt idx="171">
                  <c:v>4</c:v>
                </c:pt>
                <c:pt idx="172">
                  <c:v>15</c:v>
                </c:pt>
                <c:pt idx="173">
                  <c:v>11</c:v>
                </c:pt>
                <c:pt idx="174">
                  <c:v>3</c:v>
                </c:pt>
                <c:pt idx="175">
                  <c:v>7</c:v>
                </c:pt>
                <c:pt idx="176">
                  <c:v>9</c:v>
                </c:pt>
                <c:pt idx="177">
                  <c:v>6</c:v>
                </c:pt>
                <c:pt idx="178">
                  <c:v>3</c:v>
                </c:pt>
                <c:pt idx="179">
                  <c:v>4</c:v>
                </c:pt>
                <c:pt idx="180">
                  <c:v>3</c:v>
                </c:pt>
                <c:pt idx="181">
                  <c:v>4</c:v>
                </c:pt>
                <c:pt idx="182">
                  <c:v>16</c:v>
                </c:pt>
                <c:pt idx="183">
                  <c:v>10</c:v>
                </c:pt>
                <c:pt idx="184">
                  <c:v>2</c:v>
                </c:pt>
                <c:pt idx="185">
                  <c:v>71</c:v>
                </c:pt>
                <c:pt idx="186">
                  <c:v>6</c:v>
                </c:pt>
                <c:pt idx="187">
                  <c:v>17</c:v>
                </c:pt>
                <c:pt idx="188">
                  <c:v>2</c:v>
                </c:pt>
                <c:pt idx="189">
                  <c:v>7</c:v>
                </c:pt>
                <c:pt idx="190">
                  <c:v>2</c:v>
                </c:pt>
                <c:pt idx="191">
                  <c:v>3</c:v>
                </c:pt>
                <c:pt idx="192">
                  <c:v>30</c:v>
                </c:pt>
                <c:pt idx="193">
                  <c:v>4</c:v>
                </c:pt>
                <c:pt idx="194">
                  <c:v>13</c:v>
                </c:pt>
                <c:pt idx="195">
                  <c:v>118</c:v>
                </c:pt>
                <c:pt idx="196">
                  <c:v>16</c:v>
                </c:pt>
                <c:pt idx="197">
                  <c:v>6</c:v>
                </c:pt>
                <c:pt idx="198">
                  <c:v>14</c:v>
                </c:pt>
                <c:pt idx="199">
                  <c:v>2</c:v>
                </c:pt>
                <c:pt idx="200">
                  <c:v>122</c:v>
                </c:pt>
                <c:pt idx="201">
                  <c:v>9</c:v>
                </c:pt>
                <c:pt idx="202">
                  <c:v>4</c:v>
                </c:pt>
                <c:pt idx="203">
                  <c:v>13</c:v>
                </c:pt>
                <c:pt idx="204">
                  <c:v>161</c:v>
                </c:pt>
                <c:pt idx="205">
                  <c:v>126</c:v>
                </c:pt>
                <c:pt idx="206">
                  <c:v>12</c:v>
                </c:pt>
                <c:pt idx="207">
                  <c:v>4</c:v>
                </c:pt>
                <c:pt idx="208">
                  <c:v>19</c:v>
                </c:pt>
                <c:pt idx="209">
                  <c:v>28</c:v>
                </c:pt>
                <c:pt idx="210">
                  <c:v>17</c:v>
                </c:pt>
                <c:pt idx="211">
                  <c:v>6</c:v>
                </c:pt>
                <c:pt idx="212">
                  <c:v>3</c:v>
                </c:pt>
                <c:pt idx="213">
                  <c:v>6</c:v>
                </c:pt>
                <c:pt idx="214">
                  <c:v>22</c:v>
                </c:pt>
                <c:pt idx="215">
                  <c:v>38</c:v>
                </c:pt>
                <c:pt idx="216">
                  <c:v>32</c:v>
                </c:pt>
                <c:pt idx="217">
                  <c:v>218</c:v>
                </c:pt>
                <c:pt idx="218">
                  <c:v>14</c:v>
                </c:pt>
                <c:pt idx="219">
                  <c:v>4</c:v>
                </c:pt>
                <c:pt idx="220">
                  <c:v>65</c:v>
                </c:pt>
                <c:pt idx="221">
                  <c:v>13</c:v>
                </c:pt>
                <c:pt idx="222">
                  <c:v>10</c:v>
                </c:pt>
                <c:pt idx="223">
                  <c:v>10</c:v>
                </c:pt>
                <c:pt idx="224">
                  <c:v>24</c:v>
                </c:pt>
                <c:pt idx="225">
                  <c:v>119</c:v>
                </c:pt>
                <c:pt idx="226">
                  <c:v>5</c:v>
                </c:pt>
                <c:pt idx="227">
                  <c:v>9</c:v>
                </c:pt>
                <c:pt idx="228">
                  <c:v>39</c:v>
                </c:pt>
                <c:pt idx="229">
                  <c:v>52</c:v>
                </c:pt>
                <c:pt idx="230">
                  <c:v>25</c:v>
                </c:pt>
                <c:pt idx="231">
                  <c:v>53</c:v>
                </c:pt>
                <c:pt idx="232">
                  <c:v>165</c:v>
                </c:pt>
                <c:pt idx="233">
                  <c:v>54</c:v>
                </c:pt>
                <c:pt idx="234">
                  <c:v>15</c:v>
                </c:pt>
                <c:pt idx="235">
                  <c:v>26</c:v>
                </c:pt>
                <c:pt idx="236">
                  <c:v>14</c:v>
                </c:pt>
                <c:pt idx="237">
                  <c:v>15</c:v>
                </c:pt>
                <c:pt idx="238">
                  <c:v>11</c:v>
                </c:pt>
                <c:pt idx="239">
                  <c:v>2</c:v>
                </c:pt>
                <c:pt idx="240">
                  <c:v>21</c:v>
                </c:pt>
                <c:pt idx="241">
                  <c:v>31</c:v>
                </c:pt>
                <c:pt idx="242">
                  <c:v>15</c:v>
                </c:pt>
                <c:pt idx="243">
                  <c:v>5</c:v>
                </c:pt>
                <c:pt idx="244">
                  <c:v>5</c:v>
                </c:pt>
                <c:pt idx="245">
                  <c:v>7</c:v>
                </c:pt>
                <c:pt idx="246">
                  <c:v>8</c:v>
                </c:pt>
                <c:pt idx="247">
                  <c:v>3</c:v>
                </c:pt>
                <c:pt idx="248">
                  <c:v>35</c:v>
                </c:pt>
                <c:pt idx="249">
                  <c:v>32</c:v>
                </c:pt>
                <c:pt idx="250">
                  <c:v>1</c:v>
                </c:pt>
                <c:pt idx="251">
                  <c:v>32</c:v>
                </c:pt>
                <c:pt idx="252">
                  <c:v>4</c:v>
                </c:pt>
                <c:pt idx="253">
                  <c:v>365</c:v>
                </c:pt>
                <c:pt idx="254">
                  <c:v>90</c:v>
                </c:pt>
                <c:pt idx="255">
                  <c:v>43</c:v>
                </c:pt>
                <c:pt idx="256">
                  <c:v>48</c:v>
                </c:pt>
                <c:pt idx="257">
                  <c:v>6</c:v>
                </c:pt>
                <c:pt idx="258">
                  <c:v>14</c:v>
                </c:pt>
                <c:pt idx="259">
                  <c:v>82</c:v>
                </c:pt>
                <c:pt idx="260">
                  <c:v>202</c:v>
                </c:pt>
                <c:pt idx="261">
                  <c:v>38</c:v>
                </c:pt>
                <c:pt idx="262">
                  <c:v>6</c:v>
                </c:pt>
                <c:pt idx="263">
                  <c:v>7</c:v>
                </c:pt>
                <c:pt idx="264">
                  <c:v>3</c:v>
                </c:pt>
                <c:pt idx="265">
                  <c:v>5</c:v>
                </c:pt>
                <c:pt idx="266">
                  <c:v>4</c:v>
                </c:pt>
                <c:pt idx="267">
                  <c:v>47</c:v>
                </c:pt>
                <c:pt idx="268">
                  <c:v>1</c:v>
                </c:pt>
                <c:pt idx="269">
                  <c:v>9</c:v>
                </c:pt>
                <c:pt idx="270">
                  <c:v>365</c:v>
                </c:pt>
                <c:pt idx="271">
                  <c:v>45</c:v>
                </c:pt>
                <c:pt idx="272">
                  <c:v>77</c:v>
                </c:pt>
                <c:pt idx="273">
                  <c:v>50</c:v>
                </c:pt>
                <c:pt idx="274">
                  <c:v>38</c:v>
                </c:pt>
                <c:pt idx="275">
                  <c:v>4</c:v>
                </c:pt>
                <c:pt idx="276">
                  <c:v>5</c:v>
                </c:pt>
                <c:pt idx="277">
                  <c:v>11</c:v>
                </c:pt>
                <c:pt idx="278">
                  <c:v>182</c:v>
                </c:pt>
                <c:pt idx="279">
                  <c:v>30</c:v>
                </c:pt>
                <c:pt idx="280">
                  <c:v>24</c:v>
                </c:pt>
                <c:pt idx="281">
                  <c:v>15</c:v>
                </c:pt>
                <c:pt idx="282">
                  <c:v>38</c:v>
                </c:pt>
                <c:pt idx="283">
                  <c:v>53</c:v>
                </c:pt>
                <c:pt idx="284">
                  <c:v>51</c:v>
                </c:pt>
                <c:pt idx="285">
                  <c:v>26</c:v>
                </c:pt>
                <c:pt idx="286">
                  <c:v>3</c:v>
                </c:pt>
                <c:pt idx="287">
                  <c:v>9</c:v>
                </c:pt>
                <c:pt idx="288">
                  <c:v>16</c:v>
                </c:pt>
                <c:pt idx="289">
                  <c:v>150</c:v>
                </c:pt>
                <c:pt idx="290">
                  <c:v>2</c:v>
                </c:pt>
                <c:pt idx="291">
                  <c:v>6</c:v>
                </c:pt>
                <c:pt idx="292">
                  <c:v>3</c:v>
                </c:pt>
                <c:pt idx="293">
                  <c:v>4</c:v>
                </c:pt>
                <c:pt idx="294">
                  <c:v>28</c:v>
                </c:pt>
                <c:pt idx="295">
                  <c:v>15</c:v>
                </c:pt>
                <c:pt idx="296">
                  <c:v>36</c:v>
                </c:pt>
                <c:pt idx="297">
                  <c:v>18</c:v>
                </c:pt>
                <c:pt idx="298">
                  <c:v>7</c:v>
                </c:pt>
                <c:pt idx="299">
                  <c:v>20</c:v>
                </c:pt>
                <c:pt idx="300">
                  <c:v>87</c:v>
                </c:pt>
                <c:pt idx="301">
                  <c:v>8</c:v>
                </c:pt>
                <c:pt idx="302">
                  <c:v>3</c:v>
                </c:pt>
                <c:pt idx="303">
                  <c:v>32</c:v>
                </c:pt>
                <c:pt idx="304">
                  <c:v>167</c:v>
                </c:pt>
                <c:pt idx="305">
                  <c:v>12</c:v>
                </c:pt>
                <c:pt idx="306">
                  <c:v>52</c:v>
                </c:pt>
                <c:pt idx="307">
                  <c:v>5</c:v>
                </c:pt>
                <c:pt idx="308">
                  <c:v>64</c:v>
                </c:pt>
                <c:pt idx="309">
                  <c:v>147</c:v>
                </c:pt>
                <c:pt idx="310">
                  <c:v>38</c:v>
                </c:pt>
                <c:pt idx="311">
                  <c:v>11</c:v>
                </c:pt>
                <c:pt idx="312">
                  <c:v>35</c:v>
                </c:pt>
                <c:pt idx="313">
                  <c:v>48</c:v>
                </c:pt>
                <c:pt idx="314">
                  <c:v>278</c:v>
                </c:pt>
                <c:pt idx="315">
                  <c:v>126</c:v>
                </c:pt>
                <c:pt idx="316">
                  <c:v>181</c:v>
                </c:pt>
                <c:pt idx="317">
                  <c:v>24</c:v>
                </c:pt>
                <c:pt idx="318">
                  <c:v>24</c:v>
                </c:pt>
                <c:pt idx="319">
                  <c:v>9</c:v>
                </c:pt>
                <c:pt idx="320">
                  <c:v>25</c:v>
                </c:pt>
                <c:pt idx="321">
                  <c:v>29</c:v>
                </c:pt>
                <c:pt idx="322">
                  <c:v>15</c:v>
                </c:pt>
                <c:pt idx="323">
                  <c:v>67</c:v>
                </c:pt>
                <c:pt idx="324">
                  <c:v>58</c:v>
                </c:pt>
                <c:pt idx="325">
                  <c:v>23</c:v>
                </c:pt>
                <c:pt idx="326">
                  <c:v>145</c:v>
                </c:pt>
                <c:pt idx="327">
                  <c:v>48</c:v>
                </c:pt>
                <c:pt idx="328">
                  <c:v>7</c:v>
                </c:pt>
                <c:pt idx="329">
                  <c:v>19</c:v>
                </c:pt>
                <c:pt idx="330">
                  <c:v>20</c:v>
                </c:pt>
                <c:pt idx="331">
                  <c:v>21</c:v>
                </c:pt>
                <c:pt idx="332">
                  <c:v>31</c:v>
                </c:pt>
                <c:pt idx="333">
                  <c:v>13</c:v>
                </c:pt>
                <c:pt idx="334">
                  <c:v>14</c:v>
                </c:pt>
                <c:pt idx="335">
                  <c:v>68</c:v>
                </c:pt>
                <c:pt idx="336">
                  <c:v>8</c:v>
                </c:pt>
                <c:pt idx="337">
                  <c:v>23</c:v>
                </c:pt>
                <c:pt idx="338">
                  <c:v>21</c:v>
                </c:pt>
                <c:pt idx="339">
                  <c:v>8</c:v>
                </c:pt>
                <c:pt idx="340">
                  <c:v>7</c:v>
                </c:pt>
                <c:pt idx="341">
                  <c:v>1</c:v>
                </c:pt>
                <c:pt idx="342">
                  <c:v>27</c:v>
                </c:pt>
                <c:pt idx="343">
                  <c:v>11</c:v>
                </c:pt>
                <c:pt idx="344">
                  <c:v>365</c:v>
                </c:pt>
                <c:pt idx="345">
                  <c:v>85</c:v>
                </c:pt>
                <c:pt idx="346">
                  <c:v>74</c:v>
                </c:pt>
                <c:pt idx="347">
                  <c:v>14</c:v>
                </c:pt>
                <c:pt idx="348">
                  <c:v>173</c:v>
                </c:pt>
                <c:pt idx="349">
                  <c:v>153</c:v>
                </c:pt>
                <c:pt idx="350">
                  <c:v>10</c:v>
                </c:pt>
                <c:pt idx="351">
                  <c:v>10</c:v>
                </c:pt>
                <c:pt idx="352">
                  <c:v>7</c:v>
                </c:pt>
                <c:pt idx="353">
                  <c:v>63</c:v>
                </c:pt>
                <c:pt idx="354">
                  <c:v>26</c:v>
                </c:pt>
                <c:pt idx="355">
                  <c:v>19</c:v>
                </c:pt>
                <c:pt idx="356">
                  <c:v>44</c:v>
                </c:pt>
                <c:pt idx="357">
                  <c:v>39</c:v>
                </c:pt>
                <c:pt idx="358">
                  <c:v>4</c:v>
                </c:pt>
                <c:pt idx="359">
                  <c:v>20</c:v>
                </c:pt>
                <c:pt idx="360">
                  <c:v>18</c:v>
                </c:pt>
                <c:pt idx="361">
                  <c:v>198</c:v>
                </c:pt>
                <c:pt idx="362">
                  <c:v>51</c:v>
                </c:pt>
                <c:pt idx="363">
                  <c:v>197</c:v>
                </c:pt>
                <c:pt idx="364">
                  <c:v>37</c:v>
                </c:pt>
                <c:pt idx="365">
                  <c:v>32</c:v>
                </c:pt>
                <c:pt idx="366">
                  <c:v>7</c:v>
                </c:pt>
                <c:pt idx="367">
                  <c:v>16</c:v>
                </c:pt>
                <c:pt idx="368">
                  <c:v>8</c:v>
                </c:pt>
                <c:pt idx="369">
                  <c:v>191</c:v>
                </c:pt>
                <c:pt idx="370">
                  <c:v>120</c:v>
                </c:pt>
                <c:pt idx="371">
                  <c:v>5</c:v>
                </c:pt>
                <c:pt idx="372">
                  <c:v>129</c:v>
                </c:pt>
                <c:pt idx="373">
                  <c:v>8</c:v>
                </c:pt>
                <c:pt idx="374">
                  <c:v>62</c:v>
                </c:pt>
                <c:pt idx="375">
                  <c:v>9</c:v>
                </c:pt>
                <c:pt idx="376">
                  <c:v>103</c:v>
                </c:pt>
                <c:pt idx="377">
                  <c:v>7</c:v>
                </c:pt>
                <c:pt idx="378">
                  <c:v>9</c:v>
                </c:pt>
                <c:pt idx="379">
                  <c:v>242</c:v>
                </c:pt>
                <c:pt idx="380">
                  <c:v>54</c:v>
                </c:pt>
                <c:pt idx="381">
                  <c:v>60</c:v>
                </c:pt>
                <c:pt idx="382">
                  <c:v>4</c:v>
                </c:pt>
                <c:pt idx="383">
                  <c:v>74</c:v>
                </c:pt>
                <c:pt idx="384">
                  <c:v>225</c:v>
                </c:pt>
                <c:pt idx="385">
                  <c:v>17</c:v>
                </c:pt>
                <c:pt idx="386">
                  <c:v>19</c:v>
                </c:pt>
                <c:pt idx="387">
                  <c:v>139</c:v>
                </c:pt>
                <c:pt idx="388">
                  <c:v>334</c:v>
                </c:pt>
                <c:pt idx="389">
                  <c:v>48</c:v>
                </c:pt>
                <c:pt idx="390">
                  <c:v>3</c:v>
                </c:pt>
                <c:pt idx="391">
                  <c:v>16</c:v>
                </c:pt>
                <c:pt idx="392">
                  <c:v>41</c:v>
                </c:pt>
                <c:pt idx="393">
                  <c:v>129</c:v>
                </c:pt>
                <c:pt idx="394">
                  <c:v>8</c:v>
                </c:pt>
                <c:pt idx="395">
                  <c:v>1</c:v>
                </c:pt>
                <c:pt idx="396">
                  <c:v>25</c:v>
                </c:pt>
                <c:pt idx="397">
                  <c:v>179</c:v>
                </c:pt>
                <c:pt idx="398">
                  <c:v>15</c:v>
                </c:pt>
                <c:pt idx="399">
                  <c:v>2</c:v>
                </c:pt>
                <c:pt idx="400">
                  <c:v>18</c:v>
                </c:pt>
                <c:pt idx="401">
                  <c:v>94</c:v>
                </c:pt>
                <c:pt idx="402">
                  <c:v>4</c:v>
                </c:pt>
                <c:pt idx="403">
                  <c:v>23</c:v>
                </c:pt>
                <c:pt idx="404">
                  <c:v>11</c:v>
                </c:pt>
                <c:pt idx="405">
                  <c:v>33</c:v>
                </c:pt>
                <c:pt idx="406">
                  <c:v>353</c:v>
                </c:pt>
                <c:pt idx="407">
                  <c:v>7</c:v>
                </c:pt>
                <c:pt idx="408">
                  <c:v>114</c:v>
                </c:pt>
                <c:pt idx="409">
                  <c:v>3</c:v>
                </c:pt>
                <c:pt idx="410">
                  <c:v>6</c:v>
                </c:pt>
                <c:pt idx="411">
                  <c:v>32</c:v>
                </c:pt>
                <c:pt idx="412">
                  <c:v>2</c:v>
                </c:pt>
                <c:pt idx="413">
                  <c:v>46</c:v>
                </c:pt>
                <c:pt idx="414">
                  <c:v>3</c:v>
                </c:pt>
                <c:pt idx="415">
                  <c:v>9</c:v>
                </c:pt>
                <c:pt idx="416">
                  <c:v>5</c:v>
                </c:pt>
                <c:pt idx="417">
                  <c:v>11</c:v>
                </c:pt>
                <c:pt idx="418">
                  <c:v>50</c:v>
                </c:pt>
                <c:pt idx="419">
                  <c:v>3</c:v>
                </c:pt>
                <c:pt idx="420">
                  <c:v>12</c:v>
                </c:pt>
                <c:pt idx="421">
                  <c:v>35</c:v>
                </c:pt>
                <c:pt idx="422">
                  <c:v>302</c:v>
                </c:pt>
                <c:pt idx="423">
                  <c:v>8</c:v>
                </c:pt>
                <c:pt idx="424">
                  <c:v>26</c:v>
                </c:pt>
                <c:pt idx="425">
                  <c:v>3</c:v>
                </c:pt>
                <c:pt idx="426">
                  <c:v>1</c:v>
                </c:pt>
                <c:pt idx="427">
                  <c:v>60</c:v>
                </c:pt>
                <c:pt idx="428">
                  <c:v>2</c:v>
                </c:pt>
                <c:pt idx="429">
                  <c:v>2</c:v>
                </c:pt>
                <c:pt idx="430">
                  <c:v>2</c:v>
                </c:pt>
                <c:pt idx="431">
                  <c:v>10</c:v>
                </c:pt>
                <c:pt idx="432">
                  <c:v>90</c:v>
                </c:pt>
                <c:pt idx="433">
                  <c:v>27</c:v>
                </c:pt>
                <c:pt idx="434">
                  <c:v>1</c:v>
                </c:pt>
                <c:pt idx="435">
                  <c:v>34</c:v>
                </c:pt>
                <c:pt idx="436">
                  <c:v>7</c:v>
                </c:pt>
                <c:pt idx="437">
                  <c:v>95</c:v>
                </c:pt>
                <c:pt idx="438">
                  <c:v>4</c:v>
                </c:pt>
                <c:pt idx="439">
                  <c:v>67</c:v>
                </c:pt>
                <c:pt idx="440">
                  <c:v>36</c:v>
                </c:pt>
                <c:pt idx="441">
                  <c:v>69</c:v>
                </c:pt>
                <c:pt idx="442">
                  <c:v>3</c:v>
                </c:pt>
                <c:pt idx="443">
                  <c:v>13</c:v>
                </c:pt>
                <c:pt idx="444">
                  <c:v>19</c:v>
                </c:pt>
                <c:pt idx="445">
                  <c:v>7</c:v>
                </c:pt>
                <c:pt idx="446">
                  <c:v>4</c:v>
                </c:pt>
                <c:pt idx="447">
                  <c:v>4</c:v>
                </c:pt>
                <c:pt idx="448">
                  <c:v>175</c:v>
                </c:pt>
                <c:pt idx="449">
                  <c:v>8</c:v>
                </c:pt>
                <c:pt idx="450">
                  <c:v>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A11-4DEF-86DD-1AEDF09A9B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138911296"/>
        <c:axId val="2138910048"/>
      </c:barChart>
      <c:catAx>
        <c:axId val="2138911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38910048"/>
        <c:crosses val="autoZero"/>
        <c:auto val="1"/>
        <c:lblAlgn val="ctr"/>
        <c:lblOffset val="100"/>
        <c:noMultiLvlLbl val="0"/>
      </c:catAx>
      <c:valAx>
        <c:axId val="2138910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389112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409575</xdr:colOff>
      <xdr:row>3</xdr:row>
      <xdr:rowOff>4762</xdr:rowOff>
    </xdr:from>
    <xdr:to>
      <xdr:col>24</xdr:col>
      <xdr:colOff>123825</xdr:colOff>
      <xdr:row>21</xdr:row>
      <xdr:rowOff>95250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84A6826-1BB9-86FB-02A3-C949738C94C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4769.738590740744" backgroundQuery="1" createdVersion="8" refreshedVersion="8" minRefreshableVersion="3" recordCount="451" xr:uid="{BA000BBE-BF60-458D-BC7A-50B182A9AC4C}">
  <cacheSource type="external" connectionId="1"/>
  <cacheFields count="2">
    <cacheField name="ID" numFmtId="0">
      <sharedItems count="451">
        <s v="R00062"/>
        <s v="G00044"/>
        <s v="G00040"/>
        <s v="G000164"/>
        <s v="G00014"/>
        <s v="G000114"/>
        <s v="G000077"/>
        <s v="G000076"/>
        <s v="G000075"/>
        <s v="G000071"/>
        <s v="9807"/>
        <s v="9723"/>
        <s v="9397"/>
        <s v="9212"/>
        <s v="9090"/>
        <s v="8550"/>
        <s v="8535"/>
        <s v="8307"/>
        <s v="8273"/>
        <s v="8176"/>
        <s v="8166"/>
        <s v="8044"/>
        <s v="7823"/>
        <s v="7377"/>
        <s v="7321"/>
        <s v="7095"/>
        <s v="6349"/>
        <s v="58455"/>
        <s v="58422"/>
        <s v="58351"/>
        <s v="58255"/>
        <s v="58250"/>
        <s v="58223"/>
        <s v="58200"/>
        <s v="58133"/>
        <s v="58131"/>
        <s v="58130"/>
        <s v="58103"/>
        <s v="58094"/>
        <s v="58073"/>
        <s v="4869"/>
        <s v="4822"/>
        <s v="4602"/>
        <s v="3927"/>
        <s v="2425"/>
        <s v="2270"/>
        <s v="19825"/>
        <s v="19818"/>
        <s v="19796"/>
        <s v="19783"/>
        <s v="19745"/>
        <s v="19731"/>
        <s v="19728"/>
        <s v="19721"/>
        <s v="19690"/>
        <s v="19687"/>
        <s v="19684"/>
        <s v="19645"/>
        <s v="19473"/>
        <s v="19452"/>
        <s v="19431"/>
        <s v="19427"/>
        <s v="19410"/>
        <s v="19364"/>
        <s v="19347"/>
        <s v="19268"/>
        <s v="19203"/>
        <s v="19191"/>
        <s v="19107"/>
        <s v="18801"/>
        <s v="18777"/>
        <s v="18763"/>
        <s v="18735"/>
        <s v="18671"/>
        <s v="18641"/>
        <s v="18620"/>
        <s v="18618"/>
        <s v="18588"/>
        <s v="18558"/>
        <s v="18442"/>
        <s v="18439"/>
        <s v="18423"/>
        <s v="18363"/>
        <s v="18221"/>
        <s v="18219"/>
        <s v="18056"/>
        <s v="18045"/>
        <s v="18041"/>
        <s v="17969"/>
        <s v="17947"/>
        <s v="17918"/>
        <s v="17903"/>
        <s v="17901"/>
        <s v="17877"/>
        <s v="17864"/>
        <s v="17828"/>
        <s v="17715"/>
        <s v="17672"/>
        <s v="17553"/>
        <s v="17452"/>
        <s v="17409"/>
        <s v="17240"/>
        <s v="17157"/>
        <s v="17146"/>
        <s v="17067"/>
        <s v="17007"/>
        <s v="16921"/>
        <s v="16796"/>
        <s v="16763"/>
        <s v="16557"/>
        <s v="16517"/>
        <s v="16485"/>
        <s v="16447"/>
        <s v="16440"/>
        <s v="16187"/>
        <s v="16175"/>
        <s v="16142"/>
        <s v="16054"/>
        <s v="15967"/>
        <s v="15955"/>
        <s v="15914"/>
        <s v="15878"/>
        <s v="15813"/>
        <s v="15771"/>
        <s v="15728"/>
        <s v="15699"/>
        <s v="15688"/>
        <s v="15629"/>
        <s v="15378"/>
        <s v="15349"/>
        <s v="15327"/>
        <s v="15322"/>
        <s v="15320"/>
        <s v="15243"/>
        <s v="15206"/>
        <s v="15190"/>
        <s v="15160"/>
        <s v="15082"/>
        <s v="14597"/>
        <s v="14530"/>
        <s v="14469"/>
        <s v="14447"/>
        <s v="14434"/>
        <s v="14362"/>
        <s v="14244"/>
        <s v="14067"/>
        <s v="13797"/>
        <s v="13129"/>
        <s v="13090"/>
        <s v="13037"/>
        <s v="12709"/>
        <s v="12639"/>
        <s v="12474"/>
        <s v="12416"/>
        <s v="12350"/>
        <s v="12348"/>
        <s v="12056"/>
        <s v="12016"/>
        <s v="12012"/>
        <s v="11503"/>
        <s v="11326"/>
        <s v="11318"/>
        <s v="11172"/>
        <s v="10819"/>
        <s v="10732"/>
        <s v="10225"/>
        <s v="10007497"/>
        <s v="10007462"/>
        <s v="10007461"/>
        <s v="10007459"/>
        <s v="10007442"/>
        <s v="10007405"/>
        <s v="10007391"/>
        <s v="10007390"/>
        <s v="10007387"/>
        <s v="10007382"/>
        <s v="10007381"/>
        <s v="10007380"/>
        <s v="10007329"/>
        <s v="10007321"/>
        <s v="10007314"/>
        <s v="10007289"/>
        <s v="10007288"/>
        <s v="10007286"/>
        <s v="10007269"/>
        <s v="10007263"/>
        <s v="10007256"/>
        <s v="10007237"/>
        <s v="10007229"/>
        <s v="10007227"/>
        <s v="10007208"/>
        <s v="10007203"/>
        <s v="10007201"/>
        <s v="10007200"/>
        <s v="10007199"/>
        <s v="10007198"/>
        <s v="10007197"/>
        <s v="10007195"/>
        <s v="10007194"/>
        <s v="10007192"/>
        <s v="10007159"/>
        <s v="10007143"/>
        <s v="10007140"/>
        <s v="10007115"/>
        <s v="10007106"/>
        <s v="10007104"/>
        <s v="10007099"/>
        <s v="10007097"/>
        <s v="10007092"/>
        <s v="10007082"/>
        <s v="10007078"/>
        <s v="10007071"/>
        <s v="10007070"/>
        <s v="10007069"/>
        <s v="10007065"/>
        <s v="10007061"/>
        <s v="10007021"/>
        <s v="10007010"/>
        <s v="10006988"/>
        <s v="10006981"/>
        <s v="10006980"/>
        <s v="10006979"/>
        <s v="10006978"/>
        <s v="10006975"/>
        <s v="10006974"/>
        <s v="10006964"/>
        <s v="10006957"/>
        <s v="10006945"/>
        <s v="10006944"/>
        <s v="10006941"/>
        <s v="10006939"/>
        <s v="10006937"/>
        <s v="10006918"/>
        <s v="10006912"/>
        <s v="10006910"/>
        <s v="10006906"/>
        <s v="10006905"/>
        <s v="10006873"/>
        <s v="10006871"/>
        <s v="10006861"/>
        <s v="10006853"/>
        <s v="10006794"/>
        <s v="10006773"/>
        <s v="10006772"/>
        <s v="10006765"/>
        <s v="10006753"/>
        <s v="10006751"/>
        <s v="10006750"/>
        <s v="10006749"/>
        <s v="10006734"/>
        <s v="10006733"/>
        <s v="10006729"/>
        <s v="10006727"/>
        <s v="10006703"/>
        <s v="10006697"/>
        <s v="10006688"/>
        <s v="10006684"/>
        <s v="10006681"/>
        <s v="10006680"/>
        <s v="10006665"/>
        <s v="10006659"/>
        <s v="10006651"/>
        <s v="10006629"/>
        <s v="10006620"/>
        <s v="10006613"/>
        <s v="10006600"/>
        <s v="10006575"/>
        <s v="10006566"/>
        <s v="10006556"/>
        <s v="10006554"/>
        <s v="10006552"/>
        <s v="10006550"/>
        <s v="10006532"/>
        <s v="10006524"/>
        <s v="10006523"/>
        <s v="10006500"/>
        <s v="10006498"/>
        <s v="10006492"/>
        <s v="10006489"/>
        <s v="10006470"/>
        <s v="10006450"/>
        <s v="10006441"/>
        <s v="10006438"/>
        <s v="10006435"/>
        <s v="10006416"/>
        <s v="10006413"/>
        <s v="10006402"/>
        <s v="10006399"/>
        <s v="10006398"/>
        <s v="10006393"/>
        <s v="10006392"/>
        <s v="10006391"/>
        <s v="10006387"/>
        <s v="10006385"/>
        <s v="10006383"/>
        <s v="10006380"/>
        <s v="10006365"/>
        <s v="10006361"/>
        <s v="10006360"/>
        <s v="10006354"/>
        <s v="10006349"/>
        <s v="10006338"/>
        <s v="10006324"/>
        <s v="10006323"/>
        <s v="10006321"/>
        <s v="10006303"/>
        <s v="10006296"/>
        <s v="10006265"/>
        <s v="10006262"/>
        <s v="10006198"/>
        <s v="10006187"/>
        <s v="10006175"/>
        <s v="10006164"/>
        <s v="10006163"/>
        <s v="10006153"/>
        <s v="10006147"/>
        <s v="10006145"/>
        <s v="10006143"/>
        <s v="10006142"/>
        <s v="10006137"/>
        <s v="10006127"/>
        <s v="10006126"/>
        <s v="10006121"/>
        <s v="10006120"/>
        <s v="10006118"/>
        <s v="10006117"/>
        <s v="10006116"/>
        <s v="10006115"/>
        <s v="10006114"/>
        <s v="10006111"/>
        <s v="10006109"/>
        <s v="10006108"/>
        <s v="10006107"/>
        <s v="10006105"/>
        <s v="10006104"/>
        <s v="10006102"/>
        <s v="10006101"/>
        <s v="10006100"/>
        <s v="10006099"/>
        <s v="10006097"/>
        <s v="10006094"/>
        <s v="10006092"/>
        <s v="10006090"/>
        <s v="10006089"/>
        <s v="10006088"/>
        <s v="10006084"/>
        <s v="10006083"/>
        <s v="10006079"/>
        <s v="10006077"/>
        <s v="10006076"/>
        <s v="10006074"/>
        <s v="10006069"/>
        <s v="10006067"/>
        <s v="10006066"/>
        <s v="10006063"/>
        <s v="10006060"/>
        <s v="10006058"/>
        <s v="10006056"/>
        <s v="10006055"/>
        <s v="10006054"/>
        <s v="10006053"/>
        <s v="10006051"/>
        <s v="10006046"/>
        <s v="10006044"/>
        <s v="10006043"/>
        <s v="10006039"/>
        <s v="10006038"/>
        <s v="10006037"/>
        <s v="10006034"/>
        <s v="10006030"/>
        <s v="10006025"/>
        <s v="10006024"/>
        <s v="10006023"/>
        <s v="10006022"/>
        <s v="10006021"/>
        <s v="10006018"/>
        <s v="10006017"/>
        <s v="10006016"/>
        <s v="10006015"/>
        <s v="10006012"/>
        <s v="10006011"/>
        <s v="10006009"/>
        <s v="10006006"/>
        <s v="10006004"/>
        <s v="10006002"/>
        <s v="10005998"/>
        <s v="10005986"/>
        <s v="10005985"/>
        <s v="10005984"/>
        <s v="10005983"/>
        <s v="10005982"/>
        <s v="10005980"/>
        <s v="10005976"/>
        <s v="10005974"/>
        <s v="10005968"/>
        <s v="10005967"/>
        <s v="10005966"/>
        <s v="10005962"/>
        <s v="10005961"/>
        <s v="10005958"/>
        <s v="10005957"/>
        <s v="10005956"/>
        <s v="10005955"/>
        <s v="10005954"/>
        <s v="10005942"/>
        <s v="10005940"/>
        <s v="10005936"/>
        <s v="10005933"/>
        <s v="10005931"/>
        <s v="10005930"/>
        <s v="10005929"/>
        <s v="10005928"/>
        <s v="10005926"/>
        <s v="10005920"/>
        <s v="10005900"/>
        <s v="10005894"/>
        <s v="10005866"/>
        <s v="10005865"/>
        <s v="10005860"/>
        <s v="10005833"/>
        <s v="10005795"/>
        <s v="1000532"/>
        <s v="1000527"/>
        <s v="1000524"/>
        <s v="1000518"/>
        <s v="1000496"/>
        <s v="1000478"/>
        <s v="1000454"/>
        <s v="1000407"/>
        <s v="1000402"/>
        <s v="1000376"/>
        <s v="1000359"/>
        <s v="1000358"/>
        <s v="1000352"/>
        <s v="1000348"/>
        <s v="1000335"/>
        <s v="1000315"/>
        <s v="1000274"/>
        <s v="1000262"/>
        <s v="1000219"/>
        <s v="1000218"/>
        <s v="1000216"/>
        <s v="1000184"/>
        <s v="1000177"/>
        <s v="1000161"/>
        <s v="1000154"/>
        <s v="1000145"/>
        <s v="1000141"/>
        <s v="1000136"/>
        <s v="1000132"/>
        <s v="1000117"/>
      </sharedItems>
    </cacheField>
    <cacheField name="NB JOURS" numFmtId="0">
      <sharedItems containsSemiMixedTypes="0" containsString="0" containsNumber="1" containsInteger="1" minValue="1" maxValue="36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1">
  <r>
    <x v="0"/>
    <n v="4"/>
  </r>
  <r>
    <x v="1"/>
    <n v="17"/>
  </r>
  <r>
    <x v="2"/>
    <n v="3"/>
  </r>
  <r>
    <x v="3"/>
    <n v="5"/>
  </r>
  <r>
    <x v="4"/>
    <n v="2"/>
  </r>
  <r>
    <x v="5"/>
    <n v="195"/>
  </r>
  <r>
    <x v="6"/>
    <n v="6"/>
  </r>
  <r>
    <x v="7"/>
    <n v="17"/>
  </r>
  <r>
    <x v="8"/>
    <n v="174"/>
  </r>
  <r>
    <x v="9"/>
    <n v="363"/>
  </r>
  <r>
    <x v="10"/>
    <n v="92"/>
  </r>
  <r>
    <x v="11"/>
    <n v="3"/>
  </r>
  <r>
    <x v="12"/>
    <n v="339"/>
  </r>
  <r>
    <x v="13"/>
    <n v="286"/>
  </r>
  <r>
    <x v="14"/>
    <n v="3"/>
  </r>
  <r>
    <x v="15"/>
    <n v="94"/>
  </r>
  <r>
    <x v="16"/>
    <n v="142"/>
  </r>
  <r>
    <x v="17"/>
    <n v="35"/>
  </r>
  <r>
    <x v="18"/>
    <n v="33"/>
  </r>
  <r>
    <x v="19"/>
    <n v="35"/>
  </r>
  <r>
    <x v="20"/>
    <n v="27"/>
  </r>
  <r>
    <x v="21"/>
    <n v="35"/>
  </r>
  <r>
    <x v="22"/>
    <n v="5"/>
  </r>
  <r>
    <x v="23"/>
    <n v="96"/>
  </r>
  <r>
    <x v="24"/>
    <n v="5"/>
  </r>
  <r>
    <x v="25"/>
    <n v="35"/>
  </r>
  <r>
    <x v="26"/>
    <n v="365"/>
  </r>
  <r>
    <x v="27"/>
    <n v="19"/>
  </r>
  <r>
    <x v="28"/>
    <n v="13"/>
  </r>
  <r>
    <x v="29"/>
    <n v="13"/>
  </r>
  <r>
    <x v="30"/>
    <n v="90"/>
  </r>
  <r>
    <x v="31"/>
    <n v="28"/>
  </r>
  <r>
    <x v="32"/>
    <n v="16"/>
  </r>
  <r>
    <x v="33"/>
    <n v="9"/>
  </r>
  <r>
    <x v="34"/>
    <n v="144"/>
  </r>
  <r>
    <x v="35"/>
    <n v="115"/>
  </r>
  <r>
    <x v="36"/>
    <n v="208"/>
  </r>
  <r>
    <x v="37"/>
    <n v="194"/>
  </r>
  <r>
    <x v="38"/>
    <n v="8"/>
  </r>
  <r>
    <x v="39"/>
    <n v="30"/>
  </r>
  <r>
    <x v="40"/>
    <n v="101"/>
  </r>
  <r>
    <x v="41"/>
    <n v="50"/>
  </r>
  <r>
    <x v="42"/>
    <n v="12"/>
  </r>
  <r>
    <x v="43"/>
    <n v="5"/>
  </r>
  <r>
    <x v="44"/>
    <n v="181"/>
  </r>
  <r>
    <x v="45"/>
    <n v="90"/>
  </r>
  <r>
    <x v="46"/>
    <n v="18"/>
  </r>
  <r>
    <x v="47"/>
    <n v="19"/>
  </r>
  <r>
    <x v="48"/>
    <n v="21"/>
  </r>
  <r>
    <x v="49"/>
    <n v="59"/>
  </r>
  <r>
    <x v="50"/>
    <n v="12"/>
  </r>
  <r>
    <x v="51"/>
    <n v="77"/>
  </r>
  <r>
    <x v="52"/>
    <n v="18"/>
  </r>
  <r>
    <x v="53"/>
    <n v="25"/>
  </r>
  <r>
    <x v="54"/>
    <n v="30"/>
  </r>
  <r>
    <x v="55"/>
    <n v="9"/>
  </r>
  <r>
    <x v="56"/>
    <n v="11"/>
  </r>
  <r>
    <x v="57"/>
    <n v="48"/>
  </r>
  <r>
    <x v="58"/>
    <n v="83"/>
  </r>
  <r>
    <x v="59"/>
    <n v="3"/>
  </r>
  <r>
    <x v="60"/>
    <n v="4"/>
  </r>
  <r>
    <x v="61"/>
    <n v="57"/>
  </r>
  <r>
    <x v="62"/>
    <n v="51"/>
  </r>
  <r>
    <x v="63"/>
    <n v="275"/>
  </r>
  <r>
    <x v="64"/>
    <n v="48"/>
  </r>
  <r>
    <x v="65"/>
    <n v="134"/>
  </r>
  <r>
    <x v="66"/>
    <n v="29"/>
  </r>
  <r>
    <x v="67"/>
    <n v="2"/>
  </r>
  <r>
    <x v="68"/>
    <n v="11"/>
  </r>
  <r>
    <x v="69"/>
    <n v="12"/>
  </r>
  <r>
    <x v="70"/>
    <n v="8"/>
  </r>
  <r>
    <x v="71"/>
    <n v="70"/>
  </r>
  <r>
    <x v="72"/>
    <n v="25"/>
  </r>
  <r>
    <x v="73"/>
    <n v="55"/>
  </r>
  <r>
    <x v="74"/>
    <n v="105"/>
  </r>
  <r>
    <x v="75"/>
    <n v="115"/>
  </r>
  <r>
    <x v="76"/>
    <n v="7"/>
  </r>
  <r>
    <x v="77"/>
    <n v="82"/>
  </r>
  <r>
    <x v="78"/>
    <n v="5"/>
  </r>
  <r>
    <x v="79"/>
    <n v="12"/>
  </r>
  <r>
    <x v="80"/>
    <n v="103"/>
  </r>
  <r>
    <x v="81"/>
    <n v="21"/>
  </r>
  <r>
    <x v="82"/>
    <n v="83"/>
  </r>
  <r>
    <x v="83"/>
    <n v="17"/>
  </r>
  <r>
    <x v="84"/>
    <n v="3"/>
  </r>
  <r>
    <x v="85"/>
    <n v="5"/>
  </r>
  <r>
    <x v="86"/>
    <n v="15"/>
  </r>
  <r>
    <x v="87"/>
    <n v="65"/>
  </r>
  <r>
    <x v="88"/>
    <n v="25"/>
  </r>
  <r>
    <x v="89"/>
    <n v="22"/>
  </r>
  <r>
    <x v="90"/>
    <n v="25"/>
  </r>
  <r>
    <x v="91"/>
    <n v="1"/>
  </r>
  <r>
    <x v="92"/>
    <n v="86"/>
  </r>
  <r>
    <x v="93"/>
    <n v="52"/>
  </r>
  <r>
    <x v="94"/>
    <n v="29"/>
  </r>
  <r>
    <x v="95"/>
    <n v="342"/>
  </r>
  <r>
    <x v="96"/>
    <n v="5"/>
  </r>
  <r>
    <x v="97"/>
    <n v="307"/>
  </r>
  <r>
    <x v="98"/>
    <n v="104"/>
  </r>
  <r>
    <x v="99"/>
    <n v="240"/>
  </r>
  <r>
    <x v="100"/>
    <n v="1"/>
  </r>
  <r>
    <x v="101"/>
    <n v="91"/>
  </r>
  <r>
    <x v="102"/>
    <n v="6"/>
  </r>
  <r>
    <x v="103"/>
    <n v="7"/>
  </r>
  <r>
    <x v="104"/>
    <n v="35"/>
  </r>
  <r>
    <x v="105"/>
    <n v="3"/>
  </r>
  <r>
    <x v="106"/>
    <n v="25"/>
  </r>
  <r>
    <x v="107"/>
    <n v="56"/>
  </r>
  <r>
    <x v="108"/>
    <n v="78"/>
  </r>
  <r>
    <x v="109"/>
    <n v="19"/>
  </r>
  <r>
    <x v="110"/>
    <n v="16"/>
  </r>
  <r>
    <x v="111"/>
    <n v="30"/>
  </r>
  <r>
    <x v="112"/>
    <n v="12"/>
  </r>
  <r>
    <x v="113"/>
    <n v="8"/>
  </r>
  <r>
    <x v="114"/>
    <n v="21"/>
  </r>
  <r>
    <x v="115"/>
    <n v="157"/>
  </r>
  <r>
    <x v="116"/>
    <n v="3"/>
  </r>
  <r>
    <x v="117"/>
    <n v="16"/>
  </r>
  <r>
    <x v="118"/>
    <n v="11"/>
  </r>
  <r>
    <x v="119"/>
    <n v="144"/>
  </r>
  <r>
    <x v="120"/>
    <n v="93"/>
  </r>
  <r>
    <x v="121"/>
    <n v="3"/>
  </r>
  <r>
    <x v="122"/>
    <n v="10"/>
  </r>
  <r>
    <x v="123"/>
    <n v="8"/>
  </r>
  <r>
    <x v="124"/>
    <n v="46"/>
  </r>
  <r>
    <x v="125"/>
    <n v="7"/>
  </r>
  <r>
    <x v="126"/>
    <n v="7"/>
  </r>
  <r>
    <x v="127"/>
    <n v="2"/>
  </r>
  <r>
    <x v="128"/>
    <n v="17"/>
  </r>
  <r>
    <x v="129"/>
    <n v="89"/>
  </r>
  <r>
    <x v="130"/>
    <n v="70"/>
  </r>
  <r>
    <x v="131"/>
    <n v="365"/>
  </r>
  <r>
    <x v="132"/>
    <n v="16"/>
  </r>
  <r>
    <x v="133"/>
    <n v="12"/>
  </r>
  <r>
    <x v="134"/>
    <n v="6"/>
  </r>
  <r>
    <x v="135"/>
    <n v="365"/>
  </r>
  <r>
    <x v="136"/>
    <n v="267"/>
  </r>
  <r>
    <x v="137"/>
    <n v="145"/>
  </r>
  <r>
    <x v="138"/>
    <n v="7"/>
  </r>
  <r>
    <x v="139"/>
    <n v="17"/>
  </r>
  <r>
    <x v="140"/>
    <n v="4"/>
  </r>
  <r>
    <x v="141"/>
    <n v="38"/>
  </r>
  <r>
    <x v="142"/>
    <n v="19"/>
  </r>
  <r>
    <x v="143"/>
    <n v="26"/>
  </r>
  <r>
    <x v="144"/>
    <n v="365"/>
  </r>
  <r>
    <x v="145"/>
    <n v="50"/>
  </r>
  <r>
    <x v="146"/>
    <n v="365"/>
  </r>
  <r>
    <x v="147"/>
    <n v="11"/>
  </r>
  <r>
    <x v="148"/>
    <n v="4"/>
  </r>
  <r>
    <x v="149"/>
    <n v="23"/>
  </r>
  <r>
    <x v="150"/>
    <n v="11"/>
  </r>
  <r>
    <x v="151"/>
    <n v="4"/>
  </r>
  <r>
    <x v="152"/>
    <n v="54"/>
  </r>
  <r>
    <x v="153"/>
    <n v="55"/>
  </r>
  <r>
    <x v="154"/>
    <n v="365"/>
  </r>
  <r>
    <x v="155"/>
    <n v="25"/>
  </r>
  <r>
    <x v="156"/>
    <n v="2"/>
  </r>
  <r>
    <x v="157"/>
    <n v="1"/>
  </r>
  <r>
    <x v="158"/>
    <n v="10"/>
  </r>
  <r>
    <x v="159"/>
    <n v="69"/>
  </r>
  <r>
    <x v="160"/>
    <n v="44"/>
  </r>
  <r>
    <x v="161"/>
    <n v="9"/>
  </r>
  <r>
    <x v="162"/>
    <n v="9"/>
  </r>
  <r>
    <x v="163"/>
    <n v="31"/>
  </r>
  <r>
    <x v="164"/>
    <n v="167"/>
  </r>
  <r>
    <x v="165"/>
    <n v="365"/>
  </r>
  <r>
    <x v="166"/>
    <n v="10"/>
  </r>
  <r>
    <x v="167"/>
    <n v="2"/>
  </r>
  <r>
    <x v="168"/>
    <n v="4"/>
  </r>
  <r>
    <x v="169"/>
    <n v="4"/>
  </r>
  <r>
    <x v="170"/>
    <n v="2"/>
  </r>
  <r>
    <x v="171"/>
    <n v="4"/>
  </r>
  <r>
    <x v="172"/>
    <n v="15"/>
  </r>
  <r>
    <x v="173"/>
    <n v="11"/>
  </r>
  <r>
    <x v="174"/>
    <n v="3"/>
  </r>
  <r>
    <x v="175"/>
    <n v="7"/>
  </r>
  <r>
    <x v="176"/>
    <n v="9"/>
  </r>
  <r>
    <x v="177"/>
    <n v="6"/>
  </r>
  <r>
    <x v="178"/>
    <n v="3"/>
  </r>
  <r>
    <x v="179"/>
    <n v="4"/>
  </r>
  <r>
    <x v="180"/>
    <n v="3"/>
  </r>
  <r>
    <x v="181"/>
    <n v="4"/>
  </r>
  <r>
    <x v="182"/>
    <n v="16"/>
  </r>
  <r>
    <x v="183"/>
    <n v="10"/>
  </r>
  <r>
    <x v="184"/>
    <n v="2"/>
  </r>
  <r>
    <x v="185"/>
    <n v="71"/>
  </r>
  <r>
    <x v="186"/>
    <n v="6"/>
  </r>
  <r>
    <x v="187"/>
    <n v="17"/>
  </r>
  <r>
    <x v="188"/>
    <n v="2"/>
  </r>
  <r>
    <x v="189"/>
    <n v="7"/>
  </r>
  <r>
    <x v="190"/>
    <n v="2"/>
  </r>
  <r>
    <x v="191"/>
    <n v="3"/>
  </r>
  <r>
    <x v="192"/>
    <n v="30"/>
  </r>
  <r>
    <x v="193"/>
    <n v="4"/>
  </r>
  <r>
    <x v="194"/>
    <n v="13"/>
  </r>
  <r>
    <x v="195"/>
    <n v="118"/>
  </r>
  <r>
    <x v="196"/>
    <n v="16"/>
  </r>
  <r>
    <x v="197"/>
    <n v="6"/>
  </r>
  <r>
    <x v="198"/>
    <n v="14"/>
  </r>
  <r>
    <x v="199"/>
    <n v="2"/>
  </r>
  <r>
    <x v="200"/>
    <n v="122"/>
  </r>
  <r>
    <x v="201"/>
    <n v="9"/>
  </r>
  <r>
    <x v="202"/>
    <n v="4"/>
  </r>
  <r>
    <x v="203"/>
    <n v="13"/>
  </r>
  <r>
    <x v="204"/>
    <n v="161"/>
  </r>
  <r>
    <x v="205"/>
    <n v="126"/>
  </r>
  <r>
    <x v="206"/>
    <n v="12"/>
  </r>
  <r>
    <x v="207"/>
    <n v="4"/>
  </r>
  <r>
    <x v="208"/>
    <n v="19"/>
  </r>
  <r>
    <x v="209"/>
    <n v="28"/>
  </r>
  <r>
    <x v="210"/>
    <n v="17"/>
  </r>
  <r>
    <x v="211"/>
    <n v="6"/>
  </r>
  <r>
    <x v="212"/>
    <n v="3"/>
  </r>
  <r>
    <x v="213"/>
    <n v="6"/>
  </r>
  <r>
    <x v="214"/>
    <n v="22"/>
  </r>
  <r>
    <x v="215"/>
    <n v="38"/>
  </r>
  <r>
    <x v="216"/>
    <n v="32"/>
  </r>
  <r>
    <x v="217"/>
    <n v="218"/>
  </r>
  <r>
    <x v="218"/>
    <n v="14"/>
  </r>
  <r>
    <x v="219"/>
    <n v="4"/>
  </r>
  <r>
    <x v="220"/>
    <n v="65"/>
  </r>
  <r>
    <x v="221"/>
    <n v="13"/>
  </r>
  <r>
    <x v="222"/>
    <n v="10"/>
  </r>
  <r>
    <x v="223"/>
    <n v="10"/>
  </r>
  <r>
    <x v="224"/>
    <n v="24"/>
  </r>
  <r>
    <x v="225"/>
    <n v="119"/>
  </r>
  <r>
    <x v="226"/>
    <n v="5"/>
  </r>
  <r>
    <x v="227"/>
    <n v="9"/>
  </r>
  <r>
    <x v="228"/>
    <n v="39"/>
  </r>
  <r>
    <x v="229"/>
    <n v="52"/>
  </r>
  <r>
    <x v="230"/>
    <n v="25"/>
  </r>
  <r>
    <x v="231"/>
    <n v="53"/>
  </r>
  <r>
    <x v="232"/>
    <n v="165"/>
  </r>
  <r>
    <x v="233"/>
    <n v="54"/>
  </r>
  <r>
    <x v="234"/>
    <n v="15"/>
  </r>
  <r>
    <x v="235"/>
    <n v="26"/>
  </r>
  <r>
    <x v="236"/>
    <n v="14"/>
  </r>
  <r>
    <x v="237"/>
    <n v="15"/>
  </r>
  <r>
    <x v="238"/>
    <n v="11"/>
  </r>
  <r>
    <x v="239"/>
    <n v="2"/>
  </r>
  <r>
    <x v="240"/>
    <n v="21"/>
  </r>
  <r>
    <x v="241"/>
    <n v="31"/>
  </r>
  <r>
    <x v="242"/>
    <n v="15"/>
  </r>
  <r>
    <x v="243"/>
    <n v="5"/>
  </r>
  <r>
    <x v="244"/>
    <n v="5"/>
  </r>
  <r>
    <x v="245"/>
    <n v="7"/>
  </r>
  <r>
    <x v="246"/>
    <n v="8"/>
  </r>
  <r>
    <x v="247"/>
    <n v="3"/>
  </r>
  <r>
    <x v="248"/>
    <n v="35"/>
  </r>
  <r>
    <x v="249"/>
    <n v="32"/>
  </r>
  <r>
    <x v="250"/>
    <n v="1"/>
  </r>
  <r>
    <x v="251"/>
    <n v="32"/>
  </r>
  <r>
    <x v="252"/>
    <n v="4"/>
  </r>
  <r>
    <x v="253"/>
    <n v="365"/>
  </r>
  <r>
    <x v="254"/>
    <n v="90"/>
  </r>
  <r>
    <x v="255"/>
    <n v="43"/>
  </r>
  <r>
    <x v="256"/>
    <n v="48"/>
  </r>
  <r>
    <x v="257"/>
    <n v="6"/>
  </r>
  <r>
    <x v="258"/>
    <n v="14"/>
  </r>
  <r>
    <x v="259"/>
    <n v="82"/>
  </r>
  <r>
    <x v="260"/>
    <n v="202"/>
  </r>
  <r>
    <x v="261"/>
    <n v="38"/>
  </r>
  <r>
    <x v="262"/>
    <n v="6"/>
  </r>
  <r>
    <x v="263"/>
    <n v="7"/>
  </r>
  <r>
    <x v="264"/>
    <n v="3"/>
  </r>
  <r>
    <x v="265"/>
    <n v="5"/>
  </r>
  <r>
    <x v="266"/>
    <n v="4"/>
  </r>
  <r>
    <x v="267"/>
    <n v="47"/>
  </r>
  <r>
    <x v="268"/>
    <n v="1"/>
  </r>
  <r>
    <x v="269"/>
    <n v="9"/>
  </r>
  <r>
    <x v="270"/>
    <n v="365"/>
  </r>
  <r>
    <x v="271"/>
    <n v="45"/>
  </r>
  <r>
    <x v="272"/>
    <n v="77"/>
  </r>
  <r>
    <x v="273"/>
    <n v="50"/>
  </r>
  <r>
    <x v="274"/>
    <n v="38"/>
  </r>
  <r>
    <x v="275"/>
    <n v="4"/>
  </r>
  <r>
    <x v="276"/>
    <n v="5"/>
  </r>
  <r>
    <x v="277"/>
    <n v="11"/>
  </r>
  <r>
    <x v="278"/>
    <n v="182"/>
  </r>
  <r>
    <x v="279"/>
    <n v="30"/>
  </r>
  <r>
    <x v="280"/>
    <n v="24"/>
  </r>
  <r>
    <x v="281"/>
    <n v="15"/>
  </r>
  <r>
    <x v="282"/>
    <n v="38"/>
  </r>
  <r>
    <x v="283"/>
    <n v="53"/>
  </r>
  <r>
    <x v="284"/>
    <n v="51"/>
  </r>
  <r>
    <x v="285"/>
    <n v="26"/>
  </r>
  <r>
    <x v="286"/>
    <n v="3"/>
  </r>
  <r>
    <x v="287"/>
    <n v="9"/>
  </r>
  <r>
    <x v="288"/>
    <n v="16"/>
  </r>
  <r>
    <x v="289"/>
    <n v="150"/>
  </r>
  <r>
    <x v="290"/>
    <n v="2"/>
  </r>
  <r>
    <x v="291"/>
    <n v="6"/>
  </r>
  <r>
    <x v="292"/>
    <n v="3"/>
  </r>
  <r>
    <x v="293"/>
    <n v="4"/>
  </r>
  <r>
    <x v="294"/>
    <n v="28"/>
  </r>
  <r>
    <x v="295"/>
    <n v="15"/>
  </r>
  <r>
    <x v="296"/>
    <n v="36"/>
  </r>
  <r>
    <x v="297"/>
    <n v="18"/>
  </r>
  <r>
    <x v="298"/>
    <n v="7"/>
  </r>
  <r>
    <x v="299"/>
    <n v="20"/>
  </r>
  <r>
    <x v="300"/>
    <n v="87"/>
  </r>
  <r>
    <x v="301"/>
    <n v="8"/>
  </r>
  <r>
    <x v="302"/>
    <n v="3"/>
  </r>
  <r>
    <x v="303"/>
    <n v="32"/>
  </r>
  <r>
    <x v="304"/>
    <n v="167"/>
  </r>
  <r>
    <x v="305"/>
    <n v="12"/>
  </r>
  <r>
    <x v="306"/>
    <n v="52"/>
  </r>
  <r>
    <x v="307"/>
    <n v="5"/>
  </r>
  <r>
    <x v="308"/>
    <n v="64"/>
  </r>
  <r>
    <x v="309"/>
    <n v="147"/>
  </r>
  <r>
    <x v="310"/>
    <n v="38"/>
  </r>
  <r>
    <x v="311"/>
    <n v="11"/>
  </r>
  <r>
    <x v="312"/>
    <n v="35"/>
  </r>
  <r>
    <x v="313"/>
    <n v="48"/>
  </r>
  <r>
    <x v="314"/>
    <n v="278"/>
  </r>
  <r>
    <x v="315"/>
    <n v="126"/>
  </r>
  <r>
    <x v="316"/>
    <n v="181"/>
  </r>
  <r>
    <x v="317"/>
    <n v="24"/>
  </r>
  <r>
    <x v="318"/>
    <n v="24"/>
  </r>
  <r>
    <x v="319"/>
    <n v="9"/>
  </r>
  <r>
    <x v="320"/>
    <n v="25"/>
  </r>
  <r>
    <x v="321"/>
    <n v="29"/>
  </r>
  <r>
    <x v="322"/>
    <n v="15"/>
  </r>
  <r>
    <x v="323"/>
    <n v="67"/>
  </r>
  <r>
    <x v="324"/>
    <n v="58"/>
  </r>
  <r>
    <x v="325"/>
    <n v="23"/>
  </r>
  <r>
    <x v="326"/>
    <n v="145"/>
  </r>
  <r>
    <x v="327"/>
    <n v="48"/>
  </r>
  <r>
    <x v="328"/>
    <n v="7"/>
  </r>
  <r>
    <x v="329"/>
    <n v="19"/>
  </r>
  <r>
    <x v="330"/>
    <n v="20"/>
  </r>
  <r>
    <x v="331"/>
    <n v="21"/>
  </r>
  <r>
    <x v="332"/>
    <n v="31"/>
  </r>
  <r>
    <x v="333"/>
    <n v="13"/>
  </r>
  <r>
    <x v="334"/>
    <n v="14"/>
  </r>
  <r>
    <x v="335"/>
    <n v="68"/>
  </r>
  <r>
    <x v="336"/>
    <n v="8"/>
  </r>
  <r>
    <x v="337"/>
    <n v="23"/>
  </r>
  <r>
    <x v="338"/>
    <n v="21"/>
  </r>
  <r>
    <x v="339"/>
    <n v="8"/>
  </r>
  <r>
    <x v="340"/>
    <n v="7"/>
  </r>
  <r>
    <x v="341"/>
    <n v="1"/>
  </r>
  <r>
    <x v="342"/>
    <n v="27"/>
  </r>
  <r>
    <x v="343"/>
    <n v="11"/>
  </r>
  <r>
    <x v="344"/>
    <n v="365"/>
  </r>
  <r>
    <x v="345"/>
    <n v="85"/>
  </r>
  <r>
    <x v="346"/>
    <n v="74"/>
  </r>
  <r>
    <x v="347"/>
    <n v="14"/>
  </r>
  <r>
    <x v="348"/>
    <n v="173"/>
  </r>
  <r>
    <x v="349"/>
    <n v="153"/>
  </r>
  <r>
    <x v="350"/>
    <n v="10"/>
  </r>
  <r>
    <x v="351"/>
    <n v="10"/>
  </r>
  <r>
    <x v="352"/>
    <n v="7"/>
  </r>
  <r>
    <x v="353"/>
    <n v="63"/>
  </r>
  <r>
    <x v="354"/>
    <n v="26"/>
  </r>
  <r>
    <x v="355"/>
    <n v="19"/>
  </r>
  <r>
    <x v="356"/>
    <n v="44"/>
  </r>
  <r>
    <x v="357"/>
    <n v="39"/>
  </r>
  <r>
    <x v="358"/>
    <n v="4"/>
  </r>
  <r>
    <x v="359"/>
    <n v="20"/>
  </r>
  <r>
    <x v="360"/>
    <n v="18"/>
  </r>
  <r>
    <x v="361"/>
    <n v="198"/>
  </r>
  <r>
    <x v="362"/>
    <n v="51"/>
  </r>
  <r>
    <x v="363"/>
    <n v="197"/>
  </r>
  <r>
    <x v="364"/>
    <n v="37"/>
  </r>
  <r>
    <x v="365"/>
    <n v="32"/>
  </r>
  <r>
    <x v="366"/>
    <n v="7"/>
  </r>
  <r>
    <x v="367"/>
    <n v="16"/>
  </r>
  <r>
    <x v="368"/>
    <n v="8"/>
  </r>
  <r>
    <x v="369"/>
    <n v="191"/>
  </r>
  <r>
    <x v="370"/>
    <n v="120"/>
  </r>
  <r>
    <x v="371"/>
    <n v="5"/>
  </r>
  <r>
    <x v="372"/>
    <n v="129"/>
  </r>
  <r>
    <x v="373"/>
    <n v="8"/>
  </r>
  <r>
    <x v="374"/>
    <n v="62"/>
  </r>
  <r>
    <x v="375"/>
    <n v="9"/>
  </r>
  <r>
    <x v="376"/>
    <n v="103"/>
  </r>
  <r>
    <x v="377"/>
    <n v="7"/>
  </r>
  <r>
    <x v="378"/>
    <n v="9"/>
  </r>
  <r>
    <x v="379"/>
    <n v="242"/>
  </r>
  <r>
    <x v="380"/>
    <n v="54"/>
  </r>
  <r>
    <x v="381"/>
    <n v="60"/>
  </r>
  <r>
    <x v="382"/>
    <n v="4"/>
  </r>
  <r>
    <x v="383"/>
    <n v="74"/>
  </r>
  <r>
    <x v="384"/>
    <n v="225"/>
  </r>
  <r>
    <x v="385"/>
    <n v="17"/>
  </r>
  <r>
    <x v="386"/>
    <n v="19"/>
  </r>
  <r>
    <x v="387"/>
    <n v="139"/>
  </r>
  <r>
    <x v="388"/>
    <n v="334"/>
  </r>
  <r>
    <x v="389"/>
    <n v="48"/>
  </r>
  <r>
    <x v="390"/>
    <n v="3"/>
  </r>
  <r>
    <x v="391"/>
    <n v="16"/>
  </r>
  <r>
    <x v="392"/>
    <n v="41"/>
  </r>
  <r>
    <x v="393"/>
    <n v="129"/>
  </r>
  <r>
    <x v="394"/>
    <n v="8"/>
  </r>
  <r>
    <x v="395"/>
    <n v="1"/>
  </r>
  <r>
    <x v="396"/>
    <n v="25"/>
  </r>
  <r>
    <x v="397"/>
    <n v="179"/>
  </r>
  <r>
    <x v="398"/>
    <n v="15"/>
  </r>
  <r>
    <x v="399"/>
    <n v="2"/>
  </r>
  <r>
    <x v="400"/>
    <n v="18"/>
  </r>
  <r>
    <x v="401"/>
    <n v="94"/>
  </r>
  <r>
    <x v="402"/>
    <n v="4"/>
  </r>
  <r>
    <x v="403"/>
    <n v="23"/>
  </r>
  <r>
    <x v="404"/>
    <n v="11"/>
  </r>
  <r>
    <x v="405"/>
    <n v="33"/>
  </r>
  <r>
    <x v="406"/>
    <n v="353"/>
  </r>
  <r>
    <x v="407"/>
    <n v="7"/>
  </r>
  <r>
    <x v="408"/>
    <n v="114"/>
  </r>
  <r>
    <x v="409"/>
    <n v="3"/>
  </r>
  <r>
    <x v="410"/>
    <n v="6"/>
  </r>
  <r>
    <x v="411"/>
    <n v="32"/>
  </r>
  <r>
    <x v="412"/>
    <n v="2"/>
  </r>
  <r>
    <x v="413"/>
    <n v="46"/>
  </r>
  <r>
    <x v="414"/>
    <n v="3"/>
  </r>
  <r>
    <x v="415"/>
    <n v="9"/>
  </r>
  <r>
    <x v="416"/>
    <n v="5"/>
  </r>
  <r>
    <x v="417"/>
    <n v="11"/>
  </r>
  <r>
    <x v="418"/>
    <n v="50"/>
  </r>
  <r>
    <x v="419"/>
    <n v="3"/>
  </r>
  <r>
    <x v="420"/>
    <n v="12"/>
  </r>
  <r>
    <x v="421"/>
    <n v="35"/>
  </r>
  <r>
    <x v="422"/>
    <n v="302"/>
  </r>
  <r>
    <x v="423"/>
    <n v="8"/>
  </r>
  <r>
    <x v="424"/>
    <n v="26"/>
  </r>
  <r>
    <x v="425"/>
    <n v="3"/>
  </r>
  <r>
    <x v="426"/>
    <n v="1"/>
  </r>
  <r>
    <x v="427"/>
    <n v="60"/>
  </r>
  <r>
    <x v="428"/>
    <n v="2"/>
  </r>
  <r>
    <x v="429"/>
    <n v="2"/>
  </r>
  <r>
    <x v="430"/>
    <n v="2"/>
  </r>
  <r>
    <x v="431"/>
    <n v="10"/>
  </r>
  <r>
    <x v="432"/>
    <n v="90"/>
  </r>
  <r>
    <x v="433"/>
    <n v="27"/>
  </r>
  <r>
    <x v="434"/>
    <n v="1"/>
  </r>
  <r>
    <x v="435"/>
    <n v="34"/>
  </r>
  <r>
    <x v="436"/>
    <n v="7"/>
  </r>
  <r>
    <x v="437"/>
    <n v="95"/>
  </r>
  <r>
    <x v="438"/>
    <n v="4"/>
  </r>
  <r>
    <x v="439"/>
    <n v="67"/>
  </r>
  <r>
    <x v="440"/>
    <n v="36"/>
  </r>
  <r>
    <x v="441"/>
    <n v="69"/>
  </r>
  <r>
    <x v="442"/>
    <n v="3"/>
  </r>
  <r>
    <x v="443"/>
    <n v="13"/>
  </r>
  <r>
    <x v="444"/>
    <n v="19"/>
  </r>
  <r>
    <x v="445"/>
    <n v="7"/>
  </r>
  <r>
    <x v="446"/>
    <n v="4"/>
  </r>
  <r>
    <x v="447"/>
    <n v="4"/>
  </r>
  <r>
    <x v="448"/>
    <n v="175"/>
  </r>
  <r>
    <x v="449"/>
    <n v="8"/>
  </r>
  <r>
    <x v="450"/>
    <n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D4693B8-9C67-4154-B1CF-BBB6F9B282C8}" name="Tableau croisé dynamique3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 fieldListSortAscending="1">
  <location ref="G1:H453" firstHeaderRow="1" firstDataRow="1" firstDataCol="1"/>
  <pivotFields count="2">
    <pivotField axis="axisRow" showAll="0" sortType="descending">
      <items count="45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t="default"/>
      </items>
    </pivotField>
    <pivotField dataField="1" showAll="0"/>
  </pivotFields>
  <rowFields count="1">
    <field x="0"/>
  </rowFields>
  <rowItems count="45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 t="grand">
      <x/>
    </i>
  </rowItems>
  <colItems count="1">
    <i/>
  </colItems>
  <dataFields count="1">
    <dataField name="Somme de NB JOURS" fld="1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B956D09-61CB-4E13-9FCD-A42DADAE33D9}" name="Tableau1" displayName="Tableau1" ref="A1:B1599" totalsRowShown="0">
  <autoFilter ref="A1:B1599" xr:uid="{FB956D09-61CB-4E13-9FCD-A42DADAE33D9}"/>
  <tableColumns count="2">
    <tableColumn id="1" xr3:uid="{00BC4548-5F6C-474B-9D02-C2B1B5328417}" name="ID" dataDxfId="1"/>
    <tableColumn id="2" xr3:uid="{1CA80031-B9D0-4D86-8680-42080E53BFC5}" name="NB JOURS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599"/>
  <sheetViews>
    <sheetView tabSelected="1" workbookViewId="0">
      <selection activeCell="M26" sqref="M26"/>
    </sheetView>
  </sheetViews>
  <sheetFormatPr baseColWidth="10" defaultRowHeight="15" x14ac:dyDescent="0.25"/>
  <cols>
    <col min="1" max="1" width="11.5703125" style="4"/>
    <col min="2" max="2" width="11.7109375" style="2" customWidth="1"/>
    <col min="3" max="3" width="11.5703125" style="2"/>
    <col min="4" max="4" width="11.5703125" style="4"/>
    <col min="5" max="5" width="11.5703125" style="2"/>
    <col min="7" max="7" width="21" bestFit="1" customWidth="1"/>
    <col min="8" max="8" width="15.140625" customWidth="1"/>
    <col min="9" max="37" width="8" bestFit="1" customWidth="1"/>
    <col min="38" max="292" width="9" bestFit="1" customWidth="1"/>
    <col min="293" max="412" width="6" bestFit="1" customWidth="1"/>
    <col min="413" max="418" width="5" bestFit="1" customWidth="1"/>
    <col min="419" max="431" width="6" bestFit="1" customWidth="1"/>
    <col min="432" max="448" width="5" bestFit="1" customWidth="1"/>
    <col min="449" max="453" width="8.42578125" bestFit="1" customWidth="1"/>
    <col min="454" max="454" width="7.42578125" bestFit="1" customWidth="1"/>
    <col min="455" max="455" width="8.42578125" bestFit="1" customWidth="1"/>
    <col min="456" max="457" width="7.42578125" bestFit="1" customWidth="1"/>
    <col min="458" max="458" width="7.140625" bestFit="1" customWidth="1"/>
    <col min="459" max="460" width="12.5703125" bestFit="1" customWidth="1"/>
  </cols>
  <sheetData>
    <row r="1" spans="1:8" x14ac:dyDescent="0.25">
      <c r="A1" s="3" t="s">
        <v>1</v>
      </c>
      <c r="B1" s="1" t="s">
        <v>0</v>
      </c>
      <c r="D1" s="3" t="s">
        <v>1</v>
      </c>
      <c r="E1" s="1" t="s">
        <v>0</v>
      </c>
      <c r="G1" s="5" t="s">
        <v>453</v>
      </c>
      <c r="H1" t="s">
        <v>455</v>
      </c>
    </row>
    <row r="2" spans="1:8" x14ac:dyDescent="0.25">
      <c r="A2" s="4" t="str">
        <f>"R00062"</f>
        <v>R00062</v>
      </c>
      <c r="B2" s="2">
        <v>4</v>
      </c>
      <c r="D2" s="4" t="str">
        <f>"R00062"</f>
        <v>R00062</v>
      </c>
      <c r="E2" s="2">
        <v>4</v>
      </c>
      <c r="G2" s="6" t="s">
        <v>2</v>
      </c>
      <c r="H2" s="7">
        <v>4</v>
      </c>
    </row>
    <row r="3" spans="1:8" x14ac:dyDescent="0.25">
      <c r="A3" s="4" t="str">
        <f>"G00044"</f>
        <v>G00044</v>
      </c>
      <c r="B3" s="2">
        <v>7</v>
      </c>
      <c r="D3" s="4" t="str">
        <f>"G00044"</f>
        <v>G00044</v>
      </c>
      <c r="E3" s="2">
        <v>17</v>
      </c>
      <c r="G3" s="6" t="s">
        <v>3</v>
      </c>
      <c r="H3" s="7">
        <v>17</v>
      </c>
    </row>
    <row r="4" spans="1:8" x14ac:dyDescent="0.25">
      <c r="A4" s="4" t="str">
        <f>"G00044"</f>
        <v>G00044</v>
      </c>
      <c r="B4" s="2">
        <v>4</v>
      </c>
      <c r="D4" s="4" t="str">
        <f>"G00040"</f>
        <v>G00040</v>
      </c>
      <c r="E4" s="2">
        <v>3</v>
      </c>
      <c r="G4" s="6" t="s">
        <v>4</v>
      </c>
      <c r="H4" s="7">
        <v>3</v>
      </c>
    </row>
    <row r="5" spans="1:8" x14ac:dyDescent="0.25">
      <c r="A5" s="4" t="str">
        <f>"G00044"</f>
        <v>G00044</v>
      </c>
      <c r="B5" s="2">
        <v>6</v>
      </c>
      <c r="D5" s="4" t="str">
        <f>"G000164"</f>
        <v>G000164</v>
      </c>
      <c r="E5" s="2">
        <v>5</v>
      </c>
      <c r="G5" s="6" t="s">
        <v>5</v>
      </c>
      <c r="H5" s="7">
        <v>5</v>
      </c>
    </row>
    <row r="6" spans="1:8" x14ac:dyDescent="0.25">
      <c r="A6" s="4" t="str">
        <f>"G00040"</f>
        <v>G00040</v>
      </c>
      <c r="B6" s="2">
        <v>3</v>
      </c>
      <c r="D6" s="4" t="str">
        <f>"G00014"</f>
        <v>G00014</v>
      </c>
      <c r="E6" s="2">
        <v>2</v>
      </c>
      <c r="G6" s="6" t="s">
        <v>6</v>
      </c>
      <c r="H6" s="7">
        <v>2</v>
      </c>
    </row>
    <row r="7" spans="1:8" x14ac:dyDescent="0.25">
      <c r="A7" s="4" t="str">
        <f>"G000164"</f>
        <v>G000164</v>
      </c>
      <c r="B7" s="2">
        <v>5</v>
      </c>
      <c r="D7" s="4" t="str">
        <f t="shared" ref="D7" si="0">"G000114"</f>
        <v>G000114</v>
      </c>
      <c r="E7" s="2">
        <v>228</v>
      </c>
      <c r="G7" s="6" t="s">
        <v>7</v>
      </c>
      <c r="H7" s="7">
        <v>195</v>
      </c>
    </row>
    <row r="8" spans="1:8" x14ac:dyDescent="0.25">
      <c r="A8" s="4" t="str">
        <f>"G00014"</f>
        <v>G00014</v>
      </c>
      <c r="B8" s="2">
        <v>1</v>
      </c>
      <c r="G8" s="6" t="s">
        <v>8</v>
      </c>
      <c r="H8" s="7">
        <v>6</v>
      </c>
    </row>
    <row r="9" spans="1:8" x14ac:dyDescent="0.25">
      <c r="A9" s="4" t="str">
        <f>"G00014"</f>
        <v>G00014</v>
      </c>
      <c r="B9" s="2">
        <v>1</v>
      </c>
      <c r="G9" s="6" t="s">
        <v>9</v>
      </c>
      <c r="H9" s="7">
        <v>17</v>
      </c>
    </row>
    <row r="10" spans="1:8" x14ac:dyDescent="0.25">
      <c r="A10" s="4" t="str">
        <f t="shared" ref="A10:A19" si="1">"G000114"</f>
        <v>G000114</v>
      </c>
      <c r="B10" s="2">
        <v>15</v>
      </c>
      <c r="G10" s="6" t="s">
        <v>10</v>
      </c>
      <c r="H10" s="7">
        <v>174</v>
      </c>
    </row>
    <row r="11" spans="1:8" x14ac:dyDescent="0.25">
      <c r="A11" s="4" t="str">
        <f t="shared" si="1"/>
        <v>G000114</v>
      </c>
      <c r="B11" s="2">
        <v>33</v>
      </c>
      <c r="G11" s="6" t="s">
        <v>11</v>
      </c>
      <c r="H11" s="7">
        <v>363</v>
      </c>
    </row>
    <row r="12" spans="1:8" x14ac:dyDescent="0.25">
      <c r="A12" s="4" t="str">
        <f t="shared" si="1"/>
        <v>G000114</v>
      </c>
      <c r="B12" s="2">
        <v>15</v>
      </c>
      <c r="G12" s="6" t="s">
        <v>12</v>
      </c>
      <c r="H12" s="7">
        <v>92</v>
      </c>
    </row>
    <row r="13" spans="1:8" x14ac:dyDescent="0.25">
      <c r="A13" s="4" t="str">
        <f t="shared" si="1"/>
        <v>G000114</v>
      </c>
      <c r="B13" s="2">
        <v>17</v>
      </c>
      <c r="G13" s="6" t="s">
        <v>13</v>
      </c>
      <c r="H13" s="7">
        <v>3</v>
      </c>
    </row>
    <row r="14" spans="1:8" x14ac:dyDescent="0.25">
      <c r="A14" s="4" t="str">
        <f t="shared" si="1"/>
        <v>G000114</v>
      </c>
      <c r="B14" s="2">
        <v>35</v>
      </c>
      <c r="G14" s="6" t="s">
        <v>14</v>
      </c>
      <c r="H14" s="7">
        <v>339</v>
      </c>
    </row>
    <row r="15" spans="1:8" x14ac:dyDescent="0.25">
      <c r="A15" s="4" t="str">
        <f t="shared" si="1"/>
        <v>G000114</v>
      </c>
      <c r="B15" s="2">
        <v>28</v>
      </c>
      <c r="G15" s="6" t="s">
        <v>15</v>
      </c>
      <c r="H15" s="7">
        <v>286</v>
      </c>
    </row>
    <row r="16" spans="1:8" x14ac:dyDescent="0.25">
      <c r="A16" s="4" t="str">
        <f t="shared" si="1"/>
        <v>G000114</v>
      </c>
      <c r="B16" s="2">
        <v>15</v>
      </c>
      <c r="G16" s="6" t="s">
        <v>16</v>
      </c>
      <c r="H16" s="7">
        <v>3</v>
      </c>
    </row>
    <row r="17" spans="1:8" x14ac:dyDescent="0.25">
      <c r="A17" s="4" t="str">
        <f t="shared" si="1"/>
        <v>G000114</v>
      </c>
      <c r="B17" s="2">
        <v>27</v>
      </c>
      <c r="G17" s="6" t="s">
        <v>17</v>
      </c>
      <c r="H17" s="7">
        <v>94</v>
      </c>
    </row>
    <row r="18" spans="1:8" x14ac:dyDescent="0.25">
      <c r="A18" s="4" t="str">
        <f t="shared" si="1"/>
        <v>G000114</v>
      </c>
      <c r="B18" s="2">
        <v>5</v>
      </c>
      <c r="G18" s="6" t="s">
        <v>18</v>
      </c>
      <c r="H18" s="7">
        <v>142</v>
      </c>
    </row>
    <row r="19" spans="1:8" x14ac:dyDescent="0.25">
      <c r="A19" s="4" t="str">
        <f t="shared" si="1"/>
        <v>G000114</v>
      </c>
      <c r="B19" s="2">
        <v>5</v>
      </c>
      <c r="G19" s="6" t="s">
        <v>19</v>
      </c>
      <c r="H19" s="7">
        <v>35</v>
      </c>
    </row>
    <row r="20" spans="1:8" x14ac:dyDescent="0.25">
      <c r="A20" s="4" t="str">
        <f>"G000077"</f>
        <v>G000077</v>
      </c>
      <c r="B20" s="2">
        <v>6</v>
      </c>
      <c r="G20" s="6" t="s">
        <v>20</v>
      </c>
      <c r="H20" s="7">
        <v>33</v>
      </c>
    </row>
    <row r="21" spans="1:8" x14ac:dyDescent="0.25">
      <c r="A21" s="4" t="str">
        <f>"G000076"</f>
        <v>G000076</v>
      </c>
      <c r="B21" s="2">
        <v>2</v>
      </c>
      <c r="G21" s="6" t="s">
        <v>21</v>
      </c>
      <c r="H21" s="7">
        <v>35</v>
      </c>
    </row>
    <row r="22" spans="1:8" x14ac:dyDescent="0.25">
      <c r="A22" s="4" t="str">
        <f>"G000076"</f>
        <v>G000076</v>
      </c>
      <c r="B22" s="2">
        <v>5</v>
      </c>
      <c r="G22" s="6" t="s">
        <v>22</v>
      </c>
      <c r="H22" s="7">
        <v>27</v>
      </c>
    </row>
    <row r="23" spans="1:8" x14ac:dyDescent="0.25">
      <c r="A23" s="4" t="str">
        <f>"G000076"</f>
        <v>G000076</v>
      </c>
      <c r="B23" s="2">
        <v>5</v>
      </c>
      <c r="G23" s="6" t="s">
        <v>23</v>
      </c>
      <c r="H23" s="7">
        <v>35</v>
      </c>
    </row>
    <row r="24" spans="1:8" x14ac:dyDescent="0.25">
      <c r="A24" s="4" t="str">
        <f>"G000076"</f>
        <v>G000076</v>
      </c>
      <c r="B24" s="2">
        <v>5</v>
      </c>
      <c r="G24" s="6" t="s">
        <v>24</v>
      </c>
      <c r="H24" s="7">
        <v>5</v>
      </c>
    </row>
    <row r="25" spans="1:8" x14ac:dyDescent="0.25">
      <c r="A25" s="4" t="str">
        <f t="shared" ref="A25:A33" si="2">"G000075"</f>
        <v>G000075</v>
      </c>
      <c r="B25" s="2">
        <v>11</v>
      </c>
      <c r="G25" s="6" t="s">
        <v>25</v>
      </c>
      <c r="H25" s="7">
        <v>96</v>
      </c>
    </row>
    <row r="26" spans="1:8" x14ac:dyDescent="0.25">
      <c r="A26" s="4" t="str">
        <f t="shared" si="2"/>
        <v>G000075</v>
      </c>
      <c r="B26" s="2">
        <v>12</v>
      </c>
      <c r="G26" s="6" t="s">
        <v>26</v>
      </c>
      <c r="H26" s="7">
        <v>5</v>
      </c>
    </row>
    <row r="27" spans="1:8" x14ac:dyDescent="0.25">
      <c r="A27" s="4" t="str">
        <f t="shared" si="2"/>
        <v>G000075</v>
      </c>
      <c r="B27" s="2">
        <v>16</v>
      </c>
      <c r="G27" s="6" t="s">
        <v>27</v>
      </c>
      <c r="H27" s="7">
        <v>35</v>
      </c>
    </row>
    <row r="28" spans="1:8" x14ac:dyDescent="0.25">
      <c r="A28" s="4" t="str">
        <f t="shared" si="2"/>
        <v>G000075</v>
      </c>
      <c r="B28" s="2">
        <v>30</v>
      </c>
      <c r="G28" s="6" t="s">
        <v>28</v>
      </c>
      <c r="H28" s="7">
        <v>365</v>
      </c>
    </row>
    <row r="29" spans="1:8" x14ac:dyDescent="0.25">
      <c r="A29" s="4" t="str">
        <f t="shared" si="2"/>
        <v>G000075</v>
      </c>
      <c r="B29" s="2">
        <v>4</v>
      </c>
      <c r="G29" s="6" t="s">
        <v>29</v>
      </c>
      <c r="H29" s="7">
        <v>19</v>
      </c>
    </row>
    <row r="30" spans="1:8" x14ac:dyDescent="0.25">
      <c r="A30" s="4" t="str">
        <f t="shared" si="2"/>
        <v>G000075</v>
      </c>
      <c r="B30" s="2">
        <v>22</v>
      </c>
      <c r="G30" s="6" t="s">
        <v>30</v>
      </c>
      <c r="H30" s="7">
        <v>13</v>
      </c>
    </row>
    <row r="31" spans="1:8" x14ac:dyDescent="0.25">
      <c r="A31" s="4" t="str">
        <f t="shared" si="2"/>
        <v>G000075</v>
      </c>
      <c r="B31" s="2">
        <v>29</v>
      </c>
      <c r="G31" s="6" t="s">
        <v>31</v>
      </c>
      <c r="H31" s="7">
        <v>13</v>
      </c>
    </row>
    <row r="32" spans="1:8" x14ac:dyDescent="0.25">
      <c r="A32" s="4" t="str">
        <f t="shared" si="2"/>
        <v>G000075</v>
      </c>
      <c r="B32" s="2">
        <v>28</v>
      </c>
      <c r="G32" s="6" t="s">
        <v>32</v>
      </c>
      <c r="H32" s="7">
        <v>90</v>
      </c>
    </row>
    <row r="33" spans="1:8" x14ac:dyDescent="0.25">
      <c r="A33" s="4" t="str">
        <f t="shared" si="2"/>
        <v>G000075</v>
      </c>
      <c r="B33" s="2">
        <v>22</v>
      </c>
      <c r="G33" s="6" t="s">
        <v>33</v>
      </c>
      <c r="H33" s="7">
        <v>28</v>
      </c>
    </row>
    <row r="34" spans="1:8" x14ac:dyDescent="0.25">
      <c r="A34" s="4" t="str">
        <f t="shared" ref="A34:A47" si="3">"G000071"</f>
        <v>G000071</v>
      </c>
      <c r="B34" s="2">
        <v>3</v>
      </c>
      <c r="G34" s="6" t="s">
        <v>34</v>
      </c>
      <c r="H34" s="7">
        <v>16</v>
      </c>
    </row>
    <row r="35" spans="1:8" x14ac:dyDescent="0.25">
      <c r="A35" s="4" t="str">
        <f t="shared" si="3"/>
        <v>G000071</v>
      </c>
      <c r="B35" s="2">
        <v>24</v>
      </c>
      <c r="G35" s="6" t="s">
        <v>35</v>
      </c>
      <c r="H35" s="7">
        <v>9</v>
      </c>
    </row>
    <row r="36" spans="1:8" x14ac:dyDescent="0.25">
      <c r="A36" s="4" t="str">
        <f t="shared" si="3"/>
        <v>G000071</v>
      </c>
      <c r="B36" s="2">
        <v>9</v>
      </c>
      <c r="G36" s="6" t="s">
        <v>36</v>
      </c>
      <c r="H36" s="7">
        <v>144</v>
      </c>
    </row>
    <row r="37" spans="1:8" x14ac:dyDescent="0.25">
      <c r="A37" s="4" t="str">
        <f t="shared" si="3"/>
        <v>G000071</v>
      </c>
      <c r="B37" s="2">
        <v>29</v>
      </c>
      <c r="G37" s="6" t="s">
        <v>37</v>
      </c>
      <c r="H37" s="7">
        <v>115</v>
      </c>
    </row>
    <row r="38" spans="1:8" x14ac:dyDescent="0.25">
      <c r="A38" s="4" t="str">
        <f t="shared" si="3"/>
        <v>G000071</v>
      </c>
      <c r="B38" s="2">
        <v>32</v>
      </c>
      <c r="G38" s="6" t="s">
        <v>38</v>
      </c>
      <c r="H38" s="7">
        <v>208</v>
      </c>
    </row>
    <row r="39" spans="1:8" x14ac:dyDescent="0.25">
      <c r="A39" s="4" t="str">
        <f t="shared" si="3"/>
        <v>G000071</v>
      </c>
      <c r="B39" s="2">
        <v>32</v>
      </c>
      <c r="G39" s="6" t="s">
        <v>39</v>
      </c>
      <c r="H39" s="7">
        <v>194</v>
      </c>
    </row>
    <row r="40" spans="1:8" x14ac:dyDescent="0.25">
      <c r="A40" s="4" t="str">
        <f t="shared" si="3"/>
        <v>G000071</v>
      </c>
      <c r="B40" s="2">
        <v>27</v>
      </c>
      <c r="G40" s="6" t="s">
        <v>40</v>
      </c>
      <c r="H40" s="7">
        <v>8</v>
      </c>
    </row>
    <row r="41" spans="1:8" x14ac:dyDescent="0.25">
      <c r="A41" s="4" t="str">
        <f t="shared" si="3"/>
        <v>G000071</v>
      </c>
      <c r="B41" s="2">
        <v>28</v>
      </c>
      <c r="G41" s="6" t="s">
        <v>41</v>
      </c>
      <c r="H41" s="7">
        <v>30</v>
      </c>
    </row>
    <row r="42" spans="1:8" x14ac:dyDescent="0.25">
      <c r="A42" s="4" t="str">
        <f t="shared" si="3"/>
        <v>G000071</v>
      </c>
      <c r="B42" s="2">
        <v>32</v>
      </c>
      <c r="G42" s="6" t="s">
        <v>42</v>
      </c>
      <c r="H42" s="7">
        <v>101</v>
      </c>
    </row>
    <row r="43" spans="1:8" x14ac:dyDescent="0.25">
      <c r="A43" s="4" t="str">
        <f t="shared" si="3"/>
        <v>G000071</v>
      </c>
      <c r="B43" s="2">
        <v>29</v>
      </c>
      <c r="G43" s="6" t="s">
        <v>43</v>
      </c>
      <c r="H43" s="7">
        <v>50</v>
      </c>
    </row>
    <row r="44" spans="1:8" x14ac:dyDescent="0.25">
      <c r="A44" s="4" t="str">
        <f t="shared" si="3"/>
        <v>G000071</v>
      </c>
      <c r="B44" s="2">
        <v>34</v>
      </c>
      <c r="G44" s="6" t="s">
        <v>44</v>
      </c>
      <c r="H44" s="7">
        <v>12</v>
      </c>
    </row>
    <row r="45" spans="1:8" x14ac:dyDescent="0.25">
      <c r="A45" s="4" t="str">
        <f t="shared" si="3"/>
        <v>G000071</v>
      </c>
      <c r="B45" s="2">
        <v>35</v>
      </c>
      <c r="G45" s="6" t="s">
        <v>45</v>
      </c>
      <c r="H45" s="7">
        <v>5</v>
      </c>
    </row>
    <row r="46" spans="1:8" x14ac:dyDescent="0.25">
      <c r="A46" s="4" t="str">
        <f t="shared" si="3"/>
        <v>G000071</v>
      </c>
      <c r="B46" s="2">
        <v>30</v>
      </c>
      <c r="G46" s="6" t="s">
        <v>46</v>
      </c>
      <c r="H46" s="7">
        <v>181</v>
      </c>
    </row>
    <row r="47" spans="1:8" x14ac:dyDescent="0.25">
      <c r="A47" s="4" t="str">
        <f t="shared" si="3"/>
        <v>G000071</v>
      </c>
      <c r="B47" s="2">
        <v>19</v>
      </c>
      <c r="G47" s="6" t="s">
        <v>47</v>
      </c>
      <c r="H47" s="7">
        <v>90</v>
      </c>
    </row>
    <row r="48" spans="1:8" x14ac:dyDescent="0.25">
      <c r="A48" s="4" t="str">
        <f t="shared" ref="A48:A53" si="4">"9807"</f>
        <v>9807</v>
      </c>
      <c r="B48" s="2">
        <v>12</v>
      </c>
      <c r="G48" s="6" t="s">
        <v>48</v>
      </c>
      <c r="H48" s="7">
        <v>18</v>
      </c>
    </row>
    <row r="49" spans="1:8" x14ac:dyDescent="0.25">
      <c r="A49" s="4" t="str">
        <f t="shared" si="4"/>
        <v>9807</v>
      </c>
      <c r="B49" s="2">
        <v>14</v>
      </c>
      <c r="G49" s="6" t="s">
        <v>49</v>
      </c>
      <c r="H49" s="7">
        <v>19</v>
      </c>
    </row>
    <row r="50" spans="1:8" x14ac:dyDescent="0.25">
      <c r="A50" s="4" t="str">
        <f t="shared" si="4"/>
        <v>9807</v>
      </c>
      <c r="B50" s="2">
        <v>33</v>
      </c>
      <c r="G50" s="6" t="s">
        <v>50</v>
      </c>
      <c r="H50" s="7">
        <v>21</v>
      </c>
    </row>
    <row r="51" spans="1:8" x14ac:dyDescent="0.25">
      <c r="A51" s="4" t="str">
        <f t="shared" si="4"/>
        <v>9807</v>
      </c>
      <c r="B51" s="2">
        <v>27</v>
      </c>
      <c r="G51" s="6" t="s">
        <v>51</v>
      </c>
      <c r="H51" s="7">
        <v>59</v>
      </c>
    </row>
    <row r="52" spans="1:8" x14ac:dyDescent="0.25">
      <c r="A52" s="4" t="str">
        <f t="shared" si="4"/>
        <v>9807</v>
      </c>
      <c r="B52" s="2">
        <v>4</v>
      </c>
      <c r="G52" s="6" t="s">
        <v>52</v>
      </c>
      <c r="H52" s="7">
        <v>12</v>
      </c>
    </row>
    <row r="53" spans="1:8" x14ac:dyDescent="0.25">
      <c r="A53" s="4" t="str">
        <f t="shared" si="4"/>
        <v>9807</v>
      </c>
      <c r="B53" s="2">
        <v>2</v>
      </c>
      <c r="G53" s="6" t="s">
        <v>53</v>
      </c>
      <c r="H53" s="7">
        <v>77</v>
      </c>
    </row>
    <row r="54" spans="1:8" x14ac:dyDescent="0.25">
      <c r="A54" s="4" t="str">
        <f>"9723"</f>
        <v>9723</v>
      </c>
      <c r="B54" s="2">
        <v>3</v>
      </c>
      <c r="G54" s="6" t="s">
        <v>54</v>
      </c>
      <c r="H54" s="7">
        <v>18</v>
      </c>
    </row>
    <row r="55" spans="1:8" x14ac:dyDescent="0.25">
      <c r="A55" s="4" t="str">
        <f>"9397"</f>
        <v>9397</v>
      </c>
      <c r="B55" s="2">
        <v>181</v>
      </c>
      <c r="G55" s="6" t="s">
        <v>55</v>
      </c>
      <c r="H55" s="7">
        <v>25</v>
      </c>
    </row>
    <row r="56" spans="1:8" x14ac:dyDescent="0.25">
      <c r="A56" s="4" t="str">
        <f>"9397"</f>
        <v>9397</v>
      </c>
      <c r="B56" s="2">
        <v>158</v>
      </c>
      <c r="G56" s="6" t="s">
        <v>56</v>
      </c>
      <c r="H56" s="7">
        <v>30</v>
      </c>
    </row>
    <row r="57" spans="1:8" x14ac:dyDescent="0.25">
      <c r="A57" s="4" t="str">
        <f t="shared" ref="A57:A65" si="5">"9212"</f>
        <v>9212</v>
      </c>
      <c r="B57" s="2">
        <v>151</v>
      </c>
      <c r="G57" s="6" t="s">
        <v>57</v>
      </c>
      <c r="H57" s="7">
        <v>9</v>
      </c>
    </row>
    <row r="58" spans="1:8" x14ac:dyDescent="0.25">
      <c r="A58" s="4" t="str">
        <f t="shared" si="5"/>
        <v>9212</v>
      </c>
      <c r="B58" s="2">
        <v>5</v>
      </c>
      <c r="G58" s="6" t="s">
        <v>58</v>
      </c>
      <c r="H58" s="7">
        <v>11</v>
      </c>
    </row>
    <row r="59" spans="1:8" x14ac:dyDescent="0.25">
      <c r="A59" s="4" t="str">
        <f t="shared" si="5"/>
        <v>9212</v>
      </c>
      <c r="B59" s="2">
        <v>18</v>
      </c>
      <c r="G59" s="6" t="s">
        <v>59</v>
      </c>
      <c r="H59" s="7">
        <v>48</v>
      </c>
    </row>
    <row r="60" spans="1:8" x14ac:dyDescent="0.25">
      <c r="A60" s="4" t="str">
        <f t="shared" si="5"/>
        <v>9212</v>
      </c>
      <c r="B60" s="2">
        <v>33</v>
      </c>
      <c r="G60" s="6" t="s">
        <v>60</v>
      </c>
      <c r="H60" s="7">
        <v>83</v>
      </c>
    </row>
    <row r="61" spans="1:8" x14ac:dyDescent="0.25">
      <c r="A61" s="4" t="str">
        <f t="shared" si="5"/>
        <v>9212</v>
      </c>
      <c r="B61" s="2">
        <v>16</v>
      </c>
      <c r="G61" s="6" t="s">
        <v>61</v>
      </c>
      <c r="H61" s="7">
        <v>3</v>
      </c>
    </row>
    <row r="62" spans="1:8" x14ac:dyDescent="0.25">
      <c r="A62" s="4" t="str">
        <f t="shared" si="5"/>
        <v>9212</v>
      </c>
      <c r="B62" s="2">
        <v>18</v>
      </c>
      <c r="G62" s="6" t="s">
        <v>62</v>
      </c>
      <c r="H62" s="7">
        <v>4</v>
      </c>
    </row>
    <row r="63" spans="1:8" x14ac:dyDescent="0.25">
      <c r="A63" s="4" t="str">
        <f t="shared" si="5"/>
        <v>9212</v>
      </c>
      <c r="B63" s="2">
        <v>3</v>
      </c>
      <c r="G63" s="6" t="s">
        <v>63</v>
      </c>
      <c r="H63" s="7">
        <v>57</v>
      </c>
    </row>
    <row r="64" spans="1:8" x14ac:dyDescent="0.25">
      <c r="A64" s="4" t="str">
        <f t="shared" si="5"/>
        <v>9212</v>
      </c>
      <c r="B64" s="2">
        <v>14</v>
      </c>
      <c r="G64" s="6" t="s">
        <v>64</v>
      </c>
      <c r="H64" s="7">
        <v>51</v>
      </c>
    </row>
    <row r="65" spans="1:8" x14ac:dyDescent="0.25">
      <c r="A65" s="4" t="str">
        <f t="shared" si="5"/>
        <v>9212</v>
      </c>
      <c r="B65" s="2">
        <v>28</v>
      </c>
      <c r="G65" s="6" t="s">
        <v>65</v>
      </c>
      <c r="H65" s="7">
        <v>275</v>
      </c>
    </row>
    <row r="66" spans="1:8" x14ac:dyDescent="0.25">
      <c r="A66" s="4" t="str">
        <f>"9090"</f>
        <v>9090</v>
      </c>
      <c r="B66" s="2">
        <v>3</v>
      </c>
      <c r="G66" s="6" t="s">
        <v>66</v>
      </c>
      <c r="H66" s="7">
        <v>48</v>
      </c>
    </row>
    <row r="67" spans="1:8" x14ac:dyDescent="0.25">
      <c r="A67" s="4" t="str">
        <f t="shared" ref="A67:A74" si="6">"8550"</f>
        <v>8550</v>
      </c>
      <c r="B67" s="2">
        <v>8</v>
      </c>
      <c r="G67" s="6" t="s">
        <v>67</v>
      </c>
      <c r="H67" s="7">
        <v>134</v>
      </c>
    </row>
    <row r="68" spans="1:8" x14ac:dyDescent="0.25">
      <c r="A68" s="4" t="str">
        <f t="shared" si="6"/>
        <v>8550</v>
      </c>
      <c r="B68" s="2">
        <v>9</v>
      </c>
      <c r="G68" s="6" t="s">
        <v>68</v>
      </c>
      <c r="H68" s="7">
        <v>29</v>
      </c>
    </row>
    <row r="69" spans="1:8" x14ac:dyDescent="0.25">
      <c r="A69" s="4" t="str">
        <f t="shared" si="6"/>
        <v>8550</v>
      </c>
      <c r="B69" s="2">
        <v>14</v>
      </c>
      <c r="G69" s="6" t="s">
        <v>69</v>
      </c>
      <c r="H69" s="7">
        <v>2</v>
      </c>
    </row>
    <row r="70" spans="1:8" x14ac:dyDescent="0.25">
      <c r="A70" s="4" t="str">
        <f t="shared" si="6"/>
        <v>8550</v>
      </c>
      <c r="B70" s="2">
        <v>16</v>
      </c>
      <c r="G70" s="6" t="s">
        <v>70</v>
      </c>
      <c r="H70" s="7">
        <v>11</v>
      </c>
    </row>
    <row r="71" spans="1:8" x14ac:dyDescent="0.25">
      <c r="A71" s="4" t="str">
        <f t="shared" si="6"/>
        <v>8550</v>
      </c>
      <c r="B71" s="2">
        <v>12</v>
      </c>
      <c r="G71" s="6" t="s">
        <v>71</v>
      </c>
      <c r="H71" s="7">
        <v>12</v>
      </c>
    </row>
    <row r="72" spans="1:8" x14ac:dyDescent="0.25">
      <c r="A72" s="4" t="str">
        <f t="shared" si="6"/>
        <v>8550</v>
      </c>
      <c r="B72" s="2">
        <v>14</v>
      </c>
      <c r="G72" s="6" t="s">
        <v>72</v>
      </c>
      <c r="H72" s="7">
        <v>8</v>
      </c>
    </row>
    <row r="73" spans="1:8" x14ac:dyDescent="0.25">
      <c r="A73" s="4" t="str">
        <f t="shared" si="6"/>
        <v>8550</v>
      </c>
      <c r="B73" s="2">
        <v>14</v>
      </c>
      <c r="G73" s="6" t="s">
        <v>73</v>
      </c>
      <c r="H73" s="7">
        <v>70</v>
      </c>
    </row>
    <row r="74" spans="1:8" x14ac:dyDescent="0.25">
      <c r="A74" s="4" t="str">
        <f t="shared" si="6"/>
        <v>8550</v>
      </c>
      <c r="B74" s="2">
        <v>7</v>
      </c>
      <c r="G74" s="6" t="s">
        <v>74</v>
      </c>
      <c r="H74" s="7">
        <v>25</v>
      </c>
    </row>
    <row r="75" spans="1:8" x14ac:dyDescent="0.25">
      <c r="A75" s="4" t="str">
        <f t="shared" ref="A75:A80" si="7">"8535"</f>
        <v>8535</v>
      </c>
      <c r="B75" s="2">
        <v>7</v>
      </c>
      <c r="G75" s="6" t="s">
        <v>75</v>
      </c>
      <c r="H75" s="7">
        <v>55</v>
      </c>
    </row>
    <row r="76" spans="1:8" x14ac:dyDescent="0.25">
      <c r="A76" s="4" t="str">
        <f t="shared" si="7"/>
        <v>8535</v>
      </c>
      <c r="B76" s="2">
        <v>15</v>
      </c>
      <c r="G76" s="6" t="s">
        <v>76</v>
      </c>
      <c r="H76" s="7">
        <v>105</v>
      </c>
    </row>
    <row r="77" spans="1:8" x14ac:dyDescent="0.25">
      <c r="A77" s="4" t="str">
        <f t="shared" si="7"/>
        <v>8535</v>
      </c>
      <c r="B77" s="2">
        <v>35</v>
      </c>
      <c r="G77" s="6" t="s">
        <v>77</v>
      </c>
      <c r="H77" s="7">
        <v>115</v>
      </c>
    </row>
    <row r="78" spans="1:8" x14ac:dyDescent="0.25">
      <c r="A78" s="4" t="str">
        <f t="shared" si="7"/>
        <v>8535</v>
      </c>
      <c r="B78" s="2">
        <v>18</v>
      </c>
      <c r="G78" s="6" t="s">
        <v>78</v>
      </c>
      <c r="H78" s="7">
        <v>7</v>
      </c>
    </row>
    <row r="79" spans="1:8" x14ac:dyDescent="0.25">
      <c r="A79" s="4" t="str">
        <f t="shared" si="7"/>
        <v>8535</v>
      </c>
      <c r="B79" s="2">
        <v>28</v>
      </c>
      <c r="G79" s="6" t="s">
        <v>79</v>
      </c>
      <c r="H79" s="7">
        <v>82</v>
      </c>
    </row>
    <row r="80" spans="1:8" x14ac:dyDescent="0.25">
      <c r="A80" s="4" t="str">
        <f t="shared" si="7"/>
        <v>8535</v>
      </c>
      <c r="B80" s="2">
        <v>39</v>
      </c>
      <c r="G80" s="6" t="s">
        <v>80</v>
      </c>
      <c r="H80" s="7">
        <v>5</v>
      </c>
    </row>
    <row r="81" spans="1:8" x14ac:dyDescent="0.25">
      <c r="A81" s="4" t="str">
        <f>"8307"</f>
        <v>8307</v>
      </c>
      <c r="B81" s="2">
        <v>11</v>
      </c>
      <c r="G81" s="6" t="s">
        <v>81</v>
      </c>
      <c r="H81" s="7">
        <v>12</v>
      </c>
    </row>
    <row r="82" spans="1:8" x14ac:dyDescent="0.25">
      <c r="A82" s="4" t="str">
        <f>"8307"</f>
        <v>8307</v>
      </c>
      <c r="B82" s="2">
        <v>2</v>
      </c>
      <c r="G82" s="6" t="s">
        <v>82</v>
      </c>
      <c r="H82" s="7">
        <v>103</v>
      </c>
    </row>
    <row r="83" spans="1:8" x14ac:dyDescent="0.25">
      <c r="A83" s="4" t="str">
        <f>"8307"</f>
        <v>8307</v>
      </c>
      <c r="B83" s="2">
        <v>9</v>
      </c>
      <c r="G83" s="6" t="s">
        <v>83</v>
      </c>
      <c r="H83" s="7">
        <v>21</v>
      </c>
    </row>
    <row r="84" spans="1:8" x14ac:dyDescent="0.25">
      <c r="A84" s="4" t="str">
        <f>"8307"</f>
        <v>8307</v>
      </c>
      <c r="B84" s="2">
        <v>8</v>
      </c>
      <c r="G84" s="6" t="s">
        <v>84</v>
      </c>
      <c r="H84" s="7">
        <v>83</v>
      </c>
    </row>
    <row r="85" spans="1:8" x14ac:dyDescent="0.25">
      <c r="A85" s="4" t="str">
        <f>"8307"</f>
        <v>8307</v>
      </c>
      <c r="B85" s="2">
        <v>5</v>
      </c>
      <c r="G85" s="6" t="s">
        <v>85</v>
      </c>
      <c r="H85" s="7">
        <v>17</v>
      </c>
    </row>
    <row r="86" spans="1:8" x14ac:dyDescent="0.25">
      <c r="A86" s="4" t="str">
        <f>"8273"</f>
        <v>8273</v>
      </c>
      <c r="B86" s="2">
        <v>23</v>
      </c>
      <c r="G86" s="6" t="s">
        <v>86</v>
      </c>
      <c r="H86" s="7">
        <v>3</v>
      </c>
    </row>
    <row r="87" spans="1:8" x14ac:dyDescent="0.25">
      <c r="A87" s="4" t="str">
        <f>"8273"</f>
        <v>8273</v>
      </c>
      <c r="B87" s="2">
        <v>5</v>
      </c>
      <c r="G87" s="6" t="s">
        <v>87</v>
      </c>
      <c r="H87" s="7">
        <v>5</v>
      </c>
    </row>
    <row r="88" spans="1:8" x14ac:dyDescent="0.25">
      <c r="A88" s="4" t="str">
        <f>"8273"</f>
        <v>8273</v>
      </c>
      <c r="B88" s="2">
        <v>5</v>
      </c>
      <c r="G88" s="6" t="s">
        <v>88</v>
      </c>
      <c r="H88" s="7">
        <v>15</v>
      </c>
    </row>
    <row r="89" spans="1:8" x14ac:dyDescent="0.25">
      <c r="A89" s="4" t="str">
        <f>"8176"</f>
        <v>8176</v>
      </c>
      <c r="B89" s="2">
        <v>6</v>
      </c>
      <c r="G89" s="6" t="s">
        <v>89</v>
      </c>
      <c r="H89" s="7">
        <v>65</v>
      </c>
    </row>
    <row r="90" spans="1:8" x14ac:dyDescent="0.25">
      <c r="A90" s="4" t="str">
        <f>"8176"</f>
        <v>8176</v>
      </c>
      <c r="B90" s="2">
        <v>5</v>
      </c>
      <c r="G90" s="6" t="s">
        <v>90</v>
      </c>
      <c r="H90" s="7">
        <v>25</v>
      </c>
    </row>
    <row r="91" spans="1:8" x14ac:dyDescent="0.25">
      <c r="A91" s="4" t="str">
        <f>"8176"</f>
        <v>8176</v>
      </c>
      <c r="B91" s="2">
        <v>6</v>
      </c>
      <c r="G91" s="6" t="s">
        <v>91</v>
      </c>
      <c r="H91" s="7">
        <v>22</v>
      </c>
    </row>
    <row r="92" spans="1:8" x14ac:dyDescent="0.25">
      <c r="A92" s="4" t="str">
        <f>"8176"</f>
        <v>8176</v>
      </c>
      <c r="B92" s="2">
        <v>18</v>
      </c>
      <c r="G92" s="6" t="s">
        <v>92</v>
      </c>
      <c r="H92" s="7">
        <v>25</v>
      </c>
    </row>
    <row r="93" spans="1:8" x14ac:dyDescent="0.25">
      <c r="A93" s="4" t="str">
        <f>"8166"</f>
        <v>8166</v>
      </c>
      <c r="B93" s="2">
        <v>10</v>
      </c>
      <c r="G93" s="6" t="s">
        <v>93</v>
      </c>
      <c r="H93" s="7">
        <v>1</v>
      </c>
    </row>
    <row r="94" spans="1:8" x14ac:dyDescent="0.25">
      <c r="A94" s="4" t="str">
        <f>"8166"</f>
        <v>8166</v>
      </c>
      <c r="B94" s="2">
        <v>5</v>
      </c>
      <c r="G94" s="6" t="s">
        <v>94</v>
      </c>
      <c r="H94" s="7">
        <v>86</v>
      </c>
    </row>
    <row r="95" spans="1:8" x14ac:dyDescent="0.25">
      <c r="A95" s="4" t="str">
        <f>"8166"</f>
        <v>8166</v>
      </c>
      <c r="B95" s="2">
        <v>7</v>
      </c>
      <c r="G95" s="6" t="s">
        <v>95</v>
      </c>
      <c r="H95" s="7">
        <v>52</v>
      </c>
    </row>
    <row r="96" spans="1:8" x14ac:dyDescent="0.25">
      <c r="A96" s="4" t="str">
        <f>"8166"</f>
        <v>8166</v>
      </c>
      <c r="B96" s="2">
        <v>5</v>
      </c>
      <c r="G96" s="6" t="s">
        <v>96</v>
      </c>
      <c r="H96" s="7">
        <v>29</v>
      </c>
    </row>
    <row r="97" spans="1:8" x14ac:dyDescent="0.25">
      <c r="A97" s="4" t="str">
        <f>"8044"</f>
        <v>8044</v>
      </c>
      <c r="B97" s="2">
        <v>7</v>
      </c>
      <c r="G97" s="6" t="s">
        <v>97</v>
      </c>
      <c r="H97" s="7">
        <v>342</v>
      </c>
    </row>
    <row r="98" spans="1:8" x14ac:dyDescent="0.25">
      <c r="A98" s="4" t="str">
        <f>"8044"</f>
        <v>8044</v>
      </c>
      <c r="B98" s="2">
        <v>28</v>
      </c>
      <c r="G98" s="6" t="s">
        <v>98</v>
      </c>
      <c r="H98" s="7">
        <v>5</v>
      </c>
    </row>
    <row r="99" spans="1:8" x14ac:dyDescent="0.25">
      <c r="A99" s="4" t="str">
        <f>"7823"</f>
        <v>7823</v>
      </c>
      <c r="B99" s="2">
        <v>5</v>
      </c>
      <c r="G99" s="6" t="s">
        <v>99</v>
      </c>
      <c r="H99" s="7">
        <v>307</v>
      </c>
    </row>
    <row r="100" spans="1:8" x14ac:dyDescent="0.25">
      <c r="A100" s="4" t="str">
        <f t="shared" ref="A100:A105" si="8">"7377"</f>
        <v>7377</v>
      </c>
      <c r="B100" s="2">
        <v>15</v>
      </c>
      <c r="G100" s="6" t="s">
        <v>100</v>
      </c>
      <c r="H100" s="7">
        <v>104</v>
      </c>
    </row>
    <row r="101" spans="1:8" x14ac:dyDescent="0.25">
      <c r="A101" s="4" t="str">
        <f t="shared" si="8"/>
        <v>7377</v>
      </c>
      <c r="B101" s="2">
        <v>28</v>
      </c>
      <c r="G101" s="6" t="s">
        <v>101</v>
      </c>
      <c r="H101" s="7">
        <v>240</v>
      </c>
    </row>
    <row r="102" spans="1:8" x14ac:dyDescent="0.25">
      <c r="A102" s="4" t="str">
        <f t="shared" si="8"/>
        <v>7377</v>
      </c>
      <c r="B102" s="2">
        <v>24</v>
      </c>
      <c r="G102" s="6" t="s">
        <v>102</v>
      </c>
      <c r="H102" s="7">
        <v>1</v>
      </c>
    </row>
    <row r="103" spans="1:8" x14ac:dyDescent="0.25">
      <c r="A103" s="4" t="str">
        <f t="shared" si="8"/>
        <v>7377</v>
      </c>
      <c r="B103" s="2">
        <v>11</v>
      </c>
      <c r="G103" s="6" t="s">
        <v>103</v>
      </c>
      <c r="H103" s="7">
        <v>91</v>
      </c>
    </row>
    <row r="104" spans="1:8" x14ac:dyDescent="0.25">
      <c r="A104" s="4" t="str">
        <f t="shared" si="8"/>
        <v>7377</v>
      </c>
      <c r="B104" s="2">
        <v>10</v>
      </c>
      <c r="G104" s="6" t="s">
        <v>104</v>
      </c>
      <c r="H104" s="7">
        <v>6</v>
      </c>
    </row>
    <row r="105" spans="1:8" x14ac:dyDescent="0.25">
      <c r="A105" s="4" t="str">
        <f t="shared" si="8"/>
        <v>7377</v>
      </c>
      <c r="B105" s="2">
        <v>8</v>
      </c>
      <c r="G105" s="6" t="s">
        <v>105</v>
      </c>
      <c r="H105" s="7">
        <v>7</v>
      </c>
    </row>
    <row r="106" spans="1:8" x14ac:dyDescent="0.25">
      <c r="A106" s="4" t="str">
        <f>"7321"</f>
        <v>7321</v>
      </c>
      <c r="B106" s="2">
        <v>2</v>
      </c>
      <c r="G106" s="6" t="s">
        <v>106</v>
      </c>
      <c r="H106" s="7">
        <v>35</v>
      </c>
    </row>
    <row r="107" spans="1:8" x14ac:dyDescent="0.25">
      <c r="A107" s="4" t="str">
        <f>"7321"</f>
        <v>7321</v>
      </c>
      <c r="B107" s="2">
        <v>3</v>
      </c>
      <c r="G107" s="6" t="s">
        <v>107</v>
      </c>
      <c r="H107" s="7">
        <v>3</v>
      </c>
    </row>
    <row r="108" spans="1:8" x14ac:dyDescent="0.25">
      <c r="A108" s="4" t="str">
        <f>"7095"</f>
        <v>7095</v>
      </c>
      <c r="B108" s="2">
        <v>4</v>
      </c>
      <c r="G108" s="6" t="s">
        <v>108</v>
      </c>
      <c r="H108" s="7">
        <v>25</v>
      </c>
    </row>
    <row r="109" spans="1:8" x14ac:dyDescent="0.25">
      <c r="A109" s="4" t="str">
        <f>"7095"</f>
        <v>7095</v>
      </c>
      <c r="B109" s="2">
        <v>17</v>
      </c>
      <c r="G109" s="6" t="s">
        <v>109</v>
      </c>
      <c r="H109" s="7">
        <v>56</v>
      </c>
    </row>
    <row r="110" spans="1:8" x14ac:dyDescent="0.25">
      <c r="A110" s="4" t="str">
        <f>"7095"</f>
        <v>7095</v>
      </c>
      <c r="B110" s="2">
        <v>14</v>
      </c>
      <c r="G110" s="6" t="s">
        <v>110</v>
      </c>
      <c r="H110" s="7">
        <v>78</v>
      </c>
    </row>
    <row r="111" spans="1:8" x14ac:dyDescent="0.25">
      <c r="A111" s="4" t="str">
        <f>"6349"</f>
        <v>6349</v>
      </c>
      <c r="B111" s="2">
        <v>100</v>
      </c>
      <c r="G111" s="6" t="s">
        <v>111</v>
      </c>
      <c r="H111" s="7">
        <v>19</v>
      </c>
    </row>
    <row r="112" spans="1:8" x14ac:dyDescent="0.25">
      <c r="A112" s="4" t="str">
        <f>"6349"</f>
        <v>6349</v>
      </c>
      <c r="B112" s="2">
        <v>181</v>
      </c>
      <c r="G112" s="6" t="s">
        <v>112</v>
      </c>
      <c r="H112" s="7">
        <v>16</v>
      </c>
    </row>
    <row r="113" spans="1:8" x14ac:dyDescent="0.25">
      <c r="A113" s="4" t="str">
        <f>"6349"</f>
        <v>6349</v>
      </c>
      <c r="B113" s="2">
        <v>84</v>
      </c>
      <c r="G113" s="6" t="s">
        <v>113</v>
      </c>
      <c r="H113" s="7">
        <v>30</v>
      </c>
    </row>
    <row r="114" spans="1:8" x14ac:dyDescent="0.25">
      <c r="A114" s="4" t="str">
        <f>"58455"</f>
        <v>58455</v>
      </c>
      <c r="B114" s="2">
        <v>19</v>
      </c>
      <c r="G114" s="6" t="s">
        <v>114</v>
      </c>
      <c r="H114" s="7">
        <v>12</v>
      </c>
    </row>
    <row r="115" spans="1:8" x14ac:dyDescent="0.25">
      <c r="A115" s="4" t="str">
        <f>"58422"</f>
        <v>58422</v>
      </c>
      <c r="B115" s="2">
        <v>13</v>
      </c>
      <c r="G115" s="6" t="s">
        <v>115</v>
      </c>
      <c r="H115" s="7">
        <v>8</v>
      </c>
    </row>
    <row r="116" spans="1:8" x14ac:dyDescent="0.25">
      <c r="A116" s="4" t="str">
        <f>"58351"</f>
        <v>58351</v>
      </c>
      <c r="B116" s="2">
        <v>5</v>
      </c>
      <c r="G116" s="6" t="s">
        <v>116</v>
      </c>
      <c r="H116" s="7">
        <v>21</v>
      </c>
    </row>
    <row r="117" spans="1:8" x14ac:dyDescent="0.25">
      <c r="A117" s="4" t="str">
        <f>"58351"</f>
        <v>58351</v>
      </c>
      <c r="B117" s="2">
        <v>8</v>
      </c>
      <c r="G117" s="6" t="s">
        <v>117</v>
      </c>
      <c r="H117" s="7">
        <v>157</v>
      </c>
    </row>
    <row r="118" spans="1:8" x14ac:dyDescent="0.25">
      <c r="A118" s="4" t="str">
        <f t="shared" ref="A118:A125" si="9">"58255"</f>
        <v>58255</v>
      </c>
      <c r="B118" s="2">
        <v>10</v>
      </c>
      <c r="G118" s="6" t="s">
        <v>118</v>
      </c>
      <c r="H118" s="7">
        <v>3</v>
      </c>
    </row>
    <row r="119" spans="1:8" x14ac:dyDescent="0.25">
      <c r="A119" s="4" t="str">
        <f t="shared" si="9"/>
        <v>58255</v>
      </c>
      <c r="B119" s="2">
        <v>7</v>
      </c>
      <c r="G119" s="6" t="s">
        <v>119</v>
      </c>
      <c r="H119" s="7">
        <v>16</v>
      </c>
    </row>
    <row r="120" spans="1:8" x14ac:dyDescent="0.25">
      <c r="A120" s="4" t="str">
        <f t="shared" si="9"/>
        <v>58255</v>
      </c>
      <c r="B120" s="2">
        <v>18</v>
      </c>
      <c r="G120" s="6" t="s">
        <v>120</v>
      </c>
      <c r="H120" s="7">
        <v>11</v>
      </c>
    </row>
    <row r="121" spans="1:8" x14ac:dyDescent="0.25">
      <c r="A121" s="4" t="str">
        <f t="shared" si="9"/>
        <v>58255</v>
      </c>
      <c r="B121" s="2">
        <v>1</v>
      </c>
      <c r="G121" s="6" t="s">
        <v>121</v>
      </c>
      <c r="H121" s="7">
        <v>144</v>
      </c>
    </row>
    <row r="122" spans="1:8" x14ac:dyDescent="0.25">
      <c r="A122" s="4" t="str">
        <f t="shared" si="9"/>
        <v>58255</v>
      </c>
      <c r="B122" s="2">
        <v>6</v>
      </c>
      <c r="G122" s="6" t="s">
        <v>122</v>
      </c>
      <c r="H122" s="7">
        <v>93</v>
      </c>
    </row>
    <row r="123" spans="1:8" x14ac:dyDescent="0.25">
      <c r="A123" s="4" t="str">
        <f t="shared" si="9"/>
        <v>58255</v>
      </c>
      <c r="B123" s="2">
        <v>23</v>
      </c>
      <c r="G123" s="6" t="s">
        <v>123</v>
      </c>
      <c r="H123" s="7">
        <v>3</v>
      </c>
    </row>
    <row r="124" spans="1:8" x14ac:dyDescent="0.25">
      <c r="A124" s="4" t="str">
        <f t="shared" si="9"/>
        <v>58255</v>
      </c>
      <c r="B124" s="2">
        <v>14</v>
      </c>
      <c r="G124" s="6" t="s">
        <v>124</v>
      </c>
      <c r="H124" s="7">
        <v>10</v>
      </c>
    </row>
    <row r="125" spans="1:8" x14ac:dyDescent="0.25">
      <c r="A125" s="4" t="str">
        <f t="shared" si="9"/>
        <v>58255</v>
      </c>
      <c r="B125" s="2">
        <v>11</v>
      </c>
      <c r="G125" s="6" t="s">
        <v>125</v>
      </c>
      <c r="H125" s="7">
        <v>8</v>
      </c>
    </row>
    <row r="126" spans="1:8" x14ac:dyDescent="0.25">
      <c r="A126" s="4" t="str">
        <f>"58250"</f>
        <v>58250</v>
      </c>
      <c r="B126" s="2">
        <v>5</v>
      </c>
      <c r="G126" s="6" t="s">
        <v>126</v>
      </c>
      <c r="H126" s="7">
        <v>46</v>
      </c>
    </row>
    <row r="127" spans="1:8" x14ac:dyDescent="0.25">
      <c r="A127" s="4" t="str">
        <f>"58250"</f>
        <v>58250</v>
      </c>
      <c r="B127" s="2">
        <v>23</v>
      </c>
      <c r="G127" s="6" t="s">
        <v>127</v>
      </c>
      <c r="H127" s="7">
        <v>7</v>
      </c>
    </row>
    <row r="128" spans="1:8" x14ac:dyDescent="0.25">
      <c r="A128" s="4" t="str">
        <f>"58223"</f>
        <v>58223</v>
      </c>
      <c r="B128" s="2">
        <v>9</v>
      </c>
      <c r="G128" s="6" t="s">
        <v>128</v>
      </c>
      <c r="H128" s="7">
        <v>7</v>
      </c>
    </row>
    <row r="129" spans="1:8" x14ac:dyDescent="0.25">
      <c r="A129" s="4" t="str">
        <f>"58223"</f>
        <v>58223</v>
      </c>
      <c r="B129" s="2">
        <v>7</v>
      </c>
      <c r="G129" s="6" t="s">
        <v>129</v>
      </c>
      <c r="H129" s="7">
        <v>2</v>
      </c>
    </row>
    <row r="130" spans="1:8" x14ac:dyDescent="0.25">
      <c r="A130" s="4" t="str">
        <f>"58200"</f>
        <v>58200</v>
      </c>
      <c r="B130" s="2">
        <v>4</v>
      </c>
      <c r="G130" s="6" t="s">
        <v>130</v>
      </c>
      <c r="H130" s="7">
        <v>17</v>
      </c>
    </row>
    <row r="131" spans="1:8" x14ac:dyDescent="0.25">
      <c r="A131" s="4" t="str">
        <f>"58200"</f>
        <v>58200</v>
      </c>
      <c r="B131" s="2">
        <v>5</v>
      </c>
      <c r="G131" s="6" t="s">
        <v>131</v>
      </c>
      <c r="H131" s="7">
        <v>89</v>
      </c>
    </row>
    <row r="132" spans="1:8" x14ac:dyDescent="0.25">
      <c r="A132" s="4" t="str">
        <f>"58133"</f>
        <v>58133</v>
      </c>
      <c r="B132" s="2">
        <v>128</v>
      </c>
      <c r="G132" s="6" t="s">
        <v>132</v>
      </c>
      <c r="H132" s="7">
        <v>70</v>
      </c>
    </row>
    <row r="133" spans="1:8" x14ac:dyDescent="0.25">
      <c r="A133" s="4" t="str">
        <f>"58133"</f>
        <v>58133</v>
      </c>
      <c r="B133" s="2">
        <v>16</v>
      </c>
      <c r="G133" s="6" t="s">
        <v>133</v>
      </c>
      <c r="H133" s="7">
        <v>365</v>
      </c>
    </row>
    <row r="134" spans="1:8" x14ac:dyDescent="0.25">
      <c r="A134" s="4" t="str">
        <f>"58131"</f>
        <v>58131</v>
      </c>
      <c r="B134" s="2">
        <v>31</v>
      </c>
      <c r="G134" s="6" t="s">
        <v>134</v>
      </c>
      <c r="H134" s="7">
        <v>16</v>
      </c>
    </row>
    <row r="135" spans="1:8" x14ac:dyDescent="0.25">
      <c r="A135" s="4" t="str">
        <f>"58131"</f>
        <v>58131</v>
      </c>
      <c r="B135" s="2">
        <v>84</v>
      </c>
      <c r="G135" s="6" t="s">
        <v>135</v>
      </c>
      <c r="H135" s="7">
        <v>12</v>
      </c>
    </row>
    <row r="136" spans="1:8" x14ac:dyDescent="0.25">
      <c r="A136" s="4" t="str">
        <f>"58130"</f>
        <v>58130</v>
      </c>
      <c r="B136" s="2">
        <v>31</v>
      </c>
      <c r="G136" s="6" t="s">
        <v>136</v>
      </c>
      <c r="H136" s="7">
        <v>6</v>
      </c>
    </row>
    <row r="137" spans="1:8" x14ac:dyDescent="0.25">
      <c r="A137" s="4" t="str">
        <f>"58130"</f>
        <v>58130</v>
      </c>
      <c r="B137" s="2">
        <v>59</v>
      </c>
      <c r="G137" s="6" t="s">
        <v>137</v>
      </c>
      <c r="H137" s="7">
        <v>365</v>
      </c>
    </row>
    <row r="138" spans="1:8" x14ac:dyDescent="0.25">
      <c r="A138" s="4" t="str">
        <f>"58130"</f>
        <v>58130</v>
      </c>
      <c r="B138" s="2">
        <v>61</v>
      </c>
      <c r="G138" s="6" t="s">
        <v>138</v>
      </c>
      <c r="H138" s="7">
        <v>267</v>
      </c>
    </row>
    <row r="139" spans="1:8" x14ac:dyDescent="0.25">
      <c r="A139" s="4" t="str">
        <f>"58130"</f>
        <v>58130</v>
      </c>
      <c r="B139" s="2">
        <v>55</v>
      </c>
      <c r="G139" s="6" t="s">
        <v>139</v>
      </c>
      <c r="H139" s="7">
        <v>145</v>
      </c>
    </row>
    <row r="140" spans="1:8" x14ac:dyDescent="0.25">
      <c r="A140" s="4" t="str">
        <f>"58130"</f>
        <v>58130</v>
      </c>
      <c r="B140" s="2">
        <v>2</v>
      </c>
      <c r="G140" s="6" t="s">
        <v>140</v>
      </c>
      <c r="H140" s="7">
        <v>7</v>
      </c>
    </row>
    <row r="141" spans="1:8" x14ac:dyDescent="0.25">
      <c r="A141" s="4" t="str">
        <f t="shared" ref="A141:A146" si="10">"58103"</f>
        <v>58103</v>
      </c>
      <c r="B141" s="2">
        <v>6</v>
      </c>
      <c r="G141" s="6" t="s">
        <v>141</v>
      </c>
      <c r="H141" s="7">
        <v>17</v>
      </c>
    </row>
    <row r="142" spans="1:8" x14ac:dyDescent="0.25">
      <c r="A142" s="4" t="str">
        <f t="shared" si="10"/>
        <v>58103</v>
      </c>
      <c r="B142" s="2">
        <v>69</v>
      </c>
      <c r="G142" s="6" t="s">
        <v>142</v>
      </c>
      <c r="H142" s="7">
        <v>4</v>
      </c>
    </row>
    <row r="143" spans="1:8" x14ac:dyDescent="0.25">
      <c r="A143" s="4" t="str">
        <f t="shared" si="10"/>
        <v>58103</v>
      </c>
      <c r="B143" s="2">
        <v>91</v>
      </c>
      <c r="G143" s="6" t="s">
        <v>143</v>
      </c>
      <c r="H143" s="7">
        <v>38</v>
      </c>
    </row>
    <row r="144" spans="1:8" x14ac:dyDescent="0.25">
      <c r="A144" s="4" t="str">
        <f t="shared" si="10"/>
        <v>58103</v>
      </c>
      <c r="B144" s="2">
        <v>5</v>
      </c>
      <c r="G144" s="6" t="s">
        <v>144</v>
      </c>
      <c r="H144" s="7">
        <v>19</v>
      </c>
    </row>
    <row r="145" spans="1:8" x14ac:dyDescent="0.25">
      <c r="A145" s="4" t="str">
        <f t="shared" si="10"/>
        <v>58103</v>
      </c>
      <c r="B145" s="2">
        <v>2</v>
      </c>
      <c r="G145" s="6" t="s">
        <v>145</v>
      </c>
      <c r="H145" s="7">
        <v>26</v>
      </c>
    </row>
    <row r="146" spans="1:8" x14ac:dyDescent="0.25">
      <c r="A146" s="4" t="str">
        <f t="shared" si="10"/>
        <v>58103</v>
      </c>
      <c r="B146" s="2">
        <v>21</v>
      </c>
      <c r="G146" s="6" t="s">
        <v>146</v>
      </c>
      <c r="H146" s="7">
        <v>365</v>
      </c>
    </row>
    <row r="147" spans="1:8" x14ac:dyDescent="0.25">
      <c r="A147" s="4" t="str">
        <f>"58094"</f>
        <v>58094</v>
      </c>
      <c r="B147" s="2">
        <v>2</v>
      </c>
      <c r="G147" s="6" t="s">
        <v>147</v>
      </c>
      <c r="H147" s="7">
        <v>50</v>
      </c>
    </row>
    <row r="148" spans="1:8" x14ac:dyDescent="0.25">
      <c r="A148" s="4" t="str">
        <f>"58094"</f>
        <v>58094</v>
      </c>
      <c r="B148" s="2">
        <v>6</v>
      </c>
      <c r="G148" s="6" t="s">
        <v>148</v>
      </c>
      <c r="H148" s="7">
        <v>365</v>
      </c>
    </row>
    <row r="149" spans="1:8" x14ac:dyDescent="0.25">
      <c r="A149" s="4" t="str">
        <f>"58073"</f>
        <v>58073</v>
      </c>
      <c r="B149" s="2">
        <v>15</v>
      </c>
      <c r="G149" s="6" t="s">
        <v>149</v>
      </c>
      <c r="H149" s="7">
        <v>11</v>
      </c>
    </row>
    <row r="150" spans="1:8" x14ac:dyDescent="0.25">
      <c r="A150" s="4" t="str">
        <f>"58073"</f>
        <v>58073</v>
      </c>
      <c r="B150" s="2">
        <v>15</v>
      </c>
      <c r="G150" s="6" t="s">
        <v>150</v>
      </c>
      <c r="H150" s="7">
        <v>4</v>
      </c>
    </row>
    <row r="151" spans="1:8" x14ac:dyDescent="0.25">
      <c r="A151" s="4" t="str">
        <f>"4869"</f>
        <v>4869</v>
      </c>
      <c r="B151" s="2">
        <v>12</v>
      </c>
      <c r="G151" s="6" t="s">
        <v>151</v>
      </c>
      <c r="H151" s="7">
        <v>23</v>
      </c>
    </row>
    <row r="152" spans="1:8" x14ac:dyDescent="0.25">
      <c r="A152" s="4" t="str">
        <f>"4869"</f>
        <v>4869</v>
      </c>
      <c r="B152" s="2">
        <v>7</v>
      </c>
      <c r="G152" s="6" t="s">
        <v>152</v>
      </c>
      <c r="H152" s="7">
        <v>11</v>
      </c>
    </row>
    <row r="153" spans="1:8" x14ac:dyDescent="0.25">
      <c r="A153" s="4" t="str">
        <f>"4869"</f>
        <v>4869</v>
      </c>
      <c r="B153" s="2">
        <v>33</v>
      </c>
      <c r="G153" s="6" t="s">
        <v>153</v>
      </c>
      <c r="H153" s="7">
        <v>4</v>
      </c>
    </row>
    <row r="154" spans="1:8" x14ac:dyDescent="0.25">
      <c r="A154" s="4" t="str">
        <f>"4869"</f>
        <v>4869</v>
      </c>
      <c r="B154" s="2">
        <v>16</v>
      </c>
      <c r="G154" s="6" t="s">
        <v>154</v>
      </c>
      <c r="H154" s="7">
        <v>54</v>
      </c>
    </row>
    <row r="155" spans="1:8" x14ac:dyDescent="0.25">
      <c r="A155" s="4" t="str">
        <f>"4869"</f>
        <v>4869</v>
      </c>
      <c r="B155" s="2">
        <v>33</v>
      </c>
      <c r="G155" s="6" t="s">
        <v>155</v>
      </c>
      <c r="H155" s="7">
        <v>55</v>
      </c>
    </row>
    <row r="156" spans="1:8" x14ac:dyDescent="0.25">
      <c r="A156" s="4" t="str">
        <f>"4822"</f>
        <v>4822</v>
      </c>
      <c r="B156" s="2">
        <v>16</v>
      </c>
      <c r="G156" s="6" t="s">
        <v>156</v>
      </c>
      <c r="H156" s="7">
        <v>365</v>
      </c>
    </row>
    <row r="157" spans="1:8" x14ac:dyDescent="0.25">
      <c r="A157" s="4" t="str">
        <f>"4822"</f>
        <v>4822</v>
      </c>
      <c r="B157" s="2">
        <v>34</v>
      </c>
      <c r="G157" s="6" t="s">
        <v>157</v>
      </c>
      <c r="H157" s="7">
        <v>25</v>
      </c>
    </row>
    <row r="158" spans="1:8" x14ac:dyDescent="0.25">
      <c r="A158" s="4" t="str">
        <f>"4602"</f>
        <v>4602</v>
      </c>
      <c r="B158" s="2">
        <v>5</v>
      </c>
      <c r="G158" s="6" t="s">
        <v>158</v>
      </c>
      <c r="H158" s="7">
        <v>2</v>
      </c>
    </row>
    <row r="159" spans="1:8" x14ac:dyDescent="0.25">
      <c r="A159" s="4" t="str">
        <f>"4602"</f>
        <v>4602</v>
      </c>
      <c r="B159" s="2">
        <v>7</v>
      </c>
      <c r="G159" s="6" t="s">
        <v>159</v>
      </c>
      <c r="H159" s="7">
        <v>1</v>
      </c>
    </row>
    <row r="160" spans="1:8" x14ac:dyDescent="0.25">
      <c r="A160" s="4" t="str">
        <f>"3927"</f>
        <v>3927</v>
      </c>
      <c r="B160" s="2">
        <v>5</v>
      </c>
      <c r="G160" s="6" t="s">
        <v>160</v>
      </c>
      <c r="H160" s="7">
        <v>10</v>
      </c>
    </row>
    <row r="161" spans="1:8" x14ac:dyDescent="0.25">
      <c r="A161" s="4" t="str">
        <f>"2425"</f>
        <v>2425</v>
      </c>
      <c r="B161" s="2">
        <v>5</v>
      </c>
      <c r="G161" s="6" t="s">
        <v>161</v>
      </c>
      <c r="H161" s="7">
        <v>69</v>
      </c>
    </row>
    <row r="162" spans="1:8" x14ac:dyDescent="0.25">
      <c r="A162" s="4" t="str">
        <f>"2425"</f>
        <v>2425</v>
      </c>
      <c r="B162" s="2">
        <v>75</v>
      </c>
      <c r="G162" s="6" t="s">
        <v>162</v>
      </c>
      <c r="H162" s="7">
        <v>44</v>
      </c>
    </row>
    <row r="163" spans="1:8" x14ac:dyDescent="0.25">
      <c r="A163" s="4" t="str">
        <f>"2425"</f>
        <v>2425</v>
      </c>
      <c r="B163" s="2">
        <v>9</v>
      </c>
      <c r="G163" s="6" t="s">
        <v>163</v>
      </c>
      <c r="H163" s="7">
        <v>9</v>
      </c>
    </row>
    <row r="164" spans="1:8" x14ac:dyDescent="0.25">
      <c r="A164" s="4" t="str">
        <f>"2425"</f>
        <v>2425</v>
      </c>
      <c r="B164" s="2">
        <v>92</v>
      </c>
      <c r="G164" s="6" t="s">
        <v>164</v>
      </c>
      <c r="H164" s="7">
        <v>9</v>
      </c>
    </row>
    <row r="165" spans="1:8" x14ac:dyDescent="0.25">
      <c r="A165" s="4" t="str">
        <f>"2270"</f>
        <v>2270</v>
      </c>
      <c r="B165" s="2">
        <v>90</v>
      </c>
      <c r="G165" s="6" t="s">
        <v>165</v>
      </c>
      <c r="H165" s="7">
        <v>31</v>
      </c>
    </row>
    <row r="166" spans="1:8" x14ac:dyDescent="0.25">
      <c r="A166" s="4" t="str">
        <f>"19825"</f>
        <v>19825</v>
      </c>
      <c r="B166" s="2">
        <v>14</v>
      </c>
      <c r="G166" s="6" t="s">
        <v>166</v>
      </c>
      <c r="H166" s="7">
        <v>167</v>
      </c>
    </row>
    <row r="167" spans="1:8" x14ac:dyDescent="0.25">
      <c r="A167" s="4" t="str">
        <f>"19825"</f>
        <v>19825</v>
      </c>
      <c r="B167" s="2">
        <v>2</v>
      </c>
      <c r="G167" s="6" t="s">
        <v>167</v>
      </c>
      <c r="H167" s="7">
        <v>365</v>
      </c>
    </row>
    <row r="168" spans="1:8" x14ac:dyDescent="0.25">
      <c r="A168" s="4" t="str">
        <f>"19825"</f>
        <v>19825</v>
      </c>
      <c r="B168" s="2">
        <v>2</v>
      </c>
      <c r="G168" s="6" t="s">
        <v>168</v>
      </c>
      <c r="H168" s="7">
        <v>10</v>
      </c>
    </row>
    <row r="169" spans="1:8" x14ac:dyDescent="0.25">
      <c r="A169" s="4" t="str">
        <f>"19818"</f>
        <v>19818</v>
      </c>
      <c r="B169" s="2">
        <v>9</v>
      </c>
      <c r="G169" s="6" t="s">
        <v>169</v>
      </c>
      <c r="H169" s="7">
        <v>2</v>
      </c>
    </row>
    <row r="170" spans="1:8" x14ac:dyDescent="0.25">
      <c r="A170" s="4" t="str">
        <f>"19818"</f>
        <v>19818</v>
      </c>
      <c r="B170" s="2">
        <v>10</v>
      </c>
      <c r="G170" s="6" t="s">
        <v>170</v>
      </c>
      <c r="H170" s="7">
        <v>4</v>
      </c>
    </row>
    <row r="171" spans="1:8" x14ac:dyDescent="0.25">
      <c r="A171" s="4" t="str">
        <f>"19796"</f>
        <v>19796</v>
      </c>
      <c r="B171" s="2">
        <v>7</v>
      </c>
      <c r="G171" s="6" t="s">
        <v>171</v>
      </c>
      <c r="H171" s="7">
        <v>4</v>
      </c>
    </row>
    <row r="172" spans="1:8" x14ac:dyDescent="0.25">
      <c r="A172" s="4" t="str">
        <f>"19796"</f>
        <v>19796</v>
      </c>
      <c r="B172" s="2">
        <v>14</v>
      </c>
      <c r="G172" s="6" t="s">
        <v>172</v>
      </c>
      <c r="H172" s="7">
        <v>2</v>
      </c>
    </row>
    <row r="173" spans="1:8" x14ac:dyDescent="0.25">
      <c r="A173" s="4" t="str">
        <f>"19783"</f>
        <v>19783</v>
      </c>
      <c r="B173" s="2">
        <v>59</v>
      </c>
      <c r="G173" s="6" t="s">
        <v>173</v>
      </c>
      <c r="H173" s="7">
        <v>4</v>
      </c>
    </row>
    <row r="174" spans="1:8" x14ac:dyDescent="0.25">
      <c r="A174" s="4" t="str">
        <f>"19745"</f>
        <v>19745</v>
      </c>
      <c r="B174" s="2">
        <v>12</v>
      </c>
      <c r="G174" s="6" t="s">
        <v>174</v>
      </c>
      <c r="H174" s="7">
        <v>15</v>
      </c>
    </row>
    <row r="175" spans="1:8" x14ac:dyDescent="0.25">
      <c r="A175" s="4" t="str">
        <f t="shared" ref="A175:A181" si="11">"19731"</f>
        <v>19731</v>
      </c>
      <c r="B175" s="2">
        <v>21</v>
      </c>
      <c r="G175" s="6" t="s">
        <v>175</v>
      </c>
      <c r="H175" s="7">
        <v>11</v>
      </c>
    </row>
    <row r="176" spans="1:8" x14ac:dyDescent="0.25">
      <c r="A176" s="4" t="str">
        <f t="shared" si="11"/>
        <v>19731</v>
      </c>
      <c r="B176" s="2">
        <v>5</v>
      </c>
      <c r="G176" s="6" t="s">
        <v>176</v>
      </c>
      <c r="H176" s="7">
        <v>3</v>
      </c>
    </row>
    <row r="177" spans="1:8" x14ac:dyDescent="0.25">
      <c r="A177" s="4" t="str">
        <f t="shared" si="11"/>
        <v>19731</v>
      </c>
      <c r="B177" s="2">
        <v>3</v>
      </c>
      <c r="G177" s="6" t="s">
        <v>177</v>
      </c>
      <c r="H177" s="7">
        <v>7</v>
      </c>
    </row>
    <row r="178" spans="1:8" x14ac:dyDescent="0.25">
      <c r="A178" s="4" t="str">
        <f t="shared" si="11"/>
        <v>19731</v>
      </c>
      <c r="B178" s="2">
        <v>14</v>
      </c>
      <c r="G178" s="6" t="s">
        <v>178</v>
      </c>
      <c r="H178" s="7">
        <v>9</v>
      </c>
    </row>
    <row r="179" spans="1:8" x14ac:dyDescent="0.25">
      <c r="A179" s="4" t="str">
        <f t="shared" si="11"/>
        <v>19731</v>
      </c>
      <c r="B179" s="2">
        <v>4</v>
      </c>
      <c r="G179" s="6" t="s">
        <v>179</v>
      </c>
      <c r="H179" s="7">
        <v>6</v>
      </c>
    </row>
    <row r="180" spans="1:8" x14ac:dyDescent="0.25">
      <c r="A180" s="4" t="str">
        <f t="shared" si="11"/>
        <v>19731</v>
      </c>
      <c r="B180" s="2">
        <v>6</v>
      </c>
      <c r="G180" s="6" t="s">
        <v>180</v>
      </c>
      <c r="H180" s="7">
        <v>3</v>
      </c>
    </row>
    <row r="181" spans="1:8" x14ac:dyDescent="0.25">
      <c r="A181" s="4" t="str">
        <f t="shared" si="11"/>
        <v>19731</v>
      </c>
      <c r="B181" s="2">
        <v>24</v>
      </c>
      <c r="G181" s="6" t="s">
        <v>181</v>
      </c>
      <c r="H181" s="7">
        <v>4</v>
      </c>
    </row>
    <row r="182" spans="1:8" x14ac:dyDescent="0.25">
      <c r="A182" s="4" t="str">
        <f>"19728"</f>
        <v>19728</v>
      </c>
      <c r="B182" s="2">
        <v>11</v>
      </c>
      <c r="G182" s="6" t="s">
        <v>182</v>
      </c>
      <c r="H182" s="7">
        <v>3</v>
      </c>
    </row>
    <row r="183" spans="1:8" x14ac:dyDescent="0.25">
      <c r="A183" s="4" t="str">
        <f>"19728"</f>
        <v>19728</v>
      </c>
      <c r="B183" s="2">
        <v>2</v>
      </c>
      <c r="G183" s="6" t="s">
        <v>183</v>
      </c>
      <c r="H183" s="7">
        <v>4</v>
      </c>
    </row>
    <row r="184" spans="1:8" x14ac:dyDescent="0.25">
      <c r="A184" s="4" t="str">
        <f>"19728"</f>
        <v>19728</v>
      </c>
      <c r="B184" s="2">
        <v>3</v>
      </c>
      <c r="G184" s="6" t="s">
        <v>184</v>
      </c>
      <c r="H184" s="7">
        <v>16</v>
      </c>
    </row>
    <row r="185" spans="1:8" x14ac:dyDescent="0.25">
      <c r="A185" s="4" t="str">
        <f>"19728"</f>
        <v>19728</v>
      </c>
      <c r="B185" s="2">
        <v>2</v>
      </c>
      <c r="G185" s="6" t="s">
        <v>185</v>
      </c>
      <c r="H185" s="7">
        <v>10</v>
      </c>
    </row>
    <row r="186" spans="1:8" x14ac:dyDescent="0.25">
      <c r="A186" s="4" t="str">
        <f>"19721"</f>
        <v>19721</v>
      </c>
      <c r="B186" s="2">
        <v>25</v>
      </c>
      <c r="G186" s="6" t="s">
        <v>186</v>
      </c>
      <c r="H186" s="7">
        <v>2</v>
      </c>
    </row>
    <row r="187" spans="1:8" x14ac:dyDescent="0.25">
      <c r="A187" s="4" t="str">
        <f>"19690"</f>
        <v>19690</v>
      </c>
      <c r="B187" s="2">
        <v>4</v>
      </c>
      <c r="G187" s="6" t="s">
        <v>187</v>
      </c>
      <c r="H187" s="7">
        <v>71</v>
      </c>
    </row>
    <row r="188" spans="1:8" x14ac:dyDescent="0.25">
      <c r="A188" s="4" t="str">
        <f>"19690"</f>
        <v>19690</v>
      </c>
      <c r="B188" s="2">
        <v>13</v>
      </c>
      <c r="G188" s="6" t="s">
        <v>188</v>
      </c>
      <c r="H188" s="7">
        <v>6</v>
      </c>
    </row>
    <row r="189" spans="1:8" x14ac:dyDescent="0.25">
      <c r="A189" s="4" t="str">
        <f>"19690"</f>
        <v>19690</v>
      </c>
      <c r="B189" s="2">
        <v>7</v>
      </c>
      <c r="G189" s="6" t="s">
        <v>189</v>
      </c>
      <c r="H189" s="7">
        <v>17</v>
      </c>
    </row>
    <row r="190" spans="1:8" x14ac:dyDescent="0.25">
      <c r="A190" s="4" t="str">
        <f>"19690"</f>
        <v>19690</v>
      </c>
      <c r="B190" s="2">
        <v>6</v>
      </c>
      <c r="G190" s="6" t="s">
        <v>190</v>
      </c>
      <c r="H190" s="7">
        <v>2</v>
      </c>
    </row>
    <row r="191" spans="1:8" x14ac:dyDescent="0.25">
      <c r="A191" s="4" t="str">
        <f>"19687"</f>
        <v>19687</v>
      </c>
      <c r="B191" s="2">
        <v>2</v>
      </c>
      <c r="G191" s="6" t="s">
        <v>191</v>
      </c>
      <c r="H191" s="7">
        <v>7</v>
      </c>
    </row>
    <row r="192" spans="1:8" x14ac:dyDescent="0.25">
      <c r="A192" s="4" t="str">
        <f>"19687"</f>
        <v>19687</v>
      </c>
      <c r="B192" s="2">
        <v>4</v>
      </c>
      <c r="G192" s="6" t="s">
        <v>192</v>
      </c>
      <c r="H192" s="7">
        <v>2</v>
      </c>
    </row>
    <row r="193" spans="1:8" x14ac:dyDescent="0.25">
      <c r="A193" s="4" t="str">
        <f>"19687"</f>
        <v>19687</v>
      </c>
      <c r="B193" s="2">
        <v>3</v>
      </c>
      <c r="G193" s="6" t="s">
        <v>193</v>
      </c>
      <c r="H193" s="7">
        <v>3</v>
      </c>
    </row>
    <row r="194" spans="1:8" x14ac:dyDescent="0.25">
      <c r="A194" s="4" t="str">
        <f>"19684"</f>
        <v>19684</v>
      </c>
      <c r="B194" s="2">
        <v>2</v>
      </c>
      <c r="G194" s="6" t="s">
        <v>194</v>
      </c>
      <c r="H194" s="7">
        <v>30</v>
      </c>
    </row>
    <row r="195" spans="1:8" x14ac:dyDescent="0.25">
      <c r="A195" s="4" t="str">
        <f>"19684"</f>
        <v>19684</v>
      </c>
      <c r="B195" s="2">
        <v>2</v>
      </c>
      <c r="G195" s="6" t="s">
        <v>195</v>
      </c>
      <c r="H195" s="7">
        <v>4</v>
      </c>
    </row>
    <row r="196" spans="1:8" x14ac:dyDescent="0.25">
      <c r="A196" s="4" t="str">
        <f>"19684"</f>
        <v>19684</v>
      </c>
      <c r="B196" s="2">
        <v>7</v>
      </c>
      <c r="G196" s="6" t="s">
        <v>196</v>
      </c>
      <c r="H196" s="7">
        <v>13</v>
      </c>
    </row>
    <row r="197" spans="1:8" x14ac:dyDescent="0.25">
      <c r="A197" s="4" t="str">
        <f>"19645"</f>
        <v>19645</v>
      </c>
      <c r="B197" s="2">
        <v>11</v>
      </c>
      <c r="G197" s="6" t="s">
        <v>197</v>
      </c>
      <c r="H197" s="7">
        <v>118</v>
      </c>
    </row>
    <row r="198" spans="1:8" x14ac:dyDescent="0.25">
      <c r="A198" s="4" t="str">
        <f>"19645"</f>
        <v>19645</v>
      </c>
      <c r="B198" s="2">
        <v>9</v>
      </c>
      <c r="G198" s="6" t="s">
        <v>198</v>
      </c>
      <c r="H198" s="7">
        <v>16</v>
      </c>
    </row>
    <row r="199" spans="1:8" x14ac:dyDescent="0.25">
      <c r="A199" s="4" t="str">
        <f>"19645"</f>
        <v>19645</v>
      </c>
      <c r="B199" s="2">
        <v>7</v>
      </c>
      <c r="G199" s="6" t="s">
        <v>199</v>
      </c>
      <c r="H199" s="7">
        <v>6</v>
      </c>
    </row>
    <row r="200" spans="1:8" x14ac:dyDescent="0.25">
      <c r="A200" s="4" t="str">
        <f>"19645"</f>
        <v>19645</v>
      </c>
      <c r="B200" s="2">
        <v>13</v>
      </c>
      <c r="G200" s="6" t="s">
        <v>200</v>
      </c>
      <c r="H200" s="7">
        <v>14</v>
      </c>
    </row>
    <row r="201" spans="1:8" x14ac:dyDescent="0.25">
      <c r="A201" s="4" t="str">
        <f>"19645"</f>
        <v>19645</v>
      </c>
      <c r="B201" s="2">
        <v>8</v>
      </c>
      <c r="G201" s="6" t="s">
        <v>201</v>
      </c>
      <c r="H201" s="7">
        <v>2</v>
      </c>
    </row>
    <row r="202" spans="1:8" x14ac:dyDescent="0.25">
      <c r="A202" s="4" t="str">
        <f>"19473"</f>
        <v>19473</v>
      </c>
      <c r="B202" s="2">
        <v>55</v>
      </c>
      <c r="G202" s="6" t="s">
        <v>202</v>
      </c>
      <c r="H202" s="7">
        <v>122</v>
      </c>
    </row>
    <row r="203" spans="1:8" x14ac:dyDescent="0.25">
      <c r="A203" s="4" t="str">
        <f>"19473"</f>
        <v>19473</v>
      </c>
      <c r="B203" s="2">
        <v>28</v>
      </c>
      <c r="G203" s="6" t="s">
        <v>203</v>
      </c>
      <c r="H203" s="7">
        <v>9</v>
      </c>
    </row>
    <row r="204" spans="1:8" x14ac:dyDescent="0.25">
      <c r="A204" s="4" t="str">
        <f>"19452"</f>
        <v>19452</v>
      </c>
      <c r="B204" s="2">
        <v>3</v>
      </c>
      <c r="G204" s="6" t="s">
        <v>204</v>
      </c>
      <c r="H204" s="7">
        <v>4</v>
      </c>
    </row>
    <row r="205" spans="1:8" x14ac:dyDescent="0.25">
      <c r="A205" s="4" t="str">
        <f>"19431"</f>
        <v>19431</v>
      </c>
      <c r="B205" s="2">
        <v>4</v>
      </c>
      <c r="G205" s="6" t="s">
        <v>205</v>
      </c>
      <c r="H205" s="7">
        <v>13</v>
      </c>
    </row>
    <row r="206" spans="1:8" x14ac:dyDescent="0.25">
      <c r="A206" s="4" t="str">
        <f>"19427"</f>
        <v>19427</v>
      </c>
      <c r="B206" s="2">
        <v>26</v>
      </c>
      <c r="G206" s="6" t="s">
        <v>206</v>
      </c>
      <c r="H206" s="7">
        <v>161</v>
      </c>
    </row>
    <row r="207" spans="1:8" x14ac:dyDescent="0.25">
      <c r="A207" s="4" t="str">
        <f>"19427"</f>
        <v>19427</v>
      </c>
      <c r="B207" s="2">
        <v>16</v>
      </c>
      <c r="G207" s="6" t="s">
        <v>207</v>
      </c>
      <c r="H207" s="7">
        <v>126</v>
      </c>
    </row>
    <row r="208" spans="1:8" x14ac:dyDescent="0.25">
      <c r="A208" s="4" t="str">
        <f>"19427"</f>
        <v>19427</v>
      </c>
      <c r="B208" s="2">
        <v>15</v>
      </c>
      <c r="G208" s="6" t="s">
        <v>208</v>
      </c>
      <c r="H208" s="7">
        <v>12</v>
      </c>
    </row>
    <row r="209" spans="1:8" x14ac:dyDescent="0.25">
      <c r="A209" s="4" t="str">
        <f>"19410"</f>
        <v>19410</v>
      </c>
      <c r="B209" s="2">
        <v>9</v>
      </c>
      <c r="G209" s="6" t="s">
        <v>209</v>
      </c>
      <c r="H209" s="7">
        <v>4</v>
      </c>
    </row>
    <row r="210" spans="1:8" x14ac:dyDescent="0.25">
      <c r="A210" s="4" t="str">
        <f>"19410"</f>
        <v>19410</v>
      </c>
      <c r="B210" s="2">
        <v>13</v>
      </c>
      <c r="G210" s="6" t="s">
        <v>210</v>
      </c>
      <c r="H210" s="7">
        <v>19</v>
      </c>
    </row>
    <row r="211" spans="1:8" x14ac:dyDescent="0.25">
      <c r="A211" s="4" t="str">
        <f>"19410"</f>
        <v>19410</v>
      </c>
      <c r="B211" s="2">
        <v>22</v>
      </c>
      <c r="G211" s="6" t="s">
        <v>211</v>
      </c>
      <c r="H211" s="7">
        <v>28</v>
      </c>
    </row>
    <row r="212" spans="1:8" x14ac:dyDescent="0.25">
      <c r="A212" s="4" t="str">
        <f>"19410"</f>
        <v>19410</v>
      </c>
      <c r="B212" s="2">
        <v>7</v>
      </c>
      <c r="G212" s="6" t="s">
        <v>212</v>
      </c>
      <c r="H212" s="7">
        <v>17</v>
      </c>
    </row>
    <row r="213" spans="1:8" x14ac:dyDescent="0.25">
      <c r="A213" s="4" t="str">
        <f t="shared" ref="A213:A223" si="12">"19364"</f>
        <v>19364</v>
      </c>
      <c r="B213" s="2">
        <v>11</v>
      </c>
      <c r="G213" s="6" t="s">
        <v>213</v>
      </c>
      <c r="H213" s="7">
        <v>6</v>
      </c>
    </row>
    <row r="214" spans="1:8" x14ac:dyDescent="0.25">
      <c r="A214" s="4" t="str">
        <f t="shared" si="12"/>
        <v>19364</v>
      </c>
      <c r="B214" s="2">
        <v>10</v>
      </c>
      <c r="G214" s="6" t="s">
        <v>214</v>
      </c>
      <c r="H214" s="7">
        <v>3</v>
      </c>
    </row>
    <row r="215" spans="1:8" x14ac:dyDescent="0.25">
      <c r="A215" s="4" t="str">
        <f t="shared" si="12"/>
        <v>19364</v>
      </c>
      <c r="B215" s="2">
        <v>14</v>
      </c>
      <c r="G215" s="6" t="s">
        <v>215</v>
      </c>
      <c r="H215" s="7">
        <v>6</v>
      </c>
    </row>
    <row r="216" spans="1:8" x14ac:dyDescent="0.25">
      <c r="A216" s="4" t="str">
        <f t="shared" si="12"/>
        <v>19364</v>
      </c>
      <c r="B216" s="2">
        <v>26</v>
      </c>
      <c r="G216" s="6" t="s">
        <v>216</v>
      </c>
      <c r="H216" s="7">
        <v>22</v>
      </c>
    </row>
    <row r="217" spans="1:8" x14ac:dyDescent="0.25">
      <c r="A217" s="4" t="str">
        <f t="shared" si="12"/>
        <v>19364</v>
      </c>
      <c r="B217" s="2">
        <v>30</v>
      </c>
      <c r="G217" s="6" t="s">
        <v>217</v>
      </c>
      <c r="H217" s="7">
        <v>38</v>
      </c>
    </row>
    <row r="218" spans="1:8" x14ac:dyDescent="0.25">
      <c r="A218" s="4" t="str">
        <f t="shared" si="12"/>
        <v>19364</v>
      </c>
      <c r="B218" s="2">
        <v>33</v>
      </c>
      <c r="G218" s="6" t="s">
        <v>218</v>
      </c>
      <c r="H218" s="7">
        <v>32</v>
      </c>
    </row>
    <row r="219" spans="1:8" x14ac:dyDescent="0.25">
      <c r="A219" s="4" t="str">
        <f t="shared" si="12"/>
        <v>19364</v>
      </c>
      <c r="B219" s="2">
        <v>29</v>
      </c>
      <c r="G219" s="6" t="s">
        <v>219</v>
      </c>
      <c r="H219" s="7">
        <v>218</v>
      </c>
    </row>
    <row r="220" spans="1:8" x14ac:dyDescent="0.25">
      <c r="A220" s="4" t="str">
        <f t="shared" si="12"/>
        <v>19364</v>
      </c>
      <c r="B220" s="2">
        <v>30</v>
      </c>
      <c r="G220" s="6" t="s">
        <v>220</v>
      </c>
      <c r="H220" s="7">
        <v>14</v>
      </c>
    </row>
    <row r="221" spans="1:8" x14ac:dyDescent="0.25">
      <c r="A221" s="4" t="str">
        <f t="shared" si="12"/>
        <v>19364</v>
      </c>
      <c r="B221" s="2">
        <v>29</v>
      </c>
      <c r="G221" s="6" t="s">
        <v>221</v>
      </c>
      <c r="H221" s="7">
        <v>4</v>
      </c>
    </row>
    <row r="222" spans="1:8" x14ac:dyDescent="0.25">
      <c r="A222" s="4" t="str">
        <f t="shared" si="12"/>
        <v>19364</v>
      </c>
      <c r="B222" s="2">
        <v>35</v>
      </c>
      <c r="G222" s="6" t="s">
        <v>222</v>
      </c>
      <c r="H222" s="7">
        <v>65</v>
      </c>
    </row>
    <row r="223" spans="1:8" x14ac:dyDescent="0.25">
      <c r="A223" s="4" t="str">
        <f t="shared" si="12"/>
        <v>19364</v>
      </c>
      <c r="B223" s="2">
        <v>28</v>
      </c>
      <c r="G223" s="6" t="s">
        <v>223</v>
      </c>
      <c r="H223" s="7">
        <v>13</v>
      </c>
    </row>
    <row r="224" spans="1:8" x14ac:dyDescent="0.25">
      <c r="A224" s="4" t="str">
        <f t="shared" ref="A224:A230" si="13">"19347"</f>
        <v>19347</v>
      </c>
      <c r="B224" s="2">
        <v>5</v>
      </c>
      <c r="G224" s="6" t="s">
        <v>224</v>
      </c>
      <c r="H224" s="7">
        <v>10</v>
      </c>
    </row>
    <row r="225" spans="1:8" x14ac:dyDescent="0.25">
      <c r="A225" s="4" t="str">
        <f t="shared" si="13"/>
        <v>19347</v>
      </c>
      <c r="B225" s="2">
        <v>21</v>
      </c>
      <c r="G225" s="6" t="s">
        <v>225</v>
      </c>
      <c r="H225" s="7">
        <v>10</v>
      </c>
    </row>
    <row r="226" spans="1:8" x14ac:dyDescent="0.25">
      <c r="A226" s="4" t="str">
        <f t="shared" si="13"/>
        <v>19347</v>
      </c>
      <c r="B226" s="2">
        <v>7</v>
      </c>
      <c r="G226" s="6" t="s">
        <v>226</v>
      </c>
      <c r="H226" s="7">
        <v>24</v>
      </c>
    </row>
    <row r="227" spans="1:8" x14ac:dyDescent="0.25">
      <c r="A227" s="4" t="str">
        <f t="shared" si="13"/>
        <v>19347</v>
      </c>
      <c r="B227" s="2">
        <v>5</v>
      </c>
      <c r="G227" s="6" t="s">
        <v>227</v>
      </c>
      <c r="H227" s="7">
        <v>119</v>
      </c>
    </row>
    <row r="228" spans="1:8" x14ac:dyDescent="0.25">
      <c r="A228" s="4" t="str">
        <f t="shared" si="13"/>
        <v>19347</v>
      </c>
      <c r="B228" s="2">
        <v>2</v>
      </c>
      <c r="G228" s="6" t="s">
        <v>228</v>
      </c>
      <c r="H228" s="7">
        <v>5</v>
      </c>
    </row>
    <row r="229" spans="1:8" x14ac:dyDescent="0.25">
      <c r="A229" s="4" t="str">
        <f t="shared" si="13"/>
        <v>19347</v>
      </c>
      <c r="B229" s="2">
        <v>5</v>
      </c>
      <c r="G229" s="6" t="s">
        <v>229</v>
      </c>
      <c r="H229" s="7">
        <v>9</v>
      </c>
    </row>
    <row r="230" spans="1:8" x14ac:dyDescent="0.25">
      <c r="A230" s="4" t="str">
        <f t="shared" si="13"/>
        <v>19347</v>
      </c>
      <c r="B230" s="2">
        <v>3</v>
      </c>
      <c r="G230" s="6" t="s">
        <v>230</v>
      </c>
      <c r="H230" s="7">
        <v>39</v>
      </c>
    </row>
    <row r="231" spans="1:8" x14ac:dyDescent="0.25">
      <c r="A231" s="4" t="str">
        <f t="shared" ref="A231:A236" si="14">"19268"</f>
        <v>19268</v>
      </c>
      <c r="B231" s="2">
        <v>2</v>
      </c>
      <c r="G231" s="6" t="s">
        <v>231</v>
      </c>
      <c r="H231" s="7">
        <v>52</v>
      </c>
    </row>
    <row r="232" spans="1:8" x14ac:dyDescent="0.25">
      <c r="A232" s="4" t="str">
        <f t="shared" si="14"/>
        <v>19268</v>
      </c>
      <c r="B232" s="2">
        <v>1</v>
      </c>
      <c r="G232" s="6" t="s">
        <v>232</v>
      </c>
      <c r="H232" s="7">
        <v>25</v>
      </c>
    </row>
    <row r="233" spans="1:8" x14ac:dyDescent="0.25">
      <c r="A233" s="4" t="str">
        <f t="shared" si="14"/>
        <v>19268</v>
      </c>
      <c r="B233" s="2">
        <v>3</v>
      </c>
      <c r="G233" s="6" t="s">
        <v>233</v>
      </c>
      <c r="H233" s="7">
        <v>53</v>
      </c>
    </row>
    <row r="234" spans="1:8" x14ac:dyDescent="0.25">
      <c r="A234" s="4" t="str">
        <f t="shared" si="14"/>
        <v>19268</v>
      </c>
      <c r="B234" s="2">
        <v>11</v>
      </c>
      <c r="G234" s="6" t="s">
        <v>234</v>
      </c>
      <c r="H234" s="7">
        <v>165</v>
      </c>
    </row>
    <row r="235" spans="1:8" x14ac:dyDescent="0.25">
      <c r="A235" s="4" t="str">
        <f t="shared" si="14"/>
        <v>19268</v>
      </c>
      <c r="B235" s="2">
        <v>5</v>
      </c>
      <c r="G235" s="6" t="s">
        <v>235</v>
      </c>
      <c r="H235" s="7">
        <v>54</v>
      </c>
    </row>
    <row r="236" spans="1:8" x14ac:dyDescent="0.25">
      <c r="A236" s="4" t="str">
        <f t="shared" si="14"/>
        <v>19268</v>
      </c>
      <c r="B236" s="2">
        <v>112</v>
      </c>
      <c r="G236" s="6" t="s">
        <v>236</v>
      </c>
      <c r="H236" s="7">
        <v>15</v>
      </c>
    </row>
    <row r="237" spans="1:8" x14ac:dyDescent="0.25">
      <c r="A237" s="4" t="str">
        <f>"19203"</f>
        <v>19203</v>
      </c>
      <c r="B237" s="2">
        <v>16</v>
      </c>
      <c r="G237" s="6" t="s">
        <v>237</v>
      </c>
      <c r="H237" s="7">
        <v>26</v>
      </c>
    </row>
    <row r="238" spans="1:8" x14ac:dyDescent="0.25">
      <c r="A238" s="4" t="str">
        <f>"19203"</f>
        <v>19203</v>
      </c>
      <c r="B238" s="2">
        <v>13</v>
      </c>
      <c r="G238" s="6" t="s">
        <v>238</v>
      </c>
      <c r="H238" s="7">
        <v>14</v>
      </c>
    </row>
    <row r="239" spans="1:8" x14ac:dyDescent="0.25">
      <c r="A239" s="4" t="str">
        <f>"19191"</f>
        <v>19191</v>
      </c>
      <c r="B239" s="2">
        <v>2</v>
      </c>
      <c r="G239" s="6" t="s">
        <v>239</v>
      </c>
      <c r="H239" s="7">
        <v>15</v>
      </c>
    </row>
    <row r="240" spans="1:8" x14ac:dyDescent="0.25">
      <c r="A240" s="4" t="str">
        <f>"19107"</f>
        <v>19107</v>
      </c>
      <c r="B240" s="2">
        <v>7</v>
      </c>
      <c r="G240" s="6" t="s">
        <v>240</v>
      </c>
      <c r="H240" s="7">
        <v>11</v>
      </c>
    </row>
    <row r="241" spans="1:8" x14ac:dyDescent="0.25">
      <c r="A241" s="4" t="str">
        <f>"19107"</f>
        <v>19107</v>
      </c>
      <c r="B241" s="2">
        <v>4</v>
      </c>
      <c r="G241" s="6" t="s">
        <v>241</v>
      </c>
      <c r="H241" s="7">
        <v>2</v>
      </c>
    </row>
    <row r="242" spans="1:8" x14ac:dyDescent="0.25">
      <c r="A242" s="4" t="str">
        <f>"18801"</f>
        <v>18801</v>
      </c>
      <c r="B242" s="2">
        <v>12</v>
      </c>
      <c r="G242" s="6" t="s">
        <v>242</v>
      </c>
      <c r="H242" s="7">
        <v>21</v>
      </c>
    </row>
    <row r="243" spans="1:8" x14ac:dyDescent="0.25">
      <c r="A243" s="4" t="str">
        <f>"18777"</f>
        <v>18777</v>
      </c>
      <c r="B243" s="2">
        <v>8</v>
      </c>
      <c r="G243" s="6" t="s">
        <v>243</v>
      </c>
      <c r="H243" s="7">
        <v>31</v>
      </c>
    </row>
    <row r="244" spans="1:8" x14ac:dyDescent="0.25">
      <c r="A244" s="4" t="str">
        <f>"18763"</f>
        <v>18763</v>
      </c>
      <c r="B244" s="2">
        <v>2</v>
      </c>
      <c r="G244" s="6" t="s">
        <v>244</v>
      </c>
      <c r="H244" s="7">
        <v>15</v>
      </c>
    </row>
    <row r="245" spans="1:8" x14ac:dyDescent="0.25">
      <c r="A245" s="4" t="str">
        <f>"18763"</f>
        <v>18763</v>
      </c>
      <c r="B245" s="2">
        <v>3</v>
      </c>
      <c r="G245" s="6" t="s">
        <v>245</v>
      </c>
      <c r="H245" s="7">
        <v>5</v>
      </c>
    </row>
    <row r="246" spans="1:8" x14ac:dyDescent="0.25">
      <c r="A246" s="4" t="str">
        <f>"18763"</f>
        <v>18763</v>
      </c>
      <c r="B246" s="2">
        <v>46</v>
      </c>
      <c r="G246" s="6" t="s">
        <v>246</v>
      </c>
      <c r="H246" s="7">
        <v>5</v>
      </c>
    </row>
    <row r="247" spans="1:8" x14ac:dyDescent="0.25">
      <c r="A247" s="4" t="str">
        <f>"18763"</f>
        <v>18763</v>
      </c>
      <c r="B247" s="2">
        <v>19</v>
      </c>
      <c r="G247" s="6" t="s">
        <v>247</v>
      </c>
      <c r="H247" s="7">
        <v>7</v>
      </c>
    </row>
    <row r="248" spans="1:8" x14ac:dyDescent="0.25">
      <c r="A248" s="4" t="str">
        <f>"18735"</f>
        <v>18735</v>
      </c>
      <c r="B248" s="2">
        <v>11</v>
      </c>
      <c r="G248" s="6" t="s">
        <v>248</v>
      </c>
      <c r="H248" s="7">
        <v>8</v>
      </c>
    </row>
    <row r="249" spans="1:8" x14ac:dyDescent="0.25">
      <c r="A249" s="4" t="str">
        <f>"18735"</f>
        <v>18735</v>
      </c>
      <c r="B249" s="2">
        <v>14</v>
      </c>
      <c r="G249" s="6" t="s">
        <v>249</v>
      </c>
      <c r="H249" s="7">
        <v>3</v>
      </c>
    </row>
    <row r="250" spans="1:8" x14ac:dyDescent="0.25">
      <c r="A250" s="4" t="str">
        <f>"18671"</f>
        <v>18671</v>
      </c>
      <c r="B250" s="2">
        <v>55</v>
      </c>
      <c r="G250" s="6" t="s">
        <v>250</v>
      </c>
      <c r="H250" s="7">
        <v>35</v>
      </c>
    </row>
    <row r="251" spans="1:8" x14ac:dyDescent="0.25">
      <c r="A251" s="4" t="str">
        <f t="shared" ref="A251:A257" si="15">"18641"</f>
        <v>18641</v>
      </c>
      <c r="B251" s="2">
        <v>15</v>
      </c>
      <c r="G251" s="6" t="s">
        <v>251</v>
      </c>
      <c r="H251" s="7">
        <v>32</v>
      </c>
    </row>
    <row r="252" spans="1:8" x14ac:dyDescent="0.25">
      <c r="A252" s="4" t="str">
        <f t="shared" si="15"/>
        <v>18641</v>
      </c>
      <c r="B252" s="2">
        <v>34</v>
      </c>
      <c r="G252" s="6" t="s">
        <v>252</v>
      </c>
      <c r="H252" s="7">
        <v>1</v>
      </c>
    </row>
    <row r="253" spans="1:8" x14ac:dyDescent="0.25">
      <c r="A253" s="4" t="str">
        <f t="shared" si="15"/>
        <v>18641</v>
      </c>
      <c r="B253" s="2">
        <v>14</v>
      </c>
      <c r="G253" s="6" t="s">
        <v>253</v>
      </c>
      <c r="H253" s="7">
        <v>32</v>
      </c>
    </row>
    <row r="254" spans="1:8" x14ac:dyDescent="0.25">
      <c r="A254" s="4" t="str">
        <f t="shared" si="15"/>
        <v>18641</v>
      </c>
      <c r="B254" s="2">
        <v>14</v>
      </c>
      <c r="G254" s="6" t="s">
        <v>254</v>
      </c>
      <c r="H254" s="7">
        <v>4</v>
      </c>
    </row>
    <row r="255" spans="1:8" x14ac:dyDescent="0.25">
      <c r="A255" s="4" t="str">
        <f t="shared" si="15"/>
        <v>18641</v>
      </c>
      <c r="B255" s="2">
        <v>4</v>
      </c>
      <c r="G255" s="6" t="s">
        <v>255</v>
      </c>
      <c r="H255" s="7">
        <v>365</v>
      </c>
    </row>
    <row r="256" spans="1:8" x14ac:dyDescent="0.25">
      <c r="A256" s="4" t="str">
        <f t="shared" si="15"/>
        <v>18641</v>
      </c>
      <c r="B256" s="2">
        <v>14</v>
      </c>
      <c r="G256" s="6" t="s">
        <v>256</v>
      </c>
      <c r="H256" s="7">
        <v>90</v>
      </c>
    </row>
    <row r="257" spans="1:8" x14ac:dyDescent="0.25">
      <c r="A257" s="4" t="str">
        <f t="shared" si="15"/>
        <v>18641</v>
      </c>
      <c r="B257" s="2">
        <v>10</v>
      </c>
      <c r="G257" s="6" t="s">
        <v>257</v>
      </c>
      <c r="H257" s="7">
        <v>43</v>
      </c>
    </row>
    <row r="258" spans="1:8" x14ac:dyDescent="0.25">
      <c r="A258" s="4" t="str">
        <f t="shared" ref="A258:A267" si="16">"18620"</f>
        <v>18620</v>
      </c>
      <c r="B258" s="2">
        <v>4</v>
      </c>
      <c r="G258" s="6" t="s">
        <v>258</v>
      </c>
      <c r="H258" s="7">
        <v>48</v>
      </c>
    </row>
    <row r="259" spans="1:8" x14ac:dyDescent="0.25">
      <c r="A259" s="4" t="str">
        <f t="shared" si="16"/>
        <v>18620</v>
      </c>
      <c r="B259" s="2">
        <v>7</v>
      </c>
      <c r="G259" s="6" t="s">
        <v>259</v>
      </c>
      <c r="H259" s="7">
        <v>6</v>
      </c>
    </row>
    <row r="260" spans="1:8" x14ac:dyDescent="0.25">
      <c r="A260" s="4" t="str">
        <f t="shared" si="16"/>
        <v>18620</v>
      </c>
      <c r="B260" s="2">
        <v>13</v>
      </c>
      <c r="G260" s="6" t="s">
        <v>260</v>
      </c>
      <c r="H260" s="7">
        <v>14</v>
      </c>
    </row>
    <row r="261" spans="1:8" x14ac:dyDescent="0.25">
      <c r="A261" s="4" t="str">
        <f t="shared" si="16"/>
        <v>18620</v>
      </c>
      <c r="B261" s="2">
        <v>16</v>
      </c>
      <c r="G261" s="6" t="s">
        <v>261</v>
      </c>
      <c r="H261" s="7">
        <v>82</v>
      </c>
    </row>
    <row r="262" spans="1:8" x14ac:dyDescent="0.25">
      <c r="A262" s="4" t="str">
        <f t="shared" si="16"/>
        <v>18620</v>
      </c>
      <c r="B262" s="2">
        <v>23</v>
      </c>
      <c r="G262" s="6" t="s">
        <v>262</v>
      </c>
      <c r="H262" s="7">
        <v>202</v>
      </c>
    </row>
    <row r="263" spans="1:8" x14ac:dyDescent="0.25">
      <c r="A263" s="4" t="str">
        <f t="shared" si="16"/>
        <v>18620</v>
      </c>
      <c r="B263" s="2">
        <v>22</v>
      </c>
      <c r="G263" s="6" t="s">
        <v>263</v>
      </c>
      <c r="H263" s="7">
        <v>38</v>
      </c>
    </row>
    <row r="264" spans="1:8" x14ac:dyDescent="0.25">
      <c r="A264" s="4" t="str">
        <f t="shared" si="16"/>
        <v>18620</v>
      </c>
      <c r="B264" s="2">
        <v>5</v>
      </c>
      <c r="G264" s="6" t="s">
        <v>264</v>
      </c>
      <c r="H264" s="7">
        <v>6</v>
      </c>
    </row>
    <row r="265" spans="1:8" x14ac:dyDescent="0.25">
      <c r="A265" s="4" t="str">
        <f t="shared" si="16"/>
        <v>18620</v>
      </c>
      <c r="B265" s="2">
        <v>6</v>
      </c>
      <c r="G265" s="6" t="s">
        <v>265</v>
      </c>
      <c r="H265" s="7">
        <v>7</v>
      </c>
    </row>
    <row r="266" spans="1:8" x14ac:dyDescent="0.25">
      <c r="A266" s="4" t="str">
        <f t="shared" si="16"/>
        <v>18620</v>
      </c>
      <c r="B266" s="2">
        <v>17</v>
      </c>
      <c r="G266" s="6" t="s">
        <v>266</v>
      </c>
      <c r="H266" s="7">
        <v>3</v>
      </c>
    </row>
    <row r="267" spans="1:8" x14ac:dyDescent="0.25">
      <c r="A267" s="4" t="str">
        <f t="shared" si="16"/>
        <v>18620</v>
      </c>
      <c r="B267" s="2">
        <v>2</v>
      </c>
      <c r="G267" s="6" t="s">
        <v>267</v>
      </c>
      <c r="H267" s="7">
        <v>5</v>
      </c>
    </row>
    <row r="268" spans="1:8" x14ac:dyDescent="0.25">
      <c r="A268" s="4" t="str">
        <f>"18618"</f>
        <v>18618</v>
      </c>
      <c r="B268" s="2">
        <v>7</v>
      </c>
      <c r="G268" s="6" t="s">
        <v>268</v>
      </c>
      <c r="H268" s="7">
        <v>4</v>
      </c>
    </row>
    <row r="269" spans="1:8" x14ac:dyDescent="0.25">
      <c r="A269" s="4" t="str">
        <f t="shared" ref="A269:A274" si="17">"18588"</f>
        <v>18588</v>
      </c>
      <c r="B269" s="2">
        <v>8</v>
      </c>
      <c r="G269" s="6" t="s">
        <v>269</v>
      </c>
      <c r="H269" s="7">
        <v>47</v>
      </c>
    </row>
    <row r="270" spans="1:8" x14ac:dyDescent="0.25">
      <c r="A270" s="4" t="str">
        <f t="shared" si="17"/>
        <v>18588</v>
      </c>
      <c r="B270" s="2">
        <v>13</v>
      </c>
      <c r="G270" s="6" t="s">
        <v>270</v>
      </c>
      <c r="H270" s="7">
        <v>1</v>
      </c>
    </row>
    <row r="271" spans="1:8" x14ac:dyDescent="0.25">
      <c r="A271" s="4" t="str">
        <f t="shared" si="17"/>
        <v>18588</v>
      </c>
      <c r="B271" s="2">
        <v>15</v>
      </c>
      <c r="G271" s="6" t="s">
        <v>271</v>
      </c>
      <c r="H271" s="7">
        <v>9</v>
      </c>
    </row>
    <row r="272" spans="1:8" x14ac:dyDescent="0.25">
      <c r="A272" s="4" t="str">
        <f t="shared" si="17"/>
        <v>18588</v>
      </c>
      <c r="B272" s="2">
        <v>6</v>
      </c>
      <c r="G272" s="6" t="s">
        <v>272</v>
      </c>
      <c r="H272" s="7">
        <v>365</v>
      </c>
    </row>
    <row r="273" spans="1:8" x14ac:dyDescent="0.25">
      <c r="A273" s="4" t="str">
        <f t="shared" si="17"/>
        <v>18588</v>
      </c>
      <c r="B273" s="2">
        <v>17</v>
      </c>
      <c r="G273" s="6" t="s">
        <v>273</v>
      </c>
      <c r="H273" s="7">
        <v>45</v>
      </c>
    </row>
    <row r="274" spans="1:8" x14ac:dyDescent="0.25">
      <c r="A274" s="4" t="str">
        <f t="shared" si="17"/>
        <v>18588</v>
      </c>
      <c r="B274" s="2">
        <v>23</v>
      </c>
      <c r="G274" s="6" t="s">
        <v>274</v>
      </c>
      <c r="H274" s="7">
        <v>77</v>
      </c>
    </row>
    <row r="275" spans="1:8" x14ac:dyDescent="0.25">
      <c r="A275" s="4" t="str">
        <f>"18558"</f>
        <v>18558</v>
      </c>
      <c r="B275" s="2">
        <v>1</v>
      </c>
      <c r="G275" s="6" t="s">
        <v>275</v>
      </c>
      <c r="H275" s="7">
        <v>50</v>
      </c>
    </row>
    <row r="276" spans="1:8" x14ac:dyDescent="0.25">
      <c r="A276" s="4" t="str">
        <f>"18558"</f>
        <v>18558</v>
      </c>
      <c r="B276" s="2">
        <v>4</v>
      </c>
      <c r="G276" s="6" t="s">
        <v>276</v>
      </c>
      <c r="H276" s="7">
        <v>38</v>
      </c>
    </row>
    <row r="277" spans="1:8" x14ac:dyDescent="0.25">
      <c r="A277" s="4" t="str">
        <f>"18442"</f>
        <v>18442</v>
      </c>
      <c r="B277" s="2">
        <v>2</v>
      </c>
      <c r="G277" s="6" t="s">
        <v>277</v>
      </c>
      <c r="H277" s="7">
        <v>4</v>
      </c>
    </row>
    <row r="278" spans="1:8" x14ac:dyDescent="0.25">
      <c r="A278" s="4" t="str">
        <f>"18442"</f>
        <v>18442</v>
      </c>
      <c r="B278" s="2">
        <v>7</v>
      </c>
      <c r="G278" s="6" t="s">
        <v>278</v>
      </c>
      <c r="H278" s="7">
        <v>5</v>
      </c>
    </row>
    <row r="279" spans="1:8" x14ac:dyDescent="0.25">
      <c r="A279" s="4" t="str">
        <f>"18442"</f>
        <v>18442</v>
      </c>
      <c r="B279" s="2">
        <v>2</v>
      </c>
      <c r="G279" s="6" t="s">
        <v>279</v>
      </c>
      <c r="H279" s="7">
        <v>11</v>
      </c>
    </row>
    <row r="280" spans="1:8" x14ac:dyDescent="0.25">
      <c r="A280" s="4" t="str">
        <f>"18442"</f>
        <v>18442</v>
      </c>
      <c r="B280" s="2">
        <v>1</v>
      </c>
      <c r="G280" s="6" t="s">
        <v>280</v>
      </c>
      <c r="H280" s="7">
        <v>182</v>
      </c>
    </row>
    <row r="281" spans="1:8" x14ac:dyDescent="0.25">
      <c r="A281" s="4" t="str">
        <f>"18439"</f>
        <v>18439</v>
      </c>
      <c r="B281" s="2">
        <v>103</v>
      </c>
      <c r="G281" s="6" t="s">
        <v>281</v>
      </c>
      <c r="H281" s="7">
        <v>30</v>
      </c>
    </row>
    <row r="282" spans="1:8" x14ac:dyDescent="0.25">
      <c r="A282" s="4" t="str">
        <f>"18423"</f>
        <v>18423</v>
      </c>
      <c r="B282" s="2">
        <v>12</v>
      </c>
      <c r="G282" s="6" t="s">
        <v>282</v>
      </c>
      <c r="H282" s="7">
        <v>24</v>
      </c>
    </row>
    <row r="283" spans="1:8" x14ac:dyDescent="0.25">
      <c r="A283" s="4" t="str">
        <f>"18423"</f>
        <v>18423</v>
      </c>
      <c r="B283" s="2">
        <v>9</v>
      </c>
      <c r="G283" s="6" t="s">
        <v>283</v>
      </c>
      <c r="H283" s="7">
        <v>15</v>
      </c>
    </row>
    <row r="284" spans="1:8" x14ac:dyDescent="0.25">
      <c r="A284" s="4" t="str">
        <f t="shared" ref="A284:A291" si="18">"18363"</f>
        <v>18363</v>
      </c>
      <c r="B284" s="2">
        <v>12</v>
      </c>
      <c r="G284" s="6" t="s">
        <v>284</v>
      </c>
      <c r="H284" s="7">
        <v>38</v>
      </c>
    </row>
    <row r="285" spans="1:8" x14ac:dyDescent="0.25">
      <c r="A285" s="4" t="str">
        <f t="shared" si="18"/>
        <v>18363</v>
      </c>
      <c r="B285" s="2">
        <v>3</v>
      </c>
      <c r="G285" s="6" t="s">
        <v>285</v>
      </c>
      <c r="H285" s="7">
        <v>53</v>
      </c>
    </row>
    <row r="286" spans="1:8" x14ac:dyDescent="0.25">
      <c r="A286" s="4" t="str">
        <f t="shared" si="18"/>
        <v>18363</v>
      </c>
      <c r="B286" s="2">
        <v>4</v>
      </c>
      <c r="G286" s="6" t="s">
        <v>286</v>
      </c>
      <c r="H286" s="7">
        <v>51</v>
      </c>
    </row>
    <row r="287" spans="1:8" x14ac:dyDescent="0.25">
      <c r="A287" s="4" t="str">
        <f t="shared" si="18"/>
        <v>18363</v>
      </c>
      <c r="B287" s="2">
        <v>15</v>
      </c>
      <c r="G287" s="6" t="s">
        <v>287</v>
      </c>
      <c r="H287" s="7">
        <v>26</v>
      </c>
    </row>
    <row r="288" spans="1:8" x14ac:dyDescent="0.25">
      <c r="A288" s="4" t="str">
        <f t="shared" si="18"/>
        <v>18363</v>
      </c>
      <c r="B288" s="2">
        <v>14</v>
      </c>
      <c r="G288" s="6" t="s">
        <v>288</v>
      </c>
      <c r="H288" s="7">
        <v>3</v>
      </c>
    </row>
    <row r="289" spans="1:8" x14ac:dyDescent="0.25">
      <c r="A289" s="4" t="str">
        <f t="shared" si="18"/>
        <v>18363</v>
      </c>
      <c r="B289" s="2">
        <v>10</v>
      </c>
      <c r="G289" s="6" t="s">
        <v>289</v>
      </c>
      <c r="H289" s="7">
        <v>9</v>
      </c>
    </row>
    <row r="290" spans="1:8" x14ac:dyDescent="0.25">
      <c r="A290" s="4" t="str">
        <f t="shared" si="18"/>
        <v>18363</v>
      </c>
      <c r="B290" s="2">
        <v>11</v>
      </c>
      <c r="G290" s="6" t="s">
        <v>290</v>
      </c>
      <c r="H290" s="7">
        <v>16</v>
      </c>
    </row>
    <row r="291" spans="1:8" x14ac:dyDescent="0.25">
      <c r="A291" s="4" t="str">
        <f t="shared" si="18"/>
        <v>18363</v>
      </c>
      <c r="B291" s="2">
        <v>14</v>
      </c>
      <c r="G291" s="6" t="s">
        <v>291</v>
      </c>
      <c r="H291" s="7">
        <v>150</v>
      </c>
    </row>
    <row r="292" spans="1:8" x14ac:dyDescent="0.25">
      <c r="A292" s="4" t="str">
        <f>"18221"</f>
        <v>18221</v>
      </c>
      <c r="B292" s="2">
        <v>3</v>
      </c>
      <c r="G292" s="6" t="s">
        <v>292</v>
      </c>
      <c r="H292" s="7">
        <v>2</v>
      </c>
    </row>
    <row r="293" spans="1:8" x14ac:dyDescent="0.25">
      <c r="A293" s="4" t="str">
        <f>"18221"</f>
        <v>18221</v>
      </c>
      <c r="B293" s="2">
        <v>6</v>
      </c>
      <c r="G293" s="6" t="s">
        <v>293</v>
      </c>
      <c r="H293" s="7">
        <v>6</v>
      </c>
    </row>
    <row r="294" spans="1:8" x14ac:dyDescent="0.25">
      <c r="A294" s="4" t="str">
        <f>"18221"</f>
        <v>18221</v>
      </c>
      <c r="B294" s="2">
        <v>8</v>
      </c>
      <c r="G294" s="6" t="s">
        <v>294</v>
      </c>
      <c r="H294" s="7">
        <v>3</v>
      </c>
    </row>
    <row r="295" spans="1:8" x14ac:dyDescent="0.25">
      <c r="A295" s="4" t="str">
        <f>"18219"</f>
        <v>18219</v>
      </c>
      <c r="B295" s="2">
        <v>3</v>
      </c>
      <c r="G295" s="6" t="s">
        <v>295</v>
      </c>
      <c r="H295" s="7">
        <v>4</v>
      </c>
    </row>
    <row r="296" spans="1:8" x14ac:dyDescent="0.25">
      <c r="A296" s="4" t="str">
        <f>"18056"</f>
        <v>18056</v>
      </c>
      <c r="B296" s="2">
        <v>5</v>
      </c>
      <c r="G296" s="6" t="s">
        <v>296</v>
      </c>
      <c r="H296" s="7">
        <v>28</v>
      </c>
    </row>
    <row r="297" spans="1:8" x14ac:dyDescent="0.25">
      <c r="A297" s="4" t="str">
        <f>"18045"</f>
        <v>18045</v>
      </c>
      <c r="B297" s="2">
        <v>6</v>
      </c>
      <c r="G297" s="6" t="s">
        <v>297</v>
      </c>
      <c r="H297" s="7">
        <v>15</v>
      </c>
    </row>
    <row r="298" spans="1:8" x14ac:dyDescent="0.25">
      <c r="A298" s="4" t="str">
        <f>"18045"</f>
        <v>18045</v>
      </c>
      <c r="B298" s="2">
        <v>7</v>
      </c>
      <c r="G298" s="6" t="s">
        <v>298</v>
      </c>
      <c r="H298" s="7">
        <v>36</v>
      </c>
    </row>
    <row r="299" spans="1:8" x14ac:dyDescent="0.25">
      <c r="A299" s="4" t="str">
        <f>"18045"</f>
        <v>18045</v>
      </c>
      <c r="B299" s="2">
        <v>2</v>
      </c>
      <c r="G299" s="6" t="s">
        <v>299</v>
      </c>
      <c r="H299" s="7">
        <v>18</v>
      </c>
    </row>
    <row r="300" spans="1:8" x14ac:dyDescent="0.25">
      <c r="A300" s="4" t="str">
        <f t="shared" ref="A300:A307" si="19">"18041"</f>
        <v>18041</v>
      </c>
      <c r="B300" s="2">
        <v>8</v>
      </c>
      <c r="G300" s="6" t="s">
        <v>300</v>
      </c>
      <c r="H300" s="7">
        <v>7</v>
      </c>
    </row>
    <row r="301" spans="1:8" x14ac:dyDescent="0.25">
      <c r="A301" s="4" t="str">
        <f t="shared" si="19"/>
        <v>18041</v>
      </c>
      <c r="B301" s="2">
        <v>3</v>
      </c>
      <c r="G301" s="6" t="s">
        <v>301</v>
      </c>
      <c r="H301" s="7">
        <v>20</v>
      </c>
    </row>
    <row r="302" spans="1:8" x14ac:dyDescent="0.25">
      <c r="A302" s="4" t="str">
        <f t="shared" si="19"/>
        <v>18041</v>
      </c>
      <c r="B302" s="2">
        <v>7</v>
      </c>
      <c r="G302" s="6" t="s">
        <v>302</v>
      </c>
      <c r="H302" s="7">
        <v>87</v>
      </c>
    </row>
    <row r="303" spans="1:8" x14ac:dyDescent="0.25">
      <c r="A303" s="4" t="str">
        <f t="shared" si="19"/>
        <v>18041</v>
      </c>
      <c r="B303" s="2">
        <v>5</v>
      </c>
      <c r="G303" s="6" t="s">
        <v>303</v>
      </c>
      <c r="H303" s="7">
        <v>8</v>
      </c>
    </row>
    <row r="304" spans="1:8" x14ac:dyDescent="0.25">
      <c r="A304" s="4" t="str">
        <f t="shared" si="19"/>
        <v>18041</v>
      </c>
      <c r="B304" s="2">
        <v>4</v>
      </c>
      <c r="G304" s="6" t="s">
        <v>304</v>
      </c>
      <c r="H304" s="7">
        <v>3</v>
      </c>
    </row>
    <row r="305" spans="1:8" x14ac:dyDescent="0.25">
      <c r="A305" s="4" t="str">
        <f t="shared" si="19"/>
        <v>18041</v>
      </c>
      <c r="B305" s="2">
        <v>12</v>
      </c>
      <c r="G305" s="6" t="s">
        <v>305</v>
      </c>
      <c r="H305" s="7">
        <v>32</v>
      </c>
    </row>
    <row r="306" spans="1:8" x14ac:dyDescent="0.25">
      <c r="A306" s="4" t="str">
        <f t="shared" si="19"/>
        <v>18041</v>
      </c>
      <c r="B306" s="2">
        <v>14</v>
      </c>
      <c r="G306" s="6" t="s">
        <v>306</v>
      </c>
      <c r="H306" s="7">
        <v>167</v>
      </c>
    </row>
    <row r="307" spans="1:8" x14ac:dyDescent="0.25">
      <c r="A307" s="4" t="str">
        <f t="shared" si="19"/>
        <v>18041</v>
      </c>
      <c r="B307" s="2">
        <v>12</v>
      </c>
      <c r="G307" s="6" t="s">
        <v>307</v>
      </c>
      <c r="H307" s="7">
        <v>12</v>
      </c>
    </row>
    <row r="308" spans="1:8" x14ac:dyDescent="0.25">
      <c r="A308" s="4" t="str">
        <f>"17969"</f>
        <v>17969</v>
      </c>
      <c r="B308" s="2">
        <v>10</v>
      </c>
      <c r="G308" s="6" t="s">
        <v>308</v>
      </c>
      <c r="H308" s="7">
        <v>52</v>
      </c>
    </row>
    <row r="309" spans="1:8" x14ac:dyDescent="0.25">
      <c r="A309" s="4" t="str">
        <f>"17969"</f>
        <v>17969</v>
      </c>
      <c r="B309" s="2">
        <v>15</v>
      </c>
      <c r="G309" s="6" t="s">
        <v>309</v>
      </c>
      <c r="H309" s="7">
        <v>5</v>
      </c>
    </row>
    <row r="310" spans="1:8" x14ac:dyDescent="0.25">
      <c r="A310" s="4" t="str">
        <f>"17947"</f>
        <v>17947</v>
      </c>
      <c r="B310" s="2">
        <v>22</v>
      </c>
      <c r="G310" s="6" t="s">
        <v>310</v>
      </c>
      <c r="H310" s="7">
        <v>64</v>
      </c>
    </row>
    <row r="311" spans="1:8" x14ac:dyDescent="0.25">
      <c r="A311" s="4" t="str">
        <f>"17918"</f>
        <v>17918</v>
      </c>
      <c r="B311" s="2">
        <v>2</v>
      </c>
      <c r="G311" s="6" t="s">
        <v>311</v>
      </c>
      <c r="H311" s="7">
        <v>147</v>
      </c>
    </row>
    <row r="312" spans="1:8" x14ac:dyDescent="0.25">
      <c r="A312" s="4" t="str">
        <f>"17918"</f>
        <v>17918</v>
      </c>
      <c r="B312" s="2">
        <v>11</v>
      </c>
      <c r="G312" s="6" t="s">
        <v>312</v>
      </c>
      <c r="H312" s="7">
        <v>38</v>
      </c>
    </row>
    <row r="313" spans="1:8" x14ac:dyDescent="0.25">
      <c r="A313" s="4" t="str">
        <f>"17918"</f>
        <v>17918</v>
      </c>
      <c r="B313" s="2">
        <v>10</v>
      </c>
      <c r="G313" s="6" t="s">
        <v>313</v>
      </c>
      <c r="H313" s="7">
        <v>11</v>
      </c>
    </row>
    <row r="314" spans="1:8" x14ac:dyDescent="0.25">
      <c r="A314" s="4" t="str">
        <f>"17918"</f>
        <v>17918</v>
      </c>
      <c r="B314" s="2">
        <v>1</v>
      </c>
      <c r="G314" s="6" t="s">
        <v>314</v>
      </c>
      <c r="H314" s="7">
        <v>35</v>
      </c>
    </row>
    <row r="315" spans="1:8" x14ac:dyDescent="0.25">
      <c r="A315" s="4" t="str">
        <f>"17918"</f>
        <v>17918</v>
      </c>
      <c r="B315" s="2">
        <v>1</v>
      </c>
      <c r="G315" s="6" t="s">
        <v>315</v>
      </c>
      <c r="H315" s="7">
        <v>48</v>
      </c>
    </row>
    <row r="316" spans="1:8" x14ac:dyDescent="0.25">
      <c r="A316" s="4" t="str">
        <f>"17903"</f>
        <v>17903</v>
      </c>
      <c r="B316" s="2">
        <v>1</v>
      </c>
      <c r="G316" s="6" t="s">
        <v>316</v>
      </c>
      <c r="H316" s="7">
        <v>278</v>
      </c>
    </row>
    <row r="317" spans="1:8" x14ac:dyDescent="0.25">
      <c r="A317" s="4" t="str">
        <f>"17901"</f>
        <v>17901</v>
      </c>
      <c r="B317" s="2">
        <v>3</v>
      </c>
      <c r="G317" s="6" t="s">
        <v>317</v>
      </c>
      <c r="H317" s="7">
        <v>126</v>
      </c>
    </row>
    <row r="318" spans="1:8" x14ac:dyDescent="0.25">
      <c r="A318" s="4" t="str">
        <f>"17901"</f>
        <v>17901</v>
      </c>
      <c r="B318" s="2">
        <v>8</v>
      </c>
      <c r="G318" s="6" t="s">
        <v>318</v>
      </c>
      <c r="H318" s="7">
        <v>181</v>
      </c>
    </row>
    <row r="319" spans="1:8" x14ac:dyDescent="0.25">
      <c r="A319" s="4" t="str">
        <f>"17901"</f>
        <v>17901</v>
      </c>
      <c r="B319" s="2">
        <v>18</v>
      </c>
      <c r="G319" s="6" t="s">
        <v>319</v>
      </c>
      <c r="H319" s="7">
        <v>24</v>
      </c>
    </row>
    <row r="320" spans="1:8" x14ac:dyDescent="0.25">
      <c r="A320" s="4" t="str">
        <f>"17901"</f>
        <v>17901</v>
      </c>
      <c r="B320" s="2">
        <v>26</v>
      </c>
      <c r="G320" s="6" t="s">
        <v>320</v>
      </c>
      <c r="H320" s="7">
        <v>24</v>
      </c>
    </row>
    <row r="321" spans="1:8" x14ac:dyDescent="0.25">
      <c r="A321" s="4" t="str">
        <f>"17901"</f>
        <v>17901</v>
      </c>
      <c r="B321" s="2">
        <v>31</v>
      </c>
      <c r="G321" s="6" t="s">
        <v>321</v>
      </c>
      <c r="H321" s="7">
        <v>9</v>
      </c>
    </row>
    <row r="322" spans="1:8" x14ac:dyDescent="0.25">
      <c r="A322" s="4" t="str">
        <f>"17877"</f>
        <v>17877</v>
      </c>
      <c r="B322" s="2">
        <v>4</v>
      </c>
      <c r="G322" s="6" t="s">
        <v>322</v>
      </c>
      <c r="H322" s="7">
        <v>25</v>
      </c>
    </row>
    <row r="323" spans="1:8" x14ac:dyDescent="0.25">
      <c r="A323" s="4" t="str">
        <f>"17877"</f>
        <v>17877</v>
      </c>
      <c r="B323" s="2">
        <v>17</v>
      </c>
      <c r="G323" s="6" t="s">
        <v>323</v>
      </c>
      <c r="H323" s="7">
        <v>29</v>
      </c>
    </row>
    <row r="324" spans="1:8" x14ac:dyDescent="0.25">
      <c r="A324" s="4" t="str">
        <f>"17877"</f>
        <v>17877</v>
      </c>
      <c r="B324" s="2">
        <v>19</v>
      </c>
      <c r="G324" s="6" t="s">
        <v>324</v>
      </c>
      <c r="H324" s="7">
        <v>15</v>
      </c>
    </row>
    <row r="325" spans="1:8" x14ac:dyDescent="0.25">
      <c r="A325" s="4" t="str">
        <f>"17877"</f>
        <v>17877</v>
      </c>
      <c r="B325" s="2">
        <v>5</v>
      </c>
      <c r="G325" s="6" t="s">
        <v>325</v>
      </c>
      <c r="H325" s="7">
        <v>67</v>
      </c>
    </row>
    <row r="326" spans="1:8" x14ac:dyDescent="0.25">
      <c r="A326" s="4" t="str">
        <f>"17877"</f>
        <v>17877</v>
      </c>
      <c r="B326" s="2">
        <v>7</v>
      </c>
      <c r="G326" s="6" t="s">
        <v>326</v>
      </c>
      <c r="H326" s="7">
        <v>58</v>
      </c>
    </row>
    <row r="327" spans="1:8" x14ac:dyDescent="0.25">
      <c r="A327" s="4" t="str">
        <f>"17864"</f>
        <v>17864</v>
      </c>
      <c r="B327" s="2">
        <v>8</v>
      </c>
      <c r="G327" s="6" t="s">
        <v>327</v>
      </c>
      <c r="H327" s="7">
        <v>23</v>
      </c>
    </row>
    <row r="328" spans="1:8" x14ac:dyDescent="0.25">
      <c r="A328" s="4" t="str">
        <f>"17864"</f>
        <v>17864</v>
      </c>
      <c r="B328" s="2">
        <v>7</v>
      </c>
      <c r="G328" s="6" t="s">
        <v>328</v>
      </c>
      <c r="H328" s="7">
        <v>145</v>
      </c>
    </row>
    <row r="329" spans="1:8" x14ac:dyDescent="0.25">
      <c r="A329" s="4" t="str">
        <f>"17864"</f>
        <v>17864</v>
      </c>
      <c r="B329" s="2">
        <v>14</v>
      </c>
      <c r="G329" s="6" t="s">
        <v>329</v>
      </c>
      <c r="H329" s="7">
        <v>48</v>
      </c>
    </row>
    <row r="330" spans="1:8" x14ac:dyDescent="0.25">
      <c r="A330" s="4" t="str">
        <f>"17828"</f>
        <v>17828</v>
      </c>
      <c r="B330" s="2">
        <v>134</v>
      </c>
      <c r="G330" s="6" t="s">
        <v>330</v>
      </c>
      <c r="H330" s="7">
        <v>7</v>
      </c>
    </row>
    <row r="331" spans="1:8" x14ac:dyDescent="0.25">
      <c r="A331" s="4" t="str">
        <f>"17828"</f>
        <v>17828</v>
      </c>
      <c r="B331" s="2">
        <v>184</v>
      </c>
      <c r="G331" s="6" t="s">
        <v>331</v>
      </c>
      <c r="H331" s="7">
        <v>19</v>
      </c>
    </row>
    <row r="332" spans="1:8" x14ac:dyDescent="0.25">
      <c r="A332" s="4" t="str">
        <f>"17828"</f>
        <v>17828</v>
      </c>
      <c r="B332" s="2">
        <v>24</v>
      </c>
      <c r="G332" s="6" t="s">
        <v>332</v>
      </c>
      <c r="H332" s="7">
        <v>20</v>
      </c>
    </row>
    <row r="333" spans="1:8" x14ac:dyDescent="0.25">
      <c r="A333" s="4" t="str">
        <f>"17715"</f>
        <v>17715</v>
      </c>
      <c r="B333" s="2">
        <v>2</v>
      </c>
      <c r="G333" s="6" t="s">
        <v>333</v>
      </c>
      <c r="H333" s="7">
        <v>21</v>
      </c>
    </row>
    <row r="334" spans="1:8" x14ac:dyDescent="0.25">
      <c r="A334" s="4" t="str">
        <f>"17715"</f>
        <v>17715</v>
      </c>
      <c r="B334" s="2">
        <v>3</v>
      </c>
      <c r="G334" s="6" t="s">
        <v>334</v>
      </c>
      <c r="H334" s="7">
        <v>31</v>
      </c>
    </row>
    <row r="335" spans="1:8" x14ac:dyDescent="0.25">
      <c r="A335" s="4" t="str">
        <f t="shared" ref="A335:A352" si="20">"17672"</f>
        <v>17672</v>
      </c>
      <c r="B335" s="2">
        <v>3</v>
      </c>
      <c r="G335" s="6" t="s">
        <v>335</v>
      </c>
      <c r="H335" s="7">
        <v>13</v>
      </c>
    </row>
    <row r="336" spans="1:8" x14ac:dyDescent="0.25">
      <c r="A336" s="4" t="str">
        <f t="shared" si="20"/>
        <v>17672</v>
      </c>
      <c r="B336" s="2">
        <v>6</v>
      </c>
      <c r="G336" s="6" t="s">
        <v>336</v>
      </c>
      <c r="H336" s="7">
        <v>14</v>
      </c>
    </row>
    <row r="337" spans="1:8" x14ac:dyDescent="0.25">
      <c r="A337" s="4" t="str">
        <f t="shared" si="20"/>
        <v>17672</v>
      </c>
      <c r="B337" s="2">
        <v>12</v>
      </c>
      <c r="G337" s="6" t="s">
        <v>337</v>
      </c>
      <c r="H337" s="7">
        <v>68</v>
      </c>
    </row>
    <row r="338" spans="1:8" x14ac:dyDescent="0.25">
      <c r="A338" s="4" t="str">
        <f t="shared" si="20"/>
        <v>17672</v>
      </c>
      <c r="B338" s="2">
        <v>14</v>
      </c>
      <c r="G338" s="6" t="s">
        <v>338</v>
      </c>
      <c r="H338" s="7">
        <v>8</v>
      </c>
    </row>
    <row r="339" spans="1:8" x14ac:dyDescent="0.25">
      <c r="A339" s="4" t="str">
        <f t="shared" si="20"/>
        <v>17672</v>
      </c>
      <c r="B339" s="2">
        <v>10</v>
      </c>
      <c r="G339" s="6" t="s">
        <v>339</v>
      </c>
      <c r="H339" s="7">
        <v>23</v>
      </c>
    </row>
    <row r="340" spans="1:8" x14ac:dyDescent="0.25">
      <c r="A340" s="4" t="str">
        <f t="shared" si="20"/>
        <v>17672</v>
      </c>
      <c r="B340" s="2">
        <v>112</v>
      </c>
      <c r="G340" s="6" t="s">
        <v>340</v>
      </c>
      <c r="H340" s="7">
        <v>21</v>
      </c>
    </row>
    <row r="341" spans="1:8" x14ac:dyDescent="0.25">
      <c r="A341" s="4" t="str">
        <f t="shared" si="20"/>
        <v>17672</v>
      </c>
      <c r="B341" s="2">
        <v>33</v>
      </c>
      <c r="G341" s="6" t="s">
        <v>341</v>
      </c>
      <c r="H341" s="7">
        <v>8</v>
      </c>
    </row>
    <row r="342" spans="1:8" x14ac:dyDescent="0.25">
      <c r="A342" s="4" t="str">
        <f t="shared" si="20"/>
        <v>17672</v>
      </c>
      <c r="B342" s="2">
        <v>22</v>
      </c>
      <c r="G342" s="6" t="s">
        <v>342</v>
      </c>
      <c r="H342" s="7">
        <v>7</v>
      </c>
    </row>
    <row r="343" spans="1:8" x14ac:dyDescent="0.25">
      <c r="A343" s="4" t="str">
        <f t="shared" si="20"/>
        <v>17672</v>
      </c>
      <c r="B343" s="2">
        <v>8</v>
      </c>
      <c r="G343" s="6" t="s">
        <v>343</v>
      </c>
      <c r="H343" s="7">
        <v>1</v>
      </c>
    </row>
    <row r="344" spans="1:8" x14ac:dyDescent="0.25">
      <c r="A344" s="4" t="str">
        <f t="shared" si="20"/>
        <v>17672</v>
      </c>
      <c r="B344" s="2">
        <v>5</v>
      </c>
      <c r="G344" s="6" t="s">
        <v>344</v>
      </c>
      <c r="H344" s="7">
        <v>27</v>
      </c>
    </row>
    <row r="345" spans="1:8" x14ac:dyDescent="0.25">
      <c r="A345" s="4" t="str">
        <f t="shared" si="20"/>
        <v>17672</v>
      </c>
      <c r="B345" s="2">
        <v>14</v>
      </c>
      <c r="G345" s="6" t="s">
        <v>345</v>
      </c>
      <c r="H345" s="7">
        <v>11</v>
      </c>
    </row>
    <row r="346" spans="1:8" x14ac:dyDescent="0.25">
      <c r="A346" s="4" t="str">
        <f t="shared" si="20"/>
        <v>17672</v>
      </c>
      <c r="B346" s="2">
        <v>9</v>
      </c>
      <c r="G346" s="6" t="s">
        <v>346</v>
      </c>
      <c r="H346" s="7">
        <v>365</v>
      </c>
    </row>
    <row r="347" spans="1:8" x14ac:dyDescent="0.25">
      <c r="A347" s="4" t="str">
        <f t="shared" si="20"/>
        <v>17672</v>
      </c>
      <c r="B347" s="2">
        <v>12</v>
      </c>
      <c r="G347" s="6" t="s">
        <v>347</v>
      </c>
      <c r="H347" s="7">
        <v>85</v>
      </c>
    </row>
    <row r="348" spans="1:8" x14ac:dyDescent="0.25">
      <c r="A348" s="4" t="str">
        <f t="shared" si="20"/>
        <v>17672</v>
      </c>
      <c r="B348" s="2">
        <v>4</v>
      </c>
      <c r="G348" s="6" t="s">
        <v>348</v>
      </c>
      <c r="H348" s="7">
        <v>74</v>
      </c>
    </row>
    <row r="349" spans="1:8" x14ac:dyDescent="0.25">
      <c r="A349" s="4" t="str">
        <f t="shared" si="20"/>
        <v>17672</v>
      </c>
      <c r="B349" s="2">
        <v>2</v>
      </c>
      <c r="G349" s="6" t="s">
        <v>349</v>
      </c>
      <c r="H349" s="7">
        <v>14</v>
      </c>
    </row>
    <row r="350" spans="1:8" x14ac:dyDescent="0.25">
      <c r="A350" s="4" t="str">
        <f t="shared" si="20"/>
        <v>17672</v>
      </c>
      <c r="B350" s="2">
        <v>10</v>
      </c>
      <c r="G350" s="6" t="s">
        <v>350</v>
      </c>
      <c r="H350" s="7">
        <v>173</v>
      </c>
    </row>
    <row r="351" spans="1:8" x14ac:dyDescent="0.25">
      <c r="A351" s="4" t="str">
        <f t="shared" si="20"/>
        <v>17672</v>
      </c>
      <c r="B351" s="2">
        <v>30</v>
      </c>
      <c r="G351" s="6" t="s">
        <v>351</v>
      </c>
      <c r="H351" s="7">
        <v>153</v>
      </c>
    </row>
    <row r="352" spans="1:8" x14ac:dyDescent="0.25">
      <c r="A352" s="4" t="str">
        <f t="shared" si="20"/>
        <v>17672</v>
      </c>
      <c r="B352" s="2">
        <v>1</v>
      </c>
      <c r="G352" s="6" t="s">
        <v>352</v>
      </c>
      <c r="H352" s="7">
        <v>10</v>
      </c>
    </row>
    <row r="353" spans="1:8" x14ac:dyDescent="0.25">
      <c r="A353" s="4" t="str">
        <f t="shared" ref="A353:A382" si="21">"17553"</f>
        <v>17553</v>
      </c>
      <c r="B353" s="2">
        <v>3</v>
      </c>
      <c r="G353" s="6" t="s">
        <v>353</v>
      </c>
      <c r="H353" s="7">
        <v>10</v>
      </c>
    </row>
    <row r="354" spans="1:8" x14ac:dyDescent="0.25">
      <c r="A354" s="4" t="str">
        <f t="shared" si="21"/>
        <v>17553</v>
      </c>
      <c r="B354" s="2">
        <v>5</v>
      </c>
      <c r="G354" s="6" t="s">
        <v>354</v>
      </c>
      <c r="H354" s="7">
        <v>7</v>
      </c>
    </row>
    <row r="355" spans="1:8" x14ac:dyDescent="0.25">
      <c r="A355" s="4" t="str">
        <f t="shared" si="21"/>
        <v>17553</v>
      </c>
      <c r="B355" s="2">
        <v>6</v>
      </c>
      <c r="G355" s="6" t="s">
        <v>355</v>
      </c>
      <c r="H355" s="7">
        <v>63</v>
      </c>
    </row>
    <row r="356" spans="1:8" x14ac:dyDescent="0.25">
      <c r="A356" s="4" t="str">
        <f t="shared" si="21"/>
        <v>17553</v>
      </c>
      <c r="B356" s="2">
        <v>14</v>
      </c>
      <c r="G356" s="6" t="s">
        <v>356</v>
      </c>
      <c r="H356" s="7">
        <v>26</v>
      </c>
    </row>
    <row r="357" spans="1:8" x14ac:dyDescent="0.25">
      <c r="A357" s="4" t="str">
        <f t="shared" si="21"/>
        <v>17553</v>
      </c>
      <c r="B357" s="2">
        <v>7</v>
      </c>
      <c r="G357" s="6" t="s">
        <v>357</v>
      </c>
      <c r="H357" s="7">
        <v>19</v>
      </c>
    </row>
    <row r="358" spans="1:8" x14ac:dyDescent="0.25">
      <c r="A358" s="4" t="str">
        <f t="shared" si="21"/>
        <v>17553</v>
      </c>
      <c r="B358" s="2">
        <v>1</v>
      </c>
      <c r="G358" s="6" t="s">
        <v>358</v>
      </c>
      <c r="H358" s="7">
        <v>44</v>
      </c>
    </row>
    <row r="359" spans="1:8" x14ac:dyDescent="0.25">
      <c r="A359" s="4" t="str">
        <f t="shared" si="21"/>
        <v>17553</v>
      </c>
      <c r="B359" s="2">
        <v>5</v>
      </c>
      <c r="G359" s="6" t="s">
        <v>359</v>
      </c>
      <c r="H359" s="7">
        <v>39</v>
      </c>
    </row>
    <row r="360" spans="1:8" x14ac:dyDescent="0.25">
      <c r="A360" s="4" t="str">
        <f t="shared" si="21"/>
        <v>17553</v>
      </c>
      <c r="B360" s="2">
        <v>3</v>
      </c>
      <c r="G360" s="6" t="s">
        <v>360</v>
      </c>
      <c r="H360" s="7">
        <v>4</v>
      </c>
    </row>
    <row r="361" spans="1:8" x14ac:dyDescent="0.25">
      <c r="A361" s="4" t="str">
        <f t="shared" si="21"/>
        <v>17553</v>
      </c>
      <c r="B361" s="2">
        <v>2</v>
      </c>
      <c r="G361" s="6" t="s">
        <v>361</v>
      </c>
      <c r="H361" s="7">
        <v>20</v>
      </c>
    </row>
    <row r="362" spans="1:8" x14ac:dyDescent="0.25">
      <c r="A362" s="4" t="str">
        <f t="shared" si="21"/>
        <v>17553</v>
      </c>
      <c r="B362" s="2">
        <v>1</v>
      </c>
      <c r="G362" s="6" t="s">
        <v>362</v>
      </c>
      <c r="H362" s="7">
        <v>18</v>
      </c>
    </row>
    <row r="363" spans="1:8" x14ac:dyDescent="0.25">
      <c r="A363" s="4" t="str">
        <f t="shared" si="21"/>
        <v>17553</v>
      </c>
      <c r="B363" s="2">
        <v>1</v>
      </c>
      <c r="G363" s="6" t="s">
        <v>363</v>
      </c>
      <c r="H363" s="7">
        <v>198</v>
      </c>
    </row>
    <row r="364" spans="1:8" x14ac:dyDescent="0.25">
      <c r="A364" s="4" t="str">
        <f t="shared" si="21"/>
        <v>17553</v>
      </c>
      <c r="B364" s="2">
        <v>1</v>
      </c>
      <c r="G364" s="6" t="s">
        <v>364</v>
      </c>
      <c r="H364" s="7">
        <v>51</v>
      </c>
    </row>
    <row r="365" spans="1:8" x14ac:dyDescent="0.25">
      <c r="A365" s="4" t="str">
        <f t="shared" si="21"/>
        <v>17553</v>
      </c>
      <c r="B365" s="2">
        <v>3</v>
      </c>
      <c r="G365" s="6" t="s">
        <v>365</v>
      </c>
      <c r="H365" s="7">
        <v>197</v>
      </c>
    </row>
    <row r="366" spans="1:8" x14ac:dyDescent="0.25">
      <c r="A366" s="4" t="str">
        <f t="shared" si="21"/>
        <v>17553</v>
      </c>
      <c r="B366" s="2">
        <v>2</v>
      </c>
      <c r="G366" s="6" t="s">
        <v>366</v>
      </c>
      <c r="H366" s="7">
        <v>37</v>
      </c>
    </row>
    <row r="367" spans="1:8" x14ac:dyDescent="0.25">
      <c r="A367" s="4" t="str">
        <f t="shared" si="21"/>
        <v>17553</v>
      </c>
      <c r="B367" s="2">
        <v>2</v>
      </c>
      <c r="G367" s="6" t="s">
        <v>367</v>
      </c>
      <c r="H367" s="7">
        <v>32</v>
      </c>
    </row>
    <row r="368" spans="1:8" x14ac:dyDescent="0.25">
      <c r="A368" s="4" t="str">
        <f t="shared" si="21"/>
        <v>17553</v>
      </c>
      <c r="B368" s="2">
        <v>2</v>
      </c>
      <c r="G368" s="6" t="s">
        <v>368</v>
      </c>
      <c r="H368" s="7">
        <v>7</v>
      </c>
    </row>
    <row r="369" spans="1:8" x14ac:dyDescent="0.25">
      <c r="A369" s="4" t="str">
        <f t="shared" si="21"/>
        <v>17553</v>
      </c>
      <c r="B369" s="2">
        <v>3</v>
      </c>
      <c r="G369" s="6" t="s">
        <v>369</v>
      </c>
      <c r="H369" s="7">
        <v>16</v>
      </c>
    </row>
    <row r="370" spans="1:8" x14ac:dyDescent="0.25">
      <c r="A370" s="4" t="str">
        <f t="shared" si="21"/>
        <v>17553</v>
      </c>
      <c r="B370" s="2">
        <v>1</v>
      </c>
      <c r="G370" s="6" t="s">
        <v>370</v>
      </c>
      <c r="H370" s="7">
        <v>8</v>
      </c>
    </row>
    <row r="371" spans="1:8" x14ac:dyDescent="0.25">
      <c r="A371" s="4" t="str">
        <f t="shared" si="21"/>
        <v>17553</v>
      </c>
      <c r="B371" s="2">
        <v>2</v>
      </c>
      <c r="G371" s="6" t="s">
        <v>371</v>
      </c>
      <c r="H371" s="7">
        <v>191</v>
      </c>
    </row>
    <row r="372" spans="1:8" x14ac:dyDescent="0.25">
      <c r="A372" s="4" t="str">
        <f t="shared" si="21"/>
        <v>17553</v>
      </c>
      <c r="B372" s="2">
        <v>2</v>
      </c>
      <c r="G372" s="6" t="s">
        <v>372</v>
      </c>
      <c r="H372" s="7">
        <v>120</v>
      </c>
    </row>
    <row r="373" spans="1:8" x14ac:dyDescent="0.25">
      <c r="A373" s="4" t="str">
        <f t="shared" si="21"/>
        <v>17553</v>
      </c>
      <c r="B373" s="2">
        <v>6</v>
      </c>
      <c r="G373" s="6" t="s">
        <v>373</v>
      </c>
      <c r="H373" s="7">
        <v>5</v>
      </c>
    </row>
    <row r="374" spans="1:8" x14ac:dyDescent="0.25">
      <c r="A374" s="4" t="str">
        <f t="shared" si="21"/>
        <v>17553</v>
      </c>
      <c r="B374" s="2">
        <v>1</v>
      </c>
      <c r="G374" s="6" t="s">
        <v>374</v>
      </c>
      <c r="H374" s="7">
        <v>129</v>
      </c>
    </row>
    <row r="375" spans="1:8" x14ac:dyDescent="0.25">
      <c r="A375" s="4" t="str">
        <f t="shared" si="21"/>
        <v>17553</v>
      </c>
      <c r="B375" s="2">
        <v>9</v>
      </c>
      <c r="G375" s="6" t="s">
        <v>375</v>
      </c>
      <c r="H375" s="7">
        <v>8</v>
      </c>
    </row>
    <row r="376" spans="1:8" x14ac:dyDescent="0.25">
      <c r="A376" s="4" t="str">
        <f t="shared" si="21"/>
        <v>17553</v>
      </c>
      <c r="B376" s="2">
        <v>4</v>
      </c>
      <c r="G376" s="6" t="s">
        <v>376</v>
      </c>
      <c r="H376" s="7">
        <v>62</v>
      </c>
    </row>
    <row r="377" spans="1:8" x14ac:dyDescent="0.25">
      <c r="A377" s="4" t="str">
        <f t="shared" si="21"/>
        <v>17553</v>
      </c>
      <c r="B377" s="2">
        <v>1</v>
      </c>
      <c r="G377" s="6" t="s">
        <v>377</v>
      </c>
      <c r="H377" s="7">
        <v>9</v>
      </c>
    </row>
    <row r="378" spans="1:8" x14ac:dyDescent="0.25">
      <c r="A378" s="4" t="str">
        <f t="shared" si="21"/>
        <v>17553</v>
      </c>
      <c r="B378" s="2">
        <v>7</v>
      </c>
      <c r="G378" s="6" t="s">
        <v>378</v>
      </c>
      <c r="H378" s="7">
        <v>103</v>
      </c>
    </row>
    <row r="379" spans="1:8" x14ac:dyDescent="0.25">
      <c r="A379" s="4" t="str">
        <f t="shared" si="21"/>
        <v>17553</v>
      </c>
      <c r="B379" s="2">
        <v>3</v>
      </c>
      <c r="G379" s="6" t="s">
        <v>379</v>
      </c>
      <c r="H379" s="7">
        <v>7</v>
      </c>
    </row>
    <row r="380" spans="1:8" x14ac:dyDescent="0.25">
      <c r="A380" s="4" t="str">
        <f t="shared" si="21"/>
        <v>17553</v>
      </c>
      <c r="B380" s="2">
        <v>5</v>
      </c>
      <c r="G380" s="6" t="s">
        <v>380</v>
      </c>
      <c r="H380" s="7">
        <v>9</v>
      </c>
    </row>
    <row r="381" spans="1:8" x14ac:dyDescent="0.25">
      <c r="A381" s="4" t="str">
        <f t="shared" si="21"/>
        <v>17553</v>
      </c>
      <c r="B381" s="2">
        <v>1</v>
      </c>
      <c r="G381" s="6" t="s">
        <v>381</v>
      </c>
      <c r="H381" s="7">
        <v>242</v>
      </c>
    </row>
    <row r="382" spans="1:8" x14ac:dyDescent="0.25">
      <c r="A382" s="4" t="str">
        <f t="shared" si="21"/>
        <v>17553</v>
      </c>
      <c r="B382" s="2">
        <v>1</v>
      </c>
      <c r="G382" s="6" t="s">
        <v>382</v>
      </c>
      <c r="H382" s="7">
        <v>54</v>
      </c>
    </row>
    <row r="383" spans="1:8" x14ac:dyDescent="0.25">
      <c r="A383" s="4" t="str">
        <f t="shared" ref="A383:A391" si="22">"17452"</f>
        <v>17452</v>
      </c>
      <c r="B383" s="2">
        <v>6</v>
      </c>
      <c r="G383" s="6" t="s">
        <v>383</v>
      </c>
      <c r="H383" s="7">
        <v>60</v>
      </c>
    </row>
    <row r="384" spans="1:8" x14ac:dyDescent="0.25">
      <c r="A384" s="4" t="str">
        <f t="shared" si="22"/>
        <v>17452</v>
      </c>
      <c r="B384" s="2">
        <v>34</v>
      </c>
      <c r="G384" s="6" t="s">
        <v>384</v>
      </c>
      <c r="H384" s="7">
        <v>4</v>
      </c>
    </row>
    <row r="385" spans="1:8" x14ac:dyDescent="0.25">
      <c r="A385" s="4" t="str">
        <f t="shared" si="22"/>
        <v>17452</v>
      </c>
      <c r="B385" s="2">
        <v>37</v>
      </c>
      <c r="G385" s="6" t="s">
        <v>385</v>
      </c>
      <c r="H385" s="7">
        <v>74</v>
      </c>
    </row>
    <row r="386" spans="1:8" x14ac:dyDescent="0.25">
      <c r="A386" s="4" t="str">
        <f t="shared" si="22"/>
        <v>17452</v>
      </c>
      <c r="B386" s="2">
        <v>13</v>
      </c>
      <c r="G386" s="6" t="s">
        <v>386</v>
      </c>
      <c r="H386" s="7">
        <v>225</v>
      </c>
    </row>
    <row r="387" spans="1:8" x14ac:dyDescent="0.25">
      <c r="A387" s="4" t="str">
        <f t="shared" si="22"/>
        <v>17452</v>
      </c>
      <c r="B387" s="2">
        <v>8</v>
      </c>
      <c r="G387" s="6" t="s">
        <v>387</v>
      </c>
      <c r="H387" s="7">
        <v>17</v>
      </c>
    </row>
    <row r="388" spans="1:8" x14ac:dyDescent="0.25">
      <c r="A388" s="4" t="str">
        <f t="shared" si="22"/>
        <v>17452</v>
      </c>
      <c r="B388" s="2">
        <v>26</v>
      </c>
      <c r="G388" s="6" t="s">
        <v>388</v>
      </c>
      <c r="H388" s="7">
        <v>19</v>
      </c>
    </row>
    <row r="389" spans="1:8" x14ac:dyDescent="0.25">
      <c r="A389" s="4" t="str">
        <f t="shared" si="22"/>
        <v>17452</v>
      </c>
      <c r="B389" s="2">
        <v>21</v>
      </c>
      <c r="G389" s="6" t="s">
        <v>389</v>
      </c>
      <c r="H389" s="7">
        <v>139</v>
      </c>
    </row>
    <row r="390" spans="1:8" x14ac:dyDescent="0.25">
      <c r="A390" s="4" t="str">
        <f t="shared" si="22"/>
        <v>17452</v>
      </c>
      <c r="B390" s="2">
        <v>14</v>
      </c>
      <c r="G390" s="6" t="s">
        <v>390</v>
      </c>
      <c r="H390" s="7">
        <v>334</v>
      </c>
    </row>
    <row r="391" spans="1:8" x14ac:dyDescent="0.25">
      <c r="A391" s="4" t="str">
        <f t="shared" si="22"/>
        <v>17452</v>
      </c>
      <c r="B391" s="2">
        <v>81</v>
      </c>
      <c r="G391" s="6" t="s">
        <v>391</v>
      </c>
      <c r="H391" s="7">
        <v>48</v>
      </c>
    </row>
    <row r="392" spans="1:8" x14ac:dyDescent="0.25">
      <c r="A392" s="4" t="str">
        <f>"17409"</f>
        <v>17409</v>
      </c>
      <c r="B392" s="2">
        <v>1</v>
      </c>
      <c r="G392" s="6" t="s">
        <v>392</v>
      </c>
      <c r="H392" s="7">
        <v>3</v>
      </c>
    </row>
    <row r="393" spans="1:8" x14ac:dyDescent="0.25">
      <c r="A393" s="4" t="str">
        <f t="shared" ref="A393:A398" si="23">"17240"</f>
        <v>17240</v>
      </c>
      <c r="B393" s="2">
        <v>8</v>
      </c>
      <c r="G393" s="6" t="s">
        <v>393</v>
      </c>
      <c r="H393" s="7">
        <v>16</v>
      </c>
    </row>
    <row r="394" spans="1:8" x14ac:dyDescent="0.25">
      <c r="A394" s="4" t="str">
        <f t="shared" si="23"/>
        <v>17240</v>
      </c>
      <c r="B394" s="2">
        <v>13</v>
      </c>
      <c r="G394" s="6" t="s">
        <v>394</v>
      </c>
      <c r="H394" s="7">
        <v>41</v>
      </c>
    </row>
    <row r="395" spans="1:8" x14ac:dyDescent="0.25">
      <c r="A395" s="4" t="str">
        <f t="shared" si="23"/>
        <v>17240</v>
      </c>
      <c r="B395" s="2">
        <v>1</v>
      </c>
      <c r="G395" s="6" t="s">
        <v>395</v>
      </c>
      <c r="H395" s="7">
        <v>129</v>
      </c>
    </row>
    <row r="396" spans="1:8" x14ac:dyDescent="0.25">
      <c r="A396" s="4" t="str">
        <f t="shared" si="23"/>
        <v>17240</v>
      </c>
      <c r="B396" s="2">
        <v>45</v>
      </c>
      <c r="G396" s="6" t="s">
        <v>396</v>
      </c>
      <c r="H396" s="7">
        <v>8</v>
      </c>
    </row>
    <row r="397" spans="1:8" x14ac:dyDescent="0.25">
      <c r="A397" s="4" t="str">
        <f t="shared" si="23"/>
        <v>17240</v>
      </c>
      <c r="B397" s="2">
        <v>20</v>
      </c>
      <c r="G397" s="6" t="s">
        <v>397</v>
      </c>
      <c r="H397" s="7">
        <v>1</v>
      </c>
    </row>
    <row r="398" spans="1:8" x14ac:dyDescent="0.25">
      <c r="A398" s="4" t="str">
        <f t="shared" si="23"/>
        <v>17240</v>
      </c>
      <c r="B398" s="2">
        <v>4</v>
      </c>
      <c r="G398" s="6" t="s">
        <v>398</v>
      </c>
      <c r="H398" s="7">
        <v>25</v>
      </c>
    </row>
    <row r="399" spans="1:8" x14ac:dyDescent="0.25">
      <c r="A399" s="4" t="str">
        <f>"17157"</f>
        <v>17157</v>
      </c>
      <c r="B399" s="2">
        <v>6</v>
      </c>
      <c r="G399" s="6" t="s">
        <v>399</v>
      </c>
      <c r="H399" s="7">
        <v>179</v>
      </c>
    </row>
    <row r="400" spans="1:8" x14ac:dyDescent="0.25">
      <c r="A400" s="4" t="str">
        <f>"17146"</f>
        <v>17146</v>
      </c>
      <c r="B400" s="2">
        <v>3</v>
      </c>
      <c r="G400" s="6" t="s">
        <v>400</v>
      </c>
      <c r="H400" s="7">
        <v>15</v>
      </c>
    </row>
    <row r="401" spans="1:8" x14ac:dyDescent="0.25">
      <c r="A401" s="4" t="str">
        <f>"17146"</f>
        <v>17146</v>
      </c>
      <c r="B401" s="2">
        <v>4</v>
      </c>
      <c r="G401" s="6" t="s">
        <v>401</v>
      </c>
      <c r="H401" s="7">
        <v>2</v>
      </c>
    </row>
    <row r="402" spans="1:8" x14ac:dyDescent="0.25">
      <c r="A402" s="4" t="str">
        <f>"17067"</f>
        <v>17067</v>
      </c>
      <c r="B402" s="2">
        <v>5</v>
      </c>
      <c r="G402" s="6" t="s">
        <v>402</v>
      </c>
      <c r="H402" s="7">
        <v>18</v>
      </c>
    </row>
    <row r="403" spans="1:8" x14ac:dyDescent="0.25">
      <c r="A403" s="4" t="str">
        <f>"17067"</f>
        <v>17067</v>
      </c>
      <c r="B403" s="2">
        <v>30</v>
      </c>
      <c r="G403" s="6" t="s">
        <v>403</v>
      </c>
      <c r="H403" s="7">
        <v>94</v>
      </c>
    </row>
    <row r="404" spans="1:8" x14ac:dyDescent="0.25">
      <c r="A404" s="4" t="str">
        <f>"17007"</f>
        <v>17007</v>
      </c>
      <c r="B404" s="2">
        <v>3</v>
      </c>
      <c r="G404" s="6" t="s">
        <v>404</v>
      </c>
      <c r="H404" s="7">
        <v>4</v>
      </c>
    </row>
    <row r="405" spans="1:8" x14ac:dyDescent="0.25">
      <c r="A405" s="4" t="str">
        <f>"16921"</f>
        <v>16921</v>
      </c>
      <c r="B405" s="2">
        <v>18</v>
      </c>
      <c r="G405" s="6" t="s">
        <v>405</v>
      </c>
      <c r="H405" s="7">
        <v>23</v>
      </c>
    </row>
    <row r="406" spans="1:8" x14ac:dyDescent="0.25">
      <c r="A406" s="4" t="str">
        <f>"16921"</f>
        <v>16921</v>
      </c>
      <c r="B406" s="2">
        <v>7</v>
      </c>
      <c r="G406" s="6" t="s">
        <v>406</v>
      </c>
      <c r="H406" s="7">
        <v>11</v>
      </c>
    </row>
    <row r="407" spans="1:8" x14ac:dyDescent="0.25">
      <c r="A407" s="4" t="str">
        <f>"16796"</f>
        <v>16796</v>
      </c>
      <c r="B407" s="2">
        <v>10</v>
      </c>
      <c r="G407" s="6" t="s">
        <v>407</v>
      </c>
      <c r="H407" s="7">
        <v>33</v>
      </c>
    </row>
    <row r="408" spans="1:8" x14ac:dyDescent="0.25">
      <c r="A408" s="4" t="str">
        <f>"16796"</f>
        <v>16796</v>
      </c>
      <c r="B408" s="2">
        <v>7</v>
      </c>
      <c r="G408" s="6" t="s">
        <v>408</v>
      </c>
      <c r="H408" s="7">
        <v>353</v>
      </c>
    </row>
    <row r="409" spans="1:8" x14ac:dyDescent="0.25">
      <c r="A409" s="4" t="str">
        <f>"16796"</f>
        <v>16796</v>
      </c>
      <c r="B409" s="2">
        <v>2</v>
      </c>
      <c r="G409" s="6" t="s">
        <v>409</v>
      </c>
      <c r="H409" s="7">
        <v>7</v>
      </c>
    </row>
    <row r="410" spans="1:8" x14ac:dyDescent="0.25">
      <c r="A410" s="4" t="str">
        <f>"16796"</f>
        <v>16796</v>
      </c>
      <c r="B410" s="2">
        <v>23</v>
      </c>
      <c r="G410" s="6" t="s">
        <v>410</v>
      </c>
      <c r="H410" s="7">
        <v>114</v>
      </c>
    </row>
    <row r="411" spans="1:8" x14ac:dyDescent="0.25">
      <c r="A411" s="4" t="str">
        <f>"16796"</f>
        <v>16796</v>
      </c>
      <c r="B411" s="2">
        <v>14</v>
      </c>
      <c r="G411" s="6" t="s">
        <v>411</v>
      </c>
      <c r="H411" s="7">
        <v>3</v>
      </c>
    </row>
    <row r="412" spans="1:8" x14ac:dyDescent="0.25">
      <c r="A412" s="4" t="str">
        <f t="shared" ref="A412:A418" si="24">"16763"</f>
        <v>16763</v>
      </c>
      <c r="B412" s="2">
        <v>12</v>
      </c>
      <c r="G412" s="6" t="s">
        <v>412</v>
      </c>
      <c r="H412" s="7">
        <v>6</v>
      </c>
    </row>
    <row r="413" spans="1:8" x14ac:dyDescent="0.25">
      <c r="A413" s="4" t="str">
        <f t="shared" si="24"/>
        <v>16763</v>
      </c>
      <c r="B413" s="2">
        <v>10</v>
      </c>
      <c r="G413" s="6" t="s">
        <v>413</v>
      </c>
      <c r="H413" s="7">
        <v>32</v>
      </c>
    </row>
    <row r="414" spans="1:8" x14ac:dyDescent="0.25">
      <c r="A414" s="4" t="str">
        <f t="shared" si="24"/>
        <v>16763</v>
      </c>
      <c r="B414" s="2">
        <v>7</v>
      </c>
      <c r="G414" s="6" t="s">
        <v>414</v>
      </c>
      <c r="H414" s="7">
        <v>2</v>
      </c>
    </row>
    <row r="415" spans="1:8" x14ac:dyDescent="0.25">
      <c r="A415" s="4" t="str">
        <f t="shared" si="24"/>
        <v>16763</v>
      </c>
      <c r="B415" s="2">
        <v>15</v>
      </c>
      <c r="G415" s="6" t="s">
        <v>415</v>
      </c>
      <c r="H415" s="7">
        <v>46</v>
      </c>
    </row>
    <row r="416" spans="1:8" x14ac:dyDescent="0.25">
      <c r="A416" s="4" t="str">
        <f t="shared" si="24"/>
        <v>16763</v>
      </c>
      <c r="B416" s="2">
        <v>24</v>
      </c>
      <c r="G416" s="6" t="s">
        <v>416</v>
      </c>
      <c r="H416" s="7">
        <v>3</v>
      </c>
    </row>
    <row r="417" spans="1:8" x14ac:dyDescent="0.25">
      <c r="A417" s="4" t="str">
        <f t="shared" si="24"/>
        <v>16763</v>
      </c>
      <c r="B417" s="2">
        <v>3</v>
      </c>
      <c r="G417" s="6" t="s">
        <v>417</v>
      </c>
      <c r="H417" s="7">
        <v>9</v>
      </c>
    </row>
    <row r="418" spans="1:8" x14ac:dyDescent="0.25">
      <c r="A418" s="4" t="str">
        <f t="shared" si="24"/>
        <v>16763</v>
      </c>
      <c r="B418" s="2">
        <v>7</v>
      </c>
      <c r="G418" s="6" t="s">
        <v>418</v>
      </c>
      <c r="H418" s="7">
        <v>5</v>
      </c>
    </row>
    <row r="419" spans="1:8" x14ac:dyDescent="0.25">
      <c r="A419" s="4" t="str">
        <f>"16557"</f>
        <v>16557</v>
      </c>
      <c r="B419" s="2">
        <v>6</v>
      </c>
      <c r="G419" s="6" t="s">
        <v>419</v>
      </c>
      <c r="H419" s="7">
        <v>11</v>
      </c>
    </row>
    <row r="420" spans="1:8" x14ac:dyDescent="0.25">
      <c r="A420" s="4" t="str">
        <f>"16557"</f>
        <v>16557</v>
      </c>
      <c r="B420" s="2">
        <v>13</v>
      </c>
      <c r="G420" s="6" t="s">
        <v>420</v>
      </c>
      <c r="H420" s="7">
        <v>50</v>
      </c>
    </row>
    <row r="421" spans="1:8" x14ac:dyDescent="0.25">
      <c r="A421" s="4" t="str">
        <f>"16517"</f>
        <v>16517</v>
      </c>
      <c r="B421" s="2">
        <v>16</v>
      </c>
      <c r="G421" s="6" t="s">
        <v>421</v>
      </c>
      <c r="H421" s="7">
        <v>3</v>
      </c>
    </row>
    <row r="422" spans="1:8" x14ac:dyDescent="0.25">
      <c r="A422" s="4" t="str">
        <f>"16485"</f>
        <v>16485</v>
      </c>
      <c r="B422" s="2">
        <v>7</v>
      </c>
      <c r="G422" s="6" t="s">
        <v>422</v>
      </c>
      <c r="H422" s="7">
        <v>12</v>
      </c>
    </row>
    <row r="423" spans="1:8" x14ac:dyDescent="0.25">
      <c r="A423" s="4" t="str">
        <f>"16485"</f>
        <v>16485</v>
      </c>
      <c r="B423" s="2">
        <v>23</v>
      </c>
      <c r="G423" s="6" t="s">
        <v>423</v>
      </c>
      <c r="H423" s="7">
        <v>35</v>
      </c>
    </row>
    <row r="424" spans="1:8" x14ac:dyDescent="0.25">
      <c r="A424" s="4" t="str">
        <f>"16447"</f>
        <v>16447</v>
      </c>
      <c r="B424" s="2">
        <v>2</v>
      </c>
      <c r="G424" s="6" t="s">
        <v>424</v>
      </c>
      <c r="H424" s="7">
        <v>302</v>
      </c>
    </row>
    <row r="425" spans="1:8" x14ac:dyDescent="0.25">
      <c r="A425" s="4" t="str">
        <f>"16447"</f>
        <v>16447</v>
      </c>
      <c r="B425" s="2">
        <v>8</v>
      </c>
      <c r="G425" s="6" t="s">
        <v>425</v>
      </c>
      <c r="H425" s="7">
        <v>8</v>
      </c>
    </row>
    <row r="426" spans="1:8" x14ac:dyDescent="0.25">
      <c r="A426" s="4" t="str">
        <f>"16447"</f>
        <v>16447</v>
      </c>
      <c r="B426" s="2">
        <v>2</v>
      </c>
      <c r="G426" s="6" t="s">
        <v>426</v>
      </c>
      <c r="H426" s="7">
        <v>26</v>
      </c>
    </row>
    <row r="427" spans="1:8" x14ac:dyDescent="0.25">
      <c r="A427" s="4" t="str">
        <f>"16440"</f>
        <v>16440</v>
      </c>
      <c r="B427" s="2">
        <v>4</v>
      </c>
      <c r="G427" s="6" t="s">
        <v>427</v>
      </c>
      <c r="H427" s="7">
        <v>3</v>
      </c>
    </row>
    <row r="428" spans="1:8" x14ac:dyDescent="0.25">
      <c r="A428" s="4" t="str">
        <f>"16440"</f>
        <v>16440</v>
      </c>
      <c r="B428" s="2">
        <v>3</v>
      </c>
      <c r="G428" s="6" t="s">
        <v>428</v>
      </c>
      <c r="H428" s="7">
        <v>1</v>
      </c>
    </row>
    <row r="429" spans="1:8" x14ac:dyDescent="0.25">
      <c r="A429" s="4" t="str">
        <f>"16440"</f>
        <v>16440</v>
      </c>
      <c r="B429" s="2">
        <v>1</v>
      </c>
      <c r="G429" s="6" t="s">
        <v>429</v>
      </c>
      <c r="H429" s="7">
        <v>60</v>
      </c>
    </row>
    <row r="430" spans="1:8" x14ac:dyDescent="0.25">
      <c r="A430" s="4" t="str">
        <f>"16187"</f>
        <v>16187</v>
      </c>
      <c r="B430" s="2">
        <v>5</v>
      </c>
      <c r="G430" s="6" t="s">
        <v>430</v>
      </c>
      <c r="H430" s="7">
        <v>2</v>
      </c>
    </row>
    <row r="431" spans="1:8" x14ac:dyDescent="0.25">
      <c r="A431" s="4" t="str">
        <f>"16187"</f>
        <v>16187</v>
      </c>
      <c r="B431" s="2">
        <v>16</v>
      </c>
      <c r="G431" s="6" t="s">
        <v>431</v>
      </c>
      <c r="H431" s="7">
        <v>2</v>
      </c>
    </row>
    <row r="432" spans="1:8" x14ac:dyDescent="0.25">
      <c r="A432" s="4" t="str">
        <f t="shared" ref="A432:A437" si="25">"16175"</f>
        <v>16175</v>
      </c>
      <c r="B432" s="2">
        <v>15</v>
      </c>
      <c r="G432" s="6" t="s">
        <v>432</v>
      </c>
      <c r="H432" s="7">
        <v>2</v>
      </c>
    </row>
    <row r="433" spans="1:8" x14ac:dyDescent="0.25">
      <c r="A433" s="4" t="str">
        <f t="shared" si="25"/>
        <v>16175</v>
      </c>
      <c r="B433" s="2">
        <v>7</v>
      </c>
      <c r="G433" s="6" t="s">
        <v>433</v>
      </c>
      <c r="H433" s="7">
        <v>10</v>
      </c>
    </row>
    <row r="434" spans="1:8" x14ac:dyDescent="0.25">
      <c r="A434" s="4" t="str">
        <f t="shared" si="25"/>
        <v>16175</v>
      </c>
      <c r="B434" s="2">
        <v>8</v>
      </c>
      <c r="G434" s="6" t="s">
        <v>434</v>
      </c>
      <c r="H434" s="7">
        <v>90</v>
      </c>
    </row>
    <row r="435" spans="1:8" x14ac:dyDescent="0.25">
      <c r="A435" s="4" t="str">
        <f t="shared" si="25"/>
        <v>16175</v>
      </c>
      <c r="B435" s="2">
        <v>14</v>
      </c>
      <c r="G435" s="6" t="s">
        <v>435</v>
      </c>
      <c r="H435" s="7">
        <v>27</v>
      </c>
    </row>
    <row r="436" spans="1:8" x14ac:dyDescent="0.25">
      <c r="A436" s="4" t="str">
        <f t="shared" si="25"/>
        <v>16175</v>
      </c>
      <c r="B436" s="2">
        <v>1</v>
      </c>
      <c r="G436" s="6" t="s">
        <v>436</v>
      </c>
      <c r="H436" s="7">
        <v>1</v>
      </c>
    </row>
    <row r="437" spans="1:8" x14ac:dyDescent="0.25">
      <c r="A437" s="4" t="str">
        <f t="shared" si="25"/>
        <v>16175</v>
      </c>
      <c r="B437" s="2">
        <v>112</v>
      </c>
      <c r="G437" s="6" t="s">
        <v>437</v>
      </c>
      <c r="H437" s="7">
        <v>34</v>
      </c>
    </row>
    <row r="438" spans="1:8" x14ac:dyDescent="0.25">
      <c r="A438" s="4" t="str">
        <f>"16142"</f>
        <v>16142</v>
      </c>
      <c r="B438" s="2">
        <v>1.5</v>
      </c>
      <c r="G438" s="6" t="s">
        <v>438</v>
      </c>
      <c r="H438" s="7">
        <v>7</v>
      </c>
    </row>
    <row r="439" spans="1:8" x14ac:dyDescent="0.25">
      <c r="A439" s="4" t="str">
        <f>"16142"</f>
        <v>16142</v>
      </c>
      <c r="B439" s="2">
        <v>1</v>
      </c>
      <c r="G439" s="6" t="s">
        <v>439</v>
      </c>
      <c r="H439" s="7">
        <v>95</v>
      </c>
    </row>
    <row r="440" spans="1:8" x14ac:dyDescent="0.25">
      <c r="A440" s="4" t="str">
        <f>"16054"</f>
        <v>16054</v>
      </c>
      <c r="B440" s="2">
        <v>2</v>
      </c>
      <c r="G440" s="6" t="s">
        <v>440</v>
      </c>
      <c r="H440" s="7">
        <v>4</v>
      </c>
    </row>
    <row r="441" spans="1:8" x14ac:dyDescent="0.25">
      <c r="A441" s="4" t="str">
        <f>"16054"</f>
        <v>16054</v>
      </c>
      <c r="B441" s="2">
        <v>9</v>
      </c>
      <c r="G441" s="6" t="s">
        <v>441</v>
      </c>
      <c r="H441" s="7">
        <v>67</v>
      </c>
    </row>
    <row r="442" spans="1:8" x14ac:dyDescent="0.25">
      <c r="A442" s="4" t="str">
        <f>"16054"</f>
        <v>16054</v>
      </c>
      <c r="B442" s="2">
        <v>1</v>
      </c>
      <c r="G442" s="6" t="s">
        <v>442</v>
      </c>
      <c r="H442" s="7">
        <v>36</v>
      </c>
    </row>
    <row r="443" spans="1:8" x14ac:dyDescent="0.25">
      <c r="A443" s="4" t="str">
        <f>"16054"</f>
        <v>16054</v>
      </c>
      <c r="B443" s="2">
        <v>4</v>
      </c>
      <c r="G443" s="6" t="s">
        <v>443</v>
      </c>
      <c r="H443" s="7">
        <v>69</v>
      </c>
    </row>
    <row r="444" spans="1:8" x14ac:dyDescent="0.25">
      <c r="A444" s="4" t="str">
        <f>"15967"</f>
        <v>15967</v>
      </c>
      <c r="B444" s="2">
        <v>4</v>
      </c>
      <c r="G444" s="6" t="s">
        <v>444</v>
      </c>
      <c r="H444" s="7">
        <v>3</v>
      </c>
    </row>
    <row r="445" spans="1:8" x14ac:dyDescent="0.25">
      <c r="A445" s="4" t="str">
        <f>"15967"</f>
        <v>15967</v>
      </c>
      <c r="B445" s="2">
        <v>7</v>
      </c>
      <c r="G445" s="6" t="s">
        <v>445</v>
      </c>
      <c r="H445" s="7">
        <v>13</v>
      </c>
    </row>
    <row r="446" spans="1:8" x14ac:dyDescent="0.25">
      <c r="A446" s="4" t="str">
        <f>"15955"</f>
        <v>15955</v>
      </c>
      <c r="B446" s="2">
        <v>144</v>
      </c>
      <c r="G446" s="6" t="s">
        <v>446</v>
      </c>
      <c r="H446" s="7">
        <v>19</v>
      </c>
    </row>
    <row r="447" spans="1:8" x14ac:dyDescent="0.25">
      <c r="A447" s="4" t="str">
        <f>"15914"</f>
        <v>15914</v>
      </c>
      <c r="B447" s="2">
        <v>3</v>
      </c>
      <c r="G447" s="6" t="s">
        <v>447</v>
      </c>
      <c r="H447" s="7">
        <v>7</v>
      </c>
    </row>
    <row r="448" spans="1:8" x14ac:dyDescent="0.25">
      <c r="A448" s="4" t="str">
        <f>"15914"</f>
        <v>15914</v>
      </c>
      <c r="B448" s="2">
        <v>87</v>
      </c>
      <c r="G448" s="6" t="s">
        <v>448</v>
      </c>
      <c r="H448" s="7">
        <v>4</v>
      </c>
    </row>
    <row r="449" spans="1:8" x14ac:dyDescent="0.25">
      <c r="A449" s="4" t="str">
        <f>"15914"</f>
        <v>15914</v>
      </c>
      <c r="B449" s="2">
        <v>3</v>
      </c>
      <c r="G449" s="6" t="s">
        <v>449</v>
      </c>
      <c r="H449" s="7">
        <v>4</v>
      </c>
    </row>
    <row r="450" spans="1:8" x14ac:dyDescent="0.25">
      <c r="A450" s="4" t="str">
        <f>"15878"</f>
        <v>15878</v>
      </c>
      <c r="B450" s="2">
        <v>3</v>
      </c>
      <c r="G450" s="6" t="s">
        <v>450</v>
      </c>
      <c r="H450" s="7">
        <v>175</v>
      </c>
    </row>
    <row r="451" spans="1:8" x14ac:dyDescent="0.25">
      <c r="A451" s="4" t="str">
        <f>"15813"</f>
        <v>15813</v>
      </c>
      <c r="B451" s="2">
        <v>3</v>
      </c>
      <c r="G451" s="6" t="s">
        <v>451</v>
      </c>
      <c r="H451" s="7">
        <v>8</v>
      </c>
    </row>
    <row r="452" spans="1:8" x14ac:dyDescent="0.25">
      <c r="A452" s="4" t="str">
        <f>"15813"</f>
        <v>15813</v>
      </c>
      <c r="B452" s="2">
        <v>5</v>
      </c>
      <c r="G452" s="6" t="s">
        <v>452</v>
      </c>
      <c r="H452" s="7">
        <v>23</v>
      </c>
    </row>
    <row r="453" spans="1:8" x14ac:dyDescent="0.25">
      <c r="A453" s="4" t="str">
        <f>"15813"</f>
        <v>15813</v>
      </c>
      <c r="B453" s="2">
        <v>2</v>
      </c>
      <c r="G453" s="6" t="s">
        <v>454</v>
      </c>
      <c r="H453" s="7">
        <v>23747</v>
      </c>
    </row>
    <row r="454" spans="1:8" x14ac:dyDescent="0.25">
      <c r="A454" s="4" t="str">
        <f>"15771"</f>
        <v>15771</v>
      </c>
      <c r="B454" s="2">
        <v>3</v>
      </c>
    </row>
    <row r="455" spans="1:8" x14ac:dyDescent="0.25">
      <c r="A455" s="4" t="str">
        <f>"15771"</f>
        <v>15771</v>
      </c>
      <c r="B455" s="2">
        <v>5</v>
      </c>
    </row>
    <row r="456" spans="1:8" x14ac:dyDescent="0.25">
      <c r="A456" s="4" t="str">
        <f>"15728"</f>
        <v>15728</v>
      </c>
      <c r="B456" s="2">
        <v>19</v>
      </c>
    </row>
    <row r="457" spans="1:8" x14ac:dyDescent="0.25">
      <c r="A457" s="4" t="str">
        <f>"15728"</f>
        <v>15728</v>
      </c>
      <c r="B457" s="2">
        <v>12</v>
      </c>
    </row>
    <row r="458" spans="1:8" x14ac:dyDescent="0.25">
      <c r="A458" s="4" t="str">
        <f>"15728"</f>
        <v>15728</v>
      </c>
      <c r="B458" s="2">
        <v>7</v>
      </c>
    </row>
    <row r="459" spans="1:8" x14ac:dyDescent="0.25">
      <c r="A459" s="4" t="str">
        <f>"15728"</f>
        <v>15728</v>
      </c>
      <c r="B459" s="2">
        <v>8</v>
      </c>
    </row>
    <row r="460" spans="1:8" x14ac:dyDescent="0.25">
      <c r="A460" s="4" t="str">
        <f>"15699"</f>
        <v>15699</v>
      </c>
      <c r="B460" s="2">
        <v>7</v>
      </c>
    </row>
    <row r="461" spans="1:8" x14ac:dyDescent="0.25">
      <c r="A461" s="4" t="str">
        <f>"15688"</f>
        <v>15688</v>
      </c>
      <c r="B461" s="2">
        <v>2</v>
      </c>
    </row>
    <row r="462" spans="1:8" x14ac:dyDescent="0.25">
      <c r="A462" s="4" t="str">
        <f>"15688"</f>
        <v>15688</v>
      </c>
      <c r="B462" s="2">
        <v>5</v>
      </c>
    </row>
    <row r="463" spans="1:8" x14ac:dyDescent="0.25">
      <c r="A463" s="4" t="str">
        <f>"15629"</f>
        <v>15629</v>
      </c>
      <c r="B463" s="2">
        <v>2</v>
      </c>
    </row>
    <row r="464" spans="1:8" x14ac:dyDescent="0.25">
      <c r="A464" s="4" t="str">
        <f>"15378"</f>
        <v>15378</v>
      </c>
      <c r="B464" s="2">
        <v>2</v>
      </c>
    </row>
    <row r="465" spans="1:2" x14ac:dyDescent="0.25">
      <c r="A465" s="4" t="str">
        <f>"15378"</f>
        <v>15378</v>
      </c>
      <c r="B465" s="2">
        <v>15</v>
      </c>
    </row>
    <row r="466" spans="1:2" x14ac:dyDescent="0.25">
      <c r="A466" s="4" t="str">
        <f>"15349"</f>
        <v>15349</v>
      </c>
      <c r="B466" s="2">
        <v>89</v>
      </c>
    </row>
    <row r="467" spans="1:2" x14ac:dyDescent="0.25">
      <c r="A467" s="4" t="str">
        <f>"15327"</f>
        <v>15327</v>
      </c>
      <c r="B467" s="2">
        <v>30</v>
      </c>
    </row>
    <row r="468" spans="1:2" x14ac:dyDescent="0.25">
      <c r="A468" s="4" t="str">
        <f>"15327"</f>
        <v>15327</v>
      </c>
      <c r="B468" s="2">
        <v>9</v>
      </c>
    </row>
    <row r="469" spans="1:2" x14ac:dyDescent="0.25">
      <c r="A469" s="4" t="str">
        <f>"15327"</f>
        <v>15327</v>
      </c>
      <c r="B469" s="2">
        <v>14</v>
      </c>
    </row>
    <row r="470" spans="1:2" x14ac:dyDescent="0.25">
      <c r="A470" s="4" t="str">
        <f>"15327"</f>
        <v>15327</v>
      </c>
      <c r="B470" s="2">
        <v>17</v>
      </c>
    </row>
    <row r="471" spans="1:2" x14ac:dyDescent="0.25">
      <c r="A471" s="4" t="str">
        <f>"15322"</f>
        <v>15322</v>
      </c>
      <c r="B471" s="2">
        <v>101</v>
      </c>
    </row>
    <row r="472" spans="1:2" x14ac:dyDescent="0.25">
      <c r="A472" s="4" t="str">
        <f>"15322"</f>
        <v>15322</v>
      </c>
      <c r="B472" s="2">
        <v>96</v>
      </c>
    </row>
    <row r="473" spans="1:2" x14ac:dyDescent="0.25">
      <c r="A473" s="4" t="str">
        <f>"15322"</f>
        <v>15322</v>
      </c>
      <c r="B473" s="2">
        <v>168</v>
      </c>
    </row>
    <row r="474" spans="1:2" x14ac:dyDescent="0.25">
      <c r="A474" s="4" t="str">
        <f>"15320"</f>
        <v>15320</v>
      </c>
      <c r="B474" s="2">
        <v>9</v>
      </c>
    </row>
    <row r="475" spans="1:2" x14ac:dyDescent="0.25">
      <c r="A475" s="4" t="str">
        <f>"15320"</f>
        <v>15320</v>
      </c>
      <c r="B475" s="2">
        <v>3</v>
      </c>
    </row>
    <row r="476" spans="1:2" x14ac:dyDescent="0.25">
      <c r="A476" s="4" t="str">
        <f>"15320"</f>
        <v>15320</v>
      </c>
      <c r="B476" s="2">
        <v>4</v>
      </c>
    </row>
    <row r="477" spans="1:2" x14ac:dyDescent="0.25">
      <c r="A477" s="4" t="str">
        <f>"15243"</f>
        <v>15243</v>
      </c>
      <c r="B477" s="2">
        <v>5</v>
      </c>
    </row>
    <row r="478" spans="1:2" x14ac:dyDescent="0.25">
      <c r="A478" s="4" t="str">
        <f>"15243"</f>
        <v>15243</v>
      </c>
      <c r="B478" s="2">
        <v>7</v>
      </c>
    </row>
    <row r="479" spans="1:2" x14ac:dyDescent="0.25">
      <c r="A479" s="4" t="str">
        <f>"15206"</f>
        <v>15206</v>
      </c>
      <c r="B479" s="2">
        <v>6</v>
      </c>
    </row>
    <row r="480" spans="1:2" x14ac:dyDescent="0.25">
      <c r="A480" s="4" t="str">
        <f>"15190"</f>
        <v>15190</v>
      </c>
      <c r="B480" s="2">
        <v>23</v>
      </c>
    </row>
    <row r="481" spans="1:2" x14ac:dyDescent="0.25">
      <c r="A481" s="4" t="str">
        <f>"15190"</f>
        <v>15190</v>
      </c>
      <c r="B481" s="2">
        <v>181</v>
      </c>
    </row>
    <row r="482" spans="1:2" x14ac:dyDescent="0.25">
      <c r="A482" s="4" t="str">
        <f>"15190"</f>
        <v>15190</v>
      </c>
      <c r="B482" s="2">
        <v>161</v>
      </c>
    </row>
    <row r="483" spans="1:2" x14ac:dyDescent="0.25">
      <c r="A483" s="4" t="str">
        <f t="shared" ref="A483:A490" si="26">"15160"</f>
        <v>15160</v>
      </c>
      <c r="B483" s="2">
        <v>11</v>
      </c>
    </row>
    <row r="484" spans="1:2" x14ac:dyDescent="0.25">
      <c r="A484" s="4" t="str">
        <f t="shared" si="26"/>
        <v>15160</v>
      </c>
      <c r="B484" s="2">
        <v>2</v>
      </c>
    </row>
    <row r="485" spans="1:2" x14ac:dyDescent="0.25">
      <c r="A485" s="4" t="str">
        <f t="shared" si="26"/>
        <v>15160</v>
      </c>
      <c r="B485" s="2">
        <v>8</v>
      </c>
    </row>
    <row r="486" spans="1:2" x14ac:dyDescent="0.25">
      <c r="A486" s="4" t="str">
        <f t="shared" si="26"/>
        <v>15160</v>
      </c>
      <c r="B486" s="2">
        <v>12</v>
      </c>
    </row>
    <row r="487" spans="1:2" x14ac:dyDescent="0.25">
      <c r="A487" s="4" t="str">
        <f t="shared" si="26"/>
        <v>15160</v>
      </c>
      <c r="B487" s="2">
        <v>20</v>
      </c>
    </row>
    <row r="488" spans="1:2" x14ac:dyDescent="0.25">
      <c r="A488" s="4" t="str">
        <f t="shared" si="26"/>
        <v>15160</v>
      </c>
      <c r="B488" s="2">
        <v>18</v>
      </c>
    </row>
    <row r="489" spans="1:2" x14ac:dyDescent="0.25">
      <c r="A489" s="4" t="str">
        <f t="shared" si="26"/>
        <v>15160</v>
      </c>
      <c r="B489" s="2">
        <v>14</v>
      </c>
    </row>
    <row r="490" spans="1:2" x14ac:dyDescent="0.25">
      <c r="A490" s="4" t="str">
        <f t="shared" si="26"/>
        <v>15160</v>
      </c>
      <c r="B490" s="2">
        <v>182</v>
      </c>
    </row>
    <row r="491" spans="1:2" x14ac:dyDescent="0.25">
      <c r="A491" s="4" t="str">
        <f t="shared" ref="A491:A500" si="27">"15082"</f>
        <v>15082</v>
      </c>
      <c r="B491" s="2">
        <v>3</v>
      </c>
    </row>
    <row r="492" spans="1:2" x14ac:dyDescent="0.25">
      <c r="A492" s="4" t="str">
        <f t="shared" si="27"/>
        <v>15082</v>
      </c>
      <c r="B492" s="2">
        <v>14</v>
      </c>
    </row>
    <row r="493" spans="1:2" x14ac:dyDescent="0.25">
      <c r="A493" s="4" t="str">
        <f t="shared" si="27"/>
        <v>15082</v>
      </c>
      <c r="B493" s="2">
        <v>24</v>
      </c>
    </row>
    <row r="494" spans="1:2" x14ac:dyDescent="0.25">
      <c r="A494" s="4" t="str">
        <f t="shared" si="27"/>
        <v>15082</v>
      </c>
      <c r="B494" s="2">
        <v>21</v>
      </c>
    </row>
    <row r="495" spans="1:2" x14ac:dyDescent="0.25">
      <c r="A495" s="4" t="str">
        <f t="shared" si="27"/>
        <v>15082</v>
      </c>
      <c r="B495" s="2">
        <v>11</v>
      </c>
    </row>
    <row r="496" spans="1:2" x14ac:dyDescent="0.25">
      <c r="A496" s="4" t="str">
        <f t="shared" si="27"/>
        <v>15082</v>
      </c>
      <c r="B496" s="2">
        <v>17</v>
      </c>
    </row>
    <row r="497" spans="1:2" x14ac:dyDescent="0.25">
      <c r="A497" s="4" t="str">
        <f t="shared" si="27"/>
        <v>15082</v>
      </c>
      <c r="B497" s="2">
        <v>35</v>
      </c>
    </row>
    <row r="498" spans="1:2" x14ac:dyDescent="0.25">
      <c r="A498" s="4" t="str">
        <f t="shared" si="27"/>
        <v>15082</v>
      </c>
      <c r="B498" s="2">
        <v>2</v>
      </c>
    </row>
    <row r="499" spans="1:2" x14ac:dyDescent="0.25">
      <c r="A499" s="4" t="str">
        <f t="shared" si="27"/>
        <v>15082</v>
      </c>
      <c r="B499" s="2">
        <v>2</v>
      </c>
    </row>
    <row r="500" spans="1:2" x14ac:dyDescent="0.25">
      <c r="A500" s="4" t="str">
        <f t="shared" si="27"/>
        <v>15082</v>
      </c>
      <c r="B500" s="2">
        <v>16</v>
      </c>
    </row>
    <row r="501" spans="1:2" x14ac:dyDescent="0.25">
      <c r="A501" s="4" t="str">
        <f>"14597"</f>
        <v>14597</v>
      </c>
      <c r="B501" s="2">
        <v>7</v>
      </c>
    </row>
    <row r="502" spans="1:2" x14ac:dyDescent="0.25">
      <c r="A502" s="4" t="str">
        <f>"14530"</f>
        <v>14530</v>
      </c>
      <c r="B502" s="2">
        <v>4</v>
      </c>
    </row>
    <row r="503" spans="1:2" x14ac:dyDescent="0.25">
      <c r="A503" s="4" t="str">
        <f>"14530"</f>
        <v>14530</v>
      </c>
      <c r="B503" s="2">
        <v>13</v>
      </c>
    </row>
    <row r="504" spans="1:2" x14ac:dyDescent="0.25">
      <c r="A504" s="4" t="str">
        <f>"14469"</f>
        <v>14469</v>
      </c>
      <c r="B504" s="2">
        <v>4</v>
      </c>
    </row>
    <row r="505" spans="1:2" x14ac:dyDescent="0.25">
      <c r="A505" s="4" t="str">
        <f>"14447"</f>
        <v>14447</v>
      </c>
      <c r="B505" s="2">
        <v>16</v>
      </c>
    </row>
    <row r="506" spans="1:2" x14ac:dyDescent="0.25">
      <c r="A506" s="4" t="str">
        <f>"14447"</f>
        <v>14447</v>
      </c>
      <c r="B506" s="2">
        <v>14</v>
      </c>
    </row>
    <row r="507" spans="1:2" x14ac:dyDescent="0.25">
      <c r="A507" s="4" t="str">
        <f>"14447"</f>
        <v>14447</v>
      </c>
      <c r="B507" s="2">
        <v>8</v>
      </c>
    </row>
    <row r="508" spans="1:2" x14ac:dyDescent="0.25">
      <c r="A508" s="4" t="str">
        <f>"14434"</f>
        <v>14434</v>
      </c>
      <c r="B508" s="2">
        <v>5</v>
      </c>
    </row>
    <row r="509" spans="1:2" x14ac:dyDescent="0.25">
      <c r="A509" s="4" t="str">
        <f>"14434"</f>
        <v>14434</v>
      </c>
      <c r="B509" s="2">
        <v>14</v>
      </c>
    </row>
    <row r="510" spans="1:2" x14ac:dyDescent="0.25">
      <c r="A510" s="4" t="str">
        <f>"14362"</f>
        <v>14362</v>
      </c>
      <c r="B510" s="2">
        <v>26</v>
      </c>
    </row>
    <row r="511" spans="1:2" x14ac:dyDescent="0.25">
      <c r="A511" s="4" t="str">
        <f>"14244"</f>
        <v>14244</v>
      </c>
      <c r="B511" s="2">
        <v>14</v>
      </c>
    </row>
    <row r="512" spans="1:2" x14ac:dyDescent="0.25">
      <c r="A512" s="4" t="str">
        <f>"14244"</f>
        <v>14244</v>
      </c>
      <c r="B512" s="2">
        <v>6</v>
      </c>
    </row>
    <row r="513" spans="1:2" x14ac:dyDescent="0.25">
      <c r="A513" s="4" t="str">
        <f>"14244"</f>
        <v>14244</v>
      </c>
      <c r="B513" s="2">
        <v>181</v>
      </c>
    </row>
    <row r="514" spans="1:2" x14ac:dyDescent="0.25">
      <c r="A514" s="4" t="str">
        <f>"14244"</f>
        <v>14244</v>
      </c>
      <c r="B514" s="2">
        <v>164</v>
      </c>
    </row>
    <row r="515" spans="1:2" x14ac:dyDescent="0.25">
      <c r="A515" s="4" t="str">
        <f t="shared" ref="A515:A520" si="28">"14067"</f>
        <v>14067</v>
      </c>
      <c r="B515" s="2">
        <v>9</v>
      </c>
    </row>
    <row r="516" spans="1:2" x14ac:dyDescent="0.25">
      <c r="A516" s="4" t="str">
        <f t="shared" si="28"/>
        <v>14067</v>
      </c>
      <c r="B516" s="2">
        <v>15</v>
      </c>
    </row>
    <row r="517" spans="1:2" x14ac:dyDescent="0.25">
      <c r="A517" s="4" t="str">
        <f t="shared" si="28"/>
        <v>14067</v>
      </c>
      <c r="B517" s="2">
        <v>14</v>
      </c>
    </row>
    <row r="518" spans="1:2" x14ac:dyDescent="0.25">
      <c r="A518" s="4" t="str">
        <f t="shared" si="28"/>
        <v>14067</v>
      </c>
      <c r="B518" s="2">
        <v>2</v>
      </c>
    </row>
    <row r="519" spans="1:2" x14ac:dyDescent="0.25">
      <c r="A519" s="4" t="str">
        <f t="shared" si="28"/>
        <v>14067</v>
      </c>
      <c r="B519" s="2">
        <v>3</v>
      </c>
    </row>
    <row r="520" spans="1:2" x14ac:dyDescent="0.25">
      <c r="A520" s="4" t="str">
        <f t="shared" si="28"/>
        <v>14067</v>
      </c>
      <c r="B520" s="2">
        <v>7</v>
      </c>
    </row>
    <row r="521" spans="1:2" x14ac:dyDescent="0.25">
      <c r="A521" s="4" t="str">
        <f>"13797"</f>
        <v>13797</v>
      </c>
      <c r="B521" s="2">
        <v>17</v>
      </c>
    </row>
    <row r="522" spans="1:2" x14ac:dyDescent="0.25">
      <c r="A522" s="4" t="str">
        <f>"13797"</f>
        <v>13797</v>
      </c>
      <c r="B522" s="2">
        <v>91</v>
      </c>
    </row>
    <row r="523" spans="1:2" x14ac:dyDescent="0.25">
      <c r="A523" s="4" t="str">
        <f>"13797"</f>
        <v>13797</v>
      </c>
      <c r="B523" s="2">
        <v>91</v>
      </c>
    </row>
    <row r="524" spans="1:2" x14ac:dyDescent="0.25">
      <c r="A524" s="4" t="str">
        <f>"13797"</f>
        <v>13797</v>
      </c>
      <c r="B524" s="2">
        <v>91</v>
      </c>
    </row>
    <row r="525" spans="1:2" x14ac:dyDescent="0.25">
      <c r="A525" s="4" t="str">
        <f>"13797"</f>
        <v>13797</v>
      </c>
      <c r="B525" s="2">
        <v>75</v>
      </c>
    </row>
    <row r="526" spans="1:2" x14ac:dyDescent="0.25">
      <c r="A526" s="4" t="str">
        <f>"13129"</f>
        <v>13129</v>
      </c>
      <c r="B526" s="2">
        <v>4</v>
      </c>
    </row>
    <row r="527" spans="1:2" x14ac:dyDescent="0.25">
      <c r="A527" s="4" t="str">
        <f>"13129"</f>
        <v>13129</v>
      </c>
      <c r="B527" s="2">
        <v>7</v>
      </c>
    </row>
    <row r="528" spans="1:2" x14ac:dyDescent="0.25">
      <c r="A528" s="4" t="str">
        <f>"13090"</f>
        <v>13090</v>
      </c>
      <c r="B528" s="2">
        <v>4</v>
      </c>
    </row>
    <row r="529" spans="1:2" x14ac:dyDescent="0.25">
      <c r="A529" s="4" t="str">
        <f>"13037"</f>
        <v>13037</v>
      </c>
      <c r="B529" s="2">
        <v>5</v>
      </c>
    </row>
    <row r="530" spans="1:2" x14ac:dyDescent="0.25">
      <c r="A530" s="4" t="str">
        <f>"13037"</f>
        <v>13037</v>
      </c>
      <c r="B530" s="2">
        <v>4</v>
      </c>
    </row>
    <row r="531" spans="1:2" x14ac:dyDescent="0.25">
      <c r="A531" s="4" t="str">
        <f>"13037"</f>
        <v>13037</v>
      </c>
      <c r="B531" s="2">
        <v>5</v>
      </c>
    </row>
    <row r="532" spans="1:2" x14ac:dyDescent="0.25">
      <c r="A532" s="4" t="str">
        <f>"13037"</f>
        <v>13037</v>
      </c>
      <c r="B532" s="2">
        <v>4</v>
      </c>
    </row>
    <row r="533" spans="1:2" x14ac:dyDescent="0.25">
      <c r="A533" s="4" t="str">
        <f>"13037"</f>
        <v>13037</v>
      </c>
      <c r="B533" s="2">
        <v>5</v>
      </c>
    </row>
    <row r="534" spans="1:2" x14ac:dyDescent="0.25">
      <c r="A534" s="4" t="str">
        <f>"12709"</f>
        <v>12709</v>
      </c>
      <c r="B534" s="2">
        <v>11</v>
      </c>
    </row>
    <row r="535" spans="1:2" x14ac:dyDescent="0.25">
      <c r="A535" s="4" t="str">
        <f>"12639"</f>
        <v>12639</v>
      </c>
      <c r="B535" s="2">
        <v>4</v>
      </c>
    </row>
    <row r="536" spans="1:2" x14ac:dyDescent="0.25">
      <c r="A536" s="4" t="str">
        <f>"12474"</f>
        <v>12474</v>
      </c>
      <c r="B536" s="2">
        <v>9</v>
      </c>
    </row>
    <row r="537" spans="1:2" x14ac:dyDescent="0.25">
      <c r="A537" s="4" t="str">
        <f>"12474"</f>
        <v>12474</v>
      </c>
      <c r="B537" s="2">
        <v>6</v>
      </c>
    </row>
    <row r="538" spans="1:2" x14ac:dyDescent="0.25">
      <c r="A538" s="4" t="str">
        <f>"12474"</f>
        <v>12474</v>
      </c>
      <c r="B538" s="2">
        <v>21</v>
      </c>
    </row>
    <row r="539" spans="1:2" x14ac:dyDescent="0.25">
      <c r="A539" s="4" t="str">
        <f>"12474"</f>
        <v>12474</v>
      </c>
      <c r="B539" s="2">
        <v>18</v>
      </c>
    </row>
    <row r="540" spans="1:2" x14ac:dyDescent="0.25">
      <c r="A540" s="4" t="str">
        <f>"12416"</f>
        <v>12416</v>
      </c>
      <c r="B540" s="2">
        <v>8</v>
      </c>
    </row>
    <row r="541" spans="1:2" x14ac:dyDescent="0.25">
      <c r="A541" s="4" t="str">
        <f>"12416"</f>
        <v>12416</v>
      </c>
      <c r="B541" s="2">
        <v>13</v>
      </c>
    </row>
    <row r="542" spans="1:2" x14ac:dyDescent="0.25">
      <c r="A542" s="4" t="str">
        <f>"12416"</f>
        <v>12416</v>
      </c>
      <c r="B542" s="2">
        <v>26</v>
      </c>
    </row>
    <row r="543" spans="1:2" x14ac:dyDescent="0.25">
      <c r="A543" s="4" t="str">
        <f>"12416"</f>
        <v>12416</v>
      </c>
      <c r="B543" s="2">
        <v>8</v>
      </c>
    </row>
    <row r="544" spans="1:2" x14ac:dyDescent="0.25">
      <c r="A544" s="4" t="str">
        <f>"12350"</f>
        <v>12350</v>
      </c>
      <c r="B544" s="2">
        <v>80</v>
      </c>
    </row>
    <row r="545" spans="1:2" x14ac:dyDescent="0.25">
      <c r="A545" s="4" t="str">
        <f>"12350"</f>
        <v>12350</v>
      </c>
      <c r="B545" s="2">
        <v>184</v>
      </c>
    </row>
    <row r="546" spans="1:2" x14ac:dyDescent="0.25">
      <c r="A546" s="4" t="str">
        <f>"12350"</f>
        <v>12350</v>
      </c>
      <c r="B546" s="2">
        <v>101</v>
      </c>
    </row>
    <row r="547" spans="1:2" x14ac:dyDescent="0.25">
      <c r="A547" s="4" t="str">
        <f>"12348"</f>
        <v>12348</v>
      </c>
      <c r="B547" s="2">
        <v>3</v>
      </c>
    </row>
    <row r="548" spans="1:2" x14ac:dyDescent="0.25">
      <c r="A548" s="4" t="str">
        <f>"12348"</f>
        <v>12348</v>
      </c>
      <c r="B548" s="2">
        <v>5</v>
      </c>
    </row>
    <row r="549" spans="1:2" x14ac:dyDescent="0.25">
      <c r="A549" s="4" t="str">
        <f>"12348"</f>
        <v>12348</v>
      </c>
      <c r="B549" s="2">
        <v>7</v>
      </c>
    </row>
    <row r="550" spans="1:2" x14ac:dyDescent="0.25">
      <c r="A550" s="4" t="str">
        <f>"12348"</f>
        <v>12348</v>
      </c>
      <c r="B550" s="2">
        <v>7</v>
      </c>
    </row>
    <row r="551" spans="1:2" x14ac:dyDescent="0.25">
      <c r="A551" s="4" t="str">
        <f>"12348"</f>
        <v>12348</v>
      </c>
      <c r="B551" s="2">
        <v>3</v>
      </c>
    </row>
    <row r="552" spans="1:2" x14ac:dyDescent="0.25">
      <c r="A552" s="4" t="str">
        <f>"12056"</f>
        <v>12056</v>
      </c>
      <c r="B552" s="2">
        <v>2</v>
      </c>
    </row>
    <row r="553" spans="1:2" x14ac:dyDescent="0.25">
      <c r="A553" s="4" t="str">
        <f>"12016"</f>
        <v>12016</v>
      </c>
      <c r="B553" s="2">
        <v>1</v>
      </c>
    </row>
    <row r="554" spans="1:2" x14ac:dyDescent="0.25">
      <c r="A554" s="4" t="str">
        <f>"12012"</f>
        <v>12012</v>
      </c>
      <c r="B554" s="2">
        <v>10</v>
      </c>
    </row>
    <row r="555" spans="1:2" x14ac:dyDescent="0.25">
      <c r="A555" s="4" t="str">
        <f t="shared" ref="A555:A561" si="29">"11503"</f>
        <v>11503</v>
      </c>
      <c r="B555" s="2">
        <v>6</v>
      </c>
    </row>
    <row r="556" spans="1:2" x14ac:dyDescent="0.25">
      <c r="A556" s="4" t="str">
        <f t="shared" si="29"/>
        <v>11503</v>
      </c>
      <c r="B556" s="2">
        <v>7</v>
      </c>
    </row>
    <row r="557" spans="1:2" x14ac:dyDescent="0.25">
      <c r="A557" s="4" t="str">
        <f t="shared" si="29"/>
        <v>11503</v>
      </c>
      <c r="B557" s="2">
        <v>6</v>
      </c>
    </row>
    <row r="558" spans="1:2" x14ac:dyDescent="0.25">
      <c r="A558" s="4" t="str">
        <f t="shared" si="29"/>
        <v>11503</v>
      </c>
      <c r="B558" s="2">
        <v>7</v>
      </c>
    </row>
    <row r="559" spans="1:2" x14ac:dyDescent="0.25">
      <c r="A559" s="4" t="str">
        <f t="shared" si="29"/>
        <v>11503</v>
      </c>
      <c r="B559" s="2">
        <v>24</v>
      </c>
    </row>
    <row r="560" spans="1:2" x14ac:dyDescent="0.25">
      <c r="A560" s="4" t="str">
        <f t="shared" si="29"/>
        <v>11503</v>
      </c>
      <c r="B560" s="2">
        <v>14</v>
      </c>
    </row>
    <row r="561" spans="1:2" x14ac:dyDescent="0.25">
      <c r="A561" s="4" t="str">
        <f t="shared" si="29"/>
        <v>11503</v>
      </c>
      <c r="B561" s="2">
        <v>5</v>
      </c>
    </row>
    <row r="562" spans="1:2" x14ac:dyDescent="0.25">
      <c r="A562" s="4" t="str">
        <f>"11326"</f>
        <v>11326</v>
      </c>
      <c r="B562" s="2">
        <v>9</v>
      </c>
    </row>
    <row r="563" spans="1:2" x14ac:dyDescent="0.25">
      <c r="A563" s="4" t="str">
        <f>"11326"</f>
        <v>11326</v>
      </c>
      <c r="B563" s="2">
        <v>13</v>
      </c>
    </row>
    <row r="564" spans="1:2" x14ac:dyDescent="0.25">
      <c r="A564" s="4" t="str">
        <f>"11326"</f>
        <v>11326</v>
      </c>
      <c r="B564" s="2">
        <v>22</v>
      </c>
    </row>
    <row r="565" spans="1:2" x14ac:dyDescent="0.25">
      <c r="A565" s="4" t="str">
        <f>"11318"</f>
        <v>11318</v>
      </c>
      <c r="B565" s="2">
        <v>5</v>
      </c>
    </row>
    <row r="566" spans="1:2" x14ac:dyDescent="0.25">
      <c r="A566" s="4" t="str">
        <f>"11318"</f>
        <v>11318</v>
      </c>
      <c r="B566" s="2">
        <v>4</v>
      </c>
    </row>
    <row r="567" spans="1:2" x14ac:dyDescent="0.25">
      <c r="A567" s="4" t="str">
        <f>"11172"</f>
        <v>11172</v>
      </c>
      <c r="B567" s="2">
        <v>9</v>
      </c>
    </row>
    <row r="568" spans="1:2" x14ac:dyDescent="0.25">
      <c r="A568" s="4" t="str">
        <f>"10819"</f>
        <v>10819</v>
      </c>
      <c r="B568" s="2">
        <v>15</v>
      </c>
    </row>
    <row r="569" spans="1:2" x14ac:dyDescent="0.25">
      <c r="A569" s="4" t="str">
        <f>"10819"</f>
        <v>10819</v>
      </c>
      <c r="B569" s="2">
        <v>6</v>
      </c>
    </row>
    <row r="570" spans="1:2" x14ac:dyDescent="0.25">
      <c r="A570" s="4" t="str">
        <f>"10819"</f>
        <v>10819</v>
      </c>
      <c r="B570" s="2">
        <v>10</v>
      </c>
    </row>
    <row r="571" spans="1:2" x14ac:dyDescent="0.25">
      <c r="A571" s="4" t="str">
        <f t="shared" ref="A571:A581" si="30">"10732"</f>
        <v>10732</v>
      </c>
      <c r="B571" s="2">
        <v>30</v>
      </c>
    </row>
    <row r="572" spans="1:2" x14ac:dyDescent="0.25">
      <c r="A572" s="4" t="str">
        <f t="shared" si="30"/>
        <v>10732</v>
      </c>
      <c r="B572" s="2">
        <v>5</v>
      </c>
    </row>
    <row r="573" spans="1:2" x14ac:dyDescent="0.25">
      <c r="A573" s="4" t="str">
        <f t="shared" si="30"/>
        <v>10732</v>
      </c>
      <c r="B573" s="2">
        <v>8</v>
      </c>
    </row>
    <row r="574" spans="1:2" x14ac:dyDescent="0.25">
      <c r="A574" s="4" t="str">
        <f t="shared" si="30"/>
        <v>10732</v>
      </c>
      <c r="B574" s="2">
        <v>14</v>
      </c>
    </row>
    <row r="575" spans="1:2" x14ac:dyDescent="0.25">
      <c r="A575" s="4" t="str">
        <f t="shared" si="30"/>
        <v>10732</v>
      </c>
      <c r="B575" s="2">
        <v>22</v>
      </c>
    </row>
    <row r="576" spans="1:2" x14ac:dyDescent="0.25">
      <c r="A576" s="4" t="str">
        <f t="shared" si="30"/>
        <v>10732</v>
      </c>
      <c r="B576" s="2">
        <v>16</v>
      </c>
    </row>
    <row r="577" spans="1:2" x14ac:dyDescent="0.25">
      <c r="A577" s="4" t="str">
        <f t="shared" si="30"/>
        <v>10732</v>
      </c>
      <c r="B577" s="2">
        <v>30</v>
      </c>
    </row>
    <row r="578" spans="1:2" x14ac:dyDescent="0.25">
      <c r="A578" s="4" t="str">
        <f t="shared" si="30"/>
        <v>10732</v>
      </c>
      <c r="B578" s="2">
        <v>4</v>
      </c>
    </row>
    <row r="579" spans="1:2" x14ac:dyDescent="0.25">
      <c r="A579" s="4" t="str">
        <f t="shared" si="30"/>
        <v>10732</v>
      </c>
      <c r="B579" s="2">
        <v>25</v>
      </c>
    </row>
    <row r="580" spans="1:2" x14ac:dyDescent="0.25">
      <c r="A580" s="4" t="str">
        <f t="shared" si="30"/>
        <v>10732</v>
      </c>
      <c r="B580" s="2">
        <v>2</v>
      </c>
    </row>
    <row r="581" spans="1:2" x14ac:dyDescent="0.25">
      <c r="A581" s="4" t="str">
        <f t="shared" si="30"/>
        <v>10732</v>
      </c>
      <c r="B581" s="2">
        <v>11</v>
      </c>
    </row>
    <row r="582" spans="1:2" x14ac:dyDescent="0.25">
      <c r="A582" s="4" t="str">
        <f>"10225"</f>
        <v>10225</v>
      </c>
      <c r="B582" s="2">
        <v>90</v>
      </c>
    </row>
    <row r="583" spans="1:2" x14ac:dyDescent="0.25">
      <c r="A583" s="4" t="str">
        <f>"10225"</f>
        <v>10225</v>
      </c>
      <c r="B583" s="2">
        <v>91</v>
      </c>
    </row>
    <row r="584" spans="1:2" x14ac:dyDescent="0.25">
      <c r="A584" s="4" t="str">
        <f>"10225"</f>
        <v>10225</v>
      </c>
      <c r="B584" s="2">
        <v>92</v>
      </c>
    </row>
    <row r="585" spans="1:2" x14ac:dyDescent="0.25">
      <c r="A585" s="4" t="str">
        <f>"10225"</f>
        <v>10225</v>
      </c>
      <c r="B585" s="2">
        <v>92</v>
      </c>
    </row>
    <row r="586" spans="1:2" x14ac:dyDescent="0.25">
      <c r="A586" s="4" t="str">
        <f>"10007497"</f>
        <v>10007497</v>
      </c>
      <c r="B586" s="2">
        <v>10</v>
      </c>
    </row>
    <row r="587" spans="1:2" x14ac:dyDescent="0.25">
      <c r="A587" s="4" t="str">
        <f>"10007462"</f>
        <v>10007462</v>
      </c>
      <c r="B587" s="2">
        <v>2</v>
      </c>
    </row>
    <row r="588" spans="1:2" x14ac:dyDescent="0.25">
      <c r="A588" s="4" t="str">
        <f>"10007461"</f>
        <v>10007461</v>
      </c>
      <c r="B588" s="2">
        <v>4</v>
      </c>
    </row>
    <row r="589" spans="1:2" x14ac:dyDescent="0.25">
      <c r="A589" s="4" t="str">
        <f>"10007459"</f>
        <v>10007459</v>
      </c>
      <c r="B589" s="2">
        <v>4</v>
      </c>
    </row>
    <row r="590" spans="1:2" x14ac:dyDescent="0.25">
      <c r="A590" s="4" t="str">
        <f>"10007442"</f>
        <v>10007442</v>
      </c>
      <c r="B590" s="2">
        <v>2</v>
      </c>
    </row>
    <row r="591" spans="1:2" x14ac:dyDescent="0.25">
      <c r="A591" s="4" t="str">
        <f>"10007405"</f>
        <v>10007405</v>
      </c>
      <c r="B591" s="2">
        <v>4</v>
      </c>
    </row>
    <row r="592" spans="1:2" x14ac:dyDescent="0.25">
      <c r="A592" s="4" t="str">
        <f>"10007391"</f>
        <v>10007391</v>
      </c>
      <c r="B592" s="2">
        <v>4</v>
      </c>
    </row>
    <row r="593" spans="1:2" x14ac:dyDescent="0.25">
      <c r="A593" s="4" t="str">
        <f>"10007391"</f>
        <v>10007391</v>
      </c>
      <c r="B593" s="2">
        <v>4</v>
      </c>
    </row>
    <row r="594" spans="1:2" x14ac:dyDescent="0.25">
      <c r="A594" s="4" t="str">
        <f>"10007391"</f>
        <v>10007391</v>
      </c>
      <c r="B594" s="2">
        <v>7</v>
      </c>
    </row>
    <row r="595" spans="1:2" x14ac:dyDescent="0.25">
      <c r="A595" s="4" t="str">
        <f>"10007390"</f>
        <v>10007390</v>
      </c>
      <c r="B595" s="2">
        <v>11</v>
      </c>
    </row>
    <row r="596" spans="1:2" x14ac:dyDescent="0.25">
      <c r="A596" s="4" t="str">
        <f>"10007387"</f>
        <v>10007387</v>
      </c>
      <c r="B596" s="2">
        <v>3</v>
      </c>
    </row>
    <row r="597" spans="1:2" x14ac:dyDescent="0.25">
      <c r="A597" s="4" t="str">
        <f>"10007382"</f>
        <v>10007382</v>
      </c>
      <c r="B597" s="2">
        <v>7</v>
      </c>
    </row>
    <row r="598" spans="1:2" x14ac:dyDescent="0.25">
      <c r="A598" s="4" t="str">
        <f>"10007381"</f>
        <v>10007381</v>
      </c>
      <c r="B598" s="2">
        <v>2</v>
      </c>
    </row>
    <row r="599" spans="1:2" x14ac:dyDescent="0.25">
      <c r="A599" s="4" t="str">
        <f>"10007381"</f>
        <v>10007381</v>
      </c>
      <c r="B599" s="2">
        <v>7</v>
      </c>
    </row>
    <row r="600" spans="1:2" x14ac:dyDescent="0.25">
      <c r="A600" s="4" t="str">
        <f>"10007380"</f>
        <v>10007380</v>
      </c>
      <c r="B600" s="2">
        <v>6</v>
      </c>
    </row>
    <row r="601" spans="1:2" x14ac:dyDescent="0.25">
      <c r="A601" s="4" t="str">
        <f>"10007329"</f>
        <v>10007329</v>
      </c>
      <c r="B601" s="2">
        <v>1</v>
      </c>
    </row>
    <row r="602" spans="1:2" x14ac:dyDescent="0.25">
      <c r="A602" s="4" t="str">
        <f>"10007329"</f>
        <v>10007329</v>
      </c>
      <c r="B602" s="2">
        <v>2</v>
      </c>
    </row>
    <row r="603" spans="1:2" x14ac:dyDescent="0.25">
      <c r="A603" s="4" t="str">
        <f>"10007321"</f>
        <v>10007321</v>
      </c>
      <c r="B603" s="2">
        <v>4</v>
      </c>
    </row>
    <row r="604" spans="1:2" x14ac:dyDescent="0.25">
      <c r="A604" s="4" t="str">
        <f>"10007314"</f>
        <v>10007314</v>
      </c>
      <c r="B604" s="2">
        <v>3</v>
      </c>
    </row>
    <row r="605" spans="1:2" x14ac:dyDescent="0.25">
      <c r="A605" s="4" t="str">
        <f>"10007289"</f>
        <v>10007289</v>
      </c>
      <c r="B605" s="2">
        <v>4</v>
      </c>
    </row>
    <row r="606" spans="1:2" x14ac:dyDescent="0.25">
      <c r="A606" s="4" t="str">
        <f>"10007288"</f>
        <v>10007288</v>
      </c>
      <c r="B606" s="2">
        <v>11</v>
      </c>
    </row>
    <row r="607" spans="1:2" x14ac:dyDescent="0.25">
      <c r="A607" s="4" t="str">
        <f>"10007288"</f>
        <v>10007288</v>
      </c>
      <c r="B607" s="2">
        <v>5</v>
      </c>
    </row>
    <row r="608" spans="1:2" x14ac:dyDescent="0.25">
      <c r="A608" s="4" t="str">
        <f>"10007286"</f>
        <v>10007286</v>
      </c>
      <c r="B608" s="2">
        <v>10</v>
      </c>
    </row>
    <row r="609" spans="1:2" x14ac:dyDescent="0.25">
      <c r="A609" s="4" t="str">
        <f>"10007269"</f>
        <v>10007269</v>
      </c>
      <c r="B609" s="2">
        <v>2</v>
      </c>
    </row>
    <row r="610" spans="1:2" x14ac:dyDescent="0.25">
      <c r="A610" s="4" t="str">
        <f>"10007263"</f>
        <v>10007263</v>
      </c>
      <c r="B610" s="2">
        <v>9</v>
      </c>
    </row>
    <row r="611" spans="1:2" x14ac:dyDescent="0.25">
      <c r="A611" s="4" t="str">
        <f>"10007263"</f>
        <v>10007263</v>
      </c>
      <c r="B611" s="2">
        <v>10</v>
      </c>
    </row>
    <row r="612" spans="1:2" x14ac:dyDescent="0.25">
      <c r="A612" s="4" t="str">
        <f>"10007263"</f>
        <v>10007263</v>
      </c>
      <c r="B612" s="2">
        <v>22</v>
      </c>
    </row>
    <row r="613" spans="1:2" x14ac:dyDescent="0.25">
      <c r="A613" s="4" t="str">
        <f>"10007263"</f>
        <v>10007263</v>
      </c>
      <c r="B613" s="2">
        <v>8</v>
      </c>
    </row>
    <row r="614" spans="1:2" x14ac:dyDescent="0.25">
      <c r="A614" s="4" t="str">
        <f>"10007263"</f>
        <v>10007263</v>
      </c>
      <c r="B614" s="2">
        <v>22</v>
      </c>
    </row>
    <row r="615" spans="1:2" x14ac:dyDescent="0.25">
      <c r="A615" s="4" t="str">
        <f>"10007256"</f>
        <v>10007256</v>
      </c>
      <c r="B615" s="2">
        <v>3</v>
      </c>
    </row>
    <row r="616" spans="1:2" x14ac:dyDescent="0.25">
      <c r="A616" s="4" t="str">
        <f>"10007256"</f>
        <v>10007256</v>
      </c>
      <c r="B616" s="2">
        <v>3</v>
      </c>
    </row>
    <row r="617" spans="1:2" x14ac:dyDescent="0.25">
      <c r="A617" s="4" t="str">
        <f>"10007237"</f>
        <v>10007237</v>
      </c>
      <c r="B617" s="2">
        <v>17</v>
      </c>
    </row>
    <row r="618" spans="1:2" x14ac:dyDescent="0.25">
      <c r="A618" s="4" t="str">
        <f>"10007229"</f>
        <v>10007229</v>
      </c>
      <c r="B618" s="2">
        <v>2</v>
      </c>
    </row>
    <row r="619" spans="1:2" x14ac:dyDescent="0.25">
      <c r="A619" s="4" t="str">
        <f>"10007227"</f>
        <v>10007227</v>
      </c>
      <c r="B619" s="2">
        <v>7</v>
      </c>
    </row>
    <row r="620" spans="1:2" x14ac:dyDescent="0.25">
      <c r="A620" s="4" t="str">
        <f>"10007208"</f>
        <v>10007208</v>
      </c>
      <c r="B620" s="2">
        <v>2</v>
      </c>
    </row>
    <row r="621" spans="1:2" x14ac:dyDescent="0.25">
      <c r="A621" s="4" t="str">
        <f>"10007203"</f>
        <v>10007203</v>
      </c>
      <c r="B621" s="2">
        <v>3</v>
      </c>
    </row>
    <row r="622" spans="1:2" x14ac:dyDescent="0.25">
      <c r="A622" s="4" t="str">
        <f>"10007201"</f>
        <v>10007201</v>
      </c>
      <c r="B622" s="2">
        <v>15</v>
      </c>
    </row>
    <row r="623" spans="1:2" x14ac:dyDescent="0.25">
      <c r="A623" s="4" t="str">
        <f>"10007201"</f>
        <v>10007201</v>
      </c>
      <c r="B623" s="2">
        <v>15</v>
      </c>
    </row>
    <row r="624" spans="1:2" x14ac:dyDescent="0.25">
      <c r="A624" s="4" t="str">
        <f>"10007200"</f>
        <v>10007200</v>
      </c>
      <c r="B624" s="2">
        <v>4</v>
      </c>
    </row>
    <row r="625" spans="1:2" x14ac:dyDescent="0.25">
      <c r="A625" s="4" t="str">
        <f>"10007199"</f>
        <v>10007199</v>
      </c>
      <c r="B625" s="2">
        <v>13</v>
      </c>
    </row>
    <row r="626" spans="1:2" x14ac:dyDescent="0.25">
      <c r="A626" s="4" t="str">
        <f>"10007198"</f>
        <v>10007198</v>
      </c>
      <c r="B626" s="2">
        <v>6</v>
      </c>
    </row>
    <row r="627" spans="1:2" x14ac:dyDescent="0.25">
      <c r="A627" s="4" t="str">
        <f>"10007198"</f>
        <v>10007198</v>
      </c>
      <c r="B627" s="2">
        <v>112</v>
      </c>
    </row>
    <row r="628" spans="1:2" x14ac:dyDescent="0.25">
      <c r="A628" s="4" t="str">
        <f>"10007197"</f>
        <v>10007197</v>
      </c>
      <c r="B628" s="2">
        <v>16</v>
      </c>
    </row>
    <row r="629" spans="1:2" x14ac:dyDescent="0.25">
      <c r="A629" s="4" t="str">
        <f>"10007195"</f>
        <v>10007195</v>
      </c>
      <c r="B629" s="2">
        <v>6</v>
      </c>
    </row>
    <row r="630" spans="1:2" x14ac:dyDescent="0.25">
      <c r="A630" s="4" t="str">
        <f>"10007194"</f>
        <v>10007194</v>
      </c>
      <c r="B630" s="2">
        <v>7</v>
      </c>
    </row>
    <row r="631" spans="1:2" x14ac:dyDescent="0.25">
      <c r="A631" s="4" t="str">
        <f>"10007194"</f>
        <v>10007194</v>
      </c>
      <c r="B631" s="2">
        <v>7</v>
      </c>
    </row>
    <row r="632" spans="1:2" x14ac:dyDescent="0.25">
      <c r="A632" s="4" t="str">
        <f>"10007192"</f>
        <v>10007192</v>
      </c>
      <c r="B632" s="2">
        <v>2</v>
      </c>
    </row>
    <row r="633" spans="1:2" x14ac:dyDescent="0.25">
      <c r="A633" s="4" t="str">
        <f t="shared" ref="A633:A640" si="31">"10007159"</f>
        <v>10007159</v>
      </c>
      <c r="B633" s="2">
        <v>13</v>
      </c>
    </row>
    <row r="634" spans="1:2" x14ac:dyDescent="0.25">
      <c r="A634" s="4" t="str">
        <f t="shared" si="31"/>
        <v>10007159</v>
      </c>
      <c r="B634" s="2">
        <v>3</v>
      </c>
    </row>
    <row r="635" spans="1:2" x14ac:dyDescent="0.25">
      <c r="A635" s="4" t="str">
        <f t="shared" si="31"/>
        <v>10007159</v>
      </c>
      <c r="B635" s="2">
        <v>16</v>
      </c>
    </row>
    <row r="636" spans="1:2" x14ac:dyDescent="0.25">
      <c r="A636" s="4" t="str">
        <f t="shared" si="31"/>
        <v>10007159</v>
      </c>
      <c r="B636" s="2">
        <v>11</v>
      </c>
    </row>
    <row r="637" spans="1:2" x14ac:dyDescent="0.25">
      <c r="A637" s="4" t="str">
        <f t="shared" si="31"/>
        <v>10007159</v>
      </c>
      <c r="B637" s="2">
        <v>3</v>
      </c>
    </row>
    <row r="638" spans="1:2" x14ac:dyDescent="0.25">
      <c r="A638" s="4" t="str">
        <f t="shared" si="31"/>
        <v>10007159</v>
      </c>
      <c r="B638" s="2">
        <v>30</v>
      </c>
    </row>
    <row r="639" spans="1:2" x14ac:dyDescent="0.25">
      <c r="A639" s="4" t="str">
        <f t="shared" si="31"/>
        <v>10007159</v>
      </c>
      <c r="B639" s="2">
        <v>28</v>
      </c>
    </row>
    <row r="640" spans="1:2" x14ac:dyDescent="0.25">
      <c r="A640" s="4" t="str">
        <f t="shared" si="31"/>
        <v>10007159</v>
      </c>
      <c r="B640" s="2">
        <v>18</v>
      </c>
    </row>
    <row r="641" spans="1:2" x14ac:dyDescent="0.25">
      <c r="A641" s="4" t="str">
        <f>"10007143"</f>
        <v>10007143</v>
      </c>
      <c r="B641" s="2">
        <v>4</v>
      </c>
    </row>
    <row r="642" spans="1:2" x14ac:dyDescent="0.25">
      <c r="A642" s="4" t="str">
        <f>"10007143"</f>
        <v>10007143</v>
      </c>
      <c r="B642" s="2">
        <v>5</v>
      </c>
    </row>
    <row r="643" spans="1:2" x14ac:dyDescent="0.25">
      <c r="A643" s="4" t="str">
        <f>"10007140"</f>
        <v>10007140</v>
      </c>
      <c r="B643" s="2">
        <v>4</v>
      </c>
    </row>
    <row r="644" spans="1:2" x14ac:dyDescent="0.25">
      <c r="A644" s="4" t="str">
        <f>"10007115"</f>
        <v>10007115</v>
      </c>
      <c r="B644" s="2">
        <v>13</v>
      </c>
    </row>
    <row r="645" spans="1:2" x14ac:dyDescent="0.25">
      <c r="A645" s="4" t="str">
        <f>"10007106"</f>
        <v>10007106</v>
      </c>
      <c r="B645" s="2">
        <v>16</v>
      </c>
    </row>
    <row r="646" spans="1:2" x14ac:dyDescent="0.25">
      <c r="A646" s="4" t="str">
        <f>"10007106"</f>
        <v>10007106</v>
      </c>
      <c r="B646" s="2">
        <v>14</v>
      </c>
    </row>
    <row r="647" spans="1:2" x14ac:dyDescent="0.25">
      <c r="A647" s="4" t="str">
        <f>"10007106"</f>
        <v>10007106</v>
      </c>
      <c r="B647" s="2">
        <v>24</v>
      </c>
    </row>
    <row r="648" spans="1:2" x14ac:dyDescent="0.25">
      <c r="A648" s="4" t="str">
        <f>"10007106"</f>
        <v>10007106</v>
      </c>
      <c r="B648" s="2">
        <v>14</v>
      </c>
    </row>
    <row r="649" spans="1:2" x14ac:dyDescent="0.25">
      <c r="A649" s="4" t="str">
        <f>"10007106"</f>
        <v>10007106</v>
      </c>
      <c r="B649" s="2">
        <v>93</v>
      </c>
    </row>
    <row r="650" spans="1:2" x14ac:dyDescent="0.25">
      <c r="A650" s="4" t="str">
        <f>"10007104"</f>
        <v>10007104</v>
      </c>
      <c r="B650" s="2">
        <v>4</v>
      </c>
    </row>
    <row r="651" spans="1:2" x14ac:dyDescent="0.25">
      <c r="A651" s="4" t="str">
        <f>"10007104"</f>
        <v>10007104</v>
      </c>
      <c r="B651" s="2">
        <v>31</v>
      </c>
    </row>
    <row r="652" spans="1:2" x14ac:dyDescent="0.25">
      <c r="A652" s="4" t="str">
        <f>"10007104"</f>
        <v>10007104</v>
      </c>
      <c r="B652" s="2">
        <v>91</v>
      </c>
    </row>
    <row r="653" spans="1:2" x14ac:dyDescent="0.25">
      <c r="A653" s="4" t="str">
        <f t="shared" ref="A653:A658" si="32">"10007099"</f>
        <v>10007099</v>
      </c>
      <c r="B653" s="2">
        <v>1</v>
      </c>
    </row>
    <row r="654" spans="1:2" x14ac:dyDescent="0.25">
      <c r="A654" s="4" t="str">
        <f t="shared" si="32"/>
        <v>10007099</v>
      </c>
      <c r="B654" s="2">
        <v>1</v>
      </c>
    </row>
    <row r="655" spans="1:2" x14ac:dyDescent="0.25">
      <c r="A655" s="4" t="str">
        <f t="shared" si="32"/>
        <v>10007099</v>
      </c>
      <c r="B655" s="2">
        <v>4</v>
      </c>
    </row>
    <row r="656" spans="1:2" x14ac:dyDescent="0.25">
      <c r="A656" s="4" t="str">
        <f t="shared" si="32"/>
        <v>10007099</v>
      </c>
      <c r="B656" s="2">
        <v>1</v>
      </c>
    </row>
    <row r="657" spans="1:2" x14ac:dyDescent="0.25">
      <c r="A657" s="4" t="str">
        <f t="shared" si="32"/>
        <v>10007099</v>
      </c>
      <c r="B657" s="2">
        <v>2</v>
      </c>
    </row>
    <row r="658" spans="1:2" x14ac:dyDescent="0.25">
      <c r="A658" s="4" t="str">
        <f t="shared" si="32"/>
        <v>10007099</v>
      </c>
      <c r="B658" s="2">
        <v>3</v>
      </c>
    </row>
    <row r="659" spans="1:2" x14ac:dyDescent="0.25">
      <c r="A659" s="4" t="str">
        <f>"10007097"</f>
        <v>10007097</v>
      </c>
      <c r="B659" s="2">
        <v>4</v>
      </c>
    </row>
    <row r="660" spans="1:2" x14ac:dyDescent="0.25">
      <c r="A660" s="4" t="str">
        <f>"10007092"</f>
        <v>10007092</v>
      </c>
      <c r="B660" s="2">
        <v>5</v>
      </c>
    </row>
    <row r="661" spans="1:2" x14ac:dyDescent="0.25">
      <c r="A661" s="4" t="str">
        <f>"10007092"</f>
        <v>10007092</v>
      </c>
      <c r="B661" s="2">
        <v>14</v>
      </c>
    </row>
    <row r="662" spans="1:2" x14ac:dyDescent="0.25">
      <c r="A662" s="4" t="str">
        <f>"10007082"</f>
        <v>10007082</v>
      </c>
      <c r="B662" s="2">
        <v>6</v>
      </c>
    </row>
    <row r="663" spans="1:2" x14ac:dyDescent="0.25">
      <c r="A663" s="4" t="str">
        <f>"10007082"</f>
        <v>10007082</v>
      </c>
      <c r="B663" s="2">
        <v>10</v>
      </c>
    </row>
    <row r="664" spans="1:2" x14ac:dyDescent="0.25">
      <c r="A664" s="4" t="str">
        <f>"10007082"</f>
        <v>10007082</v>
      </c>
      <c r="B664" s="2">
        <v>12</v>
      </c>
    </row>
    <row r="665" spans="1:2" x14ac:dyDescent="0.25">
      <c r="A665" s="4" t="str">
        <f>"10007078"</f>
        <v>10007078</v>
      </c>
      <c r="B665" s="2">
        <v>8</v>
      </c>
    </row>
    <row r="666" spans="1:2" x14ac:dyDescent="0.25">
      <c r="A666" s="4" t="str">
        <f>"10007078"</f>
        <v>10007078</v>
      </c>
      <c r="B666" s="2">
        <v>6</v>
      </c>
    </row>
    <row r="667" spans="1:2" x14ac:dyDescent="0.25">
      <c r="A667" s="4" t="str">
        <f>"10007078"</f>
        <v>10007078</v>
      </c>
      <c r="B667" s="2">
        <v>3</v>
      </c>
    </row>
    <row r="668" spans="1:2" x14ac:dyDescent="0.25">
      <c r="A668" s="4" t="str">
        <f>"10007071"</f>
        <v>10007071</v>
      </c>
      <c r="B668" s="2">
        <v>6</v>
      </c>
    </row>
    <row r="669" spans="1:2" x14ac:dyDescent="0.25">
      <c r="A669" s="4" t="str">
        <f>"10007070"</f>
        <v>10007070</v>
      </c>
      <c r="B669" s="2">
        <v>3</v>
      </c>
    </row>
    <row r="670" spans="1:2" x14ac:dyDescent="0.25">
      <c r="A670" s="4" t="str">
        <f>"10007069"</f>
        <v>10007069</v>
      </c>
      <c r="B670" s="2">
        <v>2</v>
      </c>
    </row>
    <row r="671" spans="1:2" x14ac:dyDescent="0.25">
      <c r="A671" s="4" t="str">
        <f>"10007069"</f>
        <v>10007069</v>
      </c>
      <c r="B671" s="2">
        <v>4</v>
      </c>
    </row>
    <row r="672" spans="1:2" x14ac:dyDescent="0.25">
      <c r="A672" s="4" t="str">
        <f>"10007065"</f>
        <v>10007065</v>
      </c>
      <c r="B672" s="2">
        <v>5</v>
      </c>
    </row>
    <row r="673" spans="1:2" x14ac:dyDescent="0.25">
      <c r="A673" s="4" t="str">
        <f>"10007065"</f>
        <v>10007065</v>
      </c>
      <c r="B673" s="2">
        <v>7</v>
      </c>
    </row>
    <row r="674" spans="1:2" x14ac:dyDescent="0.25">
      <c r="A674" s="4" t="str">
        <f>"10007065"</f>
        <v>10007065</v>
      </c>
      <c r="B674" s="2">
        <v>10</v>
      </c>
    </row>
    <row r="675" spans="1:2" x14ac:dyDescent="0.25">
      <c r="A675" s="4" t="str">
        <f t="shared" ref="A675:A681" si="33">"10007061"</f>
        <v>10007061</v>
      </c>
      <c r="B675" s="2">
        <v>5</v>
      </c>
    </row>
    <row r="676" spans="1:2" x14ac:dyDescent="0.25">
      <c r="A676" s="4" t="str">
        <f t="shared" si="33"/>
        <v>10007061</v>
      </c>
      <c r="B676" s="2">
        <v>7</v>
      </c>
    </row>
    <row r="677" spans="1:2" x14ac:dyDescent="0.25">
      <c r="A677" s="4" t="str">
        <f t="shared" si="33"/>
        <v>10007061</v>
      </c>
      <c r="B677" s="2">
        <v>3</v>
      </c>
    </row>
    <row r="678" spans="1:2" x14ac:dyDescent="0.25">
      <c r="A678" s="4" t="str">
        <f t="shared" si="33"/>
        <v>10007061</v>
      </c>
      <c r="B678" s="2">
        <v>2</v>
      </c>
    </row>
    <row r="679" spans="1:2" x14ac:dyDescent="0.25">
      <c r="A679" s="4" t="str">
        <f t="shared" si="33"/>
        <v>10007061</v>
      </c>
      <c r="B679" s="2">
        <v>4</v>
      </c>
    </row>
    <row r="680" spans="1:2" x14ac:dyDescent="0.25">
      <c r="A680" s="4" t="str">
        <f t="shared" si="33"/>
        <v>10007061</v>
      </c>
      <c r="B680" s="2">
        <v>8</v>
      </c>
    </row>
    <row r="681" spans="1:2" x14ac:dyDescent="0.25">
      <c r="A681" s="4" t="str">
        <f t="shared" si="33"/>
        <v>10007061</v>
      </c>
      <c r="B681" s="2">
        <v>9</v>
      </c>
    </row>
    <row r="682" spans="1:2" x14ac:dyDescent="0.25">
      <c r="A682" s="4" t="str">
        <f>"10007021"</f>
        <v>10007021</v>
      </c>
      <c r="B682" s="2">
        <v>5</v>
      </c>
    </row>
    <row r="683" spans="1:2" x14ac:dyDescent="0.25">
      <c r="A683" s="4" t="str">
        <f>"10007021"</f>
        <v>10007021</v>
      </c>
      <c r="B683" s="2">
        <v>10</v>
      </c>
    </row>
    <row r="684" spans="1:2" x14ac:dyDescent="0.25">
      <c r="A684" s="4" t="str">
        <f>"10007021"</f>
        <v>10007021</v>
      </c>
      <c r="B684" s="2">
        <v>14</v>
      </c>
    </row>
    <row r="685" spans="1:2" x14ac:dyDescent="0.25">
      <c r="A685" s="4" t="str">
        <f>"10007021"</f>
        <v>10007021</v>
      </c>
      <c r="B685" s="2">
        <v>3</v>
      </c>
    </row>
    <row r="686" spans="1:2" x14ac:dyDescent="0.25">
      <c r="A686" s="4" t="str">
        <f t="shared" ref="A686:A695" si="34">"10007010"</f>
        <v>10007010</v>
      </c>
      <c r="B686" s="2">
        <v>3</v>
      </c>
    </row>
    <row r="687" spans="1:2" x14ac:dyDescent="0.25">
      <c r="A687" s="4" t="str">
        <f t="shared" si="34"/>
        <v>10007010</v>
      </c>
      <c r="B687" s="2">
        <v>3</v>
      </c>
    </row>
    <row r="688" spans="1:2" x14ac:dyDescent="0.25">
      <c r="A688" s="4" t="str">
        <f t="shared" si="34"/>
        <v>10007010</v>
      </c>
      <c r="B688" s="2">
        <v>9</v>
      </c>
    </row>
    <row r="689" spans="1:2" x14ac:dyDescent="0.25">
      <c r="A689" s="4" t="str">
        <f t="shared" si="34"/>
        <v>10007010</v>
      </c>
      <c r="B689" s="2">
        <v>17</v>
      </c>
    </row>
    <row r="690" spans="1:2" x14ac:dyDescent="0.25">
      <c r="A690" s="4" t="str">
        <f t="shared" si="34"/>
        <v>10007010</v>
      </c>
      <c r="B690" s="2">
        <v>2</v>
      </c>
    </row>
    <row r="691" spans="1:2" x14ac:dyDescent="0.25">
      <c r="A691" s="4" t="str">
        <f t="shared" si="34"/>
        <v>10007010</v>
      </c>
      <c r="B691" s="2">
        <v>11</v>
      </c>
    </row>
    <row r="692" spans="1:2" x14ac:dyDescent="0.25">
      <c r="A692" s="4" t="str">
        <f t="shared" si="34"/>
        <v>10007010</v>
      </c>
      <c r="B692" s="2">
        <v>19</v>
      </c>
    </row>
    <row r="693" spans="1:2" x14ac:dyDescent="0.25">
      <c r="A693" s="4" t="str">
        <f t="shared" si="34"/>
        <v>10007010</v>
      </c>
      <c r="B693" s="2">
        <v>28</v>
      </c>
    </row>
    <row r="694" spans="1:2" x14ac:dyDescent="0.25">
      <c r="A694" s="4" t="str">
        <f t="shared" si="34"/>
        <v>10007010</v>
      </c>
      <c r="B694" s="2">
        <v>14</v>
      </c>
    </row>
    <row r="695" spans="1:2" x14ac:dyDescent="0.25">
      <c r="A695" s="4" t="str">
        <f t="shared" si="34"/>
        <v>10007010</v>
      </c>
      <c r="B695" s="2">
        <v>112</v>
      </c>
    </row>
    <row r="696" spans="1:2" x14ac:dyDescent="0.25">
      <c r="A696" s="4" t="str">
        <f>"10006988"</f>
        <v>10006988</v>
      </c>
      <c r="B696" s="2">
        <v>6</v>
      </c>
    </row>
    <row r="697" spans="1:2" x14ac:dyDescent="0.25">
      <c r="A697" s="4" t="str">
        <f>"10006988"</f>
        <v>10006988</v>
      </c>
      <c r="B697" s="2">
        <v>8</v>
      </c>
    </row>
    <row r="698" spans="1:2" x14ac:dyDescent="0.25">
      <c r="A698" s="4" t="str">
        <f>"10006981"</f>
        <v>10006981</v>
      </c>
      <c r="B698" s="2">
        <v>4</v>
      </c>
    </row>
    <row r="699" spans="1:2" x14ac:dyDescent="0.25">
      <c r="A699" s="4" t="str">
        <f>"10006980"</f>
        <v>10006980</v>
      </c>
      <c r="B699" s="2">
        <v>7</v>
      </c>
    </row>
    <row r="700" spans="1:2" x14ac:dyDescent="0.25">
      <c r="A700" s="4" t="str">
        <f>"10006980"</f>
        <v>10006980</v>
      </c>
      <c r="B700" s="2">
        <v>23</v>
      </c>
    </row>
    <row r="701" spans="1:2" x14ac:dyDescent="0.25">
      <c r="A701" s="4" t="str">
        <f>"10006980"</f>
        <v>10006980</v>
      </c>
      <c r="B701" s="2">
        <v>4</v>
      </c>
    </row>
    <row r="702" spans="1:2" x14ac:dyDescent="0.25">
      <c r="A702" s="4" t="str">
        <f>"10006980"</f>
        <v>10006980</v>
      </c>
      <c r="B702" s="2">
        <v>31</v>
      </c>
    </row>
    <row r="703" spans="1:2" x14ac:dyDescent="0.25">
      <c r="A703" s="4" t="str">
        <f>"10006979"</f>
        <v>10006979</v>
      </c>
      <c r="B703" s="2">
        <v>13</v>
      </c>
    </row>
    <row r="704" spans="1:2" x14ac:dyDescent="0.25">
      <c r="A704" s="4" t="str">
        <f>"10006978"</f>
        <v>10006978</v>
      </c>
      <c r="B704" s="2">
        <v>10</v>
      </c>
    </row>
    <row r="705" spans="1:2" x14ac:dyDescent="0.25">
      <c r="A705" s="4" t="str">
        <f>"10006975"</f>
        <v>10006975</v>
      </c>
      <c r="B705" s="2">
        <v>10</v>
      </c>
    </row>
    <row r="706" spans="1:2" x14ac:dyDescent="0.25">
      <c r="A706" s="4" t="str">
        <f>"10006974"</f>
        <v>10006974</v>
      </c>
      <c r="B706" s="2">
        <v>24</v>
      </c>
    </row>
    <row r="707" spans="1:2" x14ac:dyDescent="0.25">
      <c r="A707" s="4" t="str">
        <f t="shared" ref="A707:A714" si="35">"10006964"</f>
        <v>10006964</v>
      </c>
      <c r="B707" s="2">
        <v>12</v>
      </c>
    </row>
    <row r="708" spans="1:2" x14ac:dyDescent="0.25">
      <c r="A708" s="4" t="str">
        <f t="shared" si="35"/>
        <v>10006964</v>
      </c>
      <c r="B708" s="2">
        <v>7</v>
      </c>
    </row>
    <row r="709" spans="1:2" x14ac:dyDescent="0.25">
      <c r="A709" s="4" t="str">
        <f t="shared" si="35"/>
        <v>10006964</v>
      </c>
      <c r="B709" s="2">
        <v>7</v>
      </c>
    </row>
    <row r="710" spans="1:2" x14ac:dyDescent="0.25">
      <c r="A710" s="4" t="str">
        <f t="shared" si="35"/>
        <v>10006964</v>
      </c>
      <c r="B710" s="2">
        <v>13</v>
      </c>
    </row>
    <row r="711" spans="1:2" x14ac:dyDescent="0.25">
      <c r="A711" s="4" t="str">
        <f t="shared" si="35"/>
        <v>10006964</v>
      </c>
      <c r="B711" s="2">
        <v>20</v>
      </c>
    </row>
    <row r="712" spans="1:2" x14ac:dyDescent="0.25">
      <c r="A712" s="4" t="str">
        <f t="shared" si="35"/>
        <v>10006964</v>
      </c>
      <c r="B712" s="2">
        <v>28</v>
      </c>
    </row>
    <row r="713" spans="1:2" x14ac:dyDescent="0.25">
      <c r="A713" s="4" t="str">
        <f t="shared" si="35"/>
        <v>10006964</v>
      </c>
      <c r="B713" s="2">
        <v>3</v>
      </c>
    </row>
    <row r="714" spans="1:2" x14ac:dyDescent="0.25">
      <c r="A714" s="4" t="str">
        <f t="shared" si="35"/>
        <v>10006964</v>
      </c>
      <c r="B714" s="2">
        <v>29</v>
      </c>
    </row>
    <row r="715" spans="1:2" x14ac:dyDescent="0.25">
      <c r="A715" s="4" t="str">
        <f>"10006957"</f>
        <v>10006957</v>
      </c>
      <c r="B715" s="2">
        <v>5</v>
      </c>
    </row>
    <row r="716" spans="1:2" x14ac:dyDescent="0.25">
      <c r="A716" s="4" t="str">
        <f>"10006945"</f>
        <v>10006945</v>
      </c>
      <c r="B716" s="2">
        <v>1</v>
      </c>
    </row>
    <row r="717" spans="1:2" x14ac:dyDescent="0.25">
      <c r="A717" s="4" t="str">
        <f>"10006945"</f>
        <v>10006945</v>
      </c>
      <c r="B717" s="2">
        <v>8</v>
      </c>
    </row>
    <row r="718" spans="1:2" x14ac:dyDescent="0.25">
      <c r="A718" s="4" t="str">
        <f t="shared" ref="A718:A725" si="36">"10006944"</f>
        <v>10006944</v>
      </c>
      <c r="B718" s="2">
        <v>4</v>
      </c>
    </row>
    <row r="719" spans="1:2" x14ac:dyDescent="0.25">
      <c r="A719" s="4" t="str">
        <f t="shared" si="36"/>
        <v>10006944</v>
      </c>
      <c r="B719" s="2">
        <v>5</v>
      </c>
    </row>
    <row r="720" spans="1:2" x14ac:dyDescent="0.25">
      <c r="A720" s="4" t="str">
        <f t="shared" si="36"/>
        <v>10006944</v>
      </c>
      <c r="B720" s="2">
        <v>7</v>
      </c>
    </row>
    <row r="721" spans="1:2" x14ac:dyDescent="0.25">
      <c r="A721" s="4" t="str">
        <f t="shared" si="36"/>
        <v>10006944</v>
      </c>
      <c r="B721" s="2">
        <v>5</v>
      </c>
    </row>
    <row r="722" spans="1:2" x14ac:dyDescent="0.25">
      <c r="A722" s="4" t="str">
        <f t="shared" si="36"/>
        <v>10006944</v>
      </c>
      <c r="B722" s="2">
        <v>6</v>
      </c>
    </row>
    <row r="723" spans="1:2" x14ac:dyDescent="0.25">
      <c r="A723" s="4" t="str">
        <f t="shared" si="36"/>
        <v>10006944</v>
      </c>
      <c r="B723" s="2">
        <v>3</v>
      </c>
    </row>
    <row r="724" spans="1:2" x14ac:dyDescent="0.25">
      <c r="A724" s="4" t="str">
        <f t="shared" si="36"/>
        <v>10006944</v>
      </c>
      <c r="B724" s="2">
        <v>5</v>
      </c>
    </row>
    <row r="725" spans="1:2" x14ac:dyDescent="0.25">
      <c r="A725" s="4" t="str">
        <f t="shared" si="36"/>
        <v>10006944</v>
      </c>
      <c r="B725" s="2">
        <v>4</v>
      </c>
    </row>
    <row r="726" spans="1:2" x14ac:dyDescent="0.25">
      <c r="A726" s="4" t="str">
        <f>"10006941"</f>
        <v>10006941</v>
      </c>
      <c r="B726" s="2">
        <v>4</v>
      </c>
    </row>
    <row r="727" spans="1:2" x14ac:dyDescent="0.25">
      <c r="A727" s="4" t="str">
        <f>"10006941"</f>
        <v>10006941</v>
      </c>
      <c r="B727" s="2">
        <v>11</v>
      </c>
    </row>
    <row r="728" spans="1:2" x14ac:dyDescent="0.25">
      <c r="A728" s="4" t="str">
        <f>"10006941"</f>
        <v>10006941</v>
      </c>
      <c r="B728" s="2">
        <v>2</v>
      </c>
    </row>
    <row r="729" spans="1:2" x14ac:dyDescent="0.25">
      <c r="A729" s="4" t="str">
        <f>"10006941"</f>
        <v>10006941</v>
      </c>
      <c r="B729" s="2">
        <v>31</v>
      </c>
    </row>
    <row r="730" spans="1:2" x14ac:dyDescent="0.25">
      <c r="A730" s="4" t="str">
        <f>"10006941"</f>
        <v>10006941</v>
      </c>
      <c r="B730" s="2">
        <v>4</v>
      </c>
    </row>
    <row r="731" spans="1:2" x14ac:dyDescent="0.25">
      <c r="A731" s="4" t="str">
        <f>"10006939"</f>
        <v>10006939</v>
      </c>
      <c r="B731" s="2">
        <v>7</v>
      </c>
    </row>
    <row r="732" spans="1:2" x14ac:dyDescent="0.25">
      <c r="A732" s="4" t="str">
        <f>"10006939"</f>
        <v>10006939</v>
      </c>
      <c r="B732" s="2">
        <v>18</v>
      </c>
    </row>
    <row r="733" spans="1:2" x14ac:dyDescent="0.25">
      <c r="A733" s="4" t="str">
        <f t="shared" ref="A733:A738" si="37">"10006937"</f>
        <v>10006937</v>
      </c>
      <c r="B733" s="2">
        <v>1</v>
      </c>
    </row>
    <row r="734" spans="1:2" x14ac:dyDescent="0.25">
      <c r="A734" s="4" t="str">
        <f t="shared" si="37"/>
        <v>10006937</v>
      </c>
      <c r="B734" s="2">
        <v>8</v>
      </c>
    </row>
    <row r="735" spans="1:2" x14ac:dyDescent="0.25">
      <c r="A735" s="4" t="str">
        <f t="shared" si="37"/>
        <v>10006937</v>
      </c>
      <c r="B735" s="2">
        <v>15</v>
      </c>
    </row>
    <row r="736" spans="1:2" x14ac:dyDescent="0.25">
      <c r="A736" s="4" t="str">
        <f t="shared" si="37"/>
        <v>10006937</v>
      </c>
      <c r="B736" s="2">
        <v>6</v>
      </c>
    </row>
    <row r="737" spans="1:2" x14ac:dyDescent="0.25">
      <c r="A737" s="4" t="str">
        <f t="shared" si="37"/>
        <v>10006937</v>
      </c>
      <c r="B737" s="2">
        <v>8</v>
      </c>
    </row>
    <row r="738" spans="1:2" x14ac:dyDescent="0.25">
      <c r="A738" s="4" t="str">
        <f t="shared" si="37"/>
        <v>10006937</v>
      </c>
      <c r="B738" s="2">
        <v>15</v>
      </c>
    </row>
    <row r="739" spans="1:2" x14ac:dyDescent="0.25">
      <c r="A739" s="4" t="str">
        <f t="shared" ref="A739:A749" si="38">"10006918"</f>
        <v>10006918</v>
      </c>
      <c r="B739" s="2">
        <v>5</v>
      </c>
    </row>
    <row r="740" spans="1:2" x14ac:dyDescent="0.25">
      <c r="A740" s="4" t="str">
        <f t="shared" si="38"/>
        <v>10006918</v>
      </c>
      <c r="B740" s="2">
        <v>9</v>
      </c>
    </row>
    <row r="741" spans="1:2" x14ac:dyDescent="0.25">
      <c r="A741" s="4" t="str">
        <f t="shared" si="38"/>
        <v>10006918</v>
      </c>
      <c r="B741" s="2">
        <v>17</v>
      </c>
    </row>
    <row r="742" spans="1:2" x14ac:dyDescent="0.25">
      <c r="A742" s="4" t="str">
        <f t="shared" si="38"/>
        <v>10006918</v>
      </c>
      <c r="B742" s="2">
        <v>13</v>
      </c>
    </row>
    <row r="743" spans="1:2" x14ac:dyDescent="0.25">
      <c r="A743" s="4" t="str">
        <f t="shared" si="38"/>
        <v>10006918</v>
      </c>
      <c r="B743" s="2">
        <v>13</v>
      </c>
    </row>
    <row r="744" spans="1:2" x14ac:dyDescent="0.25">
      <c r="A744" s="4" t="str">
        <f t="shared" si="38"/>
        <v>10006918</v>
      </c>
      <c r="B744" s="2">
        <v>44</v>
      </c>
    </row>
    <row r="745" spans="1:2" x14ac:dyDescent="0.25">
      <c r="A745" s="4" t="str">
        <f t="shared" si="38"/>
        <v>10006918</v>
      </c>
      <c r="B745" s="2">
        <v>38</v>
      </c>
    </row>
    <row r="746" spans="1:2" x14ac:dyDescent="0.25">
      <c r="A746" s="4" t="str">
        <f t="shared" si="38"/>
        <v>10006918</v>
      </c>
      <c r="B746" s="2">
        <v>3</v>
      </c>
    </row>
    <row r="747" spans="1:2" x14ac:dyDescent="0.25">
      <c r="A747" s="4" t="str">
        <f t="shared" si="38"/>
        <v>10006918</v>
      </c>
      <c r="B747" s="2">
        <v>5</v>
      </c>
    </row>
    <row r="748" spans="1:2" x14ac:dyDescent="0.25">
      <c r="A748" s="4" t="str">
        <f t="shared" si="38"/>
        <v>10006918</v>
      </c>
      <c r="B748" s="2">
        <v>6</v>
      </c>
    </row>
    <row r="749" spans="1:2" x14ac:dyDescent="0.25">
      <c r="A749" s="4" t="str">
        <f t="shared" si="38"/>
        <v>10006918</v>
      </c>
      <c r="B749" s="2">
        <v>12</v>
      </c>
    </row>
    <row r="750" spans="1:2" x14ac:dyDescent="0.25">
      <c r="A750" s="4" t="str">
        <f>"10006912"</f>
        <v>10006912</v>
      </c>
      <c r="B750" s="2">
        <v>1</v>
      </c>
    </row>
    <row r="751" spans="1:2" x14ac:dyDescent="0.25">
      <c r="A751" s="4" t="str">
        <f>"10006912"</f>
        <v>10006912</v>
      </c>
      <c r="B751" s="2">
        <v>17</v>
      </c>
    </row>
    <row r="752" spans="1:2" x14ac:dyDescent="0.25">
      <c r="A752" s="4" t="str">
        <f>"10006912"</f>
        <v>10006912</v>
      </c>
      <c r="B752" s="2">
        <v>12</v>
      </c>
    </row>
    <row r="753" spans="1:2" x14ac:dyDescent="0.25">
      <c r="A753" s="4" t="str">
        <f>"10006912"</f>
        <v>10006912</v>
      </c>
      <c r="B753" s="2">
        <v>24</v>
      </c>
    </row>
    <row r="754" spans="1:2" x14ac:dyDescent="0.25">
      <c r="A754" s="4" t="str">
        <f>"10006910"</f>
        <v>10006910</v>
      </c>
      <c r="B754" s="2">
        <v>15</v>
      </c>
    </row>
    <row r="755" spans="1:2" x14ac:dyDescent="0.25">
      <c r="A755" s="4" t="str">
        <f>"10006906"</f>
        <v>10006906</v>
      </c>
      <c r="B755" s="2">
        <v>3</v>
      </c>
    </row>
    <row r="756" spans="1:2" x14ac:dyDescent="0.25">
      <c r="A756" s="4" t="str">
        <f>"10006906"</f>
        <v>10006906</v>
      </c>
      <c r="B756" s="2">
        <v>5</v>
      </c>
    </row>
    <row r="757" spans="1:2" x14ac:dyDescent="0.25">
      <c r="A757" s="4" t="str">
        <f>"10006906"</f>
        <v>10006906</v>
      </c>
      <c r="B757" s="2">
        <v>7</v>
      </c>
    </row>
    <row r="758" spans="1:2" x14ac:dyDescent="0.25">
      <c r="A758" s="4" t="str">
        <f>"10006906"</f>
        <v>10006906</v>
      </c>
      <c r="B758" s="2">
        <v>11</v>
      </c>
    </row>
    <row r="759" spans="1:2" x14ac:dyDescent="0.25">
      <c r="A759" s="4" t="str">
        <f>"10006905"</f>
        <v>10006905</v>
      </c>
      <c r="B759" s="2">
        <v>14</v>
      </c>
    </row>
    <row r="760" spans="1:2" x14ac:dyDescent="0.25">
      <c r="A760" s="4" t="str">
        <f>"10006873"</f>
        <v>10006873</v>
      </c>
      <c r="B760" s="2">
        <v>8</v>
      </c>
    </row>
    <row r="761" spans="1:2" x14ac:dyDescent="0.25">
      <c r="A761" s="4" t="str">
        <f>"10006873"</f>
        <v>10006873</v>
      </c>
      <c r="B761" s="2">
        <v>3</v>
      </c>
    </row>
    <row r="762" spans="1:2" x14ac:dyDescent="0.25">
      <c r="A762" s="4" t="str">
        <f>"10006873"</f>
        <v>10006873</v>
      </c>
      <c r="B762" s="2">
        <v>4</v>
      </c>
    </row>
    <row r="763" spans="1:2" x14ac:dyDescent="0.25">
      <c r="A763" s="4" t="str">
        <f>"10006871"</f>
        <v>10006871</v>
      </c>
      <c r="B763" s="2">
        <v>8</v>
      </c>
    </row>
    <row r="764" spans="1:2" x14ac:dyDescent="0.25">
      <c r="A764" s="4" t="str">
        <f>"10006871"</f>
        <v>10006871</v>
      </c>
      <c r="B764" s="2">
        <v>3</v>
      </c>
    </row>
    <row r="765" spans="1:2" x14ac:dyDescent="0.25">
      <c r="A765" s="4" t="str">
        <f>"10006861"</f>
        <v>10006861</v>
      </c>
      <c r="B765" s="2">
        <v>2</v>
      </c>
    </row>
    <row r="766" spans="1:2" x14ac:dyDescent="0.25">
      <c r="A766" s="4" t="str">
        <f>"10006853"</f>
        <v>10006853</v>
      </c>
      <c r="B766" s="2">
        <v>7</v>
      </c>
    </row>
    <row r="767" spans="1:2" x14ac:dyDescent="0.25">
      <c r="A767" s="4" t="str">
        <f>"10006853"</f>
        <v>10006853</v>
      </c>
      <c r="B767" s="2">
        <v>7</v>
      </c>
    </row>
    <row r="768" spans="1:2" x14ac:dyDescent="0.25">
      <c r="A768" s="4" t="str">
        <f>"10006853"</f>
        <v>10006853</v>
      </c>
      <c r="B768" s="2">
        <v>7</v>
      </c>
    </row>
    <row r="769" spans="1:2" x14ac:dyDescent="0.25">
      <c r="A769" s="4" t="str">
        <f>"10006794"</f>
        <v>10006794</v>
      </c>
      <c r="B769" s="2">
        <v>8</v>
      </c>
    </row>
    <row r="770" spans="1:2" x14ac:dyDescent="0.25">
      <c r="A770" s="4" t="str">
        <f>"10006794"</f>
        <v>10006794</v>
      </c>
      <c r="B770" s="2">
        <v>2</v>
      </c>
    </row>
    <row r="771" spans="1:2" x14ac:dyDescent="0.25">
      <c r="A771" s="4" t="str">
        <f>"10006794"</f>
        <v>10006794</v>
      </c>
      <c r="B771" s="2">
        <v>21</v>
      </c>
    </row>
    <row r="772" spans="1:2" x14ac:dyDescent="0.25">
      <c r="A772" s="4" t="str">
        <f>"10006773"</f>
        <v>10006773</v>
      </c>
      <c r="B772" s="2">
        <v>15</v>
      </c>
    </row>
    <row r="773" spans="1:2" x14ac:dyDescent="0.25">
      <c r="A773" s="4" t="str">
        <f>"10006772"</f>
        <v>10006772</v>
      </c>
      <c r="B773" s="2">
        <v>5</v>
      </c>
    </row>
    <row r="774" spans="1:2" x14ac:dyDescent="0.25">
      <c r="A774" s="4" t="str">
        <f>"10006765"</f>
        <v>10006765</v>
      </c>
      <c r="B774" s="2">
        <v>5</v>
      </c>
    </row>
    <row r="775" spans="1:2" x14ac:dyDescent="0.25">
      <c r="A775" s="4" t="str">
        <f>"10006753"</f>
        <v>10006753</v>
      </c>
      <c r="B775" s="2">
        <v>7</v>
      </c>
    </row>
    <row r="776" spans="1:2" x14ac:dyDescent="0.25">
      <c r="A776" s="4" t="str">
        <f>"10006751"</f>
        <v>10006751</v>
      </c>
      <c r="B776" s="2">
        <v>1</v>
      </c>
    </row>
    <row r="777" spans="1:2" x14ac:dyDescent="0.25">
      <c r="A777" s="4" t="str">
        <f>"10006751"</f>
        <v>10006751</v>
      </c>
      <c r="B777" s="2">
        <v>7</v>
      </c>
    </row>
    <row r="778" spans="1:2" x14ac:dyDescent="0.25">
      <c r="A778" s="4" t="str">
        <f>"10006750"</f>
        <v>10006750</v>
      </c>
      <c r="B778" s="2">
        <v>1</v>
      </c>
    </row>
    <row r="779" spans="1:2" x14ac:dyDescent="0.25">
      <c r="A779" s="4" t="str">
        <f>"10006750"</f>
        <v>10006750</v>
      </c>
      <c r="B779" s="2">
        <v>1</v>
      </c>
    </row>
    <row r="780" spans="1:2" x14ac:dyDescent="0.25">
      <c r="A780" s="4" t="str">
        <f>"10006750"</f>
        <v>10006750</v>
      </c>
      <c r="B780" s="2">
        <v>1</v>
      </c>
    </row>
    <row r="781" spans="1:2" x14ac:dyDescent="0.25">
      <c r="A781" s="4" t="str">
        <f>"10006749"</f>
        <v>10006749</v>
      </c>
      <c r="B781" s="2">
        <v>14</v>
      </c>
    </row>
    <row r="782" spans="1:2" x14ac:dyDescent="0.25">
      <c r="A782" s="4" t="str">
        <f>"10006749"</f>
        <v>10006749</v>
      </c>
      <c r="B782" s="2">
        <v>14</v>
      </c>
    </row>
    <row r="783" spans="1:2" x14ac:dyDescent="0.25">
      <c r="A783" s="4" t="str">
        <f>"10006749"</f>
        <v>10006749</v>
      </c>
      <c r="B783" s="2">
        <v>4</v>
      </c>
    </row>
    <row r="784" spans="1:2" x14ac:dyDescent="0.25">
      <c r="A784" s="4" t="str">
        <f>"10006749"</f>
        <v>10006749</v>
      </c>
      <c r="B784" s="2">
        <v>3</v>
      </c>
    </row>
    <row r="785" spans="1:2" x14ac:dyDescent="0.25">
      <c r="A785" s="4" t="str">
        <f t="shared" ref="A785:A790" si="39">"10006734"</f>
        <v>10006734</v>
      </c>
      <c r="B785" s="2">
        <v>3</v>
      </c>
    </row>
    <row r="786" spans="1:2" x14ac:dyDescent="0.25">
      <c r="A786" s="4" t="str">
        <f t="shared" si="39"/>
        <v>10006734</v>
      </c>
      <c r="B786" s="2">
        <v>6</v>
      </c>
    </row>
    <row r="787" spans="1:2" x14ac:dyDescent="0.25">
      <c r="A787" s="4" t="str">
        <f t="shared" si="39"/>
        <v>10006734</v>
      </c>
      <c r="B787" s="2">
        <v>7</v>
      </c>
    </row>
    <row r="788" spans="1:2" x14ac:dyDescent="0.25">
      <c r="A788" s="4" t="str">
        <f t="shared" si="39"/>
        <v>10006734</v>
      </c>
      <c r="B788" s="2">
        <v>13</v>
      </c>
    </row>
    <row r="789" spans="1:2" x14ac:dyDescent="0.25">
      <c r="A789" s="4" t="str">
        <f t="shared" si="39"/>
        <v>10006734</v>
      </c>
      <c r="B789" s="2">
        <v>1</v>
      </c>
    </row>
    <row r="790" spans="1:2" x14ac:dyDescent="0.25">
      <c r="A790" s="4" t="str">
        <f t="shared" si="39"/>
        <v>10006734</v>
      </c>
      <c r="B790" s="2">
        <v>2</v>
      </c>
    </row>
    <row r="791" spans="1:2" x14ac:dyDescent="0.25">
      <c r="A791" s="4" t="str">
        <f>"10006733"</f>
        <v>10006733</v>
      </c>
      <c r="B791" s="2">
        <v>1</v>
      </c>
    </row>
    <row r="792" spans="1:2" x14ac:dyDescent="0.25">
      <c r="A792" s="4" t="str">
        <f>"10006729"</f>
        <v>10006729</v>
      </c>
      <c r="B792" s="2">
        <v>10</v>
      </c>
    </row>
    <row r="793" spans="1:2" x14ac:dyDescent="0.25">
      <c r="A793" s="4" t="str">
        <f>"10006729"</f>
        <v>10006729</v>
      </c>
      <c r="B793" s="2">
        <v>5</v>
      </c>
    </row>
    <row r="794" spans="1:2" x14ac:dyDescent="0.25">
      <c r="A794" s="4" t="str">
        <f>"10006729"</f>
        <v>10006729</v>
      </c>
      <c r="B794" s="2">
        <v>7</v>
      </c>
    </row>
    <row r="795" spans="1:2" x14ac:dyDescent="0.25">
      <c r="A795" s="4" t="str">
        <f>"10006729"</f>
        <v>10006729</v>
      </c>
      <c r="B795" s="2">
        <v>5</v>
      </c>
    </row>
    <row r="796" spans="1:2" x14ac:dyDescent="0.25">
      <c r="A796" s="4" t="str">
        <f>"10006729"</f>
        <v>10006729</v>
      </c>
      <c r="B796" s="2">
        <v>5</v>
      </c>
    </row>
    <row r="797" spans="1:2" x14ac:dyDescent="0.25">
      <c r="A797" s="4" t="str">
        <f>"10006727"</f>
        <v>10006727</v>
      </c>
      <c r="B797" s="2">
        <v>4</v>
      </c>
    </row>
    <row r="798" spans="1:2" x14ac:dyDescent="0.25">
      <c r="A798" s="4" t="str">
        <f>"10006703"</f>
        <v>10006703</v>
      </c>
      <c r="B798" s="2">
        <v>54</v>
      </c>
    </row>
    <row r="799" spans="1:2" x14ac:dyDescent="0.25">
      <c r="A799" s="4" t="str">
        <f>"10006703"</f>
        <v>10006703</v>
      </c>
      <c r="B799" s="2">
        <v>176</v>
      </c>
    </row>
    <row r="800" spans="1:2" x14ac:dyDescent="0.25">
      <c r="A800" s="4" t="str">
        <f>"10006703"</f>
        <v>10006703</v>
      </c>
      <c r="B800" s="2">
        <v>5</v>
      </c>
    </row>
    <row r="801" spans="1:2" x14ac:dyDescent="0.25">
      <c r="A801" s="4" t="str">
        <f>"10006703"</f>
        <v>10006703</v>
      </c>
      <c r="B801" s="2">
        <v>130</v>
      </c>
    </row>
    <row r="802" spans="1:2" x14ac:dyDescent="0.25">
      <c r="A802" s="4" t="str">
        <f>"10006697"</f>
        <v>10006697</v>
      </c>
      <c r="B802" s="2">
        <v>6</v>
      </c>
    </row>
    <row r="803" spans="1:2" x14ac:dyDescent="0.25">
      <c r="A803" s="4" t="str">
        <f>"10006697"</f>
        <v>10006697</v>
      </c>
      <c r="B803" s="2">
        <v>24</v>
      </c>
    </row>
    <row r="804" spans="1:2" x14ac:dyDescent="0.25">
      <c r="A804" s="4" t="str">
        <f>"10006697"</f>
        <v>10006697</v>
      </c>
      <c r="B804" s="2">
        <v>13</v>
      </c>
    </row>
    <row r="805" spans="1:2" x14ac:dyDescent="0.25">
      <c r="A805" s="4" t="str">
        <f>"10006697"</f>
        <v>10006697</v>
      </c>
      <c r="B805" s="2">
        <v>33</v>
      </c>
    </row>
    <row r="806" spans="1:2" x14ac:dyDescent="0.25">
      <c r="A806" s="4" t="str">
        <f>"10006697"</f>
        <v>10006697</v>
      </c>
      <c r="B806" s="2">
        <v>14</v>
      </c>
    </row>
    <row r="807" spans="1:2" x14ac:dyDescent="0.25">
      <c r="A807" s="4" t="str">
        <f>"10006688"</f>
        <v>10006688</v>
      </c>
      <c r="B807" s="2">
        <v>5</v>
      </c>
    </row>
    <row r="808" spans="1:2" x14ac:dyDescent="0.25">
      <c r="A808" s="4" t="str">
        <f>"10006688"</f>
        <v>10006688</v>
      </c>
      <c r="B808" s="2">
        <v>11</v>
      </c>
    </row>
    <row r="809" spans="1:2" x14ac:dyDescent="0.25">
      <c r="A809" s="4" t="str">
        <f>"10006688"</f>
        <v>10006688</v>
      </c>
      <c r="B809" s="2">
        <v>13</v>
      </c>
    </row>
    <row r="810" spans="1:2" x14ac:dyDescent="0.25">
      <c r="A810" s="4" t="str">
        <f>"10006688"</f>
        <v>10006688</v>
      </c>
      <c r="B810" s="2">
        <v>10</v>
      </c>
    </row>
    <row r="811" spans="1:2" x14ac:dyDescent="0.25">
      <c r="A811" s="4" t="str">
        <f>"10006688"</f>
        <v>10006688</v>
      </c>
      <c r="B811" s="2">
        <v>4</v>
      </c>
    </row>
    <row r="812" spans="1:2" x14ac:dyDescent="0.25">
      <c r="A812" s="4" t="str">
        <f>"10006684"</f>
        <v>10006684</v>
      </c>
      <c r="B812" s="2">
        <v>6</v>
      </c>
    </row>
    <row r="813" spans="1:2" x14ac:dyDescent="0.25">
      <c r="A813" s="4" t="str">
        <f>"10006684"</f>
        <v>10006684</v>
      </c>
      <c r="B813" s="2">
        <v>6</v>
      </c>
    </row>
    <row r="814" spans="1:2" x14ac:dyDescent="0.25">
      <c r="A814" s="4" t="str">
        <f>"10006684"</f>
        <v>10006684</v>
      </c>
      <c r="B814" s="2">
        <v>15</v>
      </c>
    </row>
    <row r="815" spans="1:2" x14ac:dyDescent="0.25">
      <c r="A815" s="4" t="str">
        <f>"10006684"</f>
        <v>10006684</v>
      </c>
      <c r="B815" s="2">
        <v>3</v>
      </c>
    </row>
    <row r="816" spans="1:2" x14ac:dyDescent="0.25">
      <c r="A816" s="4" t="str">
        <f>"10006684"</f>
        <v>10006684</v>
      </c>
      <c r="B816" s="2">
        <v>18</v>
      </c>
    </row>
    <row r="817" spans="1:2" x14ac:dyDescent="0.25">
      <c r="A817" s="4" t="str">
        <f>"10006681"</f>
        <v>10006681</v>
      </c>
      <c r="B817" s="2">
        <v>6</v>
      </c>
    </row>
    <row r="818" spans="1:2" x14ac:dyDescent="0.25">
      <c r="A818" s="4" t="str">
        <f>"10006680"</f>
        <v>10006680</v>
      </c>
      <c r="B818" s="2">
        <v>1</v>
      </c>
    </row>
    <row r="819" spans="1:2" x14ac:dyDescent="0.25">
      <c r="A819" s="4" t="str">
        <f>"10006680"</f>
        <v>10006680</v>
      </c>
      <c r="B819" s="2">
        <v>5</v>
      </c>
    </row>
    <row r="820" spans="1:2" x14ac:dyDescent="0.25">
      <c r="A820" s="4" t="str">
        <f>"10006680"</f>
        <v>10006680</v>
      </c>
      <c r="B820" s="2">
        <v>8</v>
      </c>
    </row>
    <row r="821" spans="1:2" x14ac:dyDescent="0.25">
      <c r="A821" s="4" t="str">
        <f t="shared" ref="A821:A829" si="40">"10006665"</f>
        <v>10006665</v>
      </c>
      <c r="B821" s="2">
        <v>4</v>
      </c>
    </row>
    <row r="822" spans="1:2" x14ac:dyDescent="0.25">
      <c r="A822" s="4" t="str">
        <f t="shared" si="40"/>
        <v>10006665</v>
      </c>
      <c r="B822" s="2">
        <v>6</v>
      </c>
    </row>
    <row r="823" spans="1:2" x14ac:dyDescent="0.25">
      <c r="A823" s="4" t="str">
        <f t="shared" si="40"/>
        <v>10006665</v>
      </c>
      <c r="B823" s="2">
        <v>6</v>
      </c>
    </row>
    <row r="824" spans="1:2" x14ac:dyDescent="0.25">
      <c r="A824" s="4" t="str">
        <f t="shared" si="40"/>
        <v>10006665</v>
      </c>
      <c r="B824" s="2">
        <v>8</v>
      </c>
    </row>
    <row r="825" spans="1:2" x14ac:dyDescent="0.25">
      <c r="A825" s="4" t="str">
        <f t="shared" si="40"/>
        <v>10006665</v>
      </c>
      <c r="B825" s="2">
        <v>10</v>
      </c>
    </row>
    <row r="826" spans="1:2" x14ac:dyDescent="0.25">
      <c r="A826" s="4" t="str">
        <f t="shared" si="40"/>
        <v>10006665</v>
      </c>
      <c r="B826" s="2">
        <v>9</v>
      </c>
    </row>
    <row r="827" spans="1:2" x14ac:dyDescent="0.25">
      <c r="A827" s="4" t="str">
        <f t="shared" si="40"/>
        <v>10006665</v>
      </c>
      <c r="B827" s="2">
        <v>15</v>
      </c>
    </row>
    <row r="828" spans="1:2" x14ac:dyDescent="0.25">
      <c r="A828" s="4" t="str">
        <f t="shared" si="40"/>
        <v>10006665</v>
      </c>
      <c r="B828" s="2">
        <v>15</v>
      </c>
    </row>
    <row r="829" spans="1:2" x14ac:dyDescent="0.25">
      <c r="A829" s="4" t="str">
        <f t="shared" si="40"/>
        <v>10006665</v>
      </c>
      <c r="B829" s="2">
        <v>9</v>
      </c>
    </row>
    <row r="830" spans="1:2" x14ac:dyDescent="0.25">
      <c r="A830" s="4" t="str">
        <f t="shared" ref="A830:A836" si="41">"10006659"</f>
        <v>10006659</v>
      </c>
      <c r="B830" s="2">
        <v>2</v>
      </c>
    </row>
    <row r="831" spans="1:2" x14ac:dyDescent="0.25">
      <c r="A831" s="4" t="str">
        <f t="shared" si="41"/>
        <v>10006659</v>
      </c>
      <c r="B831" s="2">
        <v>11</v>
      </c>
    </row>
    <row r="832" spans="1:2" x14ac:dyDescent="0.25">
      <c r="A832" s="4" t="str">
        <f t="shared" si="41"/>
        <v>10006659</v>
      </c>
      <c r="B832" s="2">
        <v>1</v>
      </c>
    </row>
    <row r="833" spans="1:2" x14ac:dyDescent="0.25">
      <c r="A833" s="4" t="str">
        <f t="shared" si="41"/>
        <v>10006659</v>
      </c>
      <c r="B833" s="2">
        <v>64</v>
      </c>
    </row>
    <row r="834" spans="1:2" x14ac:dyDescent="0.25">
      <c r="A834" s="4" t="str">
        <f t="shared" si="41"/>
        <v>10006659</v>
      </c>
      <c r="B834" s="2">
        <v>37</v>
      </c>
    </row>
    <row r="835" spans="1:2" x14ac:dyDescent="0.25">
      <c r="A835" s="4" t="str">
        <f t="shared" si="41"/>
        <v>10006659</v>
      </c>
      <c r="B835" s="2">
        <v>31</v>
      </c>
    </row>
    <row r="836" spans="1:2" x14ac:dyDescent="0.25">
      <c r="A836" s="4" t="str">
        <f t="shared" si="41"/>
        <v>10006659</v>
      </c>
      <c r="B836" s="2">
        <v>56</v>
      </c>
    </row>
    <row r="837" spans="1:2" x14ac:dyDescent="0.25">
      <c r="A837" s="4" t="str">
        <f t="shared" ref="A837:A843" si="42">"10006651"</f>
        <v>10006651</v>
      </c>
      <c r="B837" s="2">
        <v>1</v>
      </c>
    </row>
    <row r="838" spans="1:2" x14ac:dyDescent="0.25">
      <c r="A838" s="4" t="str">
        <f t="shared" si="42"/>
        <v>10006651</v>
      </c>
      <c r="B838" s="2">
        <v>6</v>
      </c>
    </row>
    <row r="839" spans="1:2" x14ac:dyDescent="0.25">
      <c r="A839" s="4" t="str">
        <f t="shared" si="42"/>
        <v>10006651</v>
      </c>
      <c r="B839" s="2">
        <v>7</v>
      </c>
    </row>
    <row r="840" spans="1:2" x14ac:dyDescent="0.25">
      <c r="A840" s="4" t="str">
        <f t="shared" si="42"/>
        <v>10006651</v>
      </c>
      <c r="B840" s="2">
        <v>4</v>
      </c>
    </row>
    <row r="841" spans="1:2" x14ac:dyDescent="0.25">
      <c r="A841" s="4" t="str">
        <f t="shared" si="42"/>
        <v>10006651</v>
      </c>
      <c r="B841" s="2">
        <v>1</v>
      </c>
    </row>
    <row r="842" spans="1:2" x14ac:dyDescent="0.25">
      <c r="A842" s="4" t="str">
        <f t="shared" si="42"/>
        <v>10006651</v>
      </c>
      <c r="B842" s="2">
        <v>7</v>
      </c>
    </row>
    <row r="843" spans="1:2" x14ac:dyDescent="0.25">
      <c r="A843" s="4" t="str">
        <f t="shared" si="42"/>
        <v>10006651</v>
      </c>
      <c r="B843" s="2">
        <v>12</v>
      </c>
    </row>
    <row r="844" spans="1:2" x14ac:dyDescent="0.25">
      <c r="A844" s="4" t="str">
        <f>"10006629"</f>
        <v>10006629</v>
      </c>
      <c r="B844" s="2">
        <v>6</v>
      </c>
    </row>
    <row r="845" spans="1:2" x14ac:dyDescent="0.25">
      <c r="A845" s="4" t="str">
        <f>"10006620"</f>
        <v>10006620</v>
      </c>
      <c r="B845" s="2">
        <v>1</v>
      </c>
    </row>
    <row r="846" spans="1:2" x14ac:dyDescent="0.25">
      <c r="A846" s="4" t="str">
        <f>"10006620"</f>
        <v>10006620</v>
      </c>
      <c r="B846" s="2">
        <v>6</v>
      </c>
    </row>
    <row r="847" spans="1:2" x14ac:dyDescent="0.25">
      <c r="A847" s="4" t="str">
        <f>"10006613"</f>
        <v>10006613</v>
      </c>
      <c r="B847" s="2">
        <v>3</v>
      </c>
    </row>
    <row r="848" spans="1:2" x14ac:dyDescent="0.25">
      <c r="A848" s="4" t="str">
        <f>"10006600"</f>
        <v>10006600</v>
      </c>
      <c r="B848" s="2">
        <v>3</v>
      </c>
    </row>
    <row r="849" spans="1:2" x14ac:dyDescent="0.25">
      <c r="A849" s="4" t="str">
        <f>"10006600"</f>
        <v>10006600</v>
      </c>
      <c r="B849" s="2">
        <v>2</v>
      </c>
    </row>
    <row r="850" spans="1:2" x14ac:dyDescent="0.25">
      <c r="A850" s="4" t="str">
        <f>"10006575"</f>
        <v>10006575</v>
      </c>
      <c r="B850" s="2">
        <v>4</v>
      </c>
    </row>
    <row r="851" spans="1:2" x14ac:dyDescent="0.25">
      <c r="A851" s="4" t="str">
        <f t="shared" ref="A851:A860" si="43">"10006566"</f>
        <v>10006566</v>
      </c>
      <c r="B851" s="2">
        <v>3</v>
      </c>
    </row>
    <row r="852" spans="1:2" x14ac:dyDescent="0.25">
      <c r="A852" s="4" t="str">
        <f t="shared" si="43"/>
        <v>10006566</v>
      </c>
      <c r="B852" s="2">
        <v>3</v>
      </c>
    </row>
    <row r="853" spans="1:2" x14ac:dyDescent="0.25">
      <c r="A853" s="4" t="str">
        <f t="shared" si="43"/>
        <v>10006566</v>
      </c>
      <c r="B853" s="2">
        <v>1</v>
      </c>
    </row>
    <row r="854" spans="1:2" x14ac:dyDescent="0.25">
      <c r="A854" s="4" t="str">
        <f t="shared" si="43"/>
        <v>10006566</v>
      </c>
      <c r="B854" s="2">
        <v>3</v>
      </c>
    </row>
    <row r="855" spans="1:2" x14ac:dyDescent="0.25">
      <c r="A855" s="4" t="str">
        <f t="shared" si="43"/>
        <v>10006566</v>
      </c>
      <c r="B855" s="2">
        <v>4</v>
      </c>
    </row>
    <row r="856" spans="1:2" x14ac:dyDescent="0.25">
      <c r="A856" s="4" t="str">
        <f t="shared" si="43"/>
        <v>10006566</v>
      </c>
      <c r="B856" s="2">
        <v>1</v>
      </c>
    </row>
    <row r="857" spans="1:2" x14ac:dyDescent="0.25">
      <c r="A857" s="4" t="str">
        <f t="shared" si="43"/>
        <v>10006566</v>
      </c>
      <c r="B857" s="2">
        <v>3</v>
      </c>
    </row>
    <row r="858" spans="1:2" x14ac:dyDescent="0.25">
      <c r="A858" s="4" t="str">
        <f t="shared" si="43"/>
        <v>10006566</v>
      </c>
      <c r="B858" s="2">
        <v>11</v>
      </c>
    </row>
    <row r="859" spans="1:2" x14ac:dyDescent="0.25">
      <c r="A859" s="4" t="str">
        <f t="shared" si="43"/>
        <v>10006566</v>
      </c>
      <c r="B859" s="2">
        <v>14</v>
      </c>
    </row>
    <row r="860" spans="1:2" x14ac:dyDescent="0.25">
      <c r="A860" s="4" t="str">
        <f t="shared" si="43"/>
        <v>10006566</v>
      </c>
      <c r="B860" s="2">
        <v>4</v>
      </c>
    </row>
    <row r="861" spans="1:2" x14ac:dyDescent="0.25">
      <c r="A861" s="4" t="str">
        <f>"10006556"</f>
        <v>10006556</v>
      </c>
      <c r="B861" s="2">
        <v>1</v>
      </c>
    </row>
    <row r="862" spans="1:2" x14ac:dyDescent="0.25">
      <c r="A862" s="4" t="str">
        <f>"10006554"</f>
        <v>10006554</v>
      </c>
      <c r="B862" s="2">
        <v>7</v>
      </c>
    </row>
    <row r="863" spans="1:2" x14ac:dyDescent="0.25">
      <c r="A863" s="4" t="str">
        <f>"10006554"</f>
        <v>10006554</v>
      </c>
      <c r="B863" s="2">
        <v>2</v>
      </c>
    </row>
    <row r="864" spans="1:2" x14ac:dyDescent="0.25">
      <c r="A864" s="4" t="str">
        <f t="shared" ref="A864:A872" si="44">"10006552"</f>
        <v>10006552</v>
      </c>
      <c r="B864" s="2">
        <v>6</v>
      </c>
    </row>
    <row r="865" spans="1:2" x14ac:dyDescent="0.25">
      <c r="A865" s="4" t="str">
        <f t="shared" si="44"/>
        <v>10006552</v>
      </c>
      <c r="B865" s="2">
        <v>46</v>
      </c>
    </row>
    <row r="866" spans="1:2" x14ac:dyDescent="0.25">
      <c r="A866" s="4" t="str">
        <f t="shared" si="44"/>
        <v>10006552</v>
      </c>
      <c r="B866" s="2">
        <v>49</v>
      </c>
    </row>
    <row r="867" spans="1:2" x14ac:dyDescent="0.25">
      <c r="A867" s="4" t="str">
        <f t="shared" si="44"/>
        <v>10006552</v>
      </c>
      <c r="B867" s="2">
        <v>63</v>
      </c>
    </row>
    <row r="868" spans="1:2" x14ac:dyDescent="0.25">
      <c r="A868" s="4" t="str">
        <f t="shared" si="44"/>
        <v>10006552</v>
      </c>
      <c r="B868" s="2">
        <v>70</v>
      </c>
    </row>
    <row r="869" spans="1:2" x14ac:dyDescent="0.25">
      <c r="A869" s="4" t="str">
        <f t="shared" si="44"/>
        <v>10006552</v>
      </c>
      <c r="B869" s="2">
        <v>42</v>
      </c>
    </row>
    <row r="870" spans="1:2" x14ac:dyDescent="0.25">
      <c r="A870" s="4" t="str">
        <f t="shared" si="44"/>
        <v>10006552</v>
      </c>
      <c r="B870" s="2">
        <v>17</v>
      </c>
    </row>
    <row r="871" spans="1:2" x14ac:dyDescent="0.25">
      <c r="A871" s="4" t="str">
        <f t="shared" si="44"/>
        <v>10006552</v>
      </c>
      <c r="B871" s="2">
        <v>67</v>
      </c>
    </row>
    <row r="872" spans="1:2" x14ac:dyDescent="0.25">
      <c r="A872" s="4" t="str">
        <f t="shared" si="44"/>
        <v>10006552</v>
      </c>
      <c r="B872" s="2">
        <v>5</v>
      </c>
    </row>
    <row r="873" spans="1:2" x14ac:dyDescent="0.25">
      <c r="A873" s="4" t="str">
        <f t="shared" ref="A873:A878" si="45">"10006550"</f>
        <v>10006550</v>
      </c>
      <c r="B873" s="2">
        <v>10</v>
      </c>
    </row>
    <row r="874" spans="1:2" x14ac:dyDescent="0.25">
      <c r="A874" s="4" t="str">
        <f t="shared" si="45"/>
        <v>10006550</v>
      </c>
      <c r="B874" s="2">
        <v>6</v>
      </c>
    </row>
    <row r="875" spans="1:2" x14ac:dyDescent="0.25">
      <c r="A875" s="4" t="str">
        <f t="shared" si="45"/>
        <v>10006550</v>
      </c>
      <c r="B875" s="2">
        <v>4</v>
      </c>
    </row>
    <row r="876" spans="1:2" x14ac:dyDescent="0.25">
      <c r="A876" s="4" t="str">
        <f t="shared" si="45"/>
        <v>10006550</v>
      </c>
      <c r="B876" s="2">
        <v>13</v>
      </c>
    </row>
    <row r="877" spans="1:2" x14ac:dyDescent="0.25">
      <c r="A877" s="4" t="str">
        <f t="shared" si="45"/>
        <v>10006550</v>
      </c>
      <c r="B877" s="2">
        <v>7</v>
      </c>
    </row>
    <row r="878" spans="1:2" x14ac:dyDescent="0.25">
      <c r="A878" s="4" t="str">
        <f t="shared" si="45"/>
        <v>10006550</v>
      </c>
      <c r="B878" s="2">
        <v>5</v>
      </c>
    </row>
    <row r="879" spans="1:2" x14ac:dyDescent="0.25">
      <c r="A879" s="4" t="str">
        <f>"10006532"</f>
        <v>10006532</v>
      </c>
      <c r="B879" s="2">
        <v>8</v>
      </c>
    </row>
    <row r="880" spans="1:2" x14ac:dyDescent="0.25">
      <c r="A880" s="4" t="str">
        <f>"10006532"</f>
        <v>10006532</v>
      </c>
      <c r="B880" s="2">
        <v>6</v>
      </c>
    </row>
    <row r="881" spans="1:2" x14ac:dyDescent="0.25">
      <c r="A881" s="4" t="str">
        <f>"10006532"</f>
        <v>10006532</v>
      </c>
      <c r="B881" s="2">
        <v>14</v>
      </c>
    </row>
    <row r="882" spans="1:2" x14ac:dyDescent="0.25">
      <c r="A882" s="4" t="str">
        <f>"10006532"</f>
        <v>10006532</v>
      </c>
      <c r="B882" s="2">
        <v>28</v>
      </c>
    </row>
    <row r="883" spans="1:2" x14ac:dyDescent="0.25">
      <c r="A883" s="4" t="str">
        <f>"10006532"</f>
        <v>10006532</v>
      </c>
      <c r="B883" s="2">
        <v>21</v>
      </c>
    </row>
    <row r="884" spans="1:2" x14ac:dyDescent="0.25">
      <c r="A884" s="4" t="str">
        <f>"10006524"</f>
        <v>10006524</v>
      </c>
      <c r="B884" s="2">
        <v>2</v>
      </c>
    </row>
    <row r="885" spans="1:2" x14ac:dyDescent="0.25">
      <c r="A885" s="4" t="str">
        <f>"10006524"</f>
        <v>10006524</v>
      </c>
      <c r="B885" s="2">
        <v>8</v>
      </c>
    </row>
    <row r="886" spans="1:2" x14ac:dyDescent="0.25">
      <c r="A886" s="4" t="str">
        <f>"10006524"</f>
        <v>10006524</v>
      </c>
      <c r="B886" s="2">
        <v>25</v>
      </c>
    </row>
    <row r="887" spans="1:2" x14ac:dyDescent="0.25">
      <c r="A887" s="4" t="str">
        <f>"10006524"</f>
        <v>10006524</v>
      </c>
      <c r="B887" s="2">
        <v>6</v>
      </c>
    </row>
    <row r="888" spans="1:2" x14ac:dyDescent="0.25">
      <c r="A888" s="4" t="str">
        <f>"10006524"</f>
        <v>10006524</v>
      </c>
      <c r="B888" s="2">
        <v>9</v>
      </c>
    </row>
    <row r="889" spans="1:2" x14ac:dyDescent="0.25">
      <c r="A889" s="4" t="str">
        <f>"10006523"</f>
        <v>10006523</v>
      </c>
      <c r="B889" s="2">
        <v>18</v>
      </c>
    </row>
    <row r="890" spans="1:2" x14ac:dyDescent="0.25">
      <c r="A890" s="4" t="str">
        <f>"10006523"</f>
        <v>10006523</v>
      </c>
      <c r="B890" s="2">
        <v>12</v>
      </c>
    </row>
    <row r="891" spans="1:2" x14ac:dyDescent="0.25">
      <c r="A891" s="4" t="str">
        <f>"10006523"</f>
        <v>10006523</v>
      </c>
      <c r="B891" s="2">
        <v>8</v>
      </c>
    </row>
    <row r="892" spans="1:2" x14ac:dyDescent="0.25">
      <c r="A892" s="4" t="str">
        <f>"10006500"</f>
        <v>10006500</v>
      </c>
      <c r="B892" s="2">
        <v>4</v>
      </c>
    </row>
    <row r="893" spans="1:2" x14ac:dyDescent="0.25">
      <c r="A893" s="4" t="str">
        <f>"10006498"</f>
        <v>10006498</v>
      </c>
      <c r="B893" s="2">
        <v>4</v>
      </c>
    </row>
    <row r="894" spans="1:2" x14ac:dyDescent="0.25">
      <c r="A894" s="4" t="str">
        <f>"10006498"</f>
        <v>10006498</v>
      </c>
      <c r="B894" s="2">
        <v>1</v>
      </c>
    </row>
    <row r="895" spans="1:2" x14ac:dyDescent="0.25">
      <c r="A895" s="4" t="str">
        <f>"10006492"</f>
        <v>10006492</v>
      </c>
      <c r="B895" s="2">
        <v>3</v>
      </c>
    </row>
    <row r="896" spans="1:2" x14ac:dyDescent="0.25">
      <c r="A896" s="4" t="str">
        <f>"10006492"</f>
        <v>10006492</v>
      </c>
      <c r="B896" s="2">
        <v>8</v>
      </c>
    </row>
    <row r="897" spans="1:2" x14ac:dyDescent="0.25">
      <c r="A897" s="4" t="str">
        <f t="shared" ref="A897:A912" si="46">"10006489"</f>
        <v>10006489</v>
      </c>
      <c r="B897" s="2">
        <v>3</v>
      </c>
    </row>
    <row r="898" spans="1:2" x14ac:dyDescent="0.25">
      <c r="A898" s="4" t="str">
        <f t="shared" si="46"/>
        <v>10006489</v>
      </c>
      <c r="B898" s="2">
        <v>8</v>
      </c>
    </row>
    <row r="899" spans="1:2" x14ac:dyDescent="0.25">
      <c r="A899" s="4" t="str">
        <f t="shared" si="46"/>
        <v>10006489</v>
      </c>
      <c r="B899" s="2">
        <v>9</v>
      </c>
    </row>
    <row r="900" spans="1:2" x14ac:dyDescent="0.25">
      <c r="A900" s="4" t="str">
        <f t="shared" si="46"/>
        <v>10006489</v>
      </c>
      <c r="B900" s="2">
        <v>7</v>
      </c>
    </row>
    <row r="901" spans="1:2" x14ac:dyDescent="0.25">
      <c r="A901" s="4" t="str">
        <f t="shared" si="46"/>
        <v>10006489</v>
      </c>
      <c r="B901" s="2">
        <v>7</v>
      </c>
    </row>
    <row r="902" spans="1:2" x14ac:dyDescent="0.25">
      <c r="A902" s="4" t="str">
        <f t="shared" si="46"/>
        <v>10006489</v>
      </c>
      <c r="B902" s="2">
        <v>7</v>
      </c>
    </row>
    <row r="903" spans="1:2" x14ac:dyDescent="0.25">
      <c r="A903" s="4" t="str">
        <f t="shared" si="46"/>
        <v>10006489</v>
      </c>
      <c r="B903" s="2">
        <v>32</v>
      </c>
    </row>
    <row r="904" spans="1:2" x14ac:dyDescent="0.25">
      <c r="A904" s="4" t="str">
        <f t="shared" si="46"/>
        <v>10006489</v>
      </c>
      <c r="B904" s="2">
        <v>21</v>
      </c>
    </row>
    <row r="905" spans="1:2" x14ac:dyDescent="0.25">
      <c r="A905" s="4" t="str">
        <f t="shared" si="46"/>
        <v>10006489</v>
      </c>
      <c r="B905" s="2">
        <v>16</v>
      </c>
    </row>
    <row r="906" spans="1:2" x14ac:dyDescent="0.25">
      <c r="A906" s="4" t="str">
        <f t="shared" si="46"/>
        <v>10006489</v>
      </c>
      <c r="B906" s="2">
        <v>6</v>
      </c>
    </row>
    <row r="907" spans="1:2" x14ac:dyDescent="0.25">
      <c r="A907" s="4" t="str">
        <f t="shared" si="46"/>
        <v>10006489</v>
      </c>
      <c r="B907" s="2">
        <v>2</v>
      </c>
    </row>
    <row r="908" spans="1:2" x14ac:dyDescent="0.25">
      <c r="A908" s="4" t="str">
        <f t="shared" si="46"/>
        <v>10006489</v>
      </c>
      <c r="B908" s="2">
        <v>15</v>
      </c>
    </row>
    <row r="909" spans="1:2" x14ac:dyDescent="0.25">
      <c r="A909" s="4" t="str">
        <f t="shared" si="46"/>
        <v>10006489</v>
      </c>
      <c r="B909" s="2">
        <v>15</v>
      </c>
    </row>
    <row r="910" spans="1:2" x14ac:dyDescent="0.25">
      <c r="A910" s="4" t="str">
        <f t="shared" si="46"/>
        <v>10006489</v>
      </c>
      <c r="B910" s="2">
        <v>1</v>
      </c>
    </row>
    <row r="911" spans="1:2" x14ac:dyDescent="0.25">
      <c r="A911" s="4" t="str">
        <f t="shared" si="46"/>
        <v>10006489</v>
      </c>
      <c r="B911" s="2">
        <v>14</v>
      </c>
    </row>
    <row r="912" spans="1:2" x14ac:dyDescent="0.25">
      <c r="A912" s="4" t="str">
        <f t="shared" si="46"/>
        <v>10006489</v>
      </c>
      <c r="B912" s="2">
        <v>19</v>
      </c>
    </row>
    <row r="913" spans="1:2" x14ac:dyDescent="0.25">
      <c r="A913" s="4" t="str">
        <f>"10006470"</f>
        <v>10006470</v>
      </c>
      <c r="B913" s="2">
        <v>8</v>
      </c>
    </row>
    <row r="914" spans="1:2" x14ac:dyDescent="0.25">
      <c r="A914" s="4" t="str">
        <f>"10006470"</f>
        <v>10006470</v>
      </c>
      <c r="B914" s="2">
        <v>12</v>
      </c>
    </row>
    <row r="915" spans="1:2" x14ac:dyDescent="0.25">
      <c r="A915" s="4" t="str">
        <f>"10006470"</f>
        <v>10006470</v>
      </c>
      <c r="B915" s="2">
        <v>7</v>
      </c>
    </row>
    <row r="916" spans="1:2" x14ac:dyDescent="0.25">
      <c r="A916" s="4" t="str">
        <f>"10006470"</f>
        <v>10006470</v>
      </c>
      <c r="B916" s="2">
        <v>3</v>
      </c>
    </row>
    <row r="917" spans="1:2" x14ac:dyDescent="0.25">
      <c r="A917" s="4" t="str">
        <f>"10006450"</f>
        <v>10006450</v>
      </c>
      <c r="B917" s="2">
        <v>6</v>
      </c>
    </row>
    <row r="918" spans="1:2" x14ac:dyDescent="0.25">
      <c r="A918" s="4" t="str">
        <f>"10006450"</f>
        <v>10006450</v>
      </c>
      <c r="B918" s="2">
        <v>18</v>
      </c>
    </row>
    <row r="919" spans="1:2" x14ac:dyDescent="0.25">
      <c r="A919" s="4" t="str">
        <f>"10006441"</f>
        <v>10006441</v>
      </c>
      <c r="B919" s="2">
        <v>15</v>
      </c>
    </row>
    <row r="920" spans="1:2" x14ac:dyDescent="0.25">
      <c r="A920" s="4" t="str">
        <f>"10006438"</f>
        <v>10006438</v>
      </c>
      <c r="B920" s="2">
        <v>4</v>
      </c>
    </row>
    <row r="921" spans="1:2" x14ac:dyDescent="0.25">
      <c r="A921" s="4" t="str">
        <f>"10006438"</f>
        <v>10006438</v>
      </c>
      <c r="B921" s="2">
        <v>10</v>
      </c>
    </row>
    <row r="922" spans="1:2" x14ac:dyDescent="0.25">
      <c r="A922" s="4" t="str">
        <f>"10006438"</f>
        <v>10006438</v>
      </c>
      <c r="B922" s="2">
        <v>6</v>
      </c>
    </row>
    <row r="923" spans="1:2" x14ac:dyDescent="0.25">
      <c r="A923" s="4" t="str">
        <f>"10006438"</f>
        <v>10006438</v>
      </c>
      <c r="B923" s="2">
        <v>6</v>
      </c>
    </row>
    <row r="924" spans="1:2" x14ac:dyDescent="0.25">
      <c r="A924" s="4" t="str">
        <f>"10006438"</f>
        <v>10006438</v>
      </c>
      <c r="B924" s="2">
        <v>12</v>
      </c>
    </row>
    <row r="925" spans="1:2" x14ac:dyDescent="0.25">
      <c r="A925" s="4" t="str">
        <f t="shared" ref="A925:A931" si="47">"10006435"</f>
        <v>10006435</v>
      </c>
      <c r="B925" s="2">
        <v>4</v>
      </c>
    </row>
    <row r="926" spans="1:2" x14ac:dyDescent="0.25">
      <c r="A926" s="4" t="str">
        <f t="shared" si="47"/>
        <v>10006435</v>
      </c>
      <c r="B926" s="2">
        <v>6</v>
      </c>
    </row>
    <row r="927" spans="1:2" x14ac:dyDescent="0.25">
      <c r="A927" s="4" t="str">
        <f t="shared" si="47"/>
        <v>10006435</v>
      </c>
      <c r="B927" s="2">
        <v>11</v>
      </c>
    </row>
    <row r="928" spans="1:2" x14ac:dyDescent="0.25">
      <c r="A928" s="4" t="str">
        <f t="shared" si="47"/>
        <v>10006435</v>
      </c>
      <c r="B928" s="2">
        <v>15</v>
      </c>
    </row>
    <row r="929" spans="1:2" x14ac:dyDescent="0.25">
      <c r="A929" s="4" t="str">
        <f t="shared" si="47"/>
        <v>10006435</v>
      </c>
      <c r="B929" s="2">
        <v>3</v>
      </c>
    </row>
    <row r="930" spans="1:2" x14ac:dyDescent="0.25">
      <c r="A930" s="4" t="str">
        <f t="shared" si="47"/>
        <v>10006435</v>
      </c>
      <c r="B930" s="2">
        <v>2</v>
      </c>
    </row>
    <row r="931" spans="1:2" x14ac:dyDescent="0.25">
      <c r="A931" s="4" t="str">
        <f t="shared" si="47"/>
        <v>10006435</v>
      </c>
      <c r="B931" s="2">
        <v>12</v>
      </c>
    </row>
    <row r="932" spans="1:2" x14ac:dyDescent="0.25">
      <c r="A932" s="4" t="str">
        <f>"10006416"</f>
        <v>10006416</v>
      </c>
      <c r="B932" s="2">
        <v>16</v>
      </c>
    </row>
    <row r="933" spans="1:2" x14ac:dyDescent="0.25">
      <c r="A933" s="4" t="str">
        <f>"10006416"</f>
        <v>10006416</v>
      </c>
      <c r="B933" s="2">
        <v>3</v>
      </c>
    </row>
    <row r="934" spans="1:2" x14ac:dyDescent="0.25">
      <c r="A934" s="4" t="str">
        <f>"10006416"</f>
        <v>10006416</v>
      </c>
      <c r="B934" s="2">
        <v>27</v>
      </c>
    </row>
    <row r="935" spans="1:2" x14ac:dyDescent="0.25">
      <c r="A935" s="4" t="str">
        <f>"10006416"</f>
        <v>10006416</v>
      </c>
      <c r="B935" s="2">
        <v>5</v>
      </c>
    </row>
    <row r="936" spans="1:2" x14ac:dyDescent="0.25">
      <c r="A936" s="4" t="str">
        <f>"10006413"</f>
        <v>10006413</v>
      </c>
      <c r="B936" s="2">
        <v>13</v>
      </c>
    </row>
    <row r="937" spans="1:2" x14ac:dyDescent="0.25">
      <c r="A937" s="4" t="str">
        <f>"10006413"</f>
        <v>10006413</v>
      </c>
      <c r="B937" s="2">
        <v>13</v>
      </c>
    </row>
    <row r="938" spans="1:2" x14ac:dyDescent="0.25">
      <c r="A938" s="4" t="str">
        <f>"10006402"</f>
        <v>10006402</v>
      </c>
      <c r="B938" s="2">
        <v>2</v>
      </c>
    </row>
    <row r="939" spans="1:2" x14ac:dyDescent="0.25">
      <c r="A939" s="4" t="str">
        <f>"10006402"</f>
        <v>10006402</v>
      </c>
      <c r="B939" s="2">
        <v>1</v>
      </c>
    </row>
    <row r="940" spans="1:2" x14ac:dyDescent="0.25">
      <c r="A940" s="4" t="str">
        <f>"10006399"</f>
        <v>10006399</v>
      </c>
      <c r="B940" s="2">
        <v>3</v>
      </c>
    </row>
    <row r="941" spans="1:2" x14ac:dyDescent="0.25">
      <c r="A941" s="4" t="str">
        <f>"10006399"</f>
        <v>10006399</v>
      </c>
      <c r="B941" s="2">
        <v>5</v>
      </c>
    </row>
    <row r="942" spans="1:2" x14ac:dyDescent="0.25">
      <c r="A942" s="4" t="str">
        <f>"10006399"</f>
        <v>10006399</v>
      </c>
      <c r="B942" s="2">
        <v>1</v>
      </c>
    </row>
    <row r="943" spans="1:2" x14ac:dyDescent="0.25">
      <c r="A943" s="4" t="str">
        <f>"10006398"</f>
        <v>10006398</v>
      </c>
      <c r="B943" s="2">
        <v>16</v>
      </c>
    </row>
    <row r="944" spans="1:2" x14ac:dyDescent="0.25">
      <c r="A944" s="4" t="str">
        <f t="shared" ref="A944:A954" si="48">"10006393"</f>
        <v>10006393</v>
      </c>
      <c r="B944" s="2">
        <v>4</v>
      </c>
    </row>
    <row r="945" spans="1:2" x14ac:dyDescent="0.25">
      <c r="A945" s="4" t="str">
        <f t="shared" si="48"/>
        <v>10006393</v>
      </c>
      <c r="B945" s="2">
        <v>15</v>
      </c>
    </row>
    <row r="946" spans="1:2" x14ac:dyDescent="0.25">
      <c r="A946" s="4" t="str">
        <f t="shared" si="48"/>
        <v>10006393</v>
      </c>
      <c r="B946" s="2">
        <v>3</v>
      </c>
    </row>
    <row r="947" spans="1:2" x14ac:dyDescent="0.25">
      <c r="A947" s="4" t="str">
        <f t="shared" si="48"/>
        <v>10006393</v>
      </c>
      <c r="B947" s="2">
        <v>6</v>
      </c>
    </row>
    <row r="948" spans="1:2" x14ac:dyDescent="0.25">
      <c r="A948" s="4" t="str">
        <f t="shared" si="48"/>
        <v>10006393</v>
      </c>
      <c r="B948" s="2">
        <v>13</v>
      </c>
    </row>
    <row r="949" spans="1:2" x14ac:dyDescent="0.25">
      <c r="A949" s="4" t="str">
        <f t="shared" si="48"/>
        <v>10006393</v>
      </c>
      <c r="B949" s="2">
        <v>18</v>
      </c>
    </row>
    <row r="950" spans="1:2" x14ac:dyDescent="0.25">
      <c r="A950" s="4" t="str">
        <f t="shared" si="48"/>
        <v>10006393</v>
      </c>
      <c r="B950" s="2">
        <v>17</v>
      </c>
    </row>
    <row r="951" spans="1:2" x14ac:dyDescent="0.25">
      <c r="A951" s="4" t="str">
        <f t="shared" si="48"/>
        <v>10006393</v>
      </c>
      <c r="B951" s="2">
        <v>3</v>
      </c>
    </row>
    <row r="952" spans="1:2" x14ac:dyDescent="0.25">
      <c r="A952" s="4" t="str">
        <f t="shared" si="48"/>
        <v>10006393</v>
      </c>
      <c r="B952" s="2">
        <v>25</v>
      </c>
    </row>
    <row r="953" spans="1:2" x14ac:dyDescent="0.25">
      <c r="A953" s="4" t="str">
        <f t="shared" si="48"/>
        <v>10006393</v>
      </c>
      <c r="B953" s="2">
        <v>21</v>
      </c>
    </row>
    <row r="954" spans="1:2" x14ac:dyDescent="0.25">
      <c r="A954" s="4" t="str">
        <f t="shared" si="48"/>
        <v>10006393</v>
      </c>
      <c r="B954" s="2">
        <v>25</v>
      </c>
    </row>
    <row r="955" spans="1:2" x14ac:dyDescent="0.25">
      <c r="A955" s="4" t="str">
        <f>"10006392"</f>
        <v>10006392</v>
      </c>
      <c r="B955" s="2">
        <v>2</v>
      </c>
    </row>
    <row r="956" spans="1:2" x14ac:dyDescent="0.25">
      <c r="A956" s="4" t="str">
        <f>"10006391"</f>
        <v>10006391</v>
      </c>
      <c r="B956" s="2">
        <v>1</v>
      </c>
    </row>
    <row r="957" spans="1:2" x14ac:dyDescent="0.25">
      <c r="A957" s="4" t="str">
        <f>"10006391"</f>
        <v>10006391</v>
      </c>
      <c r="B957" s="2">
        <v>1</v>
      </c>
    </row>
    <row r="958" spans="1:2" x14ac:dyDescent="0.25">
      <c r="A958" s="4" t="str">
        <f>"10006391"</f>
        <v>10006391</v>
      </c>
      <c r="B958" s="2">
        <v>4</v>
      </c>
    </row>
    <row r="959" spans="1:2" x14ac:dyDescent="0.25">
      <c r="A959" s="4" t="str">
        <f>"10006387"</f>
        <v>10006387</v>
      </c>
      <c r="B959" s="2">
        <v>2</v>
      </c>
    </row>
    <row r="960" spans="1:2" x14ac:dyDescent="0.25">
      <c r="A960" s="4" t="str">
        <f>"10006387"</f>
        <v>10006387</v>
      </c>
      <c r="B960" s="2">
        <v>1</v>
      </c>
    </row>
    <row r="961" spans="1:2" x14ac:dyDescent="0.25">
      <c r="A961" s="4" t="str">
        <f>"10006385"</f>
        <v>10006385</v>
      </c>
      <c r="B961" s="2">
        <v>4</v>
      </c>
    </row>
    <row r="962" spans="1:2" x14ac:dyDescent="0.25">
      <c r="A962" s="4" t="str">
        <f>"10006383"</f>
        <v>10006383</v>
      </c>
      <c r="B962" s="2">
        <v>3</v>
      </c>
    </row>
    <row r="963" spans="1:2" x14ac:dyDescent="0.25">
      <c r="A963" s="4" t="str">
        <f>"10006383"</f>
        <v>10006383</v>
      </c>
      <c r="B963" s="2">
        <v>5</v>
      </c>
    </row>
    <row r="964" spans="1:2" x14ac:dyDescent="0.25">
      <c r="A964" s="4" t="str">
        <f>"10006383"</f>
        <v>10006383</v>
      </c>
      <c r="B964" s="2">
        <v>11</v>
      </c>
    </row>
    <row r="965" spans="1:2" x14ac:dyDescent="0.25">
      <c r="A965" s="4" t="str">
        <f>"10006383"</f>
        <v>10006383</v>
      </c>
      <c r="B965" s="2">
        <v>9</v>
      </c>
    </row>
    <row r="966" spans="1:2" x14ac:dyDescent="0.25">
      <c r="A966" s="4" t="str">
        <f>"10006380"</f>
        <v>10006380</v>
      </c>
      <c r="B966" s="2">
        <v>8</v>
      </c>
    </row>
    <row r="967" spans="1:2" x14ac:dyDescent="0.25">
      <c r="A967" s="4" t="str">
        <f>"10006380"</f>
        <v>10006380</v>
      </c>
      <c r="B967" s="2">
        <v>7</v>
      </c>
    </row>
    <row r="968" spans="1:2" x14ac:dyDescent="0.25">
      <c r="A968" s="4" t="str">
        <f t="shared" ref="A968:A974" si="49">"10006365"</f>
        <v>10006365</v>
      </c>
      <c r="B968" s="2">
        <v>3</v>
      </c>
    </row>
    <row r="969" spans="1:2" x14ac:dyDescent="0.25">
      <c r="A969" s="4" t="str">
        <f t="shared" si="49"/>
        <v>10006365</v>
      </c>
      <c r="B969" s="2">
        <v>2</v>
      </c>
    </row>
    <row r="970" spans="1:2" x14ac:dyDescent="0.25">
      <c r="A970" s="4" t="str">
        <f t="shared" si="49"/>
        <v>10006365</v>
      </c>
      <c r="B970" s="2">
        <v>4</v>
      </c>
    </row>
    <row r="971" spans="1:2" x14ac:dyDescent="0.25">
      <c r="A971" s="4" t="str">
        <f t="shared" si="49"/>
        <v>10006365</v>
      </c>
      <c r="B971" s="2">
        <v>7</v>
      </c>
    </row>
    <row r="972" spans="1:2" x14ac:dyDescent="0.25">
      <c r="A972" s="4" t="str">
        <f t="shared" si="49"/>
        <v>10006365</v>
      </c>
      <c r="B972" s="2">
        <v>8</v>
      </c>
    </row>
    <row r="973" spans="1:2" x14ac:dyDescent="0.25">
      <c r="A973" s="4" t="str">
        <f t="shared" si="49"/>
        <v>10006365</v>
      </c>
      <c r="B973" s="2">
        <v>9</v>
      </c>
    </row>
    <row r="974" spans="1:2" x14ac:dyDescent="0.25">
      <c r="A974" s="4" t="str">
        <f t="shared" si="49"/>
        <v>10006365</v>
      </c>
      <c r="B974" s="2">
        <v>3</v>
      </c>
    </row>
    <row r="975" spans="1:2" x14ac:dyDescent="0.25">
      <c r="A975" s="4" t="str">
        <f>"10006361"</f>
        <v>10006361</v>
      </c>
      <c r="B975" s="2">
        <v>18</v>
      </c>
    </row>
    <row r="976" spans="1:2" x14ac:dyDescent="0.25">
      <c r="A976" s="4" t="str">
        <f>"10006360"</f>
        <v>10006360</v>
      </c>
      <c r="B976" s="2">
        <v>7</v>
      </c>
    </row>
    <row r="977" spans="1:2" x14ac:dyDescent="0.25">
      <c r="A977" s="4" t="str">
        <f>"10006354"</f>
        <v>10006354</v>
      </c>
      <c r="B977" s="2">
        <v>7</v>
      </c>
    </row>
    <row r="978" spans="1:2" x14ac:dyDescent="0.25">
      <c r="A978" s="4" t="str">
        <f>"10006354"</f>
        <v>10006354</v>
      </c>
      <c r="B978" s="2">
        <v>13</v>
      </c>
    </row>
    <row r="979" spans="1:2" x14ac:dyDescent="0.25">
      <c r="A979" s="4" t="str">
        <f t="shared" ref="A979:A986" si="50">"10006349"</f>
        <v>10006349</v>
      </c>
      <c r="B979" s="2">
        <v>4</v>
      </c>
    </row>
    <row r="980" spans="1:2" x14ac:dyDescent="0.25">
      <c r="A980" s="4" t="str">
        <f t="shared" si="50"/>
        <v>10006349</v>
      </c>
      <c r="B980" s="2">
        <v>5</v>
      </c>
    </row>
    <row r="981" spans="1:2" x14ac:dyDescent="0.25">
      <c r="A981" s="4" t="str">
        <f t="shared" si="50"/>
        <v>10006349</v>
      </c>
      <c r="B981" s="2">
        <v>7</v>
      </c>
    </row>
    <row r="982" spans="1:2" x14ac:dyDescent="0.25">
      <c r="A982" s="4" t="str">
        <f t="shared" si="50"/>
        <v>10006349</v>
      </c>
      <c r="B982" s="2">
        <v>13</v>
      </c>
    </row>
    <row r="983" spans="1:2" x14ac:dyDescent="0.25">
      <c r="A983" s="4" t="str">
        <f t="shared" si="50"/>
        <v>10006349</v>
      </c>
      <c r="B983" s="2">
        <v>16</v>
      </c>
    </row>
    <row r="984" spans="1:2" x14ac:dyDescent="0.25">
      <c r="A984" s="4" t="str">
        <f t="shared" si="50"/>
        <v>10006349</v>
      </c>
      <c r="B984" s="2">
        <v>15</v>
      </c>
    </row>
    <row r="985" spans="1:2" x14ac:dyDescent="0.25">
      <c r="A985" s="4" t="str">
        <f t="shared" si="50"/>
        <v>10006349</v>
      </c>
      <c r="B985" s="2">
        <v>12</v>
      </c>
    </row>
    <row r="986" spans="1:2" x14ac:dyDescent="0.25">
      <c r="A986" s="4" t="str">
        <f t="shared" si="50"/>
        <v>10006349</v>
      </c>
      <c r="B986" s="2">
        <v>15</v>
      </c>
    </row>
    <row r="987" spans="1:2" x14ac:dyDescent="0.25">
      <c r="A987" s="4" t="str">
        <f>"10006338"</f>
        <v>10006338</v>
      </c>
      <c r="B987" s="2">
        <v>8</v>
      </c>
    </row>
    <row r="988" spans="1:2" x14ac:dyDescent="0.25">
      <c r="A988" s="4" t="str">
        <f>"10006324"</f>
        <v>10006324</v>
      </c>
      <c r="B988" s="2">
        <v>3</v>
      </c>
    </row>
    <row r="989" spans="1:2" x14ac:dyDescent="0.25">
      <c r="A989" s="4" t="str">
        <f t="shared" ref="A989:A994" si="51">"10006323"</f>
        <v>10006323</v>
      </c>
      <c r="B989" s="2">
        <v>2</v>
      </c>
    </row>
    <row r="990" spans="1:2" x14ac:dyDescent="0.25">
      <c r="A990" s="4" t="str">
        <f t="shared" si="51"/>
        <v>10006323</v>
      </c>
      <c r="B990" s="2">
        <v>2</v>
      </c>
    </row>
    <row r="991" spans="1:2" x14ac:dyDescent="0.25">
      <c r="A991" s="4" t="str">
        <f t="shared" si="51"/>
        <v>10006323</v>
      </c>
      <c r="B991" s="2">
        <v>1</v>
      </c>
    </row>
    <row r="992" spans="1:2" x14ac:dyDescent="0.25">
      <c r="A992" s="4" t="str">
        <f t="shared" si="51"/>
        <v>10006323</v>
      </c>
      <c r="B992" s="2">
        <v>1</v>
      </c>
    </row>
    <row r="993" spans="1:2" x14ac:dyDescent="0.25">
      <c r="A993" s="4" t="str">
        <f t="shared" si="51"/>
        <v>10006323</v>
      </c>
      <c r="B993" s="2">
        <v>12</v>
      </c>
    </row>
    <row r="994" spans="1:2" x14ac:dyDescent="0.25">
      <c r="A994" s="4" t="str">
        <f t="shared" si="51"/>
        <v>10006323</v>
      </c>
      <c r="B994" s="2">
        <v>14</v>
      </c>
    </row>
    <row r="995" spans="1:2" x14ac:dyDescent="0.25">
      <c r="A995" s="4" t="str">
        <f>"10006321"</f>
        <v>10006321</v>
      </c>
      <c r="B995" s="2">
        <v>26</v>
      </c>
    </row>
    <row r="996" spans="1:2" x14ac:dyDescent="0.25">
      <c r="A996" s="4" t="str">
        <f>"10006321"</f>
        <v>10006321</v>
      </c>
      <c r="B996" s="2">
        <v>15</v>
      </c>
    </row>
    <row r="997" spans="1:2" x14ac:dyDescent="0.25">
      <c r="A997" s="4" t="str">
        <f>"10006321"</f>
        <v>10006321</v>
      </c>
      <c r="B997" s="2">
        <v>14</v>
      </c>
    </row>
    <row r="998" spans="1:2" x14ac:dyDescent="0.25">
      <c r="A998" s="4" t="str">
        <f>"10006321"</f>
        <v>10006321</v>
      </c>
      <c r="B998" s="2">
        <v>112</v>
      </c>
    </row>
    <row r="999" spans="1:2" x14ac:dyDescent="0.25">
      <c r="A999" s="4" t="str">
        <f>"10006303"</f>
        <v>10006303</v>
      </c>
      <c r="B999" s="2">
        <v>12</v>
      </c>
    </row>
    <row r="1000" spans="1:2" x14ac:dyDescent="0.25">
      <c r="A1000" s="4" t="str">
        <f t="shared" ref="A1000:A1005" si="52">"10006296"</f>
        <v>10006296</v>
      </c>
      <c r="B1000" s="2">
        <v>5</v>
      </c>
    </row>
    <row r="1001" spans="1:2" x14ac:dyDescent="0.25">
      <c r="A1001" s="4" t="str">
        <f t="shared" si="52"/>
        <v>10006296</v>
      </c>
      <c r="B1001" s="2">
        <v>13</v>
      </c>
    </row>
    <row r="1002" spans="1:2" x14ac:dyDescent="0.25">
      <c r="A1002" s="4" t="str">
        <f t="shared" si="52"/>
        <v>10006296</v>
      </c>
      <c r="B1002" s="2">
        <v>5</v>
      </c>
    </row>
    <row r="1003" spans="1:2" x14ac:dyDescent="0.25">
      <c r="A1003" s="4" t="str">
        <f t="shared" si="52"/>
        <v>10006296</v>
      </c>
      <c r="B1003" s="2">
        <v>16</v>
      </c>
    </row>
    <row r="1004" spans="1:2" x14ac:dyDescent="0.25">
      <c r="A1004" s="4" t="str">
        <f t="shared" si="52"/>
        <v>10006296</v>
      </c>
      <c r="B1004" s="2">
        <v>9</v>
      </c>
    </row>
    <row r="1005" spans="1:2" x14ac:dyDescent="0.25">
      <c r="A1005" s="4" t="str">
        <f t="shared" si="52"/>
        <v>10006296</v>
      </c>
      <c r="B1005" s="2">
        <v>4</v>
      </c>
    </row>
    <row r="1006" spans="1:2" x14ac:dyDescent="0.25">
      <c r="A1006" s="4" t="str">
        <f>"10006265"</f>
        <v>10006265</v>
      </c>
      <c r="B1006" s="2">
        <v>3</v>
      </c>
    </row>
    <row r="1007" spans="1:2" x14ac:dyDescent="0.25">
      <c r="A1007" s="4" t="str">
        <f>"10006265"</f>
        <v>10006265</v>
      </c>
      <c r="B1007" s="2">
        <v>2</v>
      </c>
    </row>
    <row r="1008" spans="1:2" x14ac:dyDescent="0.25">
      <c r="A1008" s="4" t="str">
        <f t="shared" ref="A1008:A1015" si="53">"10006262"</f>
        <v>10006262</v>
      </c>
      <c r="B1008" s="2">
        <v>2</v>
      </c>
    </row>
    <row r="1009" spans="1:2" x14ac:dyDescent="0.25">
      <c r="A1009" s="4" t="str">
        <f t="shared" si="53"/>
        <v>10006262</v>
      </c>
      <c r="B1009" s="2">
        <v>5</v>
      </c>
    </row>
    <row r="1010" spans="1:2" x14ac:dyDescent="0.25">
      <c r="A1010" s="4" t="str">
        <f t="shared" si="53"/>
        <v>10006262</v>
      </c>
      <c r="B1010" s="2">
        <v>23</v>
      </c>
    </row>
    <row r="1011" spans="1:2" x14ac:dyDescent="0.25">
      <c r="A1011" s="4" t="str">
        <f t="shared" si="53"/>
        <v>10006262</v>
      </c>
      <c r="B1011" s="2">
        <v>2</v>
      </c>
    </row>
    <row r="1012" spans="1:2" x14ac:dyDescent="0.25">
      <c r="A1012" s="4" t="str">
        <f t="shared" si="53"/>
        <v>10006262</v>
      </c>
      <c r="B1012" s="2">
        <v>12</v>
      </c>
    </row>
    <row r="1013" spans="1:2" x14ac:dyDescent="0.25">
      <c r="A1013" s="4" t="str">
        <f t="shared" si="53"/>
        <v>10006262</v>
      </c>
      <c r="B1013" s="2">
        <v>11</v>
      </c>
    </row>
    <row r="1014" spans="1:2" x14ac:dyDescent="0.25">
      <c r="A1014" s="4" t="str">
        <f t="shared" si="53"/>
        <v>10006262</v>
      </c>
      <c r="B1014" s="2">
        <v>7</v>
      </c>
    </row>
    <row r="1015" spans="1:2" x14ac:dyDescent="0.25">
      <c r="A1015" s="4" t="str">
        <f t="shared" si="53"/>
        <v>10006262</v>
      </c>
      <c r="B1015" s="2">
        <v>2</v>
      </c>
    </row>
    <row r="1016" spans="1:2" x14ac:dyDescent="0.25">
      <c r="A1016" s="4" t="str">
        <f t="shared" ref="A1016:A1022" si="54">"10006198"</f>
        <v>10006198</v>
      </c>
      <c r="B1016" s="2">
        <v>2</v>
      </c>
    </row>
    <row r="1017" spans="1:2" x14ac:dyDescent="0.25">
      <c r="A1017" s="4" t="str">
        <f t="shared" si="54"/>
        <v>10006198</v>
      </c>
      <c r="B1017" s="2">
        <v>34</v>
      </c>
    </row>
    <row r="1018" spans="1:2" x14ac:dyDescent="0.25">
      <c r="A1018" s="4" t="str">
        <f t="shared" si="54"/>
        <v>10006198</v>
      </c>
      <c r="B1018" s="2">
        <v>24</v>
      </c>
    </row>
    <row r="1019" spans="1:2" x14ac:dyDescent="0.25">
      <c r="A1019" s="4" t="str">
        <f t="shared" si="54"/>
        <v>10006198</v>
      </c>
      <c r="B1019" s="2">
        <v>3</v>
      </c>
    </row>
    <row r="1020" spans="1:2" x14ac:dyDescent="0.25">
      <c r="A1020" s="4" t="str">
        <f t="shared" si="54"/>
        <v>10006198</v>
      </c>
      <c r="B1020" s="2">
        <v>35</v>
      </c>
    </row>
    <row r="1021" spans="1:2" x14ac:dyDescent="0.25">
      <c r="A1021" s="4" t="str">
        <f t="shared" si="54"/>
        <v>10006198</v>
      </c>
      <c r="B1021" s="2">
        <v>28</v>
      </c>
    </row>
    <row r="1022" spans="1:2" x14ac:dyDescent="0.25">
      <c r="A1022" s="4" t="str">
        <f t="shared" si="54"/>
        <v>10006198</v>
      </c>
      <c r="B1022" s="2">
        <v>21</v>
      </c>
    </row>
    <row r="1023" spans="1:2" x14ac:dyDescent="0.25">
      <c r="A1023" s="4" t="str">
        <f>"10006187"</f>
        <v>10006187</v>
      </c>
      <c r="B1023" s="2">
        <v>16</v>
      </c>
    </row>
    <row r="1024" spans="1:2" x14ac:dyDescent="0.25">
      <c r="A1024" s="4" t="str">
        <f>"10006187"</f>
        <v>10006187</v>
      </c>
      <c r="B1024" s="2">
        <v>11</v>
      </c>
    </row>
    <row r="1025" spans="1:2" x14ac:dyDescent="0.25">
      <c r="A1025" s="4" t="str">
        <f>"10006187"</f>
        <v>10006187</v>
      </c>
      <c r="B1025" s="2">
        <v>11</v>
      </c>
    </row>
    <row r="1026" spans="1:2" x14ac:dyDescent="0.25">
      <c r="A1026" s="4" t="str">
        <f>"10006175"</f>
        <v>10006175</v>
      </c>
      <c r="B1026" s="2">
        <v>11</v>
      </c>
    </row>
    <row r="1027" spans="1:2" x14ac:dyDescent="0.25">
      <c r="A1027" s="4" t="str">
        <f>"10006164"</f>
        <v>10006164</v>
      </c>
      <c r="B1027" s="2">
        <v>1</v>
      </c>
    </row>
    <row r="1028" spans="1:2" x14ac:dyDescent="0.25">
      <c r="A1028" s="4" t="str">
        <f>"10006164"</f>
        <v>10006164</v>
      </c>
      <c r="B1028" s="2">
        <v>27</v>
      </c>
    </row>
    <row r="1029" spans="1:2" x14ac:dyDescent="0.25">
      <c r="A1029" s="4" t="str">
        <f>"10006164"</f>
        <v>10006164</v>
      </c>
      <c r="B1029" s="2">
        <v>7</v>
      </c>
    </row>
    <row r="1030" spans="1:2" x14ac:dyDescent="0.25">
      <c r="A1030" s="4" t="str">
        <f>"10006163"</f>
        <v>10006163</v>
      </c>
      <c r="B1030" s="2">
        <v>19</v>
      </c>
    </row>
    <row r="1031" spans="1:2" x14ac:dyDescent="0.25">
      <c r="A1031" s="4" t="str">
        <f>"10006163"</f>
        <v>10006163</v>
      </c>
      <c r="B1031" s="2">
        <v>11</v>
      </c>
    </row>
    <row r="1032" spans="1:2" x14ac:dyDescent="0.25">
      <c r="A1032" s="4" t="str">
        <f>"10006163"</f>
        <v>10006163</v>
      </c>
      <c r="B1032" s="2">
        <v>2</v>
      </c>
    </row>
    <row r="1033" spans="1:2" x14ac:dyDescent="0.25">
      <c r="A1033" s="4" t="str">
        <f>"10006163"</f>
        <v>10006163</v>
      </c>
      <c r="B1033" s="2">
        <v>16</v>
      </c>
    </row>
    <row r="1034" spans="1:2" x14ac:dyDescent="0.25">
      <c r="A1034" s="4" t="str">
        <f t="shared" ref="A1034:A1042" si="55">"10006153"</f>
        <v>10006153</v>
      </c>
      <c r="B1034" s="2">
        <v>1</v>
      </c>
    </row>
    <row r="1035" spans="1:2" x14ac:dyDescent="0.25">
      <c r="A1035" s="4" t="str">
        <f t="shared" si="55"/>
        <v>10006153</v>
      </c>
      <c r="B1035" s="2">
        <v>32</v>
      </c>
    </row>
    <row r="1036" spans="1:2" x14ac:dyDescent="0.25">
      <c r="A1036" s="4" t="str">
        <f t="shared" si="55"/>
        <v>10006153</v>
      </c>
      <c r="B1036" s="2">
        <v>50</v>
      </c>
    </row>
    <row r="1037" spans="1:2" x14ac:dyDescent="0.25">
      <c r="A1037" s="4" t="str">
        <f t="shared" si="55"/>
        <v>10006153</v>
      </c>
      <c r="B1037" s="2">
        <v>51</v>
      </c>
    </row>
    <row r="1038" spans="1:2" x14ac:dyDescent="0.25">
      <c r="A1038" s="4" t="str">
        <f t="shared" si="55"/>
        <v>10006153</v>
      </c>
      <c r="B1038" s="2">
        <v>29</v>
      </c>
    </row>
    <row r="1039" spans="1:2" x14ac:dyDescent="0.25">
      <c r="A1039" s="4" t="str">
        <f t="shared" si="55"/>
        <v>10006153</v>
      </c>
      <c r="B1039" s="2">
        <v>37</v>
      </c>
    </row>
    <row r="1040" spans="1:2" x14ac:dyDescent="0.25">
      <c r="A1040" s="4" t="str">
        <f t="shared" si="55"/>
        <v>10006153</v>
      </c>
      <c r="B1040" s="2">
        <v>7</v>
      </c>
    </row>
    <row r="1041" spans="1:2" x14ac:dyDescent="0.25">
      <c r="A1041" s="4" t="str">
        <f t="shared" si="55"/>
        <v>10006153</v>
      </c>
      <c r="B1041" s="2">
        <v>14</v>
      </c>
    </row>
    <row r="1042" spans="1:2" x14ac:dyDescent="0.25">
      <c r="A1042" s="4" t="str">
        <f t="shared" si="55"/>
        <v>10006153</v>
      </c>
      <c r="B1042" s="2">
        <v>57</v>
      </c>
    </row>
    <row r="1043" spans="1:2" x14ac:dyDescent="0.25">
      <c r="A1043" s="4" t="str">
        <f t="shared" ref="A1043:A1052" si="56">"10006147"</f>
        <v>10006147</v>
      </c>
      <c r="B1043" s="2">
        <v>5</v>
      </c>
    </row>
    <row r="1044" spans="1:2" x14ac:dyDescent="0.25">
      <c r="A1044" s="4" t="str">
        <f t="shared" si="56"/>
        <v>10006147</v>
      </c>
      <c r="B1044" s="2">
        <v>7</v>
      </c>
    </row>
    <row r="1045" spans="1:2" x14ac:dyDescent="0.25">
      <c r="A1045" s="4" t="str">
        <f t="shared" si="56"/>
        <v>10006147</v>
      </c>
      <c r="B1045" s="2">
        <v>2</v>
      </c>
    </row>
    <row r="1046" spans="1:2" x14ac:dyDescent="0.25">
      <c r="A1046" s="4" t="str">
        <f t="shared" si="56"/>
        <v>10006147</v>
      </c>
      <c r="B1046" s="2">
        <v>15</v>
      </c>
    </row>
    <row r="1047" spans="1:2" x14ac:dyDescent="0.25">
      <c r="A1047" s="4" t="str">
        <f t="shared" si="56"/>
        <v>10006147</v>
      </c>
      <c r="B1047" s="2">
        <v>21</v>
      </c>
    </row>
    <row r="1048" spans="1:2" x14ac:dyDescent="0.25">
      <c r="A1048" s="4" t="str">
        <f t="shared" si="56"/>
        <v>10006147</v>
      </c>
      <c r="B1048" s="2">
        <v>21</v>
      </c>
    </row>
    <row r="1049" spans="1:2" x14ac:dyDescent="0.25">
      <c r="A1049" s="4" t="str">
        <f t="shared" si="56"/>
        <v>10006147</v>
      </c>
      <c r="B1049" s="2">
        <v>9</v>
      </c>
    </row>
    <row r="1050" spans="1:2" x14ac:dyDescent="0.25">
      <c r="A1050" s="4" t="str">
        <f t="shared" si="56"/>
        <v>10006147</v>
      </c>
      <c r="B1050" s="2">
        <v>11</v>
      </c>
    </row>
    <row r="1051" spans="1:2" x14ac:dyDescent="0.25">
      <c r="A1051" s="4" t="str">
        <f t="shared" si="56"/>
        <v>10006147</v>
      </c>
      <c r="B1051" s="2">
        <v>34</v>
      </c>
    </row>
    <row r="1052" spans="1:2" x14ac:dyDescent="0.25">
      <c r="A1052" s="4" t="str">
        <f t="shared" si="56"/>
        <v>10006147</v>
      </c>
      <c r="B1052" s="2">
        <v>1</v>
      </c>
    </row>
    <row r="1053" spans="1:2" x14ac:dyDescent="0.25">
      <c r="A1053" s="4" t="str">
        <f t="shared" ref="A1053:A1058" si="57">"10006145"</f>
        <v>10006145</v>
      </c>
      <c r="B1053" s="2">
        <v>11</v>
      </c>
    </row>
    <row r="1054" spans="1:2" x14ac:dyDescent="0.25">
      <c r="A1054" s="4" t="str">
        <f t="shared" si="57"/>
        <v>10006145</v>
      </c>
      <c r="B1054" s="2">
        <v>38</v>
      </c>
    </row>
    <row r="1055" spans="1:2" x14ac:dyDescent="0.25">
      <c r="A1055" s="4" t="str">
        <f t="shared" si="57"/>
        <v>10006145</v>
      </c>
      <c r="B1055" s="2">
        <v>24</v>
      </c>
    </row>
    <row r="1056" spans="1:2" x14ac:dyDescent="0.25">
      <c r="A1056" s="4" t="str">
        <f t="shared" si="57"/>
        <v>10006145</v>
      </c>
      <c r="B1056" s="2">
        <v>28</v>
      </c>
    </row>
    <row r="1057" spans="1:2" x14ac:dyDescent="0.25">
      <c r="A1057" s="4" t="str">
        <f t="shared" si="57"/>
        <v>10006145</v>
      </c>
      <c r="B1057" s="2">
        <v>50</v>
      </c>
    </row>
    <row r="1058" spans="1:2" x14ac:dyDescent="0.25">
      <c r="A1058" s="4" t="str">
        <f t="shared" si="57"/>
        <v>10006145</v>
      </c>
      <c r="B1058" s="2">
        <v>30</v>
      </c>
    </row>
    <row r="1059" spans="1:2" x14ac:dyDescent="0.25">
      <c r="A1059" s="4" t="str">
        <f>"10006143"</f>
        <v>10006143</v>
      </c>
      <c r="B1059" s="2">
        <v>10</v>
      </c>
    </row>
    <row r="1060" spans="1:2" x14ac:dyDescent="0.25">
      <c r="A1060" s="4" t="str">
        <f>"10006143"</f>
        <v>10006143</v>
      </c>
      <c r="B1060" s="2">
        <v>3</v>
      </c>
    </row>
    <row r="1061" spans="1:2" x14ac:dyDescent="0.25">
      <c r="A1061" s="4" t="str">
        <f>"10006143"</f>
        <v>10006143</v>
      </c>
      <c r="B1061" s="2">
        <v>11</v>
      </c>
    </row>
    <row r="1062" spans="1:2" x14ac:dyDescent="0.25">
      <c r="A1062" s="4" t="str">
        <f>"10006142"</f>
        <v>10006142</v>
      </c>
      <c r="B1062" s="2">
        <v>12</v>
      </c>
    </row>
    <row r="1063" spans="1:2" x14ac:dyDescent="0.25">
      <c r="A1063" s="4" t="str">
        <f>"10006142"</f>
        <v>10006142</v>
      </c>
      <c r="B1063" s="2">
        <v>8</v>
      </c>
    </row>
    <row r="1064" spans="1:2" x14ac:dyDescent="0.25">
      <c r="A1064" s="4" t="str">
        <f>"10006142"</f>
        <v>10006142</v>
      </c>
      <c r="B1064" s="2">
        <v>4</v>
      </c>
    </row>
    <row r="1065" spans="1:2" x14ac:dyDescent="0.25">
      <c r="A1065" s="4" t="str">
        <f>"10006137"</f>
        <v>10006137</v>
      </c>
      <c r="B1065" s="2">
        <v>3</v>
      </c>
    </row>
    <row r="1066" spans="1:2" x14ac:dyDescent="0.25">
      <c r="A1066" s="4" t="str">
        <f>"10006137"</f>
        <v>10006137</v>
      </c>
      <c r="B1066" s="2">
        <v>6</v>
      </c>
    </row>
    <row r="1067" spans="1:2" x14ac:dyDescent="0.25">
      <c r="A1067" s="4" t="str">
        <f>"10006127"</f>
        <v>10006127</v>
      </c>
      <c r="B1067" s="2">
        <v>3</v>
      </c>
    </row>
    <row r="1068" spans="1:2" x14ac:dyDescent="0.25">
      <c r="A1068" s="4" t="str">
        <f>"10006127"</f>
        <v>10006127</v>
      </c>
      <c r="B1068" s="2">
        <v>9</v>
      </c>
    </row>
    <row r="1069" spans="1:2" x14ac:dyDescent="0.25">
      <c r="A1069" s="4" t="str">
        <f>"10006127"</f>
        <v>10006127</v>
      </c>
      <c r="B1069" s="2">
        <v>1</v>
      </c>
    </row>
    <row r="1070" spans="1:2" x14ac:dyDescent="0.25">
      <c r="A1070" s="4" t="str">
        <f>"10006127"</f>
        <v>10006127</v>
      </c>
      <c r="B1070" s="2">
        <v>5</v>
      </c>
    </row>
    <row r="1071" spans="1:2" x14ac:dyDescent="0.25">
      <c r="A1071" s="4" t="str">
        <f>"10006127"</f>
        <v>10006127</v>
      </c>
      <c r="B1071" s="2">
        <v>7</v>
      </c>
    </row>
    <row r="1072" spans="1:2" x14ac:dyDescent="0.25">
      <c r="A1072" s="4" t="str">
        <f>"10006126"</f>
        <v>10006126</v>
      </c>
      <c r="B1072" s="2">
        <v>2</v>
      </c>
    </row>
    <row r="1073" spans="1:2" x14ac:dyDescent="0.25">
      <c r="A1073" s="4" t="str">
        <f>"10006126"</f>
        <v>10006126</v>
      </c>
      <c r="B1073" s="2">
        <v>1</v>
      </c>
    </row>
    <row r="1074" spans="1:2" x14ac:dyDescent="0.25">
      <c r="A1074" s="4" t="str">
        <f>"10006126"</f>
        <v>10006126</v>
      </c>
      <c r="B1074" s="2">
        <v>2</v>
      </c>
    </row>
    <row r="1075" spans="1:2" x14ac:dyDescent="0.25">
      <c r="A1075" s="4" t="str">
        <f>"10006126"</f>
        <v>10006126</v>
      </c>
      <c r="B1075" s="2">
        <v>15</v>
      </c>
    </row>
    <row r="1076" spans="1:2" x14ac:dyDescent="0.25">
      <c r="A1076" s="4" t="str">
        <f>"10006126"</f>
        <v>10006126</v>
      </c>
      <c r="B1076" s="2">
        <v>9</v>
      </c>
    </row>
    <row r="1077" spans="1:2" x14ac:dyDescent="0.25">
      <c r="A1077" s="4" t="str">
        <f>"10006121"</f>
        <v>10006121</v>
      </c>
      <c r="B1077" s="2">
        <v>7</v>
      </c>
    </row>
    <row r="1078" spans="1:2" x14ac:dyDescent="0.25">
      <c r="A1078" s="4" t="str">
        <f>"10006121"</f>
        <v>10006121</v>
      </c>
      <c r="B1078" s="2">
        <v>8</v>
      </c>
    </row>
    <row r="1079" spans="1:2" x14ac:dyDescent="0.25">
      <c r="A1079" s="4" t="str">
        <f t="shared" ref="A1079:A1085" si="58">"10006120"</f>
        <v>10006120</v>
      </c>
      <c r="B1079" s="2">
        <v>17</v>
      </c>
    </row>
    <row r="1080" spans="1:2" x14ac:dyDescent="0.25">
      <c r="A1080" s="4" t="str">
        <f t="shared" si="58"/>
        <v>10006120</v>
      </c>
      <c r="B1080" s="2">
        <v>10</v>
      </c>
    </row>
    <row r="1081" spans="1:2" x14ac:dyDescent="0.25">
      <c r="A1081" s="4" t="str">
        <f t="shared" si="58"/>
        <v>10006120</v>
      </c>
      <c r="B1081" s="2">
        <v>8</v>
      </c>
    </row>
    <row r="1082" spans="1:2" x14ac:dyDescent="0.25">
      <c r="A1082" s="4" t="str">
        <f t="shared" si="58"/>
        <v>10006120</v>
      </c>
      <c r="B1082" s="2">
        <v>15</v>
      </c>
    </row>
    <row r="1083" spans="1:2" x14ac:dyDescent="0.25">
      <c r="A1083" s="4" t="str">
        <f t="shared" si="58"/>
        <v>10006120</v>
      </c>
      <c r="B1083" s="2">
        <v>6</v>
      </c>
    </row>
    <row r="1084" spans="1:2" x14ac:dyDescent="0.25">
      <c r="A1084" s="4" t="str">
        <f t="shared" si="58"/>
        <v>10006120</v>
      </c>
      <c r="B1084" s="2">
        <v>9</v>
      </c>
    </row>
    <row r="1085" spans="1:2" x14ac:dyDescent="0.25">
      <c r="A1085" s="4" t="str">
        <f t="shared" si="58"/>
        <v>10006120</v>
      </c>
      <c r="B1085" s="2">
        <v>2</v>
      </c>
    </row>
    <row r="1086" spans="1:2" x14ac:dyDescent="0.25">
      <c r="A1086" s="4" t="str">
        <f>"10006118"</f>
        <v>10006118</v>
      </c>
      <c r="B1086" s="2">
        <v>5</v>
      </c>
    </row>
    <row r="1087" spans="1:2" x14ac:dyDescent="0.25">
      <c r="A1087" s="4" t="str">
        <f>"10006118"</f>
        <v>10006118</v>
      </c>
      <c r="B1087" s="2">
        <v>5</v>
      </c>
    </row>
    <row r="1088" spans="1:2" x14ac:dyDescent="0.25">
      <c r="A1088" s="4" t="str">
        <f>"10006118"</f>
        <v>10006118</v>
      </c>
      <c r="B1088" s="2">
        <v>13</v>
      </c>
    </row>
    <row r="1089" spans="1:2" x14ac:dyDescent="0.25">
      <c r="A1089" s="4" t="str">
        <f>"10006118"</f>
        <v>10006118</v>
      </c>
      <c r="B1089" s="2">
        <v>14</v>
      </c>
    </row>
    <row r="1090" spans="1:2" x14ac:dyDescent="0.25">
      <c r="A1090" s="4" t="str">
        <f>"10006118"</f>
        <v>10006118</v>
      </c>
      <c r="B1090" s="2">
        <v>21</v>
      </c>
    </row>
    <row r="1091" spans="1:2" x14ac:dyDescent="0.25">
      <c r="A1091" s="4" t="str">
        <f>"10006117"</f>
        <v>10006117</v>
      </c>
      <c r="B1091" s="2">
        <v>7</v>
      </c>
    </row>
    <row r="1092" spans="1:2" x14ac:dyDescent="0.25">
      <c r="A1092" s="4" t="str">
        <f>"10006117"</f>
        <v>10006117</v>
      </c>
      <c r="B1092" s="2">
        <v>2</v>
      </c>
    </row>
    <row r="1093" spans="1:2" x14ac:dyDescent="0.25">
      <c r="A1093" s="4" t="str">
        <f>"10006117"</f>
        <v>10006117</v>
      </c>
      <c r="B1093" s="2">
        <v>3</v>
      </c>
    </row>
    <row r="1094" spans="1:2" x14ac:dyDescent="0.25">
      <c r="A1094" s="4" t="str">
        <f>"10006117"</f>
        <v>10006117</v>
      </c>
      <c r="B1094" s="2">
        <v>11</v>
      </c>
    </row>
    <row r="1095" spans="1:2" x14ac:dyDescent="0.25">
      <c r="A1095" s="4" t="str">
        <f t="shared" ref="A1095:A1108" si="59">"10006116"</f>
        <v>10006116</v>
      </c>
      <c r="B1095" s="2">
        <v>8</v>
      </c>
    </row>
    <row r="1096" spans="1:2" x14ac:dyDescent="0.25">
      <c r="A1096" s="4" t="str">
        <f t="shared" si="59"/>
        <v>10006116</v>
      </c>
      <c r="B1096" s="2">
        <v>3</v>
      </c>
    </row>
    <row r="1097" spans="1:2" x14ac:dyDescent="0.25">
      <c r="A1097" s="4" t="str">
        <f t="shared" si="59"/>
        <v>10006116</v>
      </c>
      <c r="B1097" s="2">
        <v>5</v>
      </c>
    </row>
    <row r="1098" spans="1:2" x14ac:dyDescent="0.25">
      <c r="A1098" s="4" t="str">
        <f t="shared" si="59"/>
        <v>10006116</v>
      </c>
      <c r="B1098" s="2">
        <v>2</v>
      </c>
    </row>
    <row r="1099" spans="1:2" x14ac:dyDescent="0.25">
      <c r="A1099" s="4" t="str">
        <f t="shared" si="59"/>
        <v>10006116</v>
      </c>
      <c r="B1099" s="2">
        <v>4</v>
      </c>
    </row>
    <row r="1100" spans="1:2" x14ac:dyDescent="0.25">
      <c r="A1100" s="4" t="str">
        <f t="shared" si="59"/>
        <v>10006116</v>
      </c>
      <c r="B1100" s="2">
        <v>4</v>
      </c>
    </row>
    <row r="1101" spans="1:2" x14ac:dyDescent="0.25">
      <c r="A1101" s="4" t="str">
        <f t="shared" si="59"/>
        <v>10006116</v>
      </c>
      <c r="B1101" s="2">
        <v>13</v>
      </c>
    </row>
    <row r="1102" spans="1:2" x14ac:dyDescent="0.25">
      <c r="A1102" s="4" t="str">
        <f t="shared" si="59"/>
        <v>10006116</v>
      </c>
      <c r="B1102" s="2">
        <v>27</v>
      </c>
    </row>
    <row r="1103" spans="1:2" x14ac:dyDescent="0.25">
      <c r="A1103" s="4" t="str">
        <f t="shared" si="59"/>
        <v>10006116</v>
      </c>
      <c r="B1103" s="2">
        <v>15</v>
      </c>
    </row>
    <row r="1104" spans="1:2" x14ac:dyDescent="0.25">
      <c r="A1104" s="4" t="str">
        <f t="shared" si="59"/>
        <v>10006116</v>
      </c>
      <c r="B1104" s="2">
        <v>9</v>
      </c>
    </row>
    <row r="1105" spans="1:2" x14ac:dyDescent="0.25">
      <c r="A1105" s="4" t="str">
        <f t="shared" si="59"/>
        <v>10006116</v>
      </c>
      <c r="B1105" s="2">
        <v>15</v>
      </c>
    </row>
    <row r="1106" spans="1:2" x14ac:dyDescent="0.25">
      <c r="A1106" s="4" t="str">
        <f t="shared" si="59"/>
        <v>10006116</v>
      </c>
      <c r="B1106" s="2">
        <v>16</v>
      </c>
    </row>
    <row r="1107" spans="1:2" x14ac:dyDescent="0.25">
      <c r="A1107" s="4" t="str">
        <f t="shared" si="59"/>
        <v>10006116</v>
      </c>
      <c r="B1107" s="2">
        <v>16</v>
      </c>
    </row>
    <row r="1108" spans="1:2" x14ac:dyDescent="0.25">
      <c r="A1108" s="4" t="str">
        <f t="shared" si="59"/>
        <v>10006116</v>
      </c>
      <c r="B1108" s="2">
        <v>8</v>
      </c>
    </row>
    <row r="1109" spans="1:2" x14ac:dyDescent="0.25">
      <c r="A1109" s="4" t="str">
        <f t="shared" ref="A1109:A1116" si="60">"10006115"</f>
        <v>10006115</v>
      </c>
      <c r="B1109" s="2">
        <v>4</v>
      </c>
    </row>
    <row r="1110" spans="1:2" x14ac:dyDescent="0.25">
      <c r="A1110" s="4" t="str">
        <f t="shared" si="60"/>
        <v>10006115</v>
      </c>
      <c r="B1110" s="2">
        <v>10</v>
      </c>
    </row>
    <row r="1111" spans="1:2" x14ac:dyDescent="0.25">
      <c r="A1111" s="4" t="str">
        <f t="shared" si="60"/>
        <v>10006115</v>
      </c>
      <c r="B1111" s="2">
        <v>12</v>
      </c>
    </row>
    <row r="1112" spans="1:2" x14ac:dyDescent="0.25">
      <c r="A1112" s="4" t="str">
        <f t="shared" si="60"/>
        <v>10006115</v>
      </c>
      <c r="B1112" s="2">
        <v>7</v>
      </c>
    </row>
    <row r="1113" spans="1:2" x14ac:dyDescent="0.25">
      <c r="A1113" s="4" t="str">
        <f t="shared" si="60"/>
        <v>10006115</v>
      </c>
      <c r="B1113" s="2">
        <v>3</v>
      </c>
    </row>
    <row r="1114" spans="1:2" x14ac:dyDescent="0.25">
      <c r="A1114" s="4" t="str">
        <f t="shared" si="60"/>
        <v>10006115</v>
      </c>
      <c r="B1114" s="2">
        <v>2</v>
      </c>
    </row>
    <row r="1115" spans="1:2" x14ac:dyDescent="0.25">
      <c r="A1115" s="4" t="str">
        <f t="shared" si="60"/>
        <v>10006115</v>
      </c>
      <c r="B1115" s="2">
        <v>7</v>
      </c>
    </row>
    <row r="1116" spans="1:2" x14ac:dyDescent="0.25">
      <c r="A1116" s="4" t="str">
        <f t="shared" si="60"/>
        <v>10006115</v>
      </c>
      <c r="B1116" s="2">
        <v>3</v>
      </c>
    </row>
    <row r="1117" spans="1:2" x14ac:dyDescent="0.25">
      <c r="A1117" s="4" t="str">
        <f>"10006114"</f>
        <v>10006114</v>
      </c>
      <c r="B1117" s="2">
        <v>7</v>
      </c>
    </row>
    <row r="1118" spans="1:2" x14ac:dyDescent="0.25">
      <c r="A1118" s="4" t="str">
        <f>"10006111"</f>
        <v>10006111</v>
      </c>
      <c r="B1118" s="2">
        <v>6</v>
      </c>
    </row>
    <row r="1119" spans="1:2" x14ac:dyDescent="0.25">
      <c r="A1119" s="4" t="str">
        <f>"10006111"</f>
        <v>10006111</v>
      </c>
      <c r="B1119" s="2">
        <v>6</v>
      </c>
    </row>
    <row r="1120" spans="1:2" x14ac:dyDescent="0.25">
      <c r="A1120" s="4" t="str">
        <f>"10006111"</f>
        <v>10006111</v>
      </c>
      <c r="B1120" s="2">
        <v>7</v>
      </c>
    </row>
    <row r="1121" spans="1:2" x14ac:dyDescent="0.25">
      <c r="A1121" s="4" t="str">
        <f>"10006109"</f>
        <v>10006109</v>
      </c>
      <c r="B1121" s="2">
        <v>7</v>
      </c>
    </row>
    <row r="1122" spans="1:2" x14ac:dyDescent="0.25">
      <c r="A1122" s="4" t="str">
        <f>"10006109"</f>
        <v>10006109</v>
      </c>
      <c r="B1122" s="2">
        <v>11</v>
      </c>
    </row>
    <row r="1123" spans="1:2" x14ac:dyDescent="0.25">
      <c r="A1123" s="4" t="str">
        <f>"10006109"</f>
        <v>10006109</v>
      </c>
      <c r="B1123" s="2">
        <v>2</v>
      </c>
    </row>
    <row r="1124" spans="1:2" x14ac:dyDescent="0.25">
      <c r="A1124" s="4" t="str">
        <f>"10006108"</f>
        <v>10006108</v>
      </c>
      <c r="B1124" s="2">
        <v>6</v>
      </c>
    </row>
    <row r="1125" spans="1:2" x14ac:dyDescent="0.25">
      <c r="A1125" s="4" t="str">
        <f>"10006108"</f>
        <v>10006108</v>
      </c>
      <c r="B1125" s="2">
        <v>5</v>
      </c>
    </row>
    <row r="1126" spans="1:2" x14ac:dyDescent="0.25">
      <c r="A1126" s="4" t="str">
        <f>"10006108"</f>
        <v>10006108</v>
      </c>
      <c r="B1126" s="2">
        <v>5</v>
      </c>
    </row>
    <row r="1127" spans="1:2" x14ac:dyDescent="0.25">
      <c r="A1127" s="4" t="str">
        <f>"10006108"</f>
        <v>10006108</v>
      </c>
      <c r="B1127" s="2">
        <v>5</v>
      </c>
    </row>
    <row r="1128" spans="1:2" x14ac:dyDescent="0.25">
      <c r="A1128" s="4" t="str">
        <f>"10006107"</f>
        <v>10006107</v>
      </c>
      <c r="B1128" s="2">
        <v>31</v>
      </c>
    </row>
    <row r="1129" spans="1:2" x14ac:dyDescent="0.25">
      <c r="A1129" s="4" t="str">
        <f>"10006105"</f>
        <v>10006105</v>
      </c>
      <c r="B1129" s="2">
        <v>8</v>
      </c>
    </row>
    <row r="1130" spans="1:2" x14ac:dyDescent="0.25">
      <c r="A1130" s="4" t="str">
        <f>"10006105"</f>
        <v>10006105</v>
      </c>
      <c r="B1130" s="2">
        <v>5</v>
      </c>
    </row>
    <row r="1131" spans="1:2" x14ac:dyDescent="0.25">
      <c r="A1131" s="4" t="str">
        <f>"10006104"</f>
        <v>10006104</v>
      </c>
      <c r="B1131" s="2">
        <v>9</v>
      </c>
    </row>
    <row r="1132" spans="1:2" x14ac:dyDescent="0.25">
      <c r="A1132" s="4" t="str">
        <f>"10006104"</f>
        <v>10006104</v>
      </c>
      <c r="B1132" s="2">
        <v>5</v>
      </c>
    </row>
    <row r="1133" spans="1:2" x14ac:dyDescent="0.25">
      <c r="A1133" s="4" t="str">
        <f t="shared" ref="A1133:A1139" si="61">"10006102"</f>
        <v>10006102</v>
      </c>
      <c r="B1133" s="2">
        <v>6</v>
      </c>
    </row>
    <row r="1134" spans="1:2" x14ac:dyDescent="0.25">
      <c r="A1134" s="4" t="str">
        <f t="shared" si="61"/>
        <v>10006102</v>
      </c>
      <c r="B1134" s="2">
        <v>9</v>
      </c>
    </row>
    <row r="1135" spans="1:2" x14ac:dyDescent="0.25">
      <c r="A1135" s="4" t="str">
        <f t="shared" si="61"/>
        <v>10006102</v>
      </c>
      <c r="B1135" s="2">
        <v>9</v>
      </c>
    </row>
    <row r="1136" spans="1:2" x14ac:dyDescent="0.25">
      <c r="A1136" s="4" t="str">
        <f t="shared" si="61"/>
        <v>10006102</v>
      </c>
      <c r="B1136" s="2">
        <v>14</v>
      </c>
    </row>
    <row r="1137" spans="1:2" x14ac:dyDescent="0.25">
      <c r="A1137" s="4" t="str">
        <f t="shared" si="61"/>
        <v>10006102</v>
      </c>
      <c r="B1137" s="2">
        <v>14</v>
      </c>
    </row>
    <row r="1138" spans="1:2" x14ac:dyDescent="0.25">
      <c r="A1138" s="4" t="str">
        <f t="shared" si="61"/>
        <v>10006102</v>
      </c>
      <c r="B1138" s="2">
        <v>14</v>
      </c>
    </row>
    <row r="1139" spans="1:2" x14ac:dyDescent="0.25">
      <c r="A1139" s="4" t="str">
        <f t="shared" si="61"/>
        <v>10006102</v>
      </c>
      <c r="B1139" s="2">
        <v>2</v>
      </c>
    </row>
    <row r="1140" spans="1:2" x14ac:dyDescent="0.25">
      <c r="A1140" s="4" t="str">
        <f>"10006101"</f>
        <v>10006101</v>
      </c>
      <c r="B1140" s="2">
        <v>1</v>
      </c>
    </row>
    <row r="1141" spans="1:2" x14ac:dyDescent="0.25">
      <c r="A1141" s="4" t="str">
        <f>"10006101"</f>
        <v>10006101</v>
      </c>
      <c r="B1141" s="2">
        <v>7</v>
      </c>
    </row>
    <row r="1142" spans="1:2" x14ac:dyDescent="0.25">
      <c r="A1142" s="4" t="str">
        <f>"10006100"</f>
        <v>10006100</v>
      </c>
      <c r="B1142" s="2">
        <v>2</v>
      </c>
    </row>
    <row r="1143" spans="1:2" x14ac:dyDescent="0.25">
      <c r="A1143" s="4" t="str">
        <f>"10006100"</f>
        <v>10006100</v>
      </c>
      <c r="B1143" s="2">
        <v>11</v>
      </c>
    </row>
    <row r="1144" spans="1:2" x14ac:dyDescent="0.25">
      <c r="A1144" s="4" t="str">
        <f>"10006100"</f>
        <v>10006100</v>
      </c>
      <c r="B1144" s="2">
        <v>8</v>
      </c>
    </row>
    <row r="1145" spans="1:2" x14ac:dyDescent="0.25">
      <c r="A1145" s="4" t="str">
        <f>"10006100"</f>
        <v>10006100</v>
      </c>
      <c r="B1145" s="2">
        <v>2</v>
      </c>
    </row>
    <row r="1146" spans="1:2" x14ac:dyDescent="0.25">
      <c r="A1146" s="4" t="str">
        <f>"10006099"</f>
        <v>10006099</v>
      </c>
      <c r="B1146" s="2">
        <v>9</v>
      </c>
    </row>
    <row r="1147" spans="1:2" x14ac:dyDescent="0.25">
      <c r="A1147" s="4" t="str">
        <f>"10006099"</f>
        <v>10006099</v>
      </c>
      <c r="B1147" s="2">
        <v>7</v>
      </c>
    </row>
    <row r="1148" spans="1:2" x14ac:dyDescent="0.25">
      <c r="A1148" s="4" t="str">
        <f>"10006099"</f>
        <v>10006099</v>
      </c>
      <c r="B1148" s="2">
        <v>5</v>
      </c>
    </row>
    <row r="1149" spans="1:2" x14ac:dyDescent="0.25">
      <c r="A1149" s="4" t="str">
        <f>"10006097"</f>
        <v>10006097</v>
      </c>
      <c r="B1149" s="2">
        <v>8</v>
      </c>
    </row>
    <row r="1150" spans="1:2" x14ac:dyDescent="0.25">
      <c r="A1150" s="4" t="str">
        <f>"10006094"</f>
        <v>10006094</v>
      </c>
      <c r="B1150" s="2">
        <v>7</v>
      </c>
    </row>
    <row r="1151" spans="1:2" x14ac:dyDescent="0.25">
      <c r="A1151" s="4" t="str">
        <f>"10006092"</f>
        <v>10006092</v>
      </c>
      <c r="B1151" s="2">
        <v>1</v>
      </c>
    </row>
    <row r="1152" spans="1:2" x14ac:dyDescent="0.25">
      <c r="A1152" s="4" t="str">
        <f>"10006090"</f>
        <v>10006090</v>
      </c>
      <c r="B1152" s="2">
        <v>22</v>
      </c>
    </row>
    <row r="1153" spans="1:2" x14ac:dyDescent="0.25">
      <c r="A1153" s="4" t="str">
        <f>"10006090"</f>
        <v>10006090</v>
      </c>
      <c r="B1153" s="2">
        <v>5</v>
      </c>
    </row>
    <row r="1154" spans="1:2" x14ac:dyDescent="0.25">
      <c r="A1154" s="4" t="str">
        <f>"10006089"</f>
        <v>10006089</v>
      </c>
      <c r="B1154" s="2">
        <v>11</v>
      </c>
    </row>
    <row r="1155" spans="1:2" x14ac:dyDescent="0.25">
      <c r="A1155" s="4" t="str">
        <f>"10006088"</f>
        <v>10006088</v>
      </c>
      <c r="B1155" s="2">
        <v>31</v>
      </c>
    </row>
    <row r="1156" spans="1:2" x14ac:dyDescent="0.25">
      <c r="A1156" s="4" t="str">
        <f>"10006088"</f>
        <v>10006088</v>
      </c>
      <c r="B1156" s="2">
        <v>70</v>
      </c>
    </row>
    <row r="1157" spans="1:2" x14ac:dyDescent="0.25">
      <c r="A1157" s="4" t="str">
        <f>"10006088"</f>
        <v>10006088</v>
      </c>
      <c r="B1157" s="2">
        <v>84</v>
      </c>
    </row>
    <row r="1158" spans="1:2" x14ac:dyDescent="0.25">
      <c r="A1158" s="4" t="str">
        <f>"10006088"</f>
        <v>10006088</v>
      </c>
      <c r="B1158" s="2">
        <v>89</v>
      </c>
    </row>
    <row r="1159" spans="1:2" x14ac:dyDescent="0.25">
      <c r="A1159" s="4" t="str">
        <f>"10006088"</f>
        <v>10006088</v>
      </c>
      <c r="B1159" s="2">
        <v>91</v>
      </c>
    </row>
    <row r="1160" spans="1:2" x14ac:dyDescent="0.25">
      <c r="A1160" s="4" t="str">
        <f t="shared" ref="A1160:A1169" si="62">"10006084"</f>
        <v>10006084</v>
      </c>
      <c r="B1160" s="2">
        <v>3</v>
      </c>
    </row>
    <row r="1161" spans="1:2" x14ac:dyDescent="0.25">
      <c r="A1161" s="4" t="str">
        <f t="shared" si="62"/>
        <v>10006084</v>
      </c>
      <c r="B1161" s="2">
        <v>8</v>
      </c>
    </row>
    <row r="1162" spans="1:2" x14ac:dyDescent="0.25">
      <c r="A1162" s="4" t="str">
        <f t="shared" si="62"/>
        <v>10006084</v>
      </c>
      <c r="B1162" s="2">
        <v>1</v>
      </c>
    </row>
    <row r="1163" spans="1:2" x14ac:dyDescent="0.25">
      <c r="A1163" s="4" t="str">
        <f t="shared" si="62"/>
        <v>10006084</v>
      </c>
      <c r="B1163" s="2">
        <v>18</v>
      </c>
    </row>
    <row r="1164" spans="1:2" x14ac:dyDescent="0.25">
      <c r="A1164" s="4" t="str">
        <f t="shared" si="62"/>
        <v>10006084</v>
      </c>
      <c r="B1164" s="2">
        <v>7</v>
      </c>
    </row>
    <row r="1165" spans="1:2" x14ac:dyDescent="0.25">
      <c r="A1165" s="4" t="str">
        <f t="shared" si="62"/>
        <v>10006084</v>
      </c>
      <c r="B1165" s="2">
        <v>3</v>
      </c>
    </row>
    <row r="1166" spans="1:2" x14ac:dyDescent="0.25">
      <c r="A1166" s="4" t="str">
        <f t="shared" si="62"/>
        <v>10006084</v>
      </c>
      <c r="B1166" s="2">
        <v>2</v>
      </c>
    </row>
    <row r="1167" spans="1:2" x14ac:dyDescent="0.25">
      <c r="A1167" s="4" t="str">
        <f t="shared" si="62"/>
        <v>10006084</v>
      </c>
      <c r="B1167" s="2">
        <v>13</v>
      </c>
    </row>
    <row r="1168" spans="1:2" x14ac:dyDescent="0.25">
      <c r="A1168" s="4" t="str">
        <f t="shared" si="62"/>
        <v>10006084</v>
      </c>
      <c r="B1168" s="2">
        <v>26</v>
      </c>
    </row>
    <row r="1169" spans="1:2" x14ac:dyDescent="0.25">
      <c r="A1169" s="4" t="str">
        <f t="shared" si="62"/>
        <v>10006084</v>
      </c>
      <c r="B1169" s="2">
        <v>4</v>
      </c>
    </row>
    <row r="1170" spans="1:2" x14ac:dyDescent="0.25">
      <c r="A1170" s="4" t="str">
        <f>"10006083"</f>
        <v>10006083</v>
      </c>
      <c r="B1170" s="2">
        <v>14</v>
      </c>
    </row>
    <row r="1171" spans="1:2" x14ac:dyDescent="0.25">
      <c r="A1171" s="4" t="str">
        <f>"10006083"</f>
        <v>10006083</v>
      </c>
      <c r="B1171" s="2">
        <v>10</v>
      </c>
    </row>
    <row r="1172" spans="1:2" x14ac:dyDescent="0.25">
      <c r="A1172" s="4" t="str">
        <f>"10006083"</f>
        <v>10006083</v>
      </c>
      <c r="B1172" s="2">
        <v>3</v>
      </c>
    </row>
    <row r="1173" spans="1:2" x14ac:dyDescent="0.25">
      <c r="A1173" s="4" t="str">
        <f>"10006083"</f>
        <v>10006083</v>
      </c>
      <c r="B1173" s="2">
        <v>26</v>
      </c>
    </row>
    <row r="1174" spans="1:2" x14ac:dyDescent="0.25">
      <c r="A1174" s="4" t="str">
        <f>"10006083"</f>
        <v>10006083</v>
      </c>
      <c r="B1174" s="2">
        <v>21</v>
      </c>
    </row>
    <row r="1175" spans="1:2" x14ac:dyDescent="0.25">
      <c r="A1175" s="4" t="str">
        <f>"10006079"</f>
        <v>10006079</v>
      </c>
      <c r="B1175" s="2">
        <v>14</v>
      </c>
    </row>
    <row r="1176" spans="1:2" x14ac:dyDescent="0.25">
      <c r="A1176" s="4" t="str">
        <f t="shared" ref="A1176:A1186" si="63">"10006077"</f>
        <v>10006077</v>
      </c>
      <c r="B1176" s="2">
        <v>10</v>
      </c>
    </row>
    <row r="1177" spans="1:2" x14ac:dyDescent="0.25">
      <c r="A1177" s="4" t="str">
        <f t="shared" si="63"/>
        <v>10006077</v>
      </c>
      <c r="B1177" s="2">
        <v>9</v>
      </c>
    </row>
    <row r="1178" spans="1:2" x14ac:dyDescent="0.25">
      <c r="A1178" s="4" t="str">
        <f t="shared" si="63"/>
        <v>10006077</v>
      </c>
      <c r="B1178" s="2">
        <v>14</v>
      </c>
    </row>
    <row r="1179" spans="1:2" x14ac:dyDescent="0.25">
      <c r="A1179" s="4" t="str">
        <f t="shared" si="63"/>
        <v>10006077</v>
      </c>
      <c r="B1179" s="2">
        <v>18</v>
      </c>
    </row>
    <row r="1180" spans="1:2" x14ac:dyDescent="0.25">
      <c r="A1180" s="4" t="str">
        <f t="shared" si="63"/>
        <v>10006077</v>
      </c>
      <c r="B1180" s="2">
        <v>38</v>
      </c>
    </row>
    <row r="1181" spans="1:2" x14ac:dyDescent="0.25">
      <c r="A1181" s="4" t="str">
        <f t="shared" si="63"/>
        <v>10006077</v>
      </c>
      <c r="B1181" s="2">
        <v>12</v>
      </c>
    </row>
    <row r="1182" spans="1:2" x14ac:dyDescent="0.25">
      <c r="A1182" s="4" t="str">
        <f t="shared" si="63"/>
        <v>10006077</v>
      </c>
      <c r="B1182" s="2">
        <v>31</v>
      </c>
    </row>
    <row r="1183" spans="1:2" x14ac:dyDescent="0.25">
      <c r="A1183" s="4" t="str">
        <f t="shared" si="63"/>
        <v>10006077</v>
      </c>
      <c r="B1183" s="2">
        <v>3</v>
      </c>
    </row>
    <row r="1184" spans="1:2" x14ac:dyDescent="0.25">
      <c r="A1184" s="4" t="str">
        <f t="shared" si="63"/>
        <v>10006077</v>
      </c>
      <c r="B1184" s="2">
        <v>13</v>
      </c>
    </row>
    <row r="1185" spans="1:2" x14ac:dyDescent="0.25">
      <c r="A1185" s="4" t="str">
        <f t="shared" si="63"/>
        <v>10006077</v>
      </c>
      <c r="B1185" s="2">
        <v>14</v>
      </c>
    </row>
    <row r="1186" spans="1:2" x14ac:dyDescent="0.25">
      <c r="A1186" s="4" t="str">
        <f t="shared" si="63"/>
        <v>10006077</v>
      </c>
      <c r="B1186" s="2">
        <v>11</v>
      </c>
    </row>
    <row r="1187" spans="1:2" x14ac:dyDescent="0.25">
      <c r="A1187" s="4" t="str">
        <f t="shared" ref="A1187:A1192" si="64">"10006076"</f>
        <v>10006076</v>
      </c>
      <c r="B1187" s="2">
        <v>6</v>
      </c>
    </row>
    <row r="1188" spans="1:2" x14ac:dyDescent="0.25">
      <c r="A1188" s="4" t="str">
        <f t="shared" si="64"/>
        <v>10006076</v>
      </c>
      <c r="B1188" s="2">
        <v>1</v>
      </c>
    </row>
    <row r="1189" spans="1:2" x14ac:dyDescent="0.25">
      <c r="A1189" s="4" t="str">
        <f t="shared" si="64"/>
        <v>10006076</v>
      </c>
      <c r="B1189" s="2">
        <v>44</v>
      </c>
    </row>
    <row r="1190" spans="1:2" x14ac:dyDescent="0.25">
      <c r="A1190" s="4" t="str">
        <f t="shared" si="64"/>
        <v>10006076</v>
      </c>
      <c r="B1190" s="2">
        <v>39</v>
      </c>
    </row>
    <row r="1191" spans="1:2" x14ac:dyDescent="0.25">
      <c r="A1191" s="4" t="str">
        <f t="shared" si="64"/>
        <v>10006076</v>
      </c>
      <c r="B1191" s="2">
        <v>2</v>
      </c>
    </row>
    <row r="1192" spans="1:2" x14ac:dyDescent="0.25">
      <c r="A1192" s="4" t="str">
        <f t="shared" si="64"/>
        <v>10006076</v>
      </c>
      <c r="B1192" s="2">
        <v>61</v>
      </c>
    </row>
    <row r="1193" spans="1:2" x14ac:dyDescent="0.25">
      <c r="A1193" s="4" t="str">
        <f>"10006074"</f>
        <v>10006074</v>
      </c>
      <c r="B1193" s="2">
        <v>10</v>
      </c>
    </row>
    <row r="1194" spans="1:2" x14ac:dyDescent="0.25">
      <c r="A1194" s="4" t="str">
        <f>"10006069"</f>
        <v>10006069</v>
      </c>
      <c r="B1194" s="2">
        <v>6</v>
      </c>
    </row>
    <row r="1195" spans="1:2" x14ac:dyDescent="0.25">
      <c r="A1195" s="4" t="str">
        <f>"10006069"</f>
        <v>10006069</v>
      </c>
      <c r="B1195" s="2">
        <v>4</v>
      </c>
    </row>
    <row r="1196" spans="1:2" x14ac:dyDescent="0.25">
      <c r="A1196" s="4" t="str">
        <f>"10006067"</f>
        <v>10006067</v>
      </c>
      <c r="B1196" s="2">
        <v>7</v>
      </c>
    </row>
    <row r="1197" spans="1:2" x14ac:dyDescent="0.25">
      <c r="A1197" s="4" t="str">
        <f t="shared" ref="A1197:A1203" si="65">"10006066"</f>
        <v>10006066</v>
      </c>
      <c r="B1197" s="2">
        <v>1</v>
      </c>
    </row>
    <row r="1198" spans="1:2" x14ac:dyDescent="0.25">
      <c r="A1198" s="4" t="str">
        <f t="shared" si="65"/>
        <v>10006066</v>
      </c>
      <c r="B1198" s="2">
        <v>3</v>
      </c>
    </row>
    <row r="1199" spans="1:2" x14ac:dyDescent="0.25">
      <c r="A1199" s="4" t="str">
        <f t="shared" si="65"/>
        <v>10006066</v>
      </c>
      <c r="B1199" s="2">
        <v>9</v>
      </c>
    </row>
    <row r="1200" spans="1:2" x14ac:dyDescent="0.25">
      <c r="A1200" s="4" t="str">
        <f t="shared" si="65"/>
        <v>10006066</v>
      </c>
      <c r="B1200" s="2">
        <v>7</v>
      </c>
    </row>
    <row r="1201" spans="1:2" x14ac:dyDescent="0.25">
      <c r="A1201" s="4" t="str">
        <f t="shared" si="65"/>
        <v>10006066</v>
      </c>
      <c r="B1201" s="2">
        <v>7</v>
      </c>
    </row>
    <row r="1202" spans="1:2" x14ac:dyDescent="0.25">
      <c r="A1202" s="4" t="str">
        <f t="shared" si="65"/>
        <v>10006066</v>
      </c>
      <c r="B1202" s="2">
        <v>21</v>
      </c>
    </row>
    <row r="1203" spans="1:2" x14ac:dyDescent="0.25">
      <c r="A1203" s="4" t="str">
        <f t="shared" si="65"/>
        <v>10006066</v>
      </c>
      <c r="B1203" s="2">
        <v>15</v>
      </c>
    </row>
    <row r="1204" spans="1:2" x14ac:dyDescent="0.25">
      <c r="A1204" s="4" t="str">
        <f>"10006063"</f>
        <v>10006063</v>
      </c>
      <c r="B1204" s="2">
        <v>3</v>
      </c>
    </row>
    <row r="1205" spans="1:2" x14ac:dyDescent="0.25">
      <c r="A1205" s="4" t="str">
        <f>"10006063"</f>
        <v>10006063</v>
      </c>
      <c r="B1205" s="2">
        <v>5</v>
      </c>
    </row>
    <row r="1206" spans="1:2" x14ac:dyDescent="0.25">
      <c r="A1206" s="4" t="str">
        <f>"10006063"</f>
        <v>10006063</v>
      </c>
      <c r="B1206" s="2">
        <v>13</v>
      </c>
    </row>
    <row r="1207" spans="1:2" x14ac:dyDescent="0.25">
      <c r="A1207" s="4" t="str">
        <f>"10006063"</f>
        <v>10006063</v>
      </c>
      <c r="B1207" s="2">
        <v>5</v>
      </c>
    </row>
    <row r="1208" spans="1:2" x14ac:dyDescent="0.25">
      <c r="A1208" s="4" t="str">
        <f>"10006060"</f>
        <v>10006060</v>
      </c>
      <c r="B1208" s="2">
        <v>15</v>
      </c>
    </row>
    <row r="1209" spans="1:2" x14ac:dyDescent="0.25">
      <c r="A1209" s="4" t="str">
        <f>"10006060"</f>
        <v>10006060</v>
      </c>
      <c r="B1209" s="2">
        <v>2</v>
      </c>
    </row>
    <row r="1210" spans="1:2" x14ac:dyDescent="0.25">
      <c r="A1210" s="4" t="str">
        <f>"10006060"</f>
        <v>10006060</v>
      </c>
      <c r="B1210" s="2">
        <v>2</v>
      </c>
    </row>
    <row r="1211" spans="1:2" x14ac:dyDescent="0.25">
      <c r="A1211" s="4" t="str">
        <f>"10006058"</f>
        <v>10006058</v>
      </c>
      <c r="B1211" s="2">
        <v>9</v>
      </c>
    </row>
    <row r="1212" spans="1:2" x14ac:dyDescent="0.25">
      <c r="A1212" s="4" t="str">
        <f>"10006058"</f>
        <v>10006058</v>
      </c>
      <c r="B1212" s="2">
        <v>9</v>
      </c>
    </row>
    <row r="1213" spans="1:2" x14ac:dyDescent="0.25">
      <c r="A1213" s="4" t="str">
        <f>"10006058"</f>
        <v>10006058</v>
      </c>
      <c r="B1213" s="2">
        <v>15</v>
      </c>
    </row>
    <row r="1214" spans="1:2" x14ac:dyDescent="0.25">
      <c r="A1214" s="4" t="str">
        <f>"10006058"</f>
        <v>10006058</v>
      </c>
      <c r="B1214" s="2">
        <v>11</v>
      </c>
    </row>
    <row r="1215" spans="1:2" x14ac:dyDescent="0.25">
      <c r="A1215" s="4" t="str">
        <f>"10006056"</f>
        <v>10006056</v>
      </c>
      <c r="B1215" s="2">
        <v>39</v>
      </c>
    </row>
    <row r="1216" spans="1:2" x14ac:dyDescent="0.25">
      <c r="A1216" s="4" t="str">
        <f>"10006055"</f>
        <v>10006055</v>
      </c>
      <c r="B1216" s="2">
        <v>4</v>
      </c>
    </row>
    <row r="1217" spans="1:2" x14ac:dyDescent="0.25">
      <c r="A1217" s="4" t="str">
        <f t="shared" ref="A1217:A1222" si="66">"10006054"</f>
        <v>10006054</v>
      </c>
      <c r="B1217" s="2">
        <v>1</v>
      </c>
    </row>
    <row r="1218" spans="1:2" x14ac:dyDescent="0.25">
      <c r="A1218" s="4" t="str">
        <f t="shared" si="66"/>
        <v>10006054</v>
      </c>
      <c r="B1218" s="2">
        <v>2</v>
      </c>
    </row>
    <row r="1219" spans="1:2" x14ac:dyDescent="0.25">
      <c r="A1219" s="4" t="str">
        <f t="shared" si="66"/>
        <v>10006054</v>
      </c>
      <c r="B1219" s="2">
        <v>4</v>
      </c>
    </row>
    <row r="1220" spans="1:2" x14ac:dyDescent="0.25">
      <c r="A1220" s="4" t="str">
        <f t="shared" si="66"/>
        <v>10006054</v>
      </c>
      <c r="B1220" s="2">
        <v>3</v>
      </c>
    </row>
    <row r="1221" spans="1:2" x14ac:dyDescent="0.25">
      <c r="A1221" s="4" t="str">
        <f t="shared" si="66"/>
        <v>10006054</v>
      </c>
      <c r="B1221" s="2">
        <v>9</v>
      </c>
    </row>
    <row r="1222" spans="1:2" x14ac:dyDescent="0.25">
      <c r="A1222" s="4" t="str">
        <f t="shared" si="66"/>
        <v>10006054</v>
      </c>
      <c r="B1222" s="2">
        <v>1</v>
      </c>
    </row>
    <row r="1223" spans="1:2" x14ac:dyDescent="0.25">
      <c r="A1223" s="4" t="str">
        <f>"10006053"</f>
        <v>10006053</v>
      </c>
      <c r="B1223" s="2">
        <v>18</v>
      </c>
    </row>
    <row r="1224" spans="1:2" x14ac:dyDescent="0.25">
      <c r="A1224" s="4" t="str">
        <f t="shared" ref="A1224:A1232" si="67">"10006051"</f>
        <v>10006051</v>
      </c>
      <c r="B1224" s="2">
        <v>14</v>
      </c>
    </row>
    <row r="1225" spans="1:2" x14ac:dyDescent="0.25">
      <c r="A1225" s="4" t="str">
        <f t="shared" si="67"/>
        <v>10006051</v>
      </c>
      <c r="B1225" s="2">
        <v>7</v>
      </c>
    </row>
    <row r="1226" spans="1:2" x14ac:dyDescent="0.25">
      <c r="A1226" s="4" t="str">
        <f t="shared" si="67"/>
        <v>10006051</v>
      </c>
      <c r="B1226" s="2">
        <v>5</v>
      </c>
    </row>
    <row r="1227" spans="1:2" x14ac:dyDescent="0.25">
      <c r="A1227" s="4" t="str">
        <f t="shared" si="67"/>
        <v>10006051</v>
      </c>
      <c r="B1227" s="2">
        <v>12</v>
      </c>
    </row>
    <row r="1228" spans="1:2" x14ac:dyDescent="0.25">
      <c r="A1228" s="4" t="str">
        <f t="shared" si="67"/>
        <v>10006051</v>
      </c>
      <c r="B1228" s="2">
        <v>21</v>
      </c>
    </row>
    <row r="1229" spans="1:2" x14ac:dyDescent="0.25">
      <c r="A1229" s="4" t="str">
        <f t="shared" si="67"/>
        <v>10006051</v>
      </c>
      <c r="B1229" s="2">
        <v>21</v>
      </c>
    </row>
    <row r="1230" spans="1:2" x14ac:dyDescent="0.25">
      <c r="A1230" s="4" t="str">
        <f t="shared" si="67"/>
        <v>10006051</v>
      </c>
      <c r="B1230" s="2">
        <v>27</v>
      </c>
    </row>
    <row r="1231" spans="1:2" x14ac:dyDescent="0.25">
      <c r="A1231" s="4" t="str">
        <f t="shared" si="67"/>
        <v>10006051</v>
      </c>
      <c r="B1231" s="2">
        <v>30</v>
      </c>
    </row>
    <row r="1232" spans="1:2" x14ac:dyDescent="0.25">
      <c r="A1232" s="4" t="str">
        <f t="shared" si="67"/>
        <v>10006051</v>
      </c>
      <c r="B1232" s="2">
        <v>61</v>
      </c>
    </row>
    <row r="1233" spans="1:2" x14ac:dyDescent="0.25">
      <c r="A1233" s="4" t="str">
        <f t="shared" ref="A1233:A1239" si="68">"10006046"</f>
        <v>10006046</v>
      </c>
      <c r="B1233" s="2">
        <v>6</v>
      </c>
    </row>
    <row r="1234" spans="1:2" x14ac:dyDescent="0.25">
      <c r="A1234" s="4" t="str">
        <f t="shared" si="68"/>
        <v>10006046</v>
      </c>
      <c r="B1234" s="2">
        <v>8</v>
      </c>
    </row>
    <row r="1235" spans="1:2" x14ac:dyDescent="0.25">
      <c r="A1235" s="4" t="str">
        <f t="shared" si="68"/>
        <v>10006046</v>
      </c>
      <c r="B1235" s="2">
        <v>2</v>
      </c>
    </row>
    <row r="1236" spans="1:2" x14ac:dyDescent="0.25">
      <c r="A1236" s="4" t="str">
        <f t="shared" si="68"/>
        <v>10006046</v>
      </c>
      <c r="B1236" s="2">
        <v>4</v>
      </c>
    </row>
    <row r="1237" spans="1:2" x14ac:dyDescent="0.25">
      <c r="A1237" s="4" t="str">
        <f t="shared" si="68"/>
        <v>10006046</v>
      </c>
      <c r="B1237" s="2">
        <v>7</v>
      </c>
    </row>
    <row r="1238" spans="1:2" x14ac:dyDescent="0.25">
      <c r="A1238" s="4" t="str">
        <f t="shared" si="68"/>
        <v>10006046</v>
      </c>
      <c r="B1238" s="2">
        <v>8</v>
      </c>
    </row>
    <row r="1239" spans="1:2" x14ac:dyDescent="0.25">
      <c r="A1239" s="4" t="str">
        <f t="shared" si="68"/>
        <v>10006046</v>
      </c>
      <c r="B1239" s="2">
        <v>16</v>
      </c>
    </row>
    <row r="1240" spans="1:2" x14ac:dyDescent="0.25">
      <c r="A1240" s="4" t="str">
        <f t="shared" ref="A1240:A1246" si="69">"10006044"</f>
        <v>10006044</v>
      </c>
      <c r="B1240" s="2">
        <v>32</v>
      </c>
    </row>
    <row r="1241" spans="1:2" x14ac:dyDescent="0.25">
      <c r="A1241" s="4" t="str">
        <f t="shared" si="69"/>
        <v>10006044</v>
      </c>
      <c r="B1241" s="2">
        <v>32</v>
      </c>
    </row>
    <row r="1242" spans="1:2" x14ac:dyDescent="0.25">
      <c r="A1242" s="4" t="str">
        <f t="shared" si="69"/>
        <v>10006044</v>
      </c>
      <c r="B1242" s="2">
        <v>26</v>
      </c>
    </row>
    <row r="1243" spans="1:2" x14ac:dyDescent="0.25">
      <c r="A1243" s="4" t="str">
        <f t="shared" si="69"/>
        <v>10006044</v>
      </c>
      <c r="B1243" s="2">
        <v>4</v>
      </c>
    </row>
    <row r="1244" spans="1:2" x14ac:dyDescent="0.25">
      <c r="A1244" s="4" t="str">
        <f t="shared" si="69"/>
        <v>10006044</v>
      </c>
      <c r="B1244" s="2">
        <v>28</v>
      </c>
    </row>
    <row r="1245" spans="1:2" x14ac:dyDescent="0.25">
      <c r="A1245" s="4" t="str">
        <f t="shared" si="69"/>
        <v>10006044</v>
      </c>
      <c r="B1245" s="2">
        <v>63</v>
      </c>
    </row>
    <row r="1246" spans="1:2" x14ac:dyDescent="0.25">
      <c r="A1246" s="4" t="str">
        <f t="shared" si="69"/>
        <v>10006044</v>
      </c>
      <c r="B1246" s="2">
        <v>12</v>
      </c>
    </row>
    <row r="1247" spans="1:2" x14ac:dyDescent="0.25">
      <c r="A1247" s="4" t="str">
        <f>"10006043"</f>
        <v>10006043</v>
      </c>
      <c r="B1247" s="2">
        <v>2</v>
      </c>
    </row>
    <row r="1248" spans="1:2" x14ac:dyDescent="0.25">
      <c r="A1248" s="4" t="str">
        <f>"10006043"</f>
        <v>10006043</v>
      </c>
      <c r="B1248" s="2">
        <v>7</v>
      </c>
    </row>
    <row r="1249" spans="1:2" x14ac:dyDescent="0.25">
      <c r="A1249" s="4" t="str">
        <f>"10006043"</f>
        <v>10006043</v>
      </c>
      <c r="B1249" s="2">
        <v>3</v>
      </c>
    </row>
    <row r="1250" spans="1:2" x14ac:dyDescent="0.25">
      <c r="A1250" s="4" t="str">
        <f>"10006043"</f>
        <v>10006043</v>
      </c>
      <c r="B1250" s="2">
        <v>22</v>
      </c>
    </row>
    <row r="1251" spans="1:2" x14ac:dyDescent="0.25">
      <c r="A1251" s="4" t="str">
        <f>"10006043"</f>
        <v>10006043</v>
      </c>
      <c r="B1251" s="2">
        <v>3</v>
      </c>
    </row>
    <row r="1252" spans="1:2" x14ac:dyDescent="0.25">
      <c r="A1252" s="4" t="str">
        <f>"10006039"</f>
        <v>10006039</v>
      </c>
      <c r="B1252" s="2">
        <v>5</v>
      </c>
    </row>
    <row r="1253" spans="1:2" x14ac:dyDescent="0.25">
      <c r="A1253" s="4" t="str">
        <f>"10006039"</f>
        <v>10006039</v>
      </c>
      <c r="B1253" s="2">
        <v>10</v>
      </c>
    </row>
    <row r="1254" spans="1:2" x14ac:dyDescent="0.25">
      <c r="A1254" s="4" t="str">
        <f>"10006039"</f>
        <v>10006039</v>
      </c>
      <c r="B1254" s="2">
        <v>17</v>
      </c>
    </row>
    <row r="1255" spans="1:2" x14ac:dyDescent="0.25">
      <c r="A1255" s="4" t="str">
        <f>"10006038"</f>
        <v>10006038</v>
      </c>
      <c r="B1255" s="2">
        <v>7</v>
      </c>
    </row>
    <row r="1256" spans="1:2" x14ac:dyDescent="0.25">
      <c r="A1256" s="4" t="str">
        <f>"10006037"</f>
        <v>10006037</v>
      </c>
      <c r="B1256" s="2">
        <v>16</v>
      </c>
    </row>
    <row r="1257" spans="1:2" x14ac:dyDescent="0.25">
      <c r="A1257" s="4" t="str">
        <f>"10006034"</f>
        <v>10006034</v>
      </c>
      <c r="B1257" s="2">
        <v>8</v>
      </c>
    </row>
    <row r="1258" spans="1:2" x14ac:dyDescent="0.25">
      <c r="A1258" s="4" t="str">
        <f t="shared" ref="A1258:A1271" si="70">"10006030"</f>
        <v>10006030</v>
      </c>
      <c r="B1258" s="2">
        <v>8</v>
      </c>
    </row>
    <row r="1259" spans="1:2" x14ac:dyDescent="0.25">
      <c r="A1259" s="4" t="str">
        <f t="shared" si="70"/>
        <v>10006030</v>
      </c>
      <c r="B1259" s="2">
        <v>3</v>
      </c>
    </row>
    <row r="1260" spans="1:2" x14ac:dyDescent="0.25">
      <c r="A1260" s="4" t="str">
        <f t="shared" si="70"/>
        <v>10006030</v>
      </c>
      <c r="B1260" s="2">
        <v>23</v>
      </c>
    </row>
    <row r="1261" spans="1:2" x14ac:dyDescent="0.25">
      <c r="A1261" s="4" t="str">
        <f t="shared" si="70"/>
        <v>10006030</v>
      </c>
      <c r="B1261" s="2">
        <v>16</v>
      </c>
    </row>
    <row r="1262" spans="1:2" x14ac:dyDescent="0.25">
      <c r="A1262" s="4" t="str">
        <f t="shared" si="70"/>
        <v>10006030</v>
      </c>
      <c r="B1262" s="2">
        <v>15</v>
      </c>
    </row>
    <row r="1263" spans="1:2" x14ac:dyDescent="0.25">
      <c r="A1263" s="4" t="str">
        <f t="shared" si="70"/>
        <v>10006030</v>
      </c>
      <c r="B1263" s="2">
        <v>14</v>
      </c>
    </row>
    <row r="1264" spans="1:2" x14ac:dyDescent="0.25">
      <c r="A1264" s="4" t="str">
        <f t="shared" si="70"/>
        <v>10006030</v>
      </c>
      <c r="B1264" s="2">
        <v>8</v>
      </c>
    </row>
    <row r="1265" spans="1:2" x14ac:dyDescent="0.25">
      <c r="A1265" s="4" t="str">
        <f t="shared" si="70"/>
        <v>10006030</v>
      </c>
      <c r="B1265" s="2">
        <v>7</v>
      </c>
    </row>
    <row r="1266" spans="1:2" x14ac:dyDescent="0.25">
      <c r="A1266" s="4" t="str">
        <f t="shared" si="70"/>
        <v>10006030</v>
      </c>
      <c r="B1266" s="2">
        <v>19</v>
      </c>
    </row>
    <row r="1267" spans="1:2" x14ac:dyDescent="0.25">
      <c r="A1267" s="4" t="str">
        <f t="shared" si="70"/>
        <v>10006030</v>
      </c>
      <c r="B1267" s="2">
        <v>29</v>
      </c>
    </row>
    <row r="1268" spans="1:2" x14ac:dyDescent="0.25">
      <c r="A1268" s="4" t="str">
        <f t="shared" si="70"/>
        <v>10006030</v>
      </c>
      <c r="B1268" s="2">
        <v>18</v>
      </c>
    </row>
    <row r="1269" spans="1:2" x14ac:dyDescent="0.25">
      <c r="A1269" s="4" t="str">
        <f t="shared" si="70"/>
        <v>10006030</v>
      </c>
      <c r="B1269" s="2">
        <v>14</v>
      </c>
    </row>
    <row r="1270" spans="1:2" x14ac:dyDescent="0.25">
      <c r="A1270" s="4" t="str">
        <f t="shared" si="70"/>
        <v>10006030</v>
      </c>
      <c r="B1270" s="2">
        <v>1</v>
      </c>
    </row>
    <row r="1271" spans="1:2" x14ac:dyDescent="0.25">
      <c r="A1271" s="4" t="str">
        <f t="shared" si="70"/>
        <v>10006030</v>
      </c>
      <c r="B1271" s="2">
        <v>16</v>
      </c>
    </row>
    <row r="1272" spans="1:2" x14ac:dyDescent="0.25">
      <c r="A1272" s="4" t="str">
        <f t="shared" ref="A1272:A1279" si="71">"10006025"</f>
        <v>10006025</v>
      </c>
      <c r="B1272" s="2">
        <v>8</v>
      </c>
    </row>
    <row r="1273" spans="1:2" x14ac:dyDescent="0.25">
      <c r="A1273" s="4" t="str">
        <f t="shared" si="71"/>
        <v>10006025</v>
      </c>
      <c r="B1273" s="2">
        <v>16</v>
      </c>
    </row>
    <row r="1274" spans="1:2" x14ac:dyDescent="0.25">
      <c r="A1274" s="4" t="str">
        <f t="shared" si="71"/>
        <v>10006025</v>
      </c>
      <c r="B1274" s="2">
        <v>6</v>
      </c>
    </row>
    <row r="1275" spans="1:2" x14ac:dyDescent="0.25">
      <c r="A1275" s="4" t="str">
        <f t="shared" si="71"/>
        <v>10006025</v>
      </c>
      <c r="B1275" s="2">
        <v>42</v>
      </c>
    </row>
    <row r="1276" spans="1:2" x14ac:dyDescent="0.25">
      <c r="A1276" s="4" t="str">
        <f t="shared" si="71"/>
        <v>10006025</v>
      </c>
      <c r="B1276" s="2">
        <v>1</v>
      </c>
    </row>
    <row r="1277" spans="1:2" x14ac:dyDescent="0.25">
      <c r="A1277" s="4" t="str">
        <f t="shared" si="71"/>
        <v>10006025</v>
      </c>
      <c r="B1277" s="2">
        <v>32</v>
      </c>
    </row>
    <row r="1278" spans="1:2" x14ac:dyDescent="0.25">
      <c r="A1278" s="4" t="str">
        <f t="shared" si="71"/>
        <v>10006025</v>
      </c>
      <c r="B1278" s="2">
        <v>9</v>
      </c>
    </row>
    <row r="1279" spans="1:2" x14ac:dyDescent="0.25">
      <c r="A1279" s="4" t="str">
        <f t="shared" si="71"/>
        <v>10006025</v>
      </c>
      <c r="B1279" s="2">
        <v>6</v>
      </c>
    </row>
    <row r="1280" spans="1:2" x14ac:dyDescent="0.25">
      <c r="A1280" s="4" t="str">
        <f>"10006024"</f>
        <v>10006024</v>
      </c>
      <c r="B1280" s="2">
        <v>5</v>
      </c>
    </row>
    <row r="1281" spans="1:2" x14ac:dyDescent="0.25">
      <c r="A1281" s="4" t="str">
        <f t="shared" ref="A1281:A1287" si="72">"10006023"</f>
        <v>10006023</v>
      </c>
      <c r="B1281" s="2">
        <v>2</v>
      </c>
    </row>
    <row r="1282" spans="1:2" x14ac:dyDescent="0.25">
      <c r="A1282" s="4" t="str">
        <f t="shared" si="72"/>
        <v>10006023</v>
      </c>
      <c r="B1282" s="2">
        <v>31</v>
      </c>
    </row>
    <row r="1283" spans="1:2" x14ac:dyDescent="0.25">
      <c r="A1283" s="4" t="str">
        <f t="shared" si="72"/>
        <v>10006023</v>
      </c>
      <c r="B1283" s="2">
        <v>29</v>
      </c>
    </row>
    <row r="1284" spans="1:2" x14ac:dyDescent="0.25">
      <c r="A1284" s="4" t="str">
        <f t="shared" si="72"/>
        <v>10006023</v>
      </c>
      <c r="B1284" s="2">
        <v>22</v>
      </c>
    </row>
    <row r="1285" spans="1:2" x14ac:dyDescent="0.25">
      <c r="A1285" s="4" t="str">
        <f t="shared" si="72"/>
        <v>10006023</v>
      </c>
      <c r="B1285" s="2">
        <v>6</v>
      </c>
    </row>
    <row r="1286" spans="1:2" x14ac:dyDescent="0.25">
      <c r="A1286" s="4" t="str">
        <f t="shared" si="72"/>
        <v>10006023</v>
      </c>
      <c r="B1286" s="2">
        <v>18</v>
      </c>
    </row>
    <row r="1287" spans="1:2" x14ac:dyDescent="0.25">
      <c r="A1287" s="4" t="str">
        <f t="shared" si="72"/>
        <v>10006023</v>
      </c>
      <c r="B1287" s="2">
        <v>21</v>
      </c>
    </row>
    <row r="1288" spans="1:2" x14ac:dyDescent="0.25">
      <c r="A1288" s="4" t="str">
        <f>"10006022"</f>
        <v>10006022</v>
      </c>
      <c r="B1288" s="2">
        <v>8</v>
      </c>
    </row>
    <row r="1289" spans="1:2" x14ac:dyDescent="0.25">
      <c r="A1289" s="4" t="str">
        <f>"10006021"</f>
        <v>10006021</v>
      </c>
      <c r="B1289" s="2">
        <v>29</v>
      </c>
    </row>
    <row r="1290" spans="1:2" x14ac:dyDescent="0.25">
      <c r="A1290" s="4" t="str">
        <f>"10006021"</f>
        <v>10006021</v>
      </c>
      <c r="B1290" s="2">
        <v>33</v>
      </c>
    </row>
    <row r="1291" spans="1:2" x14ac:dyDescent="0.25">
      <c r="A1291" s="4" t="str">
        <f>"10006018"</f>
        <v>10006018</v>
      </c>
      <c r="B1291" s="2">
        <v>5</v>
      </c>
    </row>
    <row r="1292" spans="1:2" x14ac:dyDescent="0.25">
      <c r="A1292" s="4" t="str">
        <f>"10006018"</f>
        <v>10006018</v>
      </c>
      <c r="B1292" s="2">
        <v>4</v>
      </c>
    </row>
    <row r="1293" spans="1:2" x14ac:dyDescent="0.25">
      <c r="A1293" s="4" t="str">
        <f t="shared" ref="A1293:A1299" si="73">"10006017"</f>
        <v>10006017</v>
      </c>
      <c r="B1293" s="2">
        <v>5</v>
      </c>
    </row>
    <row r="1294" spans="1:2" x14ac:dyDescent="0.25">
      <c r="A1294" s="4" t="str">
        <f t="shared" si="73"/>
        <v>10006017</v>
      </c>
      <c r="B1294" s="2">
        <v>8</v>
      </c>
    </row>
    <row r="1295" spans="1:2" x14ac:dyDescent="0.25">
      <c r="A1295" s="4" t="str">
        <f t="shared" si="73"/>
        <v>10006017</v>
      </c>
      <c r="B1295" s="2">
        <v>15</v>
      </c>
    </row>
    <row r="1296" spans="1:2" x14ac:dyDescent="0.25">
      <c r="A1296" s="4" t="str">
        <f t="shared" si="73"/>
        <v>10006017</v>
      </c>
      <c r="B1296" s="2">
        <v>8</v>
      </c>
    </row>
    <row r="1297" spans="1:2" x14ac:dyDescent="0.25">
      <c r="A1297" s="4" t="str">
        <f t="shared" si="73"/>
        <v>10006017</v>
      </c>
      <c r="B1297" s="2">
        <v>21</v>
      </c>
    </row>
    <row r="1298" spans="1:2" x14ac:dyDescent="0.25">
      <c r="A1298" s="4" t="str">
        <f t="shared" si="73"/>
        <v>10006017</v>
      </c>
      <c r="B1298" s="2">
        <v>21</v>
      </c>
    </row>
    <row r="1299" spans="1:2" x14ac:dyDescent="0.25">
      <c r="A1299" s="4" t="str">
        <f t="shared" si="73"/>
        <v>10006017</v>
      </c>
      <c r="B1299" s="2">
        <v>25</v>
      </c>
    </row>
    <row r="1300" spans="1:2" x14ac:dyDescent="0.25">
      <c r="A1300" s="4" t="str">
        <f>"10006016"</f>
        <v>10006016</v>
      </c>
      <c r="B1300" s="2">
        <v>3</v>
      </c>
    </row>
    <row r="1301" spans="1:2" x14ac:dyDescent="0.25">
      <c r="A1301" s="4" t="str">
        <f>"10006016"</f>
        <v>10006016</v>
      </c>
      <c r="B1301" s="2">
        <v>2</v>
      </c>
    </row>
    <row r="1302" spans="1:2" x14ac:dyDescent="0.25">
      <c r="A1302" s="4" t="str">
        <f>"10006016"</f>
        <v>10006016</v>
      </c>
      <c r="B1302" s="2">
        <v>2</v>
      </c>
    </row>
    <row r="1303" spans="1:2" x14ac:dyDescent="0.25">
      <c r="A1303" s="4" t="str">
        <f>"10006015"</f>
        <v>10006015</v>
      </c>
      <c r="B1303" s="2">
        <v>1</v>
      </c>
    </row>
    <row r="1304" spans="1:2" x14ac:dyDescent="0.25">
      <c r="A1304" s="4" t="str">
        <f>"10006015"</f>
        <v>10006015</v>
      </c>
      <c r="B1304" s="2">
        <v>4</v>
      </c>
    </row>
    <row r="1305" spans="1:2" x14ac:dyDescent="0.25">
      <c r="A1305" s="4" t="str">
        <f>"10006015"</f>
        <v>10006015</v>
      </c>
      <c r="B1305" s="2">
        <v>2</v>
      </c>
    </row>
    <row r="1306" spans="1:2" x14ac:dyDescent="0.25">
      <c r="A1306" s="4" t="str">
        <f>"10006015"</f>
        <v>10006015</v>
      </c>
      <c r="B1306" s="2">
        <v>1</v>
      </c>
    </row>
    <row r="1307" spans="1:2" x14ac:dyDescent="0.25">
      <c r="A1307" s="4" t="str">
        <f>"10006015"</f>
        <v>10006015</v>
      </c>
      <c r="B1307" s="2">
        <v>1</v>
      </c>
    </row>
    <row r="1308" spans="1:2" x14ac:dyDescent="0.25">
      <c r="A1308" s="4" t="str">
        <f>"10006012"</f>
        <v>10006012</v>
      </c>
      <c r="B1308" s="2">
        <v>59</v>
      </c>
    </row>
    <row r="1309" spans="1:2" x14ac:dyDescent="0.25">
      <c r="A1309" s="4" t="str">
        <f>"10006012"</f>
        <v>10006012</v>
      </c>
      <c r="B1309" s="2">
        <v>61</v>
      </c>
    </row>
    <row r="1310" spans="1:2" x14ac:dyDescent="0.25">
      <c r="A1310" s="4" t="str">
        <f>"10006012"</f>
        <v>10006012</v>
      </c>
      <c r="B1310" s="2">
        <v>122</v>
      </c>
    </row>
    <row r="1311" spans="1:2" x14ac:dyDescent="0.25">
      <c r="A1311" s="4" t="str">
        <f t="shared" ref="A1311:A1320" si="74">"10006011"</f>
        <v>10006011</v>
      </c>
      <c r="B1311" s="2">
        <v>9</v>
      </c>
    </row>
    <row r="1312" spans="1:2" x14ac:dyDescent="0.25">
      <c r="A1312" s="4" t="str">
        <f t="shared" si="74"/>
        <v>10006011</v>
      </c>
      <c r="B1312" s="2">
        <v>11</v>
      </c>
    </row>
    <row r="1313" spans="1:2" x14ac:dyDescent="0.25">
      <c r="A1313" s="4" t="str">
        <f t="shared" si="74"/>
        <v>10006011</v>
      </c>
      <c r="B1313" s="2">
        <v>6</v>
      </c>
    </row>
    <row r="1314" spans="1:2" x14ac:dyDescent="0.25">
      <c r="A1314" s="4" t="str">
        <f t="shared" si="74"/>
        <v>10006011</v>
      </c>
      <c r="B1314" s="2">
        <v>7</v>
      </c>
    </row>
    <row r="1315" spans="1:2" x14ac:dyDescent="0.25">
      <c r="A1315" s="4" t="str">
        <f t="shared" si="74"/>
        <v>10006011</v>
      </c>
      <c r="B1315" s="2">
        <v>9</v>
      </c>
    </row>
    <row r="1316" spans="1:2" x14ac:dyDescent="0.25">
      <c r="A1316" s="4" t="str">
        <f t="shared" si="74"/>
        <v>10006011</v>
      </c>
      <c r="B1316" s="2">
        <v>4</v>
      </c>
    </row>
    <row r="1317" spans="1:2" x14ac:dyDescent="0.25">
      <c r="A1317" s="4" t="str">
        <f t="shared" si="74"/>
        <v>10006011</v>
      </c>
      <c r="B1317" s="2">
        <v>2</v>
      </c>
    </row>
    <row r="1318" spans="1:2" x14ac:dyDescent="0.25">
      <c r="A1318" s="4" t="str">
        <f t="shared" si="74"/>
        <v>10006011</v>
      </c>
      <c r="B1318" s="2">
        <v>1</v>
      </c>
    </row>
    <row r="1319" spans="1:2" x14ac:dyDescent="0.25">
      <c r="A1319" s="4" t="str">
        <f t="shared" si="74"/>
        <v>10006011</v>
      </c>
      <c r="B1319" s="2">
        <v>3</v>
      </c>
    </row>
    <row r="1320" spans="1:2" x14ac:dyDescent="0.25">
      <c r="A1320" s="4" t="str">
        <f t="shared" si="74"/>
        <v>10006011</v>
      </c>
      <c r="B1320" s="2">
        <v>2</v>
      </c>
    </row>
    <row r="1321" spans="1:2" x14ac:dyDescent="0.25">
      <c r="A1321" s="4" t="str">
        <f t="shared" ref="A1321:A1326" si="75">"10006009"</f>
        <v>10006009</v>
      </c>
      <c r="B1321" s="2">
        <v>2</v>
      </c>
    </row>
    <row r="1322" spans="1:2" x14ac:dyDescent="0.25">
      <c r="A1322" s="4" t="str">
        <f t="shared" si="75"/>
        <v>10006009</v>
      </c>
      <c r="B1322" s="2">
        <v>14</v>
      </c>
    </row>
    <row r="1323" spans="1:2" x14ac:dyDescent="0.25">
      <c r="A1323" s="4" t="str">
        <f t="shared" si="75"/>
        <v>10006009</v>
      </c>
      <c r="B1323" s="2">
        <v>32</v>
      </c>
    </row>
    <row r="1324" spans="1:2" x14ac:dyDescent="0.25">
      <c r="A1324" s="4" t="str">
        <f t="shared" si="75"/>
        <v>10006009</v>
      </c>
      <c r="B1324" s="2">
        <v>6</v>
      </c>
    </row>
    <row r="1325" spans="1:2" x14ac:dyDescent="0.25">
      <c r="A1325" s="4" t="str">
        <f t="shared" si="75"/>
        <v>10006009</v>
      </c>
      <c r="B1325" s="2">
        <v>2</v>
      </c>
    </row>
    <row r="1326" spans="1:2" x14ac:dyDescent="0.25">
      <c r="A1326" s="4" t="str">
        <f t="shared" si="75"/>
        <v>10006009</v>
      </c>
      <c r="B1326" s="2">
        <v>4</v>
      </c>
    </row>
    <row r="1327" spans="1:2" x14ac:dyDescent="0.25">
      <c r="A1327" s="4" t="str">
        <f>"10006006"</f>
        <v>10006006</v>
      </c>
      <c r="B1327" s="2">
        <v>4</v>
      </c>
    </row>
    <row r="1328" spans="1:2" x14ac:dyDescent="0.25">
      <c r="A1328" s="4" t="str">
        <f>"10006004"</f>
        <v>10006004</v>
      </c>
      <c r="B1328" s="2">
        <v>26</v>
      </c>
    </row>
    <row r="1329" spans="1:2" x14ac:dyDescent="0.25">
      <c r="A1329" s="4" t="str">
        <f>"10006004"</f>
        <v>10006004</v>
      </c>
      <c r="B1329" s="2">
        <v>26</v>
      </c>
    </row>
    <row r="1330" spans="1:2" x14ac:dyDescent="0.25">
      <c r="A1330" s="4" t="str">
        <f>"10006004"</f>
        <v>10006004</v>
      </c>
      <c r="B1330" s="2">
        <v>22</v>
      </c>
    </row>
    <row r="1331" spans="1:2" x14ac:dyDescent="0.25">
      <c r="A1331" s="4" t="str">
        <f>"10006002"</f>
        <v>10006002</v>
      </c>
      <c r="B1331" s="2">
        <v>3</v>
      </c>
    </row>
    <row r="1332" spans="1:2" x14ac:dyDescent="0.25">
      <c r="A1332" s="4" t="str">
        <f>"10006002"</f>
        <v>10006002</v>
      </c>
      <c r="B1332" s="2">
        <v>12</v>
      </c>
    </row>
    <row r="1333" spans="1:2" x14ac:dyDescent="0.25">
      <c r="A1333" s="4" t="str">
        <f>"10006002"</f>
        <v>10006002</v>
      </c>
      <c r="B1333" s="2">
        <v>28</v>
      </c>
    </row>
    <row r="1334" spans="1:2" x14ac:dyDescent="0.25">
      <c r="A1334" s="4" t="str">
        <f>"10006002"</f>
        <v>10006002</v>
      </c>
      <c r="B1334" s="2">
        <v>91</v>
      </c>
    </row>
    <row r="1335" spans="1:2" x14ac:dyDescent="0.25">
      <c r="A1335" s="4" t="str">
        <f>"10006002"</f>
        <v>10006002</v>
      </c>
      <c r="B1335" s="2">
        <v>91</v>
      </c>
    </row>
    <row r="1336" spans="1:2" x14ac:dyDescent="0.25">
      <c r="A1336" s="4" t="str">
        <f>"10005998"</f>
        <v>10005998</v>
      </c>
      <c r="B1336" s="2">
        <v>1</v>
      </c>
    </row>
    <row r="1337" spans="1:2" x14ac:dyDescent="0.25">
      <c r="A1337" s="4" t="str">
        <f>"10005998"</f>
        <v>10005998</v>
      </c>
      <c r="B1337" s="2">
        <v>5</v>
      </c>
    </row>
    <row r="1338" spans="1:2" x14ac:dyDescent="0.25">
      <c r="A1338" s="4" t="str">
        <f>"10005998"</f>
        <v>10005998</v>
      </c>
      <c r="B1338" s="2">
        <v>11</v>
      </c>
    </row>
    <row r="1339" spans="1:2" x14ac:dyDescent="0.25">
      <c r="A1339" s="4" t="str">
        <f>"10005986"</f>
        <v>10005986</v>
      </c>
      <c r="B1339" s="2">
        <v>8</v>
      </c>
    </row>
    <row r="1340" spans="1:2" x14ac:dyDescent="0.25">
      <c r="A1340" s="4" t="str">
        <f>"10005986"</f>
        <v>10005986</v>
      </c>
      <c r="B1340" s="2">
        <v>11</v>
      </c>
    </row>
    <row r="1341" spans="1:2" x14ac:dyDescent="0.25">
      <c r="A1341" s="4" t="str">
        <f t="shared" ref="A1341:A1349" si="76">"10005985"</f>
        <v>10005985</v>
      </c>
      <c r="B1341" s="2">
        <v>3</v>
      </c>
    </row>
    <row r="1342" spans="1:2" x14ac:dyDescent="0.25">
      <c r="A1342" s="4" t="str">
        <f t="shared" si="76"/>
        <v>10005985</v>
      </c>
      <c r="B1342" s="2">
        <v>8</v>
      </c>
    </row>
    <row r="1343" spans="1:2" x14ac:dyDescent="0.25">
      <c r="A1343" s="4" t="str">
        <f t="shared" si="76"/>
        <v>10005985</v>
      </c>
      <c r="B1343" s="2">
        <v>7</v>
      </c>
    </row>
    <row r="1344" spans="1:2" x14ac:dyDescent="0.25">
      <c r="A1344" s="4" t="str">
        <f t="shared" si="76"/>
        <v>10005985</v>
      </c>
      <c r="B1344" s="2">
        <v>16</v>
      </c>
    </row>
    <row r="1345" spans="1:2" x14ac:dyDescent="0.25">
      <c r="A1345" s="4" t="str">
        <f t="shared" si="76"/>
        <v>10005985</v>
      </c>
      <c r="B1345" s="2">
        <v>12</v>
      </c>
    </row>
    <row r="1346" spans="1:2" x14ac:dyDescent="0.25">
      <c r="A1346" s="4" t="str">
        <f t="shared" si="76"/>
        <v>10005985</v>
      </c>
      <c r="B1346" s="2">
        <v>14</v>
      </c>
    </row>
    <row r="1347" spans="1:2" x14ac:dyDescent="0.25">
      <c r="A1347" s="4" t="str">
        <f t="shared" si="76"/>
        <v>10005985</v>
      </c>
      <c r="B1347" s="2">
        <v>4</v>
      </c>
    </row>
    <row r="1348" spans="1:2" x14ac:dyDescent="0.25">
      <c r="A1348" s="4" t="str">
        <f t="shared" si="76"/>
        <v>10005985</v>
      </c>
      <c r="B1348" s="2">
        <v>44</v>
      </c>
    </row>
    <row r="1349" spans="1:2" x14ac:dyDescent="0.25">
      <c r="A1349" s="4" t="str">
        <f t="shared" si="76"/>
        <v>10005985</v>
      </c>
      <c r="B1349" s="2">
        <v>31</v>
      </c>
    </row>
    <row r="1350" spans="1:2" x14ac:dyDescent="0.25">
      <c r="A1350" s="4" t="str">
        <f t="shared" ref="A1350:A1364" si="77">"10005984"</f>
        <v>10005984</v>
      </c>
      <c r="B1350" s="2">
        <v>12</v>
      </c>
    </row>
    <row r="1351" spans="1:2" x14ac:dyDescent="0.25">
      <c r="A1351" s="4" t="str">
        <f t="shared" si="77"/>
        <v>10005984</v>
      </c>
      <c r="B1351" s="2">
        <v>3</v>
      </c>
    </row>
    <row r="1352" spans="1:2" x14ac:dyDescent="0.25">
      <c r="A1352" s="4" t="str">
        <f t="shared" si="77"/>
        <v>10005984</v>
      </c>
      <c r="B1352" s="2">
        <v>5</v>
      </c>
    </row>
    <row r="1353" spans="1:2" x14ac:dyDescent="0.25">
      <c r="A1353" s="4" t="str">
        <f t="shared" si="77"/>
        <v>10005984</v>
      </c>
      <c r="B1353" s="2">
        <v>12</v>
      </c>
    </row>
    <row r="1354" spans="1:2" x14ac:dyDescent="0.25">
      <c r="A1354" s="4" t="str">
        <f t="shared" si="77"/>
        <v>10005984</v>
      </c>
      <c r="B1354" s="2">
        <v>18</v>
      </c>
    </row>
    <row r="1355" spans="1:2" x14ac:dyDescent="0.25">
      <c r="A1355" s="4" t="str">
        <f t="shared" si="77"/>
        <v>10005984</v>
      </c>
      <c r="B1355" s="2">
        <v>2</v>
      </c>
    </row>
    <row r="1356" spans="1:2" x14ac:dyDescent="0.25">
      <c r="A1356" s="4" t="str">
        <f t="shared" si="77"/>
        <v>10005984</v>
      </c>
      <c r="B1356" s="2">
        <v>8</v>
      </c>
    </row>
    <row r="1357" spans="1:2" x14ac:dyDescent="0.25">
      <c r="A1357" s="4" t="str">
        <f t="shared" si="77"/>
        <v>10005984</v>
      </c>
      <c r="B1357" s="2">
        <v>32</v>
      </c>
    </row>
    <row r="1358" spans="1:2" x14ac:dyDescent="0.25">
      <c r="A1358" s="4" t="str">
        <f t="shared" si="77"/>
        <v>10005984</v>
      </c>
      <c r="B1358" s="2">
        <v>44</v>
      </c>
    </row>
    <row r="1359" spans="1:2" x14ac:dyDescent="0.25">
      <c r="A1359" s="4" t="str">
        <f t="shared" si="77"/>
        <v>10005984</v>
      </c>
      <c r="B1359" s="2">
        <v>3</v>
      </c>
    </row>
    <row r="1360" spans="1:2" x14ac:dyDescent="0.25">
      <c r="A1360" s="4" t="str">
        <f t="shared" si="77"/>
        <v>10005984</v>
      </c>
      <c r="B1360" s="2">
        <v>42</v>
      </c>
    </row>
    <row r="1361" spans="1:2" x14ac:dyDescent="0.25">
      <c r="A1361" s="4" t="str">
        <f t="shared" si="77"/>
        <v>10005984</v>
      </c>
      <c r="B1361" s="2">
        <v>65</v>
      </c>
    </row>
    <row r="1362" spans="1:2" x14ac:dyDescent="0.25">
      <c r="A1362" s="4" t="str">
        <f t="shared" si="77"/>
        <v>10005984</v>
      </c>
      <c r="B1362" s="2">
        <v>42</v>
      </c>
    </row>
    <row r="1363" spans="1:2" x14ac:dyDescent="0.25">
      <c r="A1363" s="4" t="str">
        <f t="shared" si="77"/>
        <v>10005984</v>
      </c>
      <c r="B1363" s="2">
        <v>19</v>
      </c>
    </row>
    <row r="1364" spans="1:2" x14ac:dyDescent="0.25">
      <c r="A1364" s="4" t="str">
        <f t="shared" si="77"/>
        <v>10005984</v>
      </c>
      <c r="B1364" s="2">
        <v>27</v>
      </c>
    </row>
    <row r="1365" spans="1:2" x14ac:dyDescent="0.25">
      <c r="A1365" s="4" t="str">
        <f>"10005983"</f>
        <v>10005983</v>
      </c>
      <c r="B1365" s="2">
        <v>8</v>
      </c>
    </row>
    <row r="1366" spans="1:2" x14ac:dyDescent="0.25">
      <c r="A1366" s="4" t="str">
        <f>"10005983"</f>
        <v>10005983</v>
      </c>
      <c r="B1366" s="2">
        <v>12</v>
      </c>
    </row>
    <row r="1367" spans="1:2" x14ac:dyDescent="0.25">
      <c r="A1367" s="4" t="str">
        <f>"10005983"</f>
        <v>10005983</v>
      </c>
      <c r="B1367" s="2">
        <v>28</v>
      </c>
    </row>
    <row r="1368" spans="1:2" x14ac:dyDescent="0.25">
      <c r="A1368" s="4" t="str">
        <f>"10005982"</f>
        <v>10005982</v>
      </c>
      <c r="B1368" s="2">
        <v>3</v>
      </c>
    </row>
    <row r="1369" spans="1:2" x14ac:dyDescent="0.25">
      <c r="A1369" s="4" t="str">
        <f t="shared" ref="A1369:A1374" si="78">"10005980"</f>
        <v>10005980</v>
      </c>
      <c r="B1369" s="2">
        <v>3</v>
      </c>
    </row>
    <row r="1370" spans="1:2" x14ac:dyDescent="0.25">
      <c r="A1370" s="4" t="str">
        <f t="shared" si="78"/>
        <v>10005980</v>
      </c>
      <c r="B1370" s="2">
        <v>1</v>
      </c>
    </row>
    <row r="1371" spans="1:2" x14ac:dyDescent="0.25">
      <c r="A1371" s="4" t="str">
        <f t="shared" si="78"/>
        <v>10005980</v>
      </c>
      <c r="B1371" s="2">
        <v>1</v>
      </c>
    </row>
    <row r="1372" spans="1:2" x14ac:dyDescent="0.25">
      <c r="A1372" s="4" t="str">
        <f t="shared" si="78"/>
        <v>10005980</v>
      </c>
      <c r="B1372" s="2">
        <v>8</v>
      </c>
    </row>
    <row r="1373" spans="1:2" x14ac:dyDescent="0.25">
      <c r="A1373" s="4" t="str">
        <f t="shared" si="78"/>
        <v>10005980</v>
      </c>
      <c r="B1373" s="2">
        <v>1</v>
      </c>
    </row>
    <row r="1374" spans="1:2" x14ac:dyDescent="0.25">
      <c r="A1374" s="4" t="str">
        <f t="shared" si="78"/>
        <v>10005980</v>
      </c>
      <c r="B1374" s="2">
        <v>2</v>
      </c>
    </row>
    <row r="1375" spans="1:2" x14ac:dyDescent="0.25">
      <c r="A1375" s="4" t="str">
        <f>"10005976"</f>
        <v>10005976</v>
      </c>
      <c r="B1375" s="2">
        <v>7</v>
      </c>
    </row>
    <row r="1376" spans="1:2" x14ac:dyDescent="0.25">
      <c r="A1376" s="4" t="str">
        <f>"10005976"</f>
        <v>10005976</v>
      </c>
      <c r="B1376" s="2">
        <v>4</v>
      </c>
    </row>
    <row r="1377" spans="1:2" x14ac:dyDescent="0.25">
      <c r="A1377" s="4" t="str">
        <f>"10005976"</f>
        <v>10005976</v>
      </c>
      <c r="B1377" s="2">
        <v>5</v>
      </c>
    </row>
    <row r="1378" spans="1:2" x14ac:dyDescent="0.25">
      <c r="A1378" s="4" t="str">
        <f>"10005976"</f>
        <v>10005976</v>
      </c>
      <c r="B1378" s="2">
        <v>9</v>
      </c>
    </row>
    <row r="1379" spans="1:2" x14ac:dyDescent="0.25">
      <c r="A1379" s="4" t="str">
        <f>"10005976"</f>
        <v>10005976</v>
      </c>
      <c r="B1379" s="2">
        <v>16</v>
      </c>
    </row>
    <row r="1380" spans="1:2" x14ac:dyDescent="0.25">
      <c r="A1380" s="4" t="str">
        <f t="shared" ref="A1380:A1390" si="79">"10005974"</f>
        <v>10005974</v>
      </c>
      <c r="B1380" s="2">
        <v>11</v>
      </c>
    </row>
    <row r="1381" spans="1:2" x14ac:dyDescent="0.25">
      <c r="A1381" s="4" t="str">
        <f t="shared" si="79"/>
        <v>10005974</v>
      </c>
      <c r="B1381" s="2">
        <v>1</v>
      </c>
    </row>
    <row r="1382" spans="1:2" x14ac:dyDescent="0.25">
      <c r="A1382" s="4" t="str">
        <f t="shared" si="79"/>
        <v>10005974</v>
      </c>
      <c r="B1382" s="2">
        <v>10</v>
      </c>
    </row>
    <row r="1383" spans="1:2" x14ac:dyDescent="0.25">
      <c r="A1383" s="4" t="str">
        <f t="shared" si="79"/>
        <v>10005974</v>
      </c>
      <c r="B1383" s="2">
        <v>7</v>
      </c>
    </row>
    <row r="1384" spans="1:2" x14ac:dyDescent="0.25">
      <c r="A1384" s="4" t="str">
        <f t="shared" si="79"/>
        <v>10005974</v>
      </c>
      <c r="B1384" s="2">
        <v>24</v>
      </c>
    </row>
    <row r="1385" spans="1:2" x14ac:dyDescent="0.25">
      <c r="A1385" s="4" t="str">
        <f t="shared" si="79"/>
        <v>10005974</v>
      </c>
      <c r="B1385" s="2">
        <v>7</v>
      </c>
    </row>
    <row r="1386" spans="1:2" x14ac:dyDescent="0.25">
      <c r="A1386" s="4" t="str">
        <f t="shared" si="79"/>
        <v>10005974</v>
      </c>
      <c r="B1386" s="2">
        <v>4</v>
      </c>
    </row>
    <row r="1387" spans="1:2" x14ac:dyDescent="0.25">
      <c r="A1387" s="4" t="str">
        <f t="shared" si="79"/>
        <v>10005974</v>
      </c>
      <c r="B1387" s="2">
        <v>1</v>
      </c>
    </row>
    <row r="1388" spans="1:2" x14ac:dyDescent="0.25">
      <c r="A1388" s="4" t="str">
        <f t="shared" si="79"/>
        <v>10005974</v>
      </c>
      <c r="B1388" s="2">
        <v>18</v>
      </c>
    </row>
    <row r="1389" spans="1:2" x14ac:dyDescent="0.25">
      <c r="A1389" s="4" t="str">
        <f t="shared" si="79"/>
        <v>10005974</v>
      </c>
      <c r="B1389" s="2">
        <v>16</v>
      </c>
    </row>
    <row r="1390" spans="1:2" x14ac:dyDescent="0.25">
      <c r="A1390" s="4" t="str">
        <f t="shared" si="79"/>
        <v>10005974</v>
      </c>
      <c r="B1390" s="2">
        <v>30</v>
      </c>
    </row>
    <row r="1391" spans="1:2" x14ac:dyDescent="0.25">
      <c r="A1391" s="4" t="str">
        <f>"10005968"</f>
        <v>10005968</v>
      </c>
      <c r="B1391" s="2">
        <v>6</v>
      </c>
    </row>
    <row r="1392" spans="1:2" x14ac:dyDescent="0.25">
      <c r="A1392" s="4" t="str">
        <f>"10005968"</f>
        <v>10005968</v>
      </c>
      <c r="B1392" s="2">
        <v>2</v>
      </c>
    </row>
    <row r="1393" spans="1:2" x14ac:dyDescent="0.25">
      <c r="A1393" s="4" t="str">
        <f>"10005967"</f>
        <v>10005967</v>
      </c>
      <c r="B1393" s="2">
        <v>1</v>
      </c>
    </row>
    <row r="1394" spans="1:2" x14ac:dyDescent="0.25">
      <c r="A1394" s="4" t="str">
        <f t="shared" ref="A1394:A1401" si="80">"10005966"</f>
        <v>10005966</v>
      </c>
      <c r="B1394" s="2">
        <v>9</v>
      </c>
    </row>
    <row r="1395" spans="1:2" x14ac:dyDescent="0.25">
      <c r="A1395" s="4" t="str">
        <f t="shared" si="80"/>
        <v>10005966</v>
      </c>
      <c r="B1395" s="2">
        <v>2</v>
      </c>
    </row>
    <row r="1396" spans="1:2" x14ac:dyDescent="0.25">
      <c r="A1396" s="4" t="str">
        <f t="shared" si="80"/>
        <v>10005966</v>
      </c>
      <c r="B1396" s="2">
        <v>3</v>
      </c>
    </row>
    <row r="1397" spans="1:2" x14ac:dyDescent="0.25">
      <c r="A1397" s="4" t="str">
        <f t="shared" si="80"/>
        <v>10005966</v>
      </c>
      <c r="B1397" s="2">
        <v>1</v>
      </c>
    </row>
    <row r="1398" spans="1:2" x14ac:dyDescent="0.25">
      <c r="A1398" s="4" t="str">
        <f t="shared" si="80"/>
        <v>10005966</v>
      </c>
      <c r="B1398" s="2">
        <v>1</v>
      </c>
    </row>
    <row r="1399" spans="1:2" x14ac:dyDescent="0.25">
      <c r="A1399" s="4" t="str">
        <f t="shared" si="80"/>
        <v>10005966</v>
      </c>
      <c r="B1399" s="2">
        <v>1</v>
      </c>
    </row>
    <row r="1400" spans="1:2" x14ac:dyDescent="0.25">
      <c r="A1400" s="4" t="str">
        <f t="shared" si="80"/>
        <v>10005966</v>
      </c>
      <c r="B1400" s="2">
        <v>2</v>
      </c>
    </row>
    <row r="1401" spans="1:2" x14ac:dyDescent="0.25">
      <c r="A1401" s="4" t="str">
        <f t="shared" si="80"/>
        <v>10005966</v>
      </c>
      <c r="B1401" s="2">
        <v>6</v>
      </c>
    </row>
    <row r="1402" spans="1:2" x14ac:dyDescent="0.25">
      <c r="A1402" s="4" t="str">
        <f t="shared" ref="A1402:A1414" si="81">"10005962"</f>
        <v>10005962</v>
      </c>
      <c r="B1402" s="2">
        <v>4</v>
      </c>
    </row>
    <row r="1403" spans="1:2" x14ac:dyDescent="0.25">
      <c r="A1403" s="4" t="str">
        <f t="shared" si="81"/>
        <v>10005962</v>
      </c>
      <c r="B1403" s="2">
        <v>7</v>
      </c>
    </row>
    <row r="1404" spans="1:2" x14ac:dyDescent="0.25">
      <c r="A1404" s="4" t="str">
        <f t="shared" si="81"/>
        <v>10005962</v>
      </c>
      <c r="B1404" s="2">
        <v>16</v>
      </c>
    </row>
    <row r="1405" spans="1:2" x14ac:dyDescent="0.25">
      <c r="A1405" s="4" t="str">
        <f t="shared" si="81"/>
        <v>10005962</v>
      </c>
      <c r="B1405" s="2">
        <v>10</v>
      </c>
    </row>
    <row r="1406" spans="1:2" x14ac:dyDescent="0.25">
      <c r="A1406" s="4" t="str">
        <f t="shared" si="81"/>
        <v>10005962</v>
      </c>
      <c r="B1406" s="2">
        <v>1</v>
      </c>
    </row>
    <row r="1407" spans="1:2" x14ac:dyDescent="0.25">
      <c r="A1407" s="4" t="str">
        <f t="shared" si="81"/>
        <v>10005962</v>
      </c>
      <c r="B1407" s="2">
        <v>24</v>
      </c>
    </row>
    <row r="1408" spans="1:2" x14ac:dyDescent="0.25">
      <c r="A1408" s="4" t="str">
        <f t="shared" si="81"/>
        <v>10005962</v>
      </c>
      <c r="B1408" s="2">
        <v>17</v>
      </c>
    </row>
    <row r="1409" spans="1:2" x14ac:dyDescent="0.25">
      <c r="A1409" s="4" t="str">
        <f t="shared" si="81"/>
        <v>10005962</v>
      </c>
      <c r="B1409" s="2">
        <v>23</v>
      </c>
    </row>
    <row r="1410" spans="1:2" x14ac:dyDescent="0.25">
      <c r="A1410" s="4" t="str">
        <f t="shared" si="81"/>
        <v>10005962</v>
      </c>
      <c r="B1410" s="2">
        <v>2</v>
      </c>
    </row>
    <row r="1411" spans="1:2" x14ac:dyDescent="0.25">
      <c r="A1411" s="4" t="str">
        <f t="shared" si="81"/>
        <v>10005962</v>
      </c>
      <c r="B1411" s="2">
        <v>21</v>
      </c>
    </row>
    <row r="1412" spans="1:2" x14ac:dyDescent="0.25">
      <c r="A1412" s="4" t="str">
        <f t="shared" si="81"/>
        <v>10005962</v>
      </c>
      <c r="B1412" s="2">
        <v>7</v>
      </c>
    </row>
    <row r="1413" spans="1:2" x14ac:dyDescent="0.25">
      <c r="A1413" s="4" t="str">
        <f t="shared" si="81"/>
        <v>10005962</v>
      </c>
      <c r="B1413" s="2">
        <v>16</v>
      </c>
    </row>
    <row r="1414" spans="1:2" x14ac:dyDescent="0.25">
      <c r="A1414" s="4" t="str">
        <f t="shared" si="81"/>
        <v>10005962</v>
      </c>
      <c r="B1414" s="2">
        <v>31</v>
      </c>
    </row>
    <row r="1415" spans="1:2" x14ac:dyDescent="0.25">
      <c r="A1415" s="4" t="str">
        <f>"10005961"</f>
        <v>10005961</v>
      </c>
      <c r="B1415" s="2">
        <v>8</v>
      </c>
    </row>
    <row r="1416" spans="1:2" x14ac:dyDescent="0.25">
      <c r="A1416" s="4" t="str">
        <f>"10005961"</f>
        <v>10005961</v>
      </c>
      <c r="B1416" s="2">
        <v>6</v>
      </c>
    </row>
    <row r="1417" spans="1:2" x14ac:dyDescent="0.25">
      <c r="A1417" s="4" t="str">
        <f>"10005961"</f>
        <v>10005961</v>
      </c>
      <c r="B1417" s="2">
        <v>1</v>
      </c>
    </row>
    <row r="1418" spans="1:2" x14ac:dyDescent="0.25">
      <c r="A1418" s="4" t="str">
        <f>"10005958"</f>
        <v>10005958</v>
      </c>
      <c r="B1418" s="2">
        <v>1</v>
      </c>
    </row>
    <row r="1419" spans="1:2" x14ac:dyDescent="0.25">
      <c r="A1419" s="4" t="str">
        <f>"10005958"</f>
        <v>10005958</v>
      </c>
      <c r="B1419" s="2">
        <v>1</v>
      </c>
    </row>
    <row r="1420" spans="1:2" x14ac:dyDescent="0.25">
      <c r="A1420" s="4" t="str">
        <f>"10005957"</f>
        <v>10005957</v>
      </c>
      <c r="B1420" s="2">
        <v>10</v>
      </c>
    </row>
    <row r="1421" spans="1:2" x14ac:dyDescent="0.25">
      <c r="A1421" s="4" t="str">
        <f>"10005957"</f>
        <v>10005957</v>
      </c>
      <c r="B1421" s="2">
        <v>4</v>
      </c>
    </row>
    <row r="1422" spans="1:2" x14ac:dyDescent="0.25">
      <c r="A1422" s="4" t="str">
        <f>"10005957"</f>
        <v>10005957</v>
      </c>
      <c r="B1422" s="2">
        <v>4</v>
      </c>
    </row>
    <row r="1423" spans="1:2" x14ac:dyDescent="0.25">
      <c r="A1423" s="4" t="str">
        <f>"10005956"</f>
        <v>10005956</v>
      </c>
      <c r="B1423" s="2">
        <v>11</v>
      </c>
    </row>
    <row r="1424" spans="1:2" x14ac:dyDescent="0.25">
      <c r="A1424" s="4" t="str">
        <f>"10005956"</f>
        <v>10005956</v>
      </c>
      <c r="B1424" s="2">
        <v>20</v>
      </c>
    </row>
    <row r="1425" spans="1:2" x14ac:dyDescent="0.25">
      <c r="A1425" s="4" t="str">
        <f>"10005956"</f>
        <v>10005956</v>
      </c>
      <c r="B1425" s="2">
        <v>18</v>
      </c>
    </row>
    <row r="1426" spans="1:2" x14ac:dyDescent="0.25">
      <c r="A1426" s="4" t="str">
        <f>"10005956"</f>
        <v>10005956</v>
      </c>
      <c r="B1426" s="2">
        <v>31</v>
      </c>
    </row>
    <row r="1427" spans="1:2" x14ac:dyDescent="0.25">
      <c r="A1427" s="4" t="str">
        <f>"10005956"</f>
        <v>10005956</v>
      </c>
      <c r="B1427" s="2">
        <v>14</v>
      </c>
    </row>
    <row r="1428" spans="1:2" x14ac:dyDescent="0.25">
      <c r="A1428" s="4" t="str">
        <f>"10005955"</f>
        <v>10005955</v>
      </c>
      <c r="B1428" s="2">
        <v>4</v>
      </c>
    </row>
    <row r="1429" spans="1:2" x14ac:dyDescent="0.25">
      <c r="A1429" s="4" t="str">
        <f>"10005954"</f>
        <v>10005954</v>
      </c>
      <c r="B1429" s="2">
        <v>5</v>
      </c>
    </row>
    <row r="1430" spans="1:2" x14ac:dyDescent="0.25">
      <c r="A1430" s="4" t="str">
        <f>"10005954"</f>
        <v>10005954</v>
      </c>
      <c r="B1430" s="2">
        <v>4</v>
      </c>
    </row>
    <row r="1431" spans="1:2" x14ac:dyDescent="0.25">
      <c r="A1431" s="4" t="str">
        <f>"10005954"</f>
        <v>10005954</v>
      </c>
      <c r="B1431" s="2">
        <v>6</v>
      </c>
    </row>
    <row r="1432" spans="1:2" x14ac:dyDescent="0.25">
      <c r="A1432" s="4" t="str">
        <f>"10005954"</f>
        <v>10005954</v>
      </c>
      <c r="B1432" s="2">
        <v>5</v>
      </c>
    </row>
    <row r="1433" spans="1:2" x14ac:dyDescent="0.25">
      <c r="A1433" s="4" t="str">
        <f>"10005954"</f>
        <v>10005954</v>
      </c>
      <c r="B1433" s="2">
        <v>3</v>
      </c>
    </row>
    <row r="1434" spans="1:2" x14ac:dyDescent="0.25">
      <c r="A1434" s="4" t="str">
        <f>"10005942"</f>
        <v>10005942</v>
      </c>
      <c r="B1434" s="2">
        <v>3</v>
      </c>
    </row>
    <row r="1435" spans="1:2" x14ac:dyDescent="0.25">
      <c r="A1435" s="4" t="str">
        <f>"10005942"</f>
        <v>10005942</v>
      </c>
      <c r="B1435" s="2">
        <v>2</v>
      </c>
    </row>
    <row r="1436" spans="1:2" x14ac:dyDescent="0.25">
      <c r="A1436" s="4" t="str">
        <f>"10005942"</f>
        <v>10005942</v>
      </c>
      <c r="B1436" s="2">
        <v>6</v>
      </c>
    </row>
    <row r="1437" spans="1:2" x14ac:dyDescent="0.25">
      <c r="A1437" s="4" t="str">
        <f>"10005940"</f>
        <v>10005940</v>
      </c>
      <c r="B1437" s="2">
        <v>4</v>
      </c>
    </row>
    <row r="1438" spans="1:2" x14ac:dyDescent="0.25">
      <c r="A1438" s="4" t="str">
        <f>"10005940"</f>
        <v>10005940</v>
      </c>
      <c r="B1438" s="2">
        <v>3</v>
      </c>
    </row>
    <row r="1439" spans="1:2" x14ac:dyDescent="0.25">
      <c r="A1439" s="4" t="str">
        <f>"10005940"</f>
        <v>10005940</v>
      </c>
      <c r="B1439" s="2">
        <v>5</v>
      </c>
    </row>
    <row r="1440" spans="1:2" x14ac:dyDescent="0.25">
      <c r="A1440" s="4" t="str">
        <f>"10005940"</f>
        <v>10005940</v>
      </c>
      <c r="B1440" s="2">
        <v>21</v>
      </c>
    </row>
    <row r="1441" spans="1:2" x14ac:dyDescent="0.25">
      <c r="A1441" s="4" t="str">
        <f t="shared" ref="A1441:A1449" si="82">"10005936"</f>
        <v>10005936</v>
      </c>
      <c r="B1441" s="2">
        <v>19</v>
      </c>
    </row>
    <row r="1442" spans="1:2" x14ac:dyDescent="0.25">
      <c r="A1442" s="4" t="str">
        <f t="shared" si="82"/>
        <v>10005936</v>
      </c>
      <c r="B1442" s="2">
        <v>28</v>
      </c>
    </row>
    <row r="1443" spans="1:2" x14ac:dyDescent="0.25">
      <c r="A1443" s="4" t="str">
        <f t="shared" si="82"/>
        <v>10005936</v>
      </c>
      <c r="B1443" s="2">
        <v>31</v>
      </c>
    </row>
    <row r="1444" spans="1:2" x14ac:dyDescent="0.25">
      <c r="A1444" s="4" t="str">
        <f t="shared" si="82"/>
        <v>10005936</v>
      </c>
      <c r="B1444" s="2">
        <v>12</v>
      </c>
    </row>
    <row r="1445" spans="1:2" x14ac:dyDescent="0.25">
      <c r="A1445" s="4" t="str">
        <f t="shared" si="82"/>
        <v>10005936</v>
      </c>
      <c r="B1445" s="2">
        <v>7</v>
      </c>
    </row>
    <row r="1446" spans="1:2" x14ac:dyDescent="0.25">
      <c r="A1446" s="4" t="str">
        <f t="shared" si="82"/>
        <v>10005936</v>
      </c>
      <c r="B1446" s="2">
        <v>42</v>
      </c>
    </row>
    <row r="1447" spans="1:2" x14ac:dyDescent="0.25">
      <c r="A1447" s="4" t="str">
        <f t="shared" si="82"/>
        <v>10005936</v>
      </c>
      <c r="B1447" s="2">
        <v>92</v>
      </c>
    </row>
    <row r="1448" spans="1:2" x14ac:dyDescent="0.25">
      <c r="A1448" s="4" t="str">
        <f t="shared" si="82"/>
        <v>10005936</v>
      </c>
      <c r="B1448" s="2">
        <v>91</v>
      </c>
    </row>
    <row r="1449" spans="1:2" x14ac:dyDescent="0.25">
      <c r="A1449" s="4" t="str">
        <f t="shared" si="82"/>
        <v>10005936</v>
      </c>
      <c r="B1449" s="2">
        <v>31</v>
      </c>
    </row>
    <row r="1450" spans="1:2" x14ac:dyDescent="0.25">
      <c r="A1450" s="4" t="str">
        <f>"10005933"</f>
        <v>10005933</v>
      </c>
      <c r="B1450" s="2">
        <v>7</v>
      </c>
    </row>
    <row r="1451" spans="1:2" x14ac:dyDescent="0.25">
      <c r="A1451" s="4" t="str">
        <f t="shared" ref="A1451:A1457" si="83">"10005931"</f>
        <v>10005931</v>
      </c>
      <c r="B1451" s="2">
        <v>7</v>
      </c>
    </row>
    <row r="1452" spans="1:2" x14ac:dyDescent="0.25">
      <c r="A1452" s="4" t="str">
        <f t="shared" si="83"/>
        <v>10005931</v>
      </c>
      <c r="B1452" s="2">
        <v>9</v>
      </c>
    </row>
    <row r="1453" spans="1:2" x14ac:dyDescent="0.25">
      <c r="A1453" s="4" t="str">
        <f t="shared" si="83"/>
        <v>10005931</v>
      </c>
      <c r="B1453" s="2">
        <v>21</v>
      </c>
    </row>
    <row r="1454" spans="1:2" x14ac:dyDescent="0.25">
      <c r="A1454" s="4" t="str">
        <f t="shared" si="83"/>
        <v>10005931</v>
      </c>
      <c r="B1454" s="2">
        <v>23</v>
      </c>
    </row>
    <row r="1455" spans="1:2" x14ac:dyDescent="0.25">
      <c r="A1455" s="4" t="str">
        <f t="shared" si="83"/>
        <v>10005931</v>
      </c>
      <c r="B1455" s="2">
        <v>2</v>
      </c>
    </row>
    <row r="1456" spans="1:2" x14ac:dyDescent="0.25">
      <c r="A1456" s="4" t="str">
        <f t="shared" si="83"/>
        <v>10005931</v>
      </c>
      <c r="B1456" s="2">
        <v>28</v>
      </c>
    </row>
    <row r="1457" spans="1:2" x14ac:dyDescent="0.25">
      <c r="A1457" s="4" t="str">
        <f t="shared" si="83"/>
        <v>10005931</v>
      </c>
      <c r="B1457" s="2">
        <v>24</v>
      </c>
    </row>
    <row r="1458" spans="1:2" x14ac:dyDescent="0.25">
      <c r="A1458" s="4" t="str">
        <f>"10005930"</f>
        <v>10005930</v>
      </c>
      <c r="B1458" s="2">
        <v>3</v>
      </c>
    </row>
    <row r="1459" spans="1:2" x14ac:dyDescent="0.25">
      <c r="A1459" s="4" t="str">
        <f>"10005929"</f>
        <v>10005929</v>
      </c>
      <c r="B1459" s="2">
        <v>5</v>
      </c>
    </row>
    <row r="1460" spans="1:2" x14ac:dyDescent="0.25">
      <c r="A1460" s="4" t="str">
        <f>"10005929"</f>
        <v>10005929</v>
      </c>
      <c r="B1460" s="2">
        <v>1</v>
      </c>
    </row>
    <row r="1461" spans="1:2" x14ac:dyDescent="0.25">
      <c r="A1461" s="4" t="str">
        <f>"10005928"</f>
        <v>10005928</v>
      </c>
      <c r="B1461" s="2">
        <v>14</v>
      </c>
    </row>
    <row r="1462" spans="1:2" x14ac:dyDescent="0.25">
      <c r="A1462" s="4" t="str">
        <f>"10005928"</f>
        <v>10005928</v>
      </c>
      <c r="B1462" s="2">
        <v>18</v>
      </c>
    </row>
    <row r="1463" spans="1:2" x14ac:dyDescent="0.25">
      <c r="A1463" s="4" t="str">
        <f>"10005926"</f>
        <v>10005926</v>
      </c>
      <c r="B1463" s="2">
        <v>2</v>
      </c>
    </row>
    <row r="1464" spans="1:2" x14ac:dyDescent="0.25">
      <c r="A1464" s="4" t="str">
        <f t="shared" ref="A1464:A1470" si="84">"10005920"</f>
        <v>10005920</v>
      </c>
      <c r="B1464" s="2">
        <v>6</v>
      </c>
    </row>
    <row r="1465" spans="1:2" x14ac:dyDescent="0.25">
      <c r="A1465" s="4" t="str">
        <f t="shared" si="84"/>
        <v>10005920</v>
      </c>
      <c r="B1465" s="2">
        <v>4</v>
      </c>
    </row>
    <row r="1466" spans="1:2" x14ac:dyDescent="0.25">
      <c r="A1466" s="4" t="str">
        <f t="shared" si="84"/>
        <v>10005920</v>
      </c>
      <c r="B1466" s="2">
        <v>1</v>
      </c>
    </row>
    <row r="1467" spans="1:2" x14ac:dyDescent="0.25">
      <c r="A1467" s="4" t="str">
        <f t="shared" si="84"/>
        <v>10005920</v>
      </c>
      <c r="B1467" s="2">
        <v>8</v>
      </c>
    </row>
    <row r="1468" spans="1:2" x14ac:dyDescent="0.25">
      <c r="A1468" s="4" t="str">
        <f t="shared" si="84"/>
        <v>10005920</v>
      </c>
      <c r="B1468" s="2">
        <v>11</v>
      </c>
    </row>
    <row r="1469" spans="1:2" x14ac:dyDescent="0.25">
      <c r="A1469" s="4" t="str">
        <f t="shared" si="84"/>
        <v>10005920</v>
      </c>
      <c r="B1469" s="2">
        <v>12</v>
      </c>
    </row>
    <row r="1470" spans="1:2" x14ac:dyDescent="0.25">
      <c r="A1470" s="4" t="str">
        <f t="shared" si="84"/>
        <v>10005920</v>
      </c>
      <c r="B1470" s="2">
        <v>4</v>
      </c>
    </row>
    <row r="1471" spans="1:2" x14ac:dyDescent="0.25">
      <c r="A1471" s="4" t="str">
        <f>"10005900"</f>
        <v>10005900</v>
      </c>
      <c r="B1471" s="2">
        <v>3</v>
      </c>
    </row>
    <row r="1472" spans="1:2" x14ac:dyDescent="0.25">
      <c r="A1472" s="4" t="str">
        <f>"10005894"</f>
        <v>10005894</v>
      </c>
      <c r="B1472" s="2">
        <v>5</v>
      </c>
    </row>
    <row r="1473" spans="1:2" x14ac:dyDescent="0.25">
      <c r="A1473" s="4" t="str">
        <f>"10005894"</f>
        <v>10005894</v>
      </c>
      <c r="B1473" s="2">
        <v>4</v>
      </c>
    </row>
    <row r="1474" spans="1:2" x14ac:dyDescent="0.25">
      <c r="A1474" s="4" t="str">
        <f>"10005866"</f>
        <v>10005866</v>
      </c>
      <c r="B1474" s="2">
        <v>2</v>
      </c>
    </row>
    <row r="1475" spans="1:2" x14ac:dyDescent="0.25">
      <c r="A1475" s="4" t="str">
        <f>"10005866"</f>
        <v>10005866</v>
      </c>
      <c r="B1475" s="2">
        <v>3</v>
      </c>
    </row>
    <row r="1476" spans="1:2" x14ac:dyDescent="0.25">
      <c r="A1476" s="4" t="str">
        <f>"10005865"</f>
        <v>10005865</v>
      </c>
      <c r="B1476" s="2">
        <v>11</v>
      </c>
    </row>
    <row r="1477" spans="1:2" x14ac:dyDescent="0.25">
      <c r="A1477" s="4" t="str">
        <f>"10005860"</f>
        <v>10005860</v>
      </c>
      <c r="B1477" s="2">
        <v>6</v>
      </c>
    </row>
    <row r="1478" spans="1:2" x14ac:dyDescent="0.25">
      <c r="A1478" s="4" t="str">
        <f>"10005860"</f>
        <v>10005860</v>
      </c>
      <c r="B1478" s="2">
        <v>5</v>
      </c>
    </row>
    <row r="1479" spans="1:2" x14ac:dyDescent="0.25">
      <c r="A1479" s="4" t="str">
        <f>"10005860"</f>
        <v>10005860</v>
      </c>
      <c r="B1479" s="2">
        <v>14</v>
      </c>
    </row>
    <row r="1480" spans="1:2" x14ac:dyDescent="0.25">
      <c r="A1480" s="4" t="str">
        <f>"10005860"</f>
        <v>10005860</v>
      </c>
      <c r="B1480" s="2">
        <v>25</v>
      </c>
    </row>
    <row r="1481" spans="1:2" x14ac:dyDescent="0.25">
      <c r="A1481" s="4" t="str">
        <f>"10005833"</f>
        <v>10005833</v>
      </c>
      <c r="B1481" s="2">
        <v>3</v>
      </c>
    </row>
    <row r="1482" spans="1:2" x14ac:dyDescent="0.25">
      <c r="A1482" s="4" t="str">
        <f>"10005795"</f>
        <v>10005795</v>
      </c>
      <c r="B1482" s="2">
        <v>3</v>
      </c>
    </row>
    <row r="1483" spans="1:2" x14ac:dyDescent="0.25">
      <c r="A1483" s="4" t="str">
        <f>"10005795"</f>
        <v>10005795</v>
      </c>
      <c r="B1483" s="2">
        <v>2</v>
      </c>
    </row>
    <row r="1484" spans="1:2" x14ac:dyDescent="0.25">
      <c r="A1484" s="4" t="str">
        <f>"10005795"</f>
        <v>10005795</v>
      </c>
      <c r="B1484" s="2">
        <v>2</v>
      </c>
    </row>
    <row r="1485" spans="1:2" x14ac:dyDescent="0.25">
      <c r="A1485" s="4" t="str">
        <f>"10005795"</f>
        <v>10005795</v>
      </c>
      <c r="B1485" s="2">
        <v>3</v>
      </c>
    </row>
    <row r="1486" spans="1:2" x14ac:dyDescent="0.25">
      <c r="A1486" s="4" t="str">
        <f>"10005795"</f>
        <v>10005795</v>
      </c>
      <c r="B1486" s="2">
        <v>2</v>
      </c>
    </row>
    <row r="1487" spans="1:2" x14ac:dyDescent="0.25">
      <c r="A1487" s="4" t="str">
        <f>"1000532"</f>
        <v>1000532</v>
      </c>
      <c r="B1487" s="2">
        <v>11</v>
      </c>
    </row>
    <row r="1488" spans="1:2" x14ac:dyDescent="0.25">
      <c r="A1488" s="4" t="str">
        <f>"1000532"</f>
        <v>1000532</v>
      </c>
      <c r="B1488" s="2">
        <v>17</v>
      </c>
    </row>
    <row r="1489" spans="1:2" x14ac:dyDescent="0.25">
      <c r="A1489" s="4" t="str">
        <f>"1000532"</f>
        <v>1000532</v>
      </c>
      <c r="B1489" s="2">
        <v>4</v>
      </c>
    </row>
    <row r="1490" spans="1:2" x14ac:dyDescent="0.25">
      <c r="A1490" s="4" t="str">
        <f>"1000532"</f>
        <v>1000532</v>
      </c>
      <c r="B1490" s="2">
        <v>3</v>
      </c>
    </row>
    <row r="1491" spans="1:2" x14ac:dyDescent="0.25">
      <c r="A1491" s="4" t="str">
        <f t="shared" ref="A1491:A1508" si="85">"1000527"</f>
        <v>1000527</v>
      </c>
      <c r="B1491" s="2">
        <v>2</v>
      </c>
    </row>
    <row r="1492" spans="1:2" x14ac:dyDescent="0.25">
      <c r="A1492" s="4" t="str">
        <f t="shared" si="85"/>
        <v>1000527</v>
      </c>
      <c r="B1492" s="2">
        <v>1</v>
      </c>
    </row>
    <row r="1493" spans="1:2" x14ac:dyDescent="0.25">
      <c r="A1493" s="4" t="str">
        <f t="shared" si="85"/>
        <v>1000527</v>
      </c>
      <c r="B1493" s="2">
        <v>8</v>
      </c>
    </row>
    <row r="1494" spans="1:2" x14ac:dyDescent="0.25">
      <c r="A1494" s="4" t="str">
        <f t="shared" si="85"/>
        <v>1000527</v>
      </c>
      <c r="B1494" s="2">
        <v>14</v>
      </c>
    </row>
    <row r="1495" spans="1:2" x14ac:dyDescent="0.25">
      <c r="A1495" s="4" t="str">
        <f t="shared" si="85"/>
        <v>1000527</v>
      </c>
      <c r="B1495" s="2">
        <v>14</v>
      </c>
    </row>
    <row r="1496" spans="1:2" x14ac:dyDescent="0.25">
      <c r="A1496" s="4" t="str">
        <f t="shared" si="85"/>
        <v>1000527</v>
      </c>
      <c r="B1496" s="2">
        <v>17</v>
      </c>
    </row>
    <row r="1497" spans="1:2" x14ac:dyDescent="0.25">
      <c r="A1497" s="4" t="str">
        <f t="shared" si="85"/>
        <v>1000527</v>
      </c>
      <c r="B1497" s="2">
        <v>18</v>
      </c>
    </row>
    <row r="1498" spans="1:2" x14ac:dyDescent="0.25">
      <c r="A1498" s="4" t="str">
        <f t="shared" si="85"/>
        <v>1000527</v>
      </c>
      <c r="B1498" s="2">
        <v>1</v>
      </c>
    </row>
    <row r="1499" spans="1:2" x14ac:dyDescent="0.25">
      <c r="A1499" s="4" t="str">
        <f t="shared" si="85"/>
        <v>1000527</v>
      </c>
      <c r="B1499" s="2">
        <v>3</v>
      </c>
    </row>
    <row r="1500" spans="1:2" x14ac:dyDescent="0.25">
      <c r="A1500" s="4" t="str">
        <f t="shared" si="85"/>
        <v>1000527</v>
      </c>
      <c r="B1500" s="2">
        <v>4</v>
      </c>
    </row>
    <row r="1501" spans="1:2" x14ac:dyDescent="0.25">
      <c r="A1501" s="4" t="str">
        <f t="shared" si="85"/>
        <v>1000527</v>
      </c>
      <c r="B1501" s="2">
        <v>24</v>
      </c>
    </row>
    <row r="1502" spans="1:2" x14ac:dyDescent="0.25">
      <c r="A1502" s="4" t="str">
        <f t="shared" si="85"/>
        <v>1000527</v>
      </c>
      <c r="B1502" s="2">
        <v>35</v>
      </c>
    </row>
    <row r="1503" spans="1:2" x14ac:dyDescent="0.25">
      <c r="A1503" s="4" t="str">
        <f t="shared" si="85"/>
        <v>1000527</v>
      </c>
      <c r="B1503" s="2">
        <v>22</v>
      </c>
    </row>
    <row r="1504" spans="1:2" x14ac:dyDescent="0.25">
      <c r="A1504" s="4" t="str">
        <f t="shared" si="85"/>
        <v>1000527</v>
      </c>
      <c r="B1504" s="2">
        <v>12</v>
      </c>
    </row>
    <row r="1505" spans="1:2" x14ac:dyDescent="0.25">
      <c r="A1505" s="4" t="str">
        <f t="shared" si="85"/>
        <v>1000527</v>
      </c>
      <c r="B1505" s="2">
        <v>1</v>
      </c>
    </row>
    <row r="1506" spans="1:2" x14ac:dyDescent="0.25">
      <c r="A1506" s="4" t="str">
        <f t="shared" si="85"/>
        <v>1000527</v>
      </c>
      <c r="B1506" s="2">
        <v>19</v>
      </c>
    </row>
    <row r="1507" spans="1:2" x14ac:dyDescent="0.25">
      <c r="A1507" s="4" t="str">
        <f t="shared" si="85"/>
        <v>1000527</v>
      </c>
      <c r="B1507" s="2">
        <v>10</v>
      </c>
    </row>
    <row r="1508" spans="1:2" x14ac:dyDescent="0.25">
      <c r="A1508" s="4" t="str">
        <f t="shared" si="85"/>
        <v>1000527</v>
      </c>
      <c r="B1508" s="2">
        <v>97</v>
      </c>
    </row>
    <row r="1509" spans="1:2" x14ac:dyDescent="0.25">
      <c r="A1509" s="4" t="str">
        <f>"1000524"</f>
        <v>1000524</v>
      </c>
      <c r="B1509" s="2">
        <v>2</v>
      </c>
    </row>
    <row r="1510" spans="1:2" x14ac:dyDescent="0.25">
      <c r="A1510" s="4" t="str">
        <f>"1000524"</f>
        <v>1000524</v>
      </c>
      <c r="B1510" s="2">
        <v>3</v>
      </c>
    </row>
    <row r="1511" spans="1:2" x14ac:dyDescent="0.25">
      <c r="A1511" s="4" t="str">
        <f>"1000524"</f>
        <v>1000524</v>
      </c>
      <c r="B1511" s="2">
        <v>3</v>
      </c>
    </row>
    <row r="1512" spans="1:2" x14ac:dyDescent="0.25">
      <c r="A1512" s="4" t="str">
        <f>"1000518"</f>
        <v>1000518</v>
      </c>
      <c r="B1512" s="2">
        <v>4</v>
      </c>
    </row>
    <row r="1513" spans="1:2" x14ac:dyDescent="0.25">
      <c r="A1513" s="4" t="str">
        <f>"1000518"</f>
        <v>1000518</v>
      </c>
      <c r="B1513" s="2">
        <v>7</v>
      </c>
    </row>
    <row r="1514" spans="1:2" x14ac:dyDescent="0.25">
      <c r="A1514" s="4" t="str">
        <f>"1000518"</f>
        <v>1000518</v>
      </c>
      <c r="B1514" s="2">
        <v>7</v>
      </c>
    </row>
    <row r="1515" spans="1:2" x14ac:dyDescent="0.25">
      <c r="A1515" s="4" t="str">
        <f>"1000518"</f>
        <v>1000518</v>
      </c>
      <c r="B1515" s="2">
        <v>5</v>
      </c>
    </row>
    <row r="1516" spans="1:2" x14ac:dyDescent="0.25">
      <c r="A1516" s="4" t="str">
        <f>"1000518"</f>
        <v>1000518</v>
      </c>
      <c r="B1516" s="2">
        <v>3</v>
      </c>
    </row>
    <row r="1517" spans="1:2" x14ac:dyDescent="0.25">
      <c r="A1517" s="4" t="str">
        <f>"1000496"</f>
        <v>1000496</v>
      </c>
      <c r="B1517" s="2">
        <v>1</v>
      </c>
    </row>
    <row r="1518" spans="1:2" x14ac:dyDescent="0.25">
      <c r="A1518" s="4" t="str">
        <f>"1000496"</f>
        <v>1000496</v>
      </c>
      <c r="B1518" s="2">
        <v>2</v>
      </c>
    </row>
    <row r="1519" spans="1:2" x14ac:dyDescent="0.25">
      <c r="A1519" s="4" t="str">
        <f>"1000478"</f>
        <v>1000478</v>
      </c>
      <c r="B1519" s="2">
        <v>1</v>
      </c>
    </row>
    <row r="1520" spans="1:2" x14ac:dyDescent="0.25">
      <c r="A1520" s="4" t="str">
        <f t="shared" ref="A1520:A1528" si="86">"1000454"</f>
        <v>1000454</v>
      </c>
      <c r="B1520" s="2">
        <v>4</v>
      </c>
    </row>
    <row r="1521" spans="1:2" x14ac:dyDescent="0.25">
      <c r="A1521" s="4" t="str">
        <f t="shared" si="86"/>
        <v>1000454</v>
      </c>
      <c r="B1521" s="2">
        <v>7</v>
      </c>
    </row>
    <row r="1522" spans="1:2" x14ac:dyDescent="0.25">
      <c r="A1522" s="4" t="str">
        <f t="shared" si="86"/>
        <v>1000454</v>
      </c>
      <c r="B1522" s="2">
        <v>12</v>
      </c>
    </row>
    <row r="1523" spans="1:2" x14ac:dyDescent="0.25">
      <c r="A1523" s="4" t="str">
        <f t="shared" si="86"/>
        <v>1000454</v>
      </c>
      <c r="B1523" s="2">
        <v>8</v>
      </c>
    </row>
    <row r="1524" spans="1:2" x14ac:dyDescent="0.25">
      <c r="A1524" s="4" t="str">
        <f t="shared" si="86"/>
        <v>1000454</v>
      </c>
      <c r="B1524" s="2">
        <v>12</v>
      </c>
    </row>
    <row r="1525" spans="1:2" x14ac:dyDescent="0.25">
      <c r="A1525" s="4" t="str">
        <f t="shared" si="86"/>
        <v>1000454</v>
      </c>
      <c r="B1525" s="2">
        <v>9</v>
      </c>
    </row>
    <row r="1526" spans="1:2" x14ac:dyDescent="0.25">
      <c r="A1526" s="4" t="str">
        <f t="shared" si="86"/>
        <v>1000454</v>
      </c>
      <c r="B1526" s="2">
        <v>1</v>
      </c>
    </row>
    <row r="1527" spans="1:2" x14ac:dyDescent="0.25">
      <c r="A1527" s="4" t="str">
        <f t="shared" si="86"/>
        <v>1000454</v>
      </c>
      <c r="B1527" s="2">
        <v>4</v>
      </c>
    </row>
    <row r="1528" spans="1:2" x14ac:dyDescent="0.25">
      <c r="A1528" s="4" t="str">
        <f t="shared" si="86"/>
        <v>1000454</v>
      </c>
      <c r="B1528" s="2">
        <v>3</v>
      </c>
    </row>
    <row r="1529" spans="1:2" x14ac:dyDescent="0.25">
      <c r="A1529" s="4" t="str">
        <f>"1000407"</f>
        <v>1000407</v>
      </c>
      <c r="B1529" s="2">
        <v>2</v>
      </c>
    </row>
    <row r="1530" spans="1:2" x14ac:dyDescent="0.25">
      <c r="A1530" s="4" t="str">
        <f>"1000402"</f>
        <v>1000402</v>
      </c>
      <c r="B1530" s="2">
        <v>1</v>
      </c>
    </row>
    <row r="1531" spans="1:2" x14ac:dyDescent="0.25">
      <c r="A1531" s="4" t="str">
        <f>"1000402"</f>
        <v>1000402</v>
      </c>
      <c r="B1531" s="2">
        <v>1</v>
      </c>
    </row>
    <row r="1532" spans="1:2" x14ac:dyDescent="0.25">
      <c r="A1532" s="4" t="str">
        <f>"1000376"</f>
        <v>1000376</v>
      </c>
      <c r="B1532" s="2">
        <v>2</v>
      </c>
    </row>
    <row r="1533" spans="1:2" x14ac:dyDescent="0.25">
      <c r="A1533" s="4" t="str">
        <f>"1000359"</f>
        <v>1000359</v>
      </c>
      <c r="B1533" s="2">
        <v>4</v>
      </c>
    </row>
    <row r="1534" spans="1:2" x14ac:dyDescent="0.25">
      <c r="A1534" s="4" t="str">
        <f>"1000359"</f>
        <v>1000359</v>
      </c>
      <c r="B1534" s="2">
        <v>6</v>
      </c>
    </row>
    <row r="1535" spans="1:2" x14ac:dyDescent="0.25">
      <c r="A1535" s="4" t="str">
        <f t="shared" ref="A1535:A1542" si="87">"1000358"</f>
        <v>1000358</v>
      </c>
      <c r="B1535" s="2">
        <v>2</v>
      </c>
    </row>
    <row r="1536" spans="1:2" x14ac:dyDescent="0.25">
      <c r="A1536" s="4" t="str">
        <f t="shared" si="87"/>
        <v>1000358</v>
      </c>
      <c r="B1536" s="2">
        <v>5</v>
      </c>
    </row>
    <row r="1537" spans="1:2" x14ac:dyDescent="0.25">
      <c r="A1537" s="4" t="str">
        <f t="shared" si="87"/>
        <v>1000358</v>
      </c>
      <c r="B1537" s="2">
        <v>7</v>
      </c>
    </row>
    <row r="1538" spans="1:2" x14ac:dyDescent="0.25">
      <c r="A1538" s="4" t="str">
        <f t="shared" si="87"/>
        <v>1000358</v>
      </c>
      <c r="B1538" s="2">
        <v>7</v>
      </c>
    </row>
    <row r="1539" spans="1:2" x14ac:dyDescent="0.25">
      <c r="A1539" s="4" t="str">
        <f t="shared" si="87"/>
        <v>1000358</v>
      </c>
      <c r="B1539" s="2">
        <v>21</v>
      </c>
    </row>
    <row r="1540" spans="1:2" x14ac:dyDescent="0.25">
      <c r="A1540" s="4" t="str">
        <f t="shared" si="87"/>
        <v>1000358</v>
      </c>
      <c r="B1540" s="2">
        <v>39</v>
      </c>
    </row>
    <row r="1541" spans="1:2" x14ac:dyDescent="0.25">
      <c r="A1541" s="4" t="str">
        <f t="shared" si="87"/>
        <v>1000358</v>
      </c>
      <c r="B1541" s="2">
        <v>4</v>
      </c>
    </row>
    <row r="1542" spans="1:2" x14ac:dyDescent="0.25">
      <c r="A1542" s="4" t="str">
        <f t="shared" si="87"/>
        <v>1000358</v>
      </c>
      <c r="B1542" s="2">
        <v>5</v>
      </c>
    </row>
    <row r="1543" spans="1:2" x14ac:dyDescent="0.25">
      <c r="A1543" s="4" t="str">
        <f>"1000352"</f>
        <v>1000352</v>
      </c>
      <c r="B1543" s="2">
        <v>11</v>
      </c>
    </row>
    <row r="1544" spans="1:2" x14ac:dyDescent="0.25">
      <c r="A1544" s="4" t="str">
        <f>"1000352"</f>
        <v>1000352</v>
      </c>
      <c r="B1544" s="2">
        <v>7</v>
      </c>
    </row>
    <row r="1545" spans="1:2" x14ac:dyDescent="0.25">
      <c r="A1545" s="4" t="str">
        <f>"1000352"</f>
        <v>1000352</v>
      </c>
      <c r="B1545" s="2">
        <v>2</v>
      </c>
    </row>
    <row r="1546" spans="1:2" x14ac:dyDescent="0.25">
      <c r="A1546" s="4" t="str">
        <f>"1000352"</f>
        <v>1000352</v>
      </c>
      <c r="B1546" s="2">
        <v>5</v>
      </c>
    </row>
    <row r="1547" spans="1:2" x14ac:dyDescent="0.25">
      <c r="A1547" s="4" t="str">
        <f>"1000352"</f>
        <v>1000352</v>
      </c>
      <c r="B1547" s="2">
        <v>2</v>
      </c>
    </row>
    <row r="1548" spans="1:2" x14ac:dyDescent="0.25">
      <c r="A1548" s="4" t="str">
        <f>"1000348"</f>
        <v>1000348</v>
      </c>
      <c r="B1548" s="2">
        <v>1</v>
      </c>
    </row>
    <row r="1549" spans="1:2" x14ac:dyDescent="0.25">
      <c r="A1549" s="4" t="str">
        <f>"1000335"</f>
        <v>1000335</v>
      </c>
      <c r="B1549" s="2">
        <v>8</v>
      </c>
    </row>
    <row r="1550" spans="1:2" x14ac:dyDescent="0.25">
      <c r="A1550" s="4" t="str">
        <f>"1000335"</f>
        <v>1000335</v>
      </c>
      <c r="B1550" s="2">
        <v>17</v>
      </c>
    </row>
    <row r="1551" spans="1:2" x14ac:dyDescent="0.25">
      <c r="A1551" s="4" t="str">
        <f>"1000335"</f>
        <v>1000335</v>
      </c>
      <c r="B1551" s="2">
        <v>9</v>
      </c>
    </row>
    <row r="1552" spans="1:2" x14ac:dyDescent="0.25">
      <c r="A1552" s="4" t="str">
        <f>"1000315"</f>
        <v>1000315</v>
      </c>
      <c r="B1552" s="2">
        <v>7</v>
      </c>
    </row>
    <row r="1553" spans="1:2" x14ac:dyDescent="0.25">
      <c r="A1553" s="4" t="str">
        <f>"1000274"</f>
        <v>1000274</v>
      </c>
      <c r="B1553" s="2">
        <v>27</v>
      </c>
    </row>
    <row r="1554" spans="1:2" x14ac:dyDescent="0.25">
      <c r="A1554" s="4" t="str">
        <f>"1000274"</f>
        <v>1000274</v>
      </c>
      <c r="B1554" s="2">
        <v>22</v>
      </c>
    </row>
    <row r="1555" spans="1:2" x14ac:dyDescent="0.25">
      <c r="A1555" s="4" t="str">
        <f>"1000274"</f>
        <v>1000274</v>
      </c>
      <c r="B1555" s="2">
        <v>27</v>
      </c>
    </row>
    <row r="1556" spans="1:2" x14ac:dyDescent="0.25">
      <c r="A1556" s="4" t="str">
        <f>"1000274"</f>
        <v>1000274</v>
      </c>
      <c r="B1556" s="2">
        <v>14</v>
      </c>
    </row>
    <row r="1557" spans="1:2" x14ac:dyDescent="0.25">
      <c r="A1557" s="4" t="str">
        <f>"1000274"</f>
        <v>1000274</v>
      </c>
      <c r="B1557" s="2">
        <v>5</v>
      </c>
    </row>
    <row r="1558" spans="1:2" x14ac:dyDescent="0.25">
      <c r="A1558" s="4" t="str">
        <f>"1000262"</f>
        <v>1000262</v>
      </c>
      <c r="B1558" s="2">
        <v>2</v>
      </c>
    </row>
    <row r="1559" spans="1:2" x14ac:dyDescent="0.25">
      <c r="A1559" s="4" t="str">
        <f>"1000262"</f>
        <v>1000262</v>
      </c>
      <c r="B1559" s="2">
        <v>2</v>
      </c>
    </row>
    <row r="1560" spans="1:2" x14ac:dyDescent="0.25">
      <c r="A1560" s="4" t="str">
        <f>"1000219"</f>
        <v>1000219</v>
      </c>
      <c r="B1560" s="2">
        <v>7</v>
      </c>
    </row>
    <row r="1561" spans="1:2" x14ac:dyDescent="0.25">
      <c r="A1561" s="4" t="str">
        <f>"1000219"</f>
        <v>1000219</v>
      </c>
      <c r="B1561" s="2">
        <v>18</v>
      </c>
    </row>
    <row r="1562" spans="1:2" x14ac:dyDescent="0.25">
      <c r="A1562" s="4" t="str">
        <f>"1000219"</f>
        <v>1000219</v>
      </c>
      <c r="B1562" s="2">
        <v>21</v>
      </c>
    </row>
    <row r="1563" spans="1:2" x14ac:dyDescent="0.25">
      <c r="A1563" s="4" t="str">
        <f>"1000219"</f>
        <v>1000219</v>
      </c>
      <c r="B1563" s="2">
        <v>21</v>
      </c>
    </row>
    <row r="1564" spans="1:2" x14ac:dyDescent="0.25">
      <c r="A1564" s="4" t="str">
        <f>"1000218"</f>
        <v>1000218</v>
      </c>
      <c r="B1564" s="2">
        <v>4</v>
      </c>
    </row>
    <row r="1565" spans="1:2" x14ac:dyDescent="0.25">
      <c r="A1565" s="4" t="str">
        <f>"1000218"</f>
        <v>1000218</v>
      </c>
      <c r="B1565" s="2">
        <v>7</v>
      </c>
    </row>
    <row r="1566" spans="1:2" x14ac:dyDescent="0.25">
      <c r="A1566" s="4" t="str">
        <f>"1000218"</f>
        <v>1000218</v>
      </c>
      <c r="B1566" s="2">
        <v>2</v>
      </c>
    </row>
    <row r="1567" spans="1:2" x14ac:dyDescent="0.25">
      <c r="A1567" s="4" t="str">
        <f>"1000218"</f>
        <v>1000218</v>
      </c>
      <c r="B1567" s="2">
        <v>18</v>
      </c>
    </row>
    <row r="1568" spans="1:2" x14ac:dyDescent="0.25">
      <c r="A1568" s="4" t="str">
        <f>"1000218"</f>
        <v>1000218</v>
      </c>
      <c r="B1568" s="2">
        <v>5</v>
      </c>
    </row>
    <row r="1569" spans="1:2" x14ac:dyDescent="0.25">
      <c r="A1569" s="4" t="str">
        <f t="shared" ref="A1569:A1577" si="88">"1000216"</f>
        <v>1000216</v>
      </c>
      <c r="B1569" s="2">
        <v>14</v>
      </c>
    </row>
    <row r="1570" spans="1:2" x14ac:dyDescent="0.25">
      <c r="A1570" s="4" t="str">
        <f t="shared" si="88"/>
        <v>1000216</v>
      </c>
      <c r="B1570" s="2">
        <v>6</v>
      </c>
    </row>
    <row r="1571" spans="1:2" x14ac:dyDescent="0.25">
      <c r="A1571" s="4" t="str">
        <f t="shared" si="88"/>
        <v>1000216</v>
      </c>
      <c r="B1571" s="2">
        <v>2</v>
      </c>
    </row>
    <row r="1572" spans="1:2" x14ac:dyDescent="0.25">
      <c r="A1572" s="4" t="str">
        <f t="shared" si="88"/>
        <v>1000216</v>
      </c>
      <c r="B1572" s="2">
        <v>9</v>
      </c>
    </row>
    <row r="1573" spans="1:2" x14ac:dyDescent="0.25">
      <c r="A1573" s="4" t="str">
        <f t="shared" si="88"/>
        <v>1000216</v>
      </c>
      <c r="B1573" s="2">
        <v>13</v>
      </c>
    </row>
    <row r="1574" spans="1:2" x14ac:dyDescent="0.25">
      <c r="A1574" s="4" t="str">
        <f t="shared" si="88"/>
        <v>1000216</v>
      </c>
      <c r="B1574" s="2">
        <v>2</v>
      </c>
    </row>
    <row r="1575" spans="1:2" x14ac:dyDescent="0.25">
      <c r="A1575" s="4" t="str">
        <f t="shared" si="88"/>
        <v>1000216</v>
      </c>
      <c r="B1575" s="2">
        <v>4</v>
      </c>
    </row>
    <row r="1576" spans="1:2" x14ac:dyDescent="0.25">
      <c r="A1576" s="4" t="str">
        <f t="shared" si="88"/>
        <v>1000216</v>
      </c>
      <c r="B1576" s="2">
        <v>6</v>
      </c>
    </row>
    <row r="1577" spans="1:2" x14ac:dyDescent="0.25">
      <c r="A1577" s="4" t="str">
        <f t="shared" si="88"/>
        <v>1000216</v>
      </c>
      <c r="B1577" s="2">
        <v>13</v>
      </c>
    </row>
    <row r="1578" spans="1:2" x14ac:dyDescent="0.25">
      <c r="A1578" s="4" t="str">
        <f>"1000184"</f>
        <v>1000184</v>
      </c>
      <c r="B1578" s="2">
        <v>3</v>
      </c>
    </row>
    <row r="1579" spans="1:2" x14ac:dyDescent="0.25">
      <c r="A1579" s="4" t="str">
        <f>"1000177"</f>
        <v>1000177</v>
      </c>
      <c r="B1579" s="2">
        <v>2</v>
      </c>
    </row>
    <row r="1580" spans="1:2" x14ac:dyDescent="0.25">
      <c r="A1580" s="4" t="str">
        <f>"1000177"</f>
        <v>1000177</v>
      </c>
      <c r="B1580" s="2">
        <v>3</v>
      </c>
    </row>
    <row r="1581" spans="1:2" x14ac:dyDescent="0.25">
      <c r="A1581" s="4" t="str">
        <f>"1000177"</f>
        <v>1000177</v>
      </c>
      <c r="B1581" s="2">
        <v>8</v>
      </c>
    </row>
    <row r="1582" spans="1:2" x14ac:dyDescent="0.25">
      <c r="A1582" s="4" t="str">
        <f>"1000161"</f>
        <v>1000161</v>
      </c>
      <c r="B1582" s="2">
        <v>6</v>
      </c>
    </row>
    <row r="1583" spans="1:2" x14ac:dyDescent="0.25">
      <c r="A1583" s="4" t="str">
        <f>"1000161"</f>
        <v>1000161</v>
      </c>
      <c r="B1583" s="2">
        <v>7</v>
      </c>
    </row>
    <row r="1584" spans="1:2" x14ac:dyDescent="0.25">
      <c r="A1584" s="4" t="str">
        <f>"1000161"</f>
        <v>1000161</v>
      </c>
      <c r="B1584" s="2">
        <v>6</v>
      </c>
    </row>
    <row r="1585" spans="1:2" x14ac:dyDescent="0.25">
      <c r="A1585" s="4" t="str">
        <f>"1000154"</f>
        <v>1000154</v>
      </c>
      <c r="B1585" s="2">
        <v>7</v>
      </c>
    </row>
    <row r="1586" spans="1:2" x14ac:dyDescent="0.25">
      <c r="A1586" s="4" t="str">
        <f>"1000145"</f>
        <v>1000145</v>
      </c>
      <c r="B1586" s="2">
        <v>4</v>
      </c>
    </row>
    <row r="1587" spans="1:2" x14ac:dyDescent="0.25">
      <c r="A1587" s="4" t="str">
        <f>"1000141"</f>
        <v>1000141</v>
      </c>
      <c r="B1587" s="2">
        <v>4</v>
      </c>
    </row>
    <row r="1588" spans="1:2" x14ac:dyDescent="0.25">
      <c r="A1588" s="4" t="str">
        <f t="shared" ref="A1588:A1595" si="89">"1000136"</f>
        <v>1000136</v>
      </c>
      <c r="B1588" s="2">
        <v>4</v>
      </c>
    </row>
    <row r="1589" spans="1:2" x14ac:dyDescent="0.25">
      <c r="A1589" s="4" t="str">
        <f t="shared" si="89"/>
        <v>1000136</v>
      </c>
      <c r="B1589" s="2">
        <v>4</v>
      </c>
    </row>
    <row r="1590" spans="1:2" x14ac:dyDescent="0.25">
      <c r="A1590" s="4" t="str">
        <f t="shared" si="89"/>
        <v>1000136</v>
      </c>
      <c r="B1590" s="2">
        <v>13</v>
      </c>
    </row>
    <row r="1591" spans="1:2" x14ac:dyDescent="0.25">
      <c r="A1591" s="4" t="str">
        <f t="shared" si="89"/>
        <v>1000136</v>
      </c>
      <c r="B1591" s="2">
        <v>19</v>
      </c>
    </row>
    <row r="1592" spans="1:2" x14ac:dyDescent="0.25">
      <c r="A1592" s="4" t="str">
        <f t="shared" si="89"/>
        <v>1000136</v>
      </c>
      <c r="B1592" s="2">
        <v>20</v>
      </c>
    </row>
    <row r="1593" spans="1:2" x14ac:dyDescent="0.25">
      <c r="A1593" s="4" t="str">
        <f t="shared" si="89"/>
        <v>1000136</v>
      </c>
      <c r="B1593" s="2">
        <v>3</v>
      </c>
    </row>
    <row r="1594" spans="1:2" x14ac:dyDescent="0.25">
      <c r="A1594" s="4" t="str">
        <f t="shared" si="89"/>
        <v>1000136</v>
      </c>
      <c r="B1594" s="2">
        <v>26</v>
      </c>
    </row>
    <row r="1595" spans="1:2" x14ac:dyDescent="0.25">
      <c r="A1595" s="4" t="str">
        <f t="shared" si="89"/>
        <v>1000136</v>
      </c>
      <c r="B1595" s="2">
        <v>86</v>
      </c>
    </row>
    <row r="1596" spans="1:2" x14ac:dyDescent="0.25">
      <c r="A1596" s="4" t="str">
        <f>"1000132"</f>
        <v>1000132</v>
      </c>
      <c r="B1596" s="2">
        <v>4</v>
      </c>
    </row>
    <row r="1597" spans="1:2" x14ac:dyDescent="0.25">
      <c r="A1597" s="4" t="str">
        <f>"1000132"</f>
        <v>1000132</v>
      </c>
      <c r="B1597" s="2">
        <v>4</v>
      </c>
    </row>
    <row r="1598" spans="1:2" x14ac:dyDescent="0.25">
      <c r="A1598" s="4" t="str">
        <f>"1000117"</f>
        <v>1000117</v>
      </c>
      <c r="B1598" s="2">
        <v>16</v>
      </c>
    </row>
    <row r="1599" spans="1:2" x14ac:dyDescent="0.25">
      <c r="A1599" s="4" t="str">
        <f>"1000117"</f>
        <v>1000117</v>
      </c>
      <c r="B1599" s="2">
        <v>7</v>
      </c>
    </row>
  </sheetData>
  <conditionalFormatting sqref="B137">
    <cfRule type="containsText" dxfId="3" priority="5" operator="containsText" text="MAL3">
      <formula>NOT(ISERROR(SEARCH("MAL3",B137)))</formula>
    </cfRule>
  </conditionalFormatting>
  <conditionalFormatting sqref="B1:B1048576">
    <cfRule type="colorScale" priority="6">
      <colorScale>
        <cfvo type="min"/>
        <cfvo type="max"/>
        <color rgb="FF63BE7B"/>
        <color rgb="FFFFEF9C"/>
      </colorScale>
    </cfRule>
  </conditionalFormatting>
  <conditionalFormatting sqref="A1:A1048576">
    <cfRule type="colorScale" priority="4">
      <colorScale>
        <cfvo type="min"/>
        <cfvo type="max"/>
        <color rgb="FF63BE7B"/>
        <color rgb="FFFFEF9C"/>
      </colorScale>
    </cfRule>
  </conditionalFormatting>
  <conditionalFormatting sqref="D1:D1048576">
    <cfRule type="colorScale" priority="3">
      <colorScale>
        <cfvo type="min"/>
        <cfvo type="max"/>
        <color rgb="FF63BE7B"/>
        <color rgb="FFFFEF9C"/>
      </colorScale>
    </cfRule>
  </conditionalFormatting>
  <conditionalFormatting sqref="E134">
    <cfRule type="containsText" dxfId="2" priority="1" operator="containsText" text="MAL3">
      <formula>NOT(ISERROR(SEARCH("MAL3",E134)))</formula>
    </cfRule>
  </conditionalFormatting>
  <conditionalFormatting sqref="E1:E1048576">
    <cfRule type="colorScale" priority="2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DAF4D1C-50D3-4B4C-A7D7-63418D43E7A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annecy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LAGHROUR</dc:creator>
  <cp:lastModifiedBy>JB_</cp:lastModifiedBy>
  <dcterms:created xsi:type="dcterms:W3CDTF">2022-07-27T11:24:00Z</dcterms:created>
  <dcterms:modified xsi:type="dcterms:W3CDTF">2022-07-27T15:46:05Z</dcterms:modified>
</cp:coreProperties>
</file>