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326" codeName="{00CF4601-37BD-836D-55AB-7E336CB4BC7A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tigmo\Google Drive\FAPF\Shawinigan\2016-17\Planage 2000\Analyse mensuelle\"/>
    </mc:Choice>
  </mc:AlternateContent>
  <bookViews>
    <workbookView xWindow="0" yWindow="0" windowWidth="19440" windowHeight="6852" tabRatio="761" xr2:uid="{00000000-000D-0000-FFFF-FFFF00000000}"/>
  </bookViews>
  <sheets>
    <sheet name="F1" sheetId="21" r:id="rId1"/>
    <sheet name="Facture" sheetId="2" r:id="rId2"/>
  </sheets>
  <definedNames>
    <definedName name="_xlnm._FilterDatabase" localSheetId="1" hidden="1">Facture!$A$2:$AR$4</definedName>
    <definedName name="_Key1" hidden="1">#REF!</definedName>
    <definedName name="_Order1" hidden="1">0</definedName>
    <definedName name="_Parse_In" hidden="1">#REF!</definedName>
    <definedName name="_Parse_Out" hidden="1">#REF!</definedName>
    <definedName name="_Sort" hidden="1">#REF!</definedName>
    <definedName name="husky" hidden="1">#REF!</definedName>
    <definedName name="_xlnm.Print_Titles">#REF!</definedName>
    <definedName name="Unite_de_mesure">#REF!</definedName>
    <definedName name="wrn.Équilibrage." hidden="1">{"Équilibrage",#N/A,FALSE,"Données Financières"}</definedName>
    <definedName name="wrn.Équilibrage2" hidden="1">{"Équilibrage",#N/A,FALSE,"Données Financières"}</definedName>
    <definedName name="wrn.SECTION._.B." hidden="1">{#N/A,#N/A,FALSE,"BA";#N/A,#N/A,FALSE,"BB";#N/A,#N/A,FALSE,"BC"}</definedName>
    <definedName name="wrn.TABLEAU." hidden="1">{#N/A,#N/A,FALSE,"T1";#N/A,#N/A,FALSE,"T2";#N/A,#N/A,FALSE,"T3";#N/A,#N/A,FALSE,"T4";#N/A,#N/A,FALSE,"T5";#N/A,#N/A,FALSE,"T6"}</definedName>
  </definedNames>
  <calcPr calcId="171027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1" i="21" l="1"/>
  <c r="K22" i="21"/>
  <c r="K23" i="21"/>
  <c r="K24" i="21"/>
  <c r="K25" i="21"/>
  <c r="K26" i="21"/>
  <c r="K27" i="21"/>
  <c r="K28" i="21"/>
  <c r="K29" i="21"/>
  <c r="K30" i="21"/>
  <c r="K31" i="21"/>
  <c r="K32" i="21"/>
  <c r="K33" i="21"/>
  <c r="K34" i="21"/>
  <c r="K35" i="21"/>
  <c r="K36" i="21"/>
  <c r="K37" i="21"/>
  <c r="K38" i="21"/>
  <c r="K39" i="21"/>
  <c r="K40" i="21"/>
  <c r="K20" i="21"/>
  <c r="AS2" i="2"/>
  <c r="AR2" i="2"/>
  <c r="AQ2" i="2"/>
  <c r="AP2" i="2"/>
  <c r="AO2" i="2"/>
  <c r="AN2" i="2"/>
  <c r="AM2" i="2"/>
  <c r="AL2" i="2"/>
  <c r="AK2" i="2"/>
  <c r="AJ2" i="2"/>
  <c r="A21" i="21"/>
  <c r="C21" i="21"/>
  <c r="A22" i="21"/>
  <c r="C22" i="21"/>
  <c r="A23" i="21"/>
  <c r="C23" i="21"/>
  <c r="A24" i="21"/>
  <c r="C24" i="21"/>
  <c r="A25" i="21"/>
  <c r="C25" i="21"/>
  <c r="A26" i="21"/>
  <c r="C26" i="21"/>
  <c r="A27" i="21"/>
  <c r="C27" i="21"/>
  <c r="A28" i="21"/>
  <c r="C28" i="21"/>
  <c r="A29" i="21"/>
  <c r="C29" i="21"/>
  <c r="A30" i="21"/>
  <c r="C30" i="21"/>
  <c r="A31" i="21"/>
  <c r="C31" i="21"/>
  <c r="A32" i="21"/>
  <c r="C32" i="21"/>
  <c r="A33" i="21"/>
  <c r="C33" i="21"/>
  <c r="A34" i="21"/>
  <c r="C34" i="21"/>
  <c r="A35" i="21"/>
  <c r="C35" i="21"/>
  <c r="A36" i="21"/>
  <c r="C36" i="21"/>
  <c r="A37" i="21"/>
  <c r="C37" i="21"/>
  <c r="A38" i="21"/>
  <c r="C38" i="21"/>
  <c r="A39" i="21"/>
  <c r="C39" i="21"/>
  <c r="A40" i="21"/>
  <c r="C40" i="21"/>
  <c r="A41" i="21"/>
  <c r="C41" i="21"/>
  <c r="A20" i="21"/>
  <c r="A19" i="21"/>
  <c r="AR3" i="2" l="1"/>
  <c r="AQ3" i="2"/>
  <c r="AP3" i="2"/>
  <c r="AO3" i="2"/>
  <c r="AN3" i="2"/>
  <c r="AM3" i="2"/>
  <c r="AL3" i="2"/>
  <c r="AK3" i="2"/>
  <c r="AJ3" i="2"/>
  <c r="M40" i="21"/>
  <c r="M39" i="21"/>
  <c r="M38" i="21"/>
  <c r="M37" i="21"/>
  <c r="M36" i="21"/>
  <c r="M35" i="21"/>
  <c r="M34" i="21"/>
  <c r="M33" i="21"/>
  <c r="M32" i="21"/>
  <c r="M31" i="21"/>
  <c r="M30" i="21"/>
  <c r="M29" i="21"/>
  <c r="M28" i="21"/>
  <c r="M27" i="21"/>
  <c r="M26" i="21"/>
  <c r="M25" i="21"/>
  <c r="M24" i="21"/>
  <c r="M23" i="21"/>
  <c r="M22" i="21"/>
  <c r="M21" i="21"/>
  <c r="AT3" i="2" l="1"/>
  <c r="AS3" i="2" s="1"/>
  <c r="D19" i="21"/>
  <c r="D23" i="21" l="1"/>
  <c r="D27" i="21"/>
  <c r="D31" i="21"/>
  <c r="D35" i="21"/>
  <c r="D39" i="21"/>
  <c r="D22" i="21"/>
  <c r="D26" i="21"/>
  <c r="D30" i="21"/>
  <c r="D34" i="21"/>
  <c r="D38" i="21"/>
  <c r="D21" i="21"/>
  <c r="D25" i="21"/>
  <c r="D29" i="21"/>
  <c r="D33" i="21"/>
  <c r="D37" i="21"/>
  <c r="D41" i="21"/>
  <c r="D24" i="21"/>
  <c r="D28" i="21"/>
  <c r="D32" i="21"/>
  <c r="D36" i="21"/>
  <c r="D40" i="21"/>
  <c r="D20" i="21"/>
  <c r="G2" i="2" l="1"/>
  <c r="M9" i="21"/>
  <c r="H2" i="2" l="1"/>
  <c r="I2" i="2"/>
  <c r="M20" i="21" l="1"/>
  <c r="C19" i="21"/>
  <c r="B19" i="21"/>
  <c r="B22" i="21" l="1"/>
  <c r="B27" i="21"/>
  <c r="B32" i="21"/>
  <c r="B36" i="21"/>
  <c r="B39" i="21"/>
  <c r="B21" i="21"/>
  <c r="B26" i="21"/>
  <c r="B29" i="21"/>
  <c r="B34" i="21"/>
  <c r="B38" i="21"/>
  <c r="B20" i="21"/>
  <c r="B24" i="21"/>
  <c r="B28" i="21"/>
  <c r="B31" i="21"/>
  <c r="B35" i="21"/>
  <c r="B40" i="21"/>
  <c r="B23" i="21"/>
  <c r="B25" i="21"/>
  <c r="B30" i="21"/>
  <c r="B33" i="21"/>
  <c r="B37" i="21"/>
  <c r="B41" i="21"/>
  <c r="C20" i="21"/>
  <c r="K41" i="21"/>
</calcChain>
</file>

<file path=xl/sharedStrings.xml><?xml version="1.0" encoding="utf-8"?>
<sst xmlns="http://schemas.openxmlformats.org/spreadsheetml/2006/main" count="69" uniqueCount="59">
  <si>
    <t>Date</t>
  </si>
  <si>
    <t>Total</t>
  </si>
  <si>
    <t>Facture</t>
  </si>
  <si>
    <t>Quantité</t>
  </si>
  <si>
    <t>Unité</t>
  </si>
  <si>
    <t>Type</t>
  </si>
  <si>
    <t>NOM DU CLIENT</t>
  </si>
  <si>
    <t># DE COMMANDE</t>
  </si>
  <si>
    <t># DE BON DE LIVRAISON DU FOURNISSEUR</t>
  </si>
  <si>
    <t>DATE</t>
  </si>
  <si>
    <t>Acti #1</t>
  </si>
  <si>
    <t>Acti #2</t>
  </si>
  <si>
    <t>Acti #3</t>
  </si>
  <si>
    <t>#</t>
  </si>
  <si>
    <t>$ /pmp</t>
  </si>
  <si>
    <t>Opérations</t>
  </si>
  <si>
    <t>Prix unitaire</t>
  </si>
  <si>
    <t>TOTAL</t>
  </si>
  <si>
    <t>Dernier #</t>
  </si>
  <si>
    <t>Avant juin 2017</t>
  </si>
  <si>
    <t>Activité #1</t>
  </si>
  <si>
    <t>Activité #2</t>
  </si>
  <si>
    <t>Activité #3</t>
  </si>
  <si>
    <t>Ctl</t>
  </si>
  <si>
    <t>Qtt</t>
  </si>
  <si>
    <t>Prix/un</t>
  </si>
  <si>
    <t>31-08-2017</t>
  </si>
  <si>
    <t>Mois</t>
  </si>
  <si>
    <t>bla</t>
  </si>
  <si>
    <t xml:space="preserve">FOURNISSEUR </t>
  </si>
  <si>
    <t>Fou1</t>
  </si>
  <si>
    <t>Ty1</t>
  </si>
  <si>
    <t>OP1</t>
  </si>
  <si>
    <t>Ty2</t>
  </si>
  <si>
    <t>OP2</t>
  </si>
  <si>
    <t>Ty3</t>
  </si>
  <si>
    <t>OP3</t>
  </si>
  <si>
    <t>Ty4</t>
  </si>
  <si>
    <t>OP4</t>
  </si>
  <si>
    <t>Ty5</t>
  </si>
  <si>
    <t>OP5</t>
  </si>
  <si>
    <t>Ty6</t>
  </si>
  <si>
    <t>OP6</t>
  </si>
  <si>
    <t>Ty7</t>
  </si>
  <si>
    <t>OP7</t>
  </si>
  <si>
    <t>Ty8</t>
  </si>
  <si>
    <t>OP8</t>
  </si>
  <si>
    <t>Ty9</t>
  </si>
  <si>
    <t>OP9</t>
  </si>
  <si>
    <t>Ty10</t>
  </si>
  <si>
    <t>OP10</t>
  </si>
  <si>
    <t>Ty11</t>
  </si>
  <si>
    <t>OP11</t>
  </si>
  <si>
    <t>Ty12</t>
  </si>
  <si>
    <t>OP12</t>
  </si>
  <si>
    <t>Ty13</t>
  </si>
  <si>
    <t>OP13</t>
  </si>
  <si>
    <t>Ty14</t>
  </si>
  <si>
    <t>OP14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</si>
</sst>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8" formatCode="#,##0.00\ &quot;$&quot;_);[Red]\(#,##0.00\ &quot;$&quot;\)"/>
    <numFmt numFmtId="43" formatCode="_ * #,##0.00_)\ _$_ ;_ * \(#,##0.00\)\ _$_ ;_ * &quot;-&quot;??_)\ _$_ ;_ @_ "/>
    <numFmt numFmtId="164" formatCode="yyyy/mm/dd;@"/>
    <numFmt numFmtId="166" formatCode="#,##0.00\ &quot;$&quot;"/>
    <numFmt numFmtId="181" formatCode="d\ mmmm\ yyyy"/>
    <numFmt numFmtId="182" formatCode="#,##0_);[Red]\(#,##0\)"/>
    <numFmt numFmtId="186" formatCode="&quot;# &quot;0"/>
    <numFmt numFmtId="192" formatCode="yy\ mm\ dd;@"/>
  </numFmts>
  <fonts count="31" x14ac:knownFonts="1">
    <font>
      <sz val="11"/>
      <color theme="1"/>
      <name val="Calibri"/>
      <family val="2"/>
      <scheme val="minor"/>
    </font>
    <font>
      <sz val="11"/>
      <color theme="1"/>
      <name val="Yu Gothic UI Semibold"/>
      <family val="2"/>
    </font>
    <font>
      <sz val="11"/>
      <name val="Arial"/>
      <family val="2"/>
    </font>
    <font>
      <sz val="11"/>
      <name val="Arial"/>
      <family val="2"/>
    </font>
    <font>
      <sz val="10"/>
      <color theme="1"/>
      <name val="Yu Gothic UI Semibold"/>
      <family val="2"/>
    </font>
    <font>
      <sz val="10"/>
      <color theme="1"/>
      <name val="Calibri"/>
      <family val="2"/>
      <scheme val="minor"/>
    </font>
    <font>
      <sz val="11"/>
      <name val="Arial"/>
      <family val="2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1"/>
      <name val="Arial"/>
      <family val="2"/>
    </font>
    <font>
      <sz val="11"/>
      <name val="Arial"/>
      <family val="2"/>
    </font>
    <font>
      <sz val="10"/>
      <name val="Arial"/>
      <family val="2"/>
    </font>
    <font>
      <b/>
      <u/>
      <sz val="10"/>
      <name val="Arial"/>
      <family val="2"/>
    </font>
    <font>
      <sz val="8"/>
      <name val="Arial"/>
      <family val="2"/>
    </font>
    <font>
      <b/>
      <u/>
      <sz val="8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sz val="11"/>
      <color theme="1"/>
      <name val="Arial"/>
      <family val="2"/>
    </font>
    <font>
      <b/>
      <i/>
      <sz val="10"/>
      <name val="Arial"/>
      <family val="2"/>
    </font>
    <font>
      <b/>
      <i/>
      <u/>
      <sz val="14"/>
      <name val="Arial"/>
      <family val="2"/>
    </font>
    <font>
      <b/>
      <i/>
      <u/>
      <sz val="8"/>
      <name val="Arial"/>
      <family val="2"/>
    </font>
    <font>
      <sz val="14"/>
      <name val="Arial"/>
      <family val="2"/>
    </font>
    <font>
      <b/>
      <i/>
      <u/>
      <sz val="10"/>
      <name val="Arial"/>
      <family val="2"/>
    </font>
    <font>
      <sz val="12"/>
      <color theme="1"/>
      <name val="Arial"/>
      <family val="2"/>
    </font>
    <font>
      <b/>
      <sz val="12"/>
      <color indexed="10"/>
      <name val="Arial"/>
      <family val="2"/>
    </font>
    <font>
      <sz val="12"/>
      <color indexed="10"/>
      <name val="Arial"/>
      <family val="2"/>
    </font>
    <font>
      <b/>
      <i/>
      <u/>
      <sz val="12"/>
      <color indexed="10"/>
      <name val="Arial"/>
      <family val="2"/>
    </font>
    <font>
      <b/>
      <i/>
      <u/>
      <sz val="12"/>
      <name val="Arial"/>
      <family val="2"/>
    </font>
    <font>
      <sz val="14"/>
      <color theme="1"/>
      <name val="Calibri"/>
      <family val="2"/>
      <scheme val="minor"/>
    </font>
    <font>
      <b/>
      <sz val="11"/>
      <color theme="1"/>
      <name val="Arial"/>
      <family val="2"/>
    </font>
    <font>
      <b/>
      <u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6795556505021"/>
        <bgColor indexed="64"/>
      </patternFill>
    </fill>
  </fills>
  <borders count="29">
    <border>
      <left/>
      <right/>
      <top/>
      <bottom/>
      <diagonal/>
    </border>
    <border>
      <left/>
      <right/>
      <top style="thick">
        <color auto="1"/>
      </top>
      <bottom style="thick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thin">
        <color auto="1"/>
      </left>
      <right/>
      <top/>
      <bottom/>
      <diagonal/>
    </border>
  </borders>
  <cellStyleXfs count="12">
    <xf numFmtId="0" fontId="0" fillId="0" borderId="0"/>
    <xf numFmtId="0" fontId="2" fillId="0" borderId="0"/>
    <xf numFmtId="0" fontId="3" fillId="0" borderId="0"/>
    <xf numFmtId="0" fontId="6" fillId="0" borderId="0"/>
    <xf numFmtId="0" fontId="9" fillId="0" borderId="0"/>
    <xf numFmtId="0" fontId="10" fillId="0" borderId="0"/>
    <xf numFmtId="0" fontId="7" fillId="0" borderId="0"/>
    <xf numFmtId="0" fontId="11" fillId="0" borderId="0"/>
    <xf numFmtId="9" fontId="11" fillId="0" borderId="0" applyFont="0" applyFill="0" applyBorder="0" applyAlignment="0" applyProtection="0"/>
    <xf numFmtId="0" fontId="7" fillId="0" borderId="0"/>
    <xf numFmtId="9" fontId="7" fillId="0" borderId="0" applyFont="0" applyFill="0" applyBorder="0" applyAlignment="0" applyProtection="0"/>
    <xf numFmtId="43" fontId="11" fillId="0" borderId="0" applyFont="0" applyFill="0" applyBorder="0" applyAlignment="0" applyProtection="0"/>
  </cellStyleXfs>
  <cellXfs count="124">
    <xf numFmtId="0" fontId="0" fillId="0" borderId="0" xfId="0"/>
    <xf numFmtId="0" fontId="1" fillId="4" borderId="1" xfId="0" applyFont="1" applyFill="1" applyBorder="1"/>
    <xf numFmtId="0" fontId="1" fillId="0" borderId="0" xfId="0" applyFont="1"/>
    <xf numFmtId="0" fontId="0" fillId="3" borderId="0" xfId="0" applyFill="1"/>
    <xf numFmtId="0" fontId="5" fillId="3" borderId="0" xfId="0" applyFont="1" applyFill="1" applyAlignment="1">
      <alignment horizontal="center" vertical="center"/>
    </xf>
    <xf numFmtId="49" fontId="0" fillId="0" borderId="0" xfId="0" applyNumberFormat="1" applyFont="1" applyFill="1" applyBorder="1" applyAlignment="1" applyProtection="1"/>
    <xf numFmtId="2" fontId="0" fillId="0" borderId="0" xfId="0" applyNumberFormat="1" applyFont="1" applyFill="1" applyBorder="1" applyAlignment="1" applyProtection="1"/>
    <xf numFmtId="164" fontId="4" fillId="3" borderId="3" xfId="0" applyNumberFormat="1" applyFont="1" applyFill="1" applyBorder="1"/>
    <xf numFmtId="0" fontId="0" fillId="5" borderId="0" xfId="0" applyFill="1"/>
    <xf numFmtId="0" fontId="0" fillId="3" borderId="28" xfId="0" applyFill="1" applyBorder="1" applyAlignment="1">
      <alignment horizontal="centerContinuous"/>
    </xf>
    <xf numFmtId="0" fontId="0" fillId="3" borderId="0" xfId="0" applyFill="1" applyBorder="1" applyAlignment="1">
      <alignment horizontal="centerContinuous"/>
    </xf>
    <xf numFmtId="0" fontId="0" fillId="3" borderId="3" xfId="0" applyFill="1" applyBorder="1" applyAlignment="1">
      <alignment horizontal="centerContinuous"/>
    </xf>
    <xf numFmtId="0" fontId="4" fillId="3" borderId="28" xfId="0" applyFont="1" applyFill="1" applyBorder="1" applyAlignment="1">
      <alignment horizontal="center" vertical="center" wrapText="1"/>
    </xf>
    <xf numFmtId="0" fontId="5" fillId="3" borderId="0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 wrapText="1"/>
    </xf>
    <xf numFmtId="0" fontId="17" fillId="0" borderId="0" xfId="0" applyFont="1"/>
    <xf numFmtId="1" fontId="29" fillId="3" borderId="0" xfId="0" applyNumberFormat="1" applyFont="1" applyFill="1" applyAlignment="1">
      <alignment horizontal="center"/>
    </xf>
    <xf numFmtId="0" fontId="29" fillId="3" borderId="0" xfId="0" applyFont="1" applyFill="1" applyAlignment="1">
      <alignment horizontal="center"/>
    </xf>
    <xf numFmtId="0" fontId="17" fillId="3" borderId="28" xfId="0" applyFont="1" applyFill="1" applyBorder="1" applyAlignment="1">
      <alignment horizontal="centerContinuous"/>
    </xf>
    <xf numFmtId="0" fontId="17" fillId="3" borderId="0" xfId="0" applyFont="1" applyFill="1" applyBorder="1" applyAlignment="1">
      <alignment horizontal="centerContinuous"/>
    </xf>
    <xf numFmtId="0" fontId="17" fillId="3" borderId="3" xfId="0" applyFont="1" applyFill="1" applyBorder="1" applyAlignment="1">
      <alignment horizontal="centerContinuous"/>
    </xf>
    <xf numFmtId="1" fontId="17" fillId="0" borderId="0" xfId="0" applyNumberFormat="1" applyFont="1"/>
    <xf numFmtId="0" fontId="17" fillId="0" borderId="28" xfId="0" applyFont="1" applyBorder="1"/>
    <xf numFmtId="0" fontId="17" fillId="0" borderId="0" xfId="0" applyFont="1" applyBorder="1"/>
    <xf numFmtId="0" fontId="17" fillId="0" borderId="3" xfId="0" applyFont="1" applyBorder="1"/>
    <xf numFmtId="0" fontId="17" fillId="3" borderId="0" xfId="0" applyFont="1" applyFill="1"/>
    <xf numFmtId="1" fontId="2" fillId="6" borderId="9" xfId="7" applyNumberFormat="1" applyFont="1" applyFill="1" applyBorder="1" applyAlignment="1">
      <alignment horizontal="centerContinuous"/>
    </xf>
    <xf numFmtId="1" fontId="2" fillId="6" borderId="10" xfId="7" applyNumberFormat="1" applyFont="1" applyFill="1" applyBorder="1" applyAlignment="1">
      <alignment horizontal="centerContinuous"/>
    </xf>
    <xf numFmtId="164" fontId="17" fillId="3" borderId="3" xfId="0" applyNumberFormat="1" applyFont="1" applyFill="1" applyBorder="1" applyAlignment="1">
      <alignment horizontal="center" vertical="center" wrapText="1"/>
    </xf>
    <xf numFmtId="0" fontId="17" fillId="3" borderId="0" xfId="0" applyFont="1" applyFill="1" applyAlignment="1">
      <alignment horizontal="center" vertical="center" wrapText="1"/>
    </xf>
    <xf numFmtId="1" fontId="17" fillId="3" borderId="0" xfId="0" applyNumberFormat="1" applyFont="1" applyFill="1" applyAlignment="1">
      <alignment horizontal="center" vertical="center" wrapText="1"/>
    </xf>
    <xf numFmtId="1" fontId="17" fillId="3" borderId="0" xfId="0" applyNumberFormat="1" applyFont="1" applyFill="1" applyAlignment="1">
      <alignment horizontal="left" vertical="center"/>
    </xf>
    <xf numFmtId="1" fontId="17" fillId="3" borderId="0" xfId="0" applyNumberFormat="1" applyFont="1" applyFill="1" applyAlignment="1">
      <alignment horizontal="center" vertical="center"/>
    </xf>
    <xf numFmtId="0" fontId="17" fillId="3" borderId="0" xfId="0" applyFont="1" applyFill="1" applyAlignment="1">
      <alignment horizontal="center" vertical="center"/>
    </xf>
    <xf numFmtId="0" fontId="17" fillId="0" borderId="0" xfId="0" applyFont="1" applyAlignment="1">
      <alignment horizontal="center"/>
    </xf>
    <xf numFmtId="0" fontId="17" fillId="3" borderId="28" xfId="0" applyFont="1" applyFill="1" applyBorder="1" applyAlignment="1">
      <alignment horizontal="left" vertical="center" wrapText="1"/>
    </xf>
    <xf numFmtId="0" fontId="17" fillId="3" borderId="0" xfId="0" applyFont="1" applyFill="1" applyBorder="1" applyAlignment="1">
      <alignment horizontal="right" vertical="center" wrapText="1"/>
    </xf>
    <xf numFmtId="3" fontId="17" fillId="3" borderId="3" xfId="0" applyNumberFormat="1" applyFont="1" applyFill="1" applyBorder="1" applyAlignment="1">
      <alignment horizontal="right" vertical="center" wrapText="1"/>
    </xf>
    <xf numFmtId="3" fontId="17" fillId="3" borderId="0" xfId="0" applyNumberFormat="1" applyFont="1" applyFill="1"/>
    <xf numFmtId="0" fontId="11" fillId="5" borderId="6" xfId="7" applyFill="1" applyBorder="1" applyAlignment="1">
      <alignment horizontal="centerContinuous"/>
    </xf>
    <xf numFmtId="0" fontId="11" fillId="5" borderId="8" xfId="7" applyFill="1" applyBorder="1" applyAlignment="1">
      <alignment horizontal="centerContinuous"/>
    </xf>
    <xf numFmtId="0" fontId="18" fillId="5" borderId="0" xfId="0" applyFont="1" applyFill="1" applyAlignment="1">
      <alignment horizontal="centerContinuous"/>
    </xf>
    <xf numFmtId="0" fontId="0" fillId="5" borderId="0" xfId="0" applyFill="1" applyAlignment="1">
      <alignment horizontal="centerContinuous"/>
    </xf>
    <xf numFmtId="0" fontId="11" fillId="5" borderId="9" xfId="7" applyFill="1" applyBorder="1" applyAlignment="1">
      <alignment horizontal="center"/>
    </xf>
    <xf numFmtId="0" fontId="11" fillId="5" borderId="10" xfId="7" applyFill="1" applyBorder="1" applyAlignment="1">
      <alignment horizontal="center"/>
    </xf>
    <xf numFmtId="0" fontId="11" fillId="5" borderId="9" xfId="7" applyFill="1" applyBorder="1"/>
    <xf numFmtId="0" fontId="11" fillId="5" borderId="10" xfId="7" applyFill="1" applyBorder="1"/>
    <xf numFmtId="0" fontId="0" fillId="5" borderId="9" xfId="0" applyFill="1" applyBorder="1"/>
    <xf numFmtId="0" fontId="0" fillId="5" borderId="10" xfId="0" applyFill="1" applyBorder="1"/>
    <xf numFmtId="0" fontId="19" fillId="5" borderId="0" xfId="0" applyFont="1" applyFill="1" applyAlignment="1">
      <alignment horizontal="centerContinuous"/>
    </xf>
    <xf numFmtId="0" fontId="0" fillId="5" borderId="6" xfId="0" applyFill="1" applyBorder="1"/>
    <xf numFmtId="0" fontId="18" fillId="5" borderId="13" xfId="0" applyFont="1" applyFill="1" applyBorder="1" applyAlignment="1">
      <alignment horizontal="centerContinuous"/>
    </xf>
    <xf numFmtId="0" fontId="0" fillId="5" borderId="13" xfId="0" applyFill="1" applyBorder="1" applyAlignment="1">
      <alignment horizontal="centerContinuous"/>
    </xf>
    <xf numFmtId="0" fontId="0" fillId="5" borderId="8" xfId="0" applyFill="1" applyBorder="1" applyAlignment="1">
      <alignment horizontal="centerContinuous"/>
    </xf>
    <xf numFmtId="0" fontId="0" fillId="5" borderId="13" xfId="0" applyFill="1" applyBorder="1"/>
    <xf numFmtId="0" fontId="0" fillId="5" borderId="26" xfId="0" applyFill="1" applyBorder="1" applyAlignment="1">
      <alignment horizontal="center"/>
    </xf>
    <xf numFmtId="0" fontId="0" fillId="5" borderId="0" xfId="0" applyFill="1" applyBorder="1"/>
    <xf numFmtId="0" fontId="20" fillId="5" borderId="0" xfId="0" applyFont="1" applyFill="1" applyBorder="1"/>
    <xf numFmtId="0" fontId="13" fillId="5" borderId="0" xfId="0" applyFont="1" applyFill="1" applyBorder="1" applyAlignment="1">
      <alignment horizontal="center"/>
    </xf>
    <xf numFmtId="0" fontId="28" fillId="5" borderId="27" xfId="0" applyFont="1" applyFill="1" applyBorder="1" applyAlignment="1">
      <alignment horizontal="center"/>
    </xf>
    <xf numFmtId="0" fontId="22" fillId="5" borderId="0" xfId="0" applyFont="1" applyFill="1" applyBorder="1"/>
    <xf numFmtId="16" fontId="13" fillId="5" borderId="0" xfId="0" applyNumberFormat="1" applyFont="1" applyFill="1" applyBorder="1" applyAlignment="1">
      <alignment horizontal="center"/>
    </xf>
    <xf numFmtId="181" fontId="13" fillId="5" borderId="0" xfId="0" applyNumberFormat="1" applyFont="1" applyFill="1" applyBorder="1" applyAlignment="1">
      <alignment horizontal="center"/>
    </xf>
    <xf numFmtId="14" fontId="13" fillId="5" borderId="0" xfId="0" applyNumberFormat="1" applyFont="1" applyFill="1" applyBorder="1" applyAlignment="1">
      <alignment horizontal="left"/>
    </xf>
    <xf numFmtId="0" fontId="14" fillId="5" borderId="16" xfId="0" applyFont="1" applyFill="1" applyBorder="1" applyAlignment="1">
      <alignment horizontal="center"/>
    </xf>
    <xf numFmtId="0" fontId="8" fillId="5" borderId="16" xfId="0" applyFont="1" applyFill="1" applyBorder="1" applyAlignment="1">
      <alignment horizontal="center"/>
    </xf>
    <xf numFmtId="0" fontId="12" fillId="5" borderId="17" xfId="0" applyFont="1" applyFill="1" applyBorder="1" applyAlignment="1">
      <alignment horizontal="center"/>
    </xf>
    <xf numFmtId="0" fontId="8" fillId="5" borderId="17" xfId="0" applyFont="1" applyFill="1" applyBorder="1" applyAlignment="1">
      <alignment horizontal="center"/>
    </xf>
    <xf numFmtId="0" fontId="14" fillId="5" borderId="17" xfId="0" applyFont="1" applyFill="1" applyBorder="1" applyAlignment="1">
      <alignment horizontal="center"/>
    </xf>
    <xf numFmtId="0" fontId="8" fillId="5" borderId="18" xfId="0" applyFont="1" applyFill="1" applyBorder="1" applyAlignment="1">
      <alignment horizontal="center"/>
    </xf>
    <xf numFmtId="0" fontId="0" fillId="5" borderId="0" xfId="0" applyFill="1" applyAlignment="1">
      <alignment wrapText="1"/>
    </xf>
    <xf numFmtId="0" fontId="13" fillId="5" borderId="19" xfId="0" applyFont="1" applyFill="1" applyBorder="1" applyAlignment="1">
      <alignment horizontal="center"/>
    </xf>
    <xf numFmtId="0" fontId="13" fillId="5" borderId="20" xfId="0" applyFont="1" applyFill="1" applyBorder="1"/>
    <xf numFmtId="0" fontId="13" fillId="5" borderId="21" xfId="0" applyFont="1" applyFill="1" applyBorder="1"/>
    <xf numFmtId="0" fontId="13" fillId="5" borderId="21" xfId="0" applyFont="1" applyFill="1" applyBorder="1" applyAlignment="1">
      <alignment horizontal="left"/>
    </xf>
    <xf numFmtId="0" fontId="13" fillId="5" borderId="22" xfId="0" applyFont="1" applyFill="1" applyBorder="1" applyAlignment="1">
      <alignment horizontal="center"/>
    </xf>
    <xf numFmtId="8" fontId="16" fillId="5" borderId="12" xfId="0" applyNumberFormat="1" applyFont="1" applyFill="1" applyBorder="1" applyAlignment="1" applyProtection="1">
      <alignment horizontal="center"/>
      <protection locked="0"/>
    </xf>
    <xf numFmtId="8" fontId="11" fillId="5" borderId="0" xfId="7" applyNumberFormat="1" applyFill="1"/>
    <xf numFmtId="166" fontId="0" fillId="5" borderId="10" xfId="0" applyNumberFormat="1" applyFill="1" applyBorder="1"/>
    <xf numFmtId="0" fontId="0" fillId="5" borderId="7" xfId="0" applyFill="1" applyBorder="1"/>
    <xf numFmtId="0" fontId="15" fillId="5" borderId="18" xfId="0" applyFont="1" applyFill="1" applyBorder="1" applyAlignment="1" applyProtection="1">
      <alignment horizontal="center"/>
      <protection locked="0"/>
    </xf>
    <xf numFmtId="0" fontId="24" fillId="5" borderId="23" xfId="0" applyFont="1" applyFill="1" applyBorder="1" applyProtection="1"/>
    <xf numFmtId="8" fontId="25" fillId="5" borderId="24" xfId="0" applyNumberFormat="1" applyFont="1" applyFill="1" applyBorder="1" applyAlignment="1" applyProtection="1">
      <alignment horizontal="center"/>
    </xf>
    <xf numFmtId="182" fontId="16" fillId="5" borderId="24" xfId="0" applyNumberFormat="1" applyFont="1" applyFill="1" applyBorder="1" applyAlignment="1" applyProtection="1">
      <alignment horizontal="center"/>
      <protection locked="0"/>
    </xf>
    <xf numFmtId="0" fontId="16" fillId="5" borderId="24" xfId="0" applyFont="1" applyFill="1" applyBorder="1" applyAlignment="1" applyProtection="1">
      <alignment horizontal="center"/>
      <protection locked="0"/>
    </xf>
    <xf numFmtId="8" fontId="16" fillId="5" borderId="15" xfId="0" applyNumberFormat="1" applyFont="1" applyFill="1" applyBorder="1" applyAlignment="1" applyProtection="1">
      <alignment horizontal="center"/>
      <protection locked="0"/>
    </xf>
    <xf numFmtId="0" fontId="0" fillId="5" borderId="25" xfId="0" applyFill="1" applyBorder="1"/>
    <xf numFmtId="0" fontId="15" fillId="5" borderId="0" xfId="0" applyFont="1" applyFill="1" applyBorder="1" applyAlignment="1" applyProtection="1">
      <alignment horizontal="center"/>
      <protection locked="0"/>
    </xf>
    <xf numFmtId="0" fontId="24" fillId="5" borderId="0" xfId="0" applyFont="1" applyFill="1" applyBorder="1" applyProtection="1"/>
    <xf numFmtId="8" fontId="24" fillId="5" borderId="0" xfId="0" applyNumberFormat="1" applyFont="1" applyFill="1" applyBorder="1" applyAlignment="1" applyProtection="1">
      <alignment horizontal="center"/>
    </xf>
    <xf numFmtId="182" fontId="16" fillId="5" borderId="0" xfId="0" applyNumberFormat="1" applyFont="1" applyFill="1" applyBorder="1" applyAlignment="1" applyProtection="1">
      <alignment horizontal="center"/>
      <protection locked="0"/>
    </xf>
    <xf numFmtId="0" fontId="16" fillId="5" borderId="0" xfId="0" applyFont="1" applyFill="1" applyBorder="1" applyAlignment="1" applyProtection="1">
      <alignment horizontal="center"/>
      <protection locked="0"/>
    </xf>
    <xf numFmtId="8" fontId="16" fillId="5" borderId="0" xfId="0" applyNumberFormat="1" applyFont="1" applyFill="1" applyBorder="1" applyAlignment="1" applyProtection="1">
      <alignment horizontal="center"/>
      <protection locked="0"/>
    </xf>
    <xf numFmtId="8" fontId="26" fillId="5" borderId="0" xfId="0" applyNumberFormat="1" applyFont="1" applyFill="1" applyBorder="1" applyAlignment="1" applyProtection="1"/>
    <xf numFmtId="182" fontId="27" fillId="5" borderId="0" xfId="0" applyNumberFormat="1" applyFont="1" applyFill="1" applyBorder="1" applyAlignment="1" applyProtection="1">
      <alignment horizontal="center"/>
      <protection locked="0"/>
    </xf>
    <xf numFmtId="0" fontId="27" fillId="5" borderId="0" xfId="0" applyFont="1" applyFill="1" applyBorder="1" applyAlignment="1" applyProtection="1">
      <alignment horizontal="center"/>
      <protection locked="0"/>
    </xf>
    <xf numFmtId="8" fontId="27" fillId="5" borderId="0" xfId="0" applyNumberFormat="1" applyFont="1" applyFill="1" applyBorder="1" applyAlignment="1" applyProtection="1">
      <alignment horizontal="center"/>
      <protection locked="0"/>
    </xf>
    <xf numFmtId="8" fontId="0" fillId="5" borderId="0" xfId="0" applyNumberFormat="1" applyFill="1" applyBorder="1" applyAlignment="1">
      <alignment horizontal="center"/>
    </xf>
    <xf numFmtId="182" fontId="0" fillId="5" borderId="0" xfId="0" applyNumberFormat="1" applyFill="1" applyBorder="1"/>
    <xf numFmtId="8" fontId="0" fillId="5" borderId="0" xfId="0" applyNumberFormat="1" applyFill="1" applyBorder="1"/>
    <xf numFmtId="8" fontId="0" fillId="5" borderId="0" xfId="0" applyNumberFormat="1" applyFill="1"/>
    <xf numFmtId="0" fontId="11" fillId="2" borderId="11" xfId="0" applyFont="1" applyFill="1" applyBorder="1"/>
    <xf numFmtId="186" fontId="11" fillId="2" borderId="5" xfId="0" applyNumberFormat="1" applyFont="1" applyFill="1" applyBorder="1" applyAlignment="1">
      <alignment horizontal="left"/>
    </xf>
    <xf numFmtId="17" fontId="11" fillId="2" borderId="5" xfId="0" applyNumberFormat="1" applyFont="1" applyFill="1" applyBorder="1" applyAlignment="1">
      <alignment horizontal="left"/>
    </xf>
    <xf numFmtId="192" fontId="11" fillId="2" borderId="5" xfId="0" applyNumberFormat="1" applyFont="1" applyFill="1" applyBorder="1" applyAlignment="1">
      <alignment horizontal="left"/>
    </xf>
    <xf numFmtId="16" fontId="16" fillId="2" borderId="14" xfId="0" applyNumberFormat="1" applyFont="1" applyFill="1" applyBorder="1" applyAlignment="1" applyProtection="1">
      <alignment horizontal="center"/>
      <protection locked="0"/>
    </xf>
    <xf numFmtId="0" fontId="15" fillId="2" borderId="14" xfId="0" applyFont="1" applyFill="1" applyBorder="1" applyAlignment="1" applyProtection="1">
      <alignment horizontal="center"/>
      <protection locked="0"/>
    </xf>
    <xf numFmtId="0" fontId="0" fillId="2" borderId="14" xfId="0" applyFill="1" applyBorder="1"/>
    <xf numFmtId="0" fontId="16" fillId="2" borderId="4" xfId="0" applyFont="1" applyFill="1" applyBorder="1" applyProtection="1"/>
    <xf numFmtId="8" fontId="16" fillId="2" borderId="2" xfId="0" applyNumberFormat="1" applyFont="1" applyFill="1" applyBorder="1" applyAlignment="1" applyProtection="1">
      <alignment horizontal="center"/>
    </xf>
    <xf numFmtId="182" fontId="16" fillId="2" borderId="2" xfId="0" applyNumberFormat="1" applyFont="1" applyFill="1" applyBorder="1" applyAlignment="1" applyProtection="1">
      <alignment horizontal="center"/>
      <protection locked="0"/>
    </xf>
    <xf numFmtId="0" fontId="16" fillId="2" borderId="2" xfId="0" applyFont="1" applyFill="1" applyBorder="1" applyAlignment="1" applyProtection="1">
      <alignment horizontal="center"/>
      <protection locked="0"/>
    </xf>
    <xf numFmtId="3" fontId="16" fillId="2" borderId="2" xfId="0" applyNumberFormat="1" applyFont="1" applyFill="1" applyBorder="1" applyAlignment="1" applyProtection="1">
      <alignment horizontal="center"/>
      <protection locked="0"/>
    </xf>
    <xf numFmtId="0" fontId="23" fillId="2" borderId="4" xfId="0" applyFont="1" applyFill="1" applyBorder="1" applyProtection="1"/>
    <xf numFmtId="8" fontId="23" fillId="2" borderId="2" xfId="0" applyNumberFormat="1" applyFont="1" applyFill="1" applyBorder="1" applyAlignment="1" applyProtection="1">
      <alignment horizontal="center"/>
    </xf>
    <xf numFmtId="0" fontId="16" fillId="2" borderId="4" xfId="0" applyFont="1" applyFill="1" applyBorder="1"/>
    <xf numFmtId="166" fontId="16" fillId="2" borderId="2" xfId="0" applyNumberFormat="1" applyFont="1" applyFill="1" applyBorder="1" applyAlignment="1">
      <alignment horizontal="center"/>
    </xf>
    <xf numFmtId="3" fontId="16" fillId="2" borderId="2" xfId="0" applyNumberFormat="1" applyFont="1" applyFill="1" applyBorder="1" applyAlignment="1">
      <alignment horizontal="center"/>
    </xf>
    <xf numFmtId="0" fontId="16" fillId="2" borderId="2" xfId="0" applyFont="1" applyFill="1" applyBorder="1" applyAlignment="1">
      <alignment horizontal="center"/>
    </xf>
    <xf numFmtId="186" fontId="21" fillId="2" borderId="10" xfId="0" applyNumberFormat="1" applyFont="1" applyFill="1" applyBorder="1" applyAlignment="1">
      <alignment horizontal="center"/>
    </xf>
    <xf numFmtId="0" fontId="30" fillId="5" borderId="0" xfId="0" applyFont="1" applyFill="1" applyAlignment="1">
      <alignment horizontal="centerContinuous"/>
    </xf>
    <xf numFmtId="17" fontId="0" fillId="2" borderId="0" xfId="0" applyNumberFormat="1" applyFill="1" applyAlignment="1">
      <alignment horizontal="centerContinuous"/>
    </xf>
    <xf numFmtId="0" fontId="0" fillId="2" borderId="0" xfId="0" applyFill="1" applyAlignment="1">
      <alignment horizontal="centerContinuous"/>
    </xf>
  </cellXfs>
  <cellStyles count="12">
    <cellStyle name="Milliers 2" xfId="11" xr:uid="{00000000-0005-0000-0000-000001000000}"/>
    <cellStyle name="Normal" xfId="0" builtinId="0"/>
    <cellStyle name="Normal 14" xfId="6" xr:uid="{00000000-0005-0000-0000-000003000000}"/>
    <cellStyle name="Normal 2" xfId="1" xr:uid="{00000000-0005-0000-0000-000004000000}"/>
    <cellStyle name="Normal 2 2" xfId="7" xr:uid="{00000000-0005-0000-0000-000005000000}"/>
    <cellStyle name="Normal 3" xfId="2" xr:uid="{00000000-0005-0000-0000-000006000000}"/>
    <cellStyle name="Normal 4" xfId="3" xr:uid="{00000000-0005-0000-0000-000007000000}"/>
    <cellStyle name="Normal 4 2" xfId="9" xr:uid="{00000000-0005-0000-0000-000008000000}"/>
    <cellStyle name="Normal 5" xfId="4" xr:uid="{00000000-0005-0000-0000-000009000000}"/>
    <cellStyle name="Normal 6" xfId="5" xr:uid="{00000000-0005-0000-0000-00000A000000}"/>
    <cellStyle name="Pourcentage 2" xfId="8" xr:uid="{00000000-0005-0000-0000-00000C000000}"/>
    <cellStyle name="Pourcentage 2 2" xfId="10" xr:uid="{00000000-0005-0000-0000-00000D000000}"/>
  </cellStyles>
  <dxfs count="1">
    <dxf>
      <fill>
        <gradientFill degree="90">
          <stop position="0">
            <color theme="0"/>
          </stop>
          <stop position="1">
            <color rgb="FFFF0000"/>
          </stop>
        </gradientFill>
      </fill>
    </dxf>
  </dxfs>
  <tableStyles count="0" defaultTableStyle="TableStyleMedium2" defaultPivotStyle="PivotStyleLight16"/>
  <colors>
    <mruColors>
      <color rgb="FF9933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6773</xdr:colOff>
          <xdr:row>2</xdr:row>
          <xdr:rowOff>65194</xdr:rowOff>
        </xdr:from>
        <xdr:to>
          <xdr:col>2</xdr:col>
          <xdr:colOff>67733</xdr:colOff>
          <xdr:row>3</xdr:row>
          <xdr:rowOff>103294</xdr:rowOff>
        </xdr:to>
        <xdr:sp macro="" textlink="">
          <xdr:nvSpPr>
            <xdr:cNvPr id="2049" name="Bou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222A501F-697D-453E-852E-D83253E80BC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2">
    <pageSetUpPr fitToPage="1"/>
  </sheetPr>
  <dimension ref="A1:S64"/>
  <sheetViews>
    <sheetView tabSelected="1" zoomScale="90" zoomScaleNormal="90" workbookViewId="0">
      <pane ySplit="4" topLeftCell="A8" activePane="bottomLeft" state="frozen"/>
      <selection pane="bottomLeft" activeCell="U14" sqref="U14"/>
    </sheetView>
  </sheetViews>
  <sheetFormatPr baseColWidth="10" defaultRowHeight="14.4" x14ac:dyDescent="0.3"/>
  <cols>
    <col min="1" max="2" width="4.109375" style="8" customWidth="1"/>
    <col min="3" max="4" width="5.88671875" style="8" customWidth="1"/>
    <col min="5" max="5" width="1.109375" style="8" customWidth="1"/>
    <col min="6" max="6" width="18.33203125" style="8" customWidth="1"/>
    <col min="7" max="7" width="34.5546875" style="8" customWidth="1"/>
    <col min="8" max="8" width="15.109375" style="8" customWidth="1"/>
    <col min="9" max="9" width="12.44140625" style="8" customWidth="1"/>
    <col min="10" max="10" width="11.5546875" style="8"/>
    <col min="11" max="11" width="17.5546875" style="8" customWidth="1"/>
    <col min="12" max="12" width="0.33203125" style="8" customWidth="1"/>
    <col min="13" max="13" width="11.5546875" style="8"/>
    <col min="14" max="14" width="7.6640625" style="8" customWidth="1"/>
    <col min="15" max="15" width="9" style="8" customWidth="1"/>
    <col min="16" max="16" width="7.6640625" style="8" customWidth="1"/>
    <col min="17" max="17" width="8.88671875" style="8" customWidth="1"/>
    <col min="18" max="19" width="7.6640625" style="8" customWidth="1"/>
    <col min="20" max="258" width="11.5546875" style="8"/>
    <col min="259" max="260" width="2.109375" style="8" customWidth="1"/>
    <col min="261" max="261" width="1.109375" style="8" customWidth="1"/>
    <col min="262" max="262" width="18.33203125" style="8" customWidth="1"/>
    <col min="263" max="263" width="34.5546875" style="8" customWidth="1"/>
    <col min="264" max="264" width="15.109375" style="8" customWidth="1"/>
    <col min="265" max="265" width="12.44140625" style="8" customWidth="1"/>
    <col min="266" max="266" width="11.5546875" style="8"/>
    <col min="267" max="267" width="17.5546875" style="8" customWidth="1"/>
    <col min="268" max="268" width="0.33203125" style="8" customWidth="1"/>
    <col min="269" max="269" width="11.5546875" style="8"/>
    <col min="270" max="275" width="7.6640625" style="8" customWidth="1"/>
    <col min="276" max="514" width="11.5546875" style="8"/>
    <col min="515" max="516" width="2.109375" style="8" customWidth="1"/>
    <col min="517" max="517" width="1.109375" style="8" customWidth="1"/>
    <col min="518" max="518" width="18.33203125" style="8" customWidth="1"/>
    <col min="519" max="519" width="34.5546875" style="8" customWidth="1"/>
    <col min="520" max="520" width="15.109375" style="8" customWidth="1"/>
    <col min="521" max="521" width="12.44140625" style="8" customWidth="1"/>
    <col min="522" max="522" width="11.5546875" style="8"/>
    <col min="523" max="523" width="17.5546875" style="8" customWidth="1"/>
    <col min="524" max="524" width="0.33203125" style="8" customWidth="1"/>
    <col min="525" max="525" width="11.5546875" style="8"/>
    <col min="526" max="531" width="7.6640625" style="8" customWidth="1"/>
    <col min="532" max="770" width="11.5546875" style="8"/>
    <col min="771" max="772" width="2.109375" style="8" customWidth="1"/>
    <col min="773" max="773" width="1.109375" style="8" customWidth="1"/>
    <col min="774" max="774" width="18.33203125" style="8" customWidth="1"/>
    <col min="775" max="775" width="34.5546875" style="8" customWidth="1"/>
    <col min="776" max="776" width="15.109375" style="8" customWidth="1"/>
    <col min="777" max="777" width="12.44140625" style="8" customWidth="1"/>
    <col min="778" max="778" width="11.5546875" style="8"/>
    <col min="779" max="779" width="17.5546875" style="8" customWidth="1"/>
    <col min="780" max="780" width="0.33203125" style="8" customWidth="1"/>
    <col min="781" max="781" width="11.5546875" style="8"/>
    <col min="782" max="787" width="7.6640625" style="8" customWidth="1"/>
    <col min="788" max="1026" width="11.5546875" style="8"/>
    <col min="1027" max="1028" width="2.109375" style="8" customWidth="1"/>
    <col min="1029" max="1029" width="1.109375" style="8" customWidth="1"/>
    <col min="1030" max="1030" width="18.33203125" style="8" customWidth="1"/>
    <col min="1031" max="1031" width="34.5546875" style="8" customWidth="1"/>
    <col min="1032" max="1032" width="15.109375" style="8" customWidth="1"/>
    <col min="1033" max="1033" width="12.44140625" style="8" customWidth="1"/>
    <col min="1034" max="1034" width="11.5546875" style="8"/>
    <col min="1035" max="1035" width="17.5546875" style="8" customWidth="1"/>
    <col min="1036" max="1036" width="0.33203125" style="8" customWidth="1"/>
    <col min="1037" max="1037" width="11.5546875" style="8"/>
    <col min="1038" max="1043" width="7.6640625" style="8" customWidth="1"/>
    <col min="1044" max="1282" width="11.5546875" style="8"/>
    <col min="1283" max="1284" width="2.109375" style="8" customWidth="1"/>
    <col min="1285" max="1285" width="1.109375" style="8" customWidth="1"/>
    <col min="1286" max="1286" width="18.33203125" style="8" customWidth="1"/>
    <col min="1287" max="1287" width="34.5546875" style="8" customWidth="1"/>
    <col min="1288" max="1288" width="15.109375" style="8" customWidth="1"/>
    <col min="1289" max="1289" width="12.44140625" style="8" customWidth="1"/>
    <col min="1290" max="1290" width="11.5546875" style="8"/>
    <col min="1291" max="1291" width="17.5546875" style="8" customWidth="1"/>
    <col min="1292" max="1292" width="0.33203125" style="8" customWidth="1"/>
    <col min="1293" max="1293" width="11.5546875" style="8"/>
    <col min="1294" max="1299" width="7.6640625" style="8" customWidth="1"/>
    <col min="1300" max="1538" width="11.5546875" style="8"/>
    <col min="1539" max="1540" width="2.109375" style="8" customWidth="1"/>
    <col min="1541" max="1541" width="1.109375" style="8" customWidth="1"/>
    <col min="1542" max="1542" width="18.33203125" style="8" customWidth="1"/>
    <col min="1543" max="1543" width="34.5546875" style="8" customWidth="1"/>
    <col min="1544" max="1544" width="15.109375" style="8" customWidth="1"/>
    <col min="1545" max="1545" width="12.44140625" style="8" customWidth="1"/>
    <col min="1546" max="1546" width="11.5546875" style="8"/>
    <col min="1547" max="1547" width="17.5546875" style="8" customWidth="1"/>
    <col min="1548" max="1548" width="0.33203125" style="8" customWidth="1"/>
    <col min="1549" max="1549" width="11.5546875" style="8"/>
    <col min="1550" max="1555" width="7.6640625" style="8" customWidth="1"/>
    <col min="1556" max="1794" width="11.5546875" style="8"/>
    <col min="1795" max="1796" width="2.109375" style="8" customWidth="1"/>
    <col min="1797" max="1797" width="1.109375" style="8" customWidth="1"/>
    <col min="1798" max="1798" width="18.33203125" style="8" customWidth="1"/>
    <col min="1799" max="1799" width="34.5546875" style="8" customWidth="1"/>
    <col min="1800" max="1800" width="15.109375" style="8" customWidth="1"/>
    <col min="1801" max="1801" width="12.44140625" style="8" customWidth="1"/>
    <col min="1802" max="1802" width="11.5546875" style="8"/>
    <col min="1803" max="1803" width="17.5546875" style="8" customWidth="1"/>
    <col min="1804" max="1804" width="0.33203125" style="8" customWidth="1"/>
    <col min="1805" max="1805" width="11.5546875" style="8"/>
    <col min="1806" max="1811" width="7.6640625" style="8" customWidth="1"/>
    <col min="1812" max="2050" width="11.5546875" style="8"/>
    <col min="2051" max="2052" width="2.109375" style="8" customWidth="1"/>
    <col min="2053" max="2053" width="1.109375" style="8" customWidth="1"/>
    <col min="2054" max="2054" width="18.33203125" style="8" customWidth="1"/>
    <col min="2055" max="2055" width="34.5546875" style="8" customWidth="1"/>
    <col min="2056" max="2056" width="15.109375" style="8" customWidth="1"/>
    <col min="2057" max="2057" width="12.44140625" style="8" customWidth="1"/>
    <col min="2058" max="2058" width="11.5546875" style="8"/>
    <col min="2059" max="2059" width="17.5546875" style="8" customWidth="1"/>
    <col min="2060" max="2060" width="0.33203125" style="8" customWidth="1"/>
    <col min="2061" max="2061" width="11.5546875" style="8"/>
    <col min="2062" max="2067" width="7.6640625" style="8" customWidth="1"/>
    <col min="2068" max="2306" width="11.5546875" style="8"/>
    <col min="2307" max="2308" width="2.109375" style="8" customWidth="1"/>
    <col min="2309" max="2309" width="1.109375" style="8" customWidth="1"/>
    <col min="2310" max="2310" width="18.33203125" style="8" customWidth="1"/>
    <col min="2311" max="2311" width="34.5546875" style="8" customWidth="1"/>
    <col min="2312" max="2312" width="15.109375" style="8" customWidth="1"/>
    <col min="2313" max="2313" width="12.44140625" style="8" customWidth="1"/>
    <col min="2314" max="2314" width="11.5546875" style="8"/>
    <col min="2315" max="2315" width="17.5546875" style="8" customWidth="1"/>
    <col min="2316" max="2316" width="0.33203125" style="8" customWidth="1"/>
    <col min="2317" max="2317" width="11.5546875" style="8"/>
    <col min="2318" max="2323" width="7.6640625" style="8" customWidth="1"/>
    <col min="2324" max="2562" width="11.5546875" style="8"/>
    <col min="2563" max="2564" width="2.109375" style="8" customWidth="1"/>
    <col min="2565" max="2565" width="1.109375" style="8" customWidth="1"/>
    <col min="2566" max="2566" width="18.33203125" style="8" customWidth="1"/>
    <col min="2567" max="2567" width="34.5546875" style="8" customWidth="1"/>
    <col min="2568" max="2568" width="15.109375" style="8" customWidth="1"/>
    <col min="2569" max="2569" width="12.44140625" style="8" customWidth="1"/>
    <col min="2570" max="2570" width="11.5546875" style="8"/>
    <col min="2571" max="2571" width="17.5546875" style="8" customWidth="1"/>
    <col min="2572" max="2572" width="0.33203125" style="8" customWidth="1"/>
    <col min="2573" max="2573" width="11.5546875" style="8"/>
    <col min="2574" max="2579" width="7.6640625" style="8" customWidth="1"/>
    <col min="2580" max="2818" width="11.5546875" style="8"/>
    <col min="2819" max="2820" width="2.109375" style="8" customWidth="1"/>
    <col min="2821" max="2821" width="1.109375" style="8" customWidth="1"/>
    <col min="2822" max="2822" width="18.33203125" style="8" customWidth="1"/>
    <col min="2823" max="2823" width="34.5546875" style="8" customWidth="1"/>
    <col min="2824" max="2824" width="15.109375" style="8" customWidth="1"/>
    <col min="2825" max="2825" width="12.44140625" style="8" customWidth="1"/>
    <col min="2826" max="2826" width="11.5546875" style="8"/>
    <col min="2827" max="2827" width="17.5546875" style="8" customWidth="1"/>
    <col min="2828" max="2828" width="0.33203125" style="8" customWidth="1"/>
    <col min="2829" max="2829" width="11.5546875" style="8"/>
    <col min="2830" max="2835" width="7.6640625" style="8" customWidth="1"/>
    <col min="2836" max="3074" width="11.5546875" style="8"/>
    <col min="3075" max="3076" width="2.109375" style="8" customWidth="1"/>
    <col min="3077" max="3077" width="1.109375" style="8" customWidth="1"/>
    <col min="3078" max="3078" width="18.33203125" style="8" customWidth="1"/>
    <col min="3079" max="3079" width="34.5546875" style="8" customWidth="1"/>
    <col min="3080" max="3080" width="15.109375" style="8" customWidth="1"/>
    <col min="3081" max="3081" width="12.44140625" style="8" customWidth="1"/>
    <col min="3082" max="3082" width="11.5546875" style="8"/>
    <col min="3083" max="3083" width="17.5546875" style="8" customWidth="1"/>
    <col min="3084" max="3084" width="0.33203125" style="8" customWidth="1"/>
    <col min="3085" max="3085" width="11.5546875" style="8"/>
    <col min="3086" max="3091" width="7.6640625" style="8" customWidth="1"/>
    <col min="3092" max="3330" width="11.5546875" style="8"/>
    <col min="3331" max="3332" width="2.109375" style="8" customWidth="1"/>
    <col min="3333" max="3333" width="1.109375" style="8" customWidth="1"/>
    <col min="3334" max="3334" width="18.33203125" style="8" customWidth="1"/>
    <col min="3335" max="3335" width="34.5546875" style="8" customWidth="1"/>
    <col min="3336" max="3336" width="15.109375" style="8" customWidth="1"/>
    <col min="3337" max="3337" width="12.44140625" style="8" customWidth="1"/>
    <col min="3338" max="3338" width="11.5546875" style="8"/>
    <col min="3339" max="3339" width="17.5546875" style="8" customWidth="1"/>
    <col min="3340" max="3340" width="0.33203125" style="8" customWidth="1"/>
    <col min="3341" max="3341" width="11.5546875" style="8"/>
    <col min="3342" max="3347" width="7.6640625" style="8" customWidth="1"/>
    <col min="3348" max="3586" width="11.5546875" style="8"/>
    <col min="3587" max="3588" width="2.109375" style="8" customWidth="1"/>
    <col min="3589" max="3589" width="1.109375" style="8" customWidth="1"/>
    <col min="3590" max="3590" width="18.33203125" style="8" customWidth="1"/>
    <col min="3591" max="3591" width="34.5546875" style="8" customWidth="1"/>
    <col min="3592" max="3592" width="15.109375" style="8" customWidth="1"/>
    <col min="3593" max="3593" width="12.44140625" style="8" customWidth="1"/>
    <col min="3594" max="3594" width="11.5546875" style="8"/>
    <col min="3595" max="3595" width="17.5546875" style="8" customWidth="1"/>
    <col min="3596" max="3596" width="0.33203125" style="8" customWidth="1"/>
    <col min="3597" max="3597" width="11.5546875" style="8"/>
    <col min="3598" max="3603" width="7.6640625" style="8" customWidth="1"/>
    <col min="3604" max="3842" width="11.5546875" style="8"/>
    <col min="3843" max="3844" width="2.109375" style="8" customWidth="1"/>
    <col min="3845" max="3845" width="1.109375" style="8" customWidth="1"/>
    <col min="3846" max="3846" width="18.33203125" style="8" customWidth="1"/>
    <col min="3847" max="3847" width="34.5546875" style="8" customWidth="1"/>
    <col min="3848" max="3848" width="15.109375" style="8" customWidth="1"/>
    <col min="3849" max="3849" width="12.44140625" style="8" customWidth="1"/>
    <col min="3850" max="3850" width="11.5546875" style="8"/>
    <col min="3851" max="3851" width="17.5546875" style="8" customWidth="1"/>
    <col min="3852" max="3852" width="0.33203125" style="8" customWidth="1"/>
    <col min="3853" max="3853" width="11.5546875" style="8"/>
    <col min="3854" max="3859" width="7.6640625" style="8" customWidth="1"/>
    <col min="3860" max="4098" width="11.5546875" style="8"/>
    <col min="4099" max="4100" width="2.109375" style="8" customWidth="1"/>
    <col min="4101" max="4101" width="1.109375" style="8" customWidth="1"/>
    <col min="4102" max="4102" width="18.33203125" style="8" customWidth="1"/>
    <col min="4103" max="4103" width="34.5546875" style="8" customWidth="1"/>
    <col min="4104" max="4104" width="15.109375" style="8" customWidth="1"/>
    <col min="4105" max="4105" width="12.44140625" style="8" customWidth="1"/>
    <col min="4106" max="4106" width="11.5546875" style="8"/>
    <col min="4107" max="4107" width="17.5546875" style="8" customWidth="1"/>
    <col min="4108" max="4108" width="0.33203125" style="8" customWidth="1"/>
    <col min="4109" max="4109" width="11.5546875" style="8"/>
    <col min="4110" max="4115" width="7.6640625" style="8" customWidth="1"/>
    <col min="4116" max="4354" width="11.5546875" style="8"/>
    <col min="4355" max="4356" width="2.109375" style="8" customWidth="1"/>
    <col min="4357" max="4357" width="1.109375" style="8" customWidth="1"/>
    <col min="4358" max="4358" width="18.33203125" style="8" customWidth="1"/>
    <col min="4359" max="4359" width="34.5546875" style="8" customWidth="1"/>
    <col min="4360" max="4360" width="15.109375" style="8" customWidth="1"/>
    <col min="4361" max="4361" width="12.44140625" style="8" customWidth="1"/>
    <col min="4362" max="4362" width="11.5546875" style="8"/>
    <col min="4363" max="4363" width="17.5546875" style="8" customWidth="1"/>
    <col min="4364" max="4364" width="0.33203125" style="8" customWidth="1"/>
    <col min="4365" max="4365" width="11.5546875" style="8"/>
    <col min="4366" max="4371" width="7.6640625" style="8" customWidth="1"/>
    <col min="4372" max="4610" width="11.5546875" style="8"/>
    <col min="4611" max="4612" width="2.109375" style="8" customWidth="1"/>
    <col min="4613" max="4613" width="1.109375" style="8" customWidth="1"/>
    <col min="4614" max="4614" width="18.33203125" style="8" customWidth="1"/>
    <col min="4615" max="4615" width="34.5546875" style="8" customWidth="1"/>
    <col min="4616" max="4616" width="15.109375" style="8" customWidth="1"/>
    <col min="4617" max="4617" width="12.44140625" style="8" customWidth="1"/>
    <col min="4618" max="4618" width="11.5546875" style="8"/>
    <col min="4619" max="4619" width="17.5546875" style="8" customWidth="1"/>
    <col min="4620" max="4620" width="0.33203125" style="8" customWidth="1"/>
    <col min="4621" max="4621" width="11.5546875" style="8"/>
    <col min="4622" max="4627" width="7.6640625" style="8" customWidth="1"/>
    <col min="4628" max="4866" width="11.5546875" style="8"/>
    <col min="4867" max="4868" width="2.109375" style="8" customWidth="1"/>
    <col min="4869" max="4869" width="1.109375" style="8" customWidth="1"/>
    <col min="4870" max="4870" width="18.33203125" style="8" customWidth="1"/>
    <col min="4871" max="4871" width="34.5546875" style="8" customWidth="1"/>
    <col min="4872" max="4872" width="15.109375" style="8" customWidth="1"/>
    <col min="4873" max="4873" width="12.44140625" style="8" customWidth="1"/>
    <col min="4874" max="4874" width="11.5546875" style="8"/>
    <col min="4875" max="4875" width="17.5546875" style="8" customWidth="1"/>
    <col min="4876" max="4876" width="0.33203125" style="8" customWidth="1"/>
    <col min="4877" max="4877" width="11.5546875" style="8"/>
    <col min="4878" max="4883" width="7.6640625" style="8" customWidth="1"/>
    <col min="4884" max="5122" width="11.5546875" style="8"/>
    <col min="5123" max="5124" width="2.109375" style="8" customWidth="1"/>
    <col min="5125" max="5125" width="1.109375" style="8" customWidth="1"/>
    <col min="5126" max="5126" width="18.33203125" style="8" customWidth="1"/>
    <col min="5127" max="5127" width="34.5546875" style="8" customWidth="1"/>
    <col min="5128" max="5128" width="15.109375" style="8" customWidth="1"/>
    <col min="5129" max="5129" width="12.44140625" style="8" customWidth="1"/>
    <col min="5130" max="5130" width="11.5546875" style="8"/>
    <col min="5131" max="5131" width="17.5546875" style="8" customWidth="1"/>
    <col min="5132" max="5132" width="0.33203125" style="8" customWidth="1"/>
    <col min="5133" max="5133" width="11.5546875" style="8"/>
    <col min="5134" max="5139" width="7.6640625" style="8" customWidth="1"/>
    <col min="5140" max="5378" width="11.5546875" style="8"/>
    <col min="5379" max="5380" width="2.109375" style="8" customWidth="1"/>
    <col min="5381" max="5381" width="1.109375" style="8" customWidth="1"/>
    <col min="5382" max="5382" width="18.33203125" style="8" customWidth="1"/>
    <col min="5383" max="5383" width="34.5546875" style="8" customWidth="1"/>
    <col min="5384" max="5384" width="15.109375" style="8" customWidth="1"/>
    <col min="5385" max="5385" width="12.44140625" style="8" customWidth="1"/>
    <col min="5386" max="5386" width="11.5546875" style="8"/>
    <col min="5387" max="5387" width="17.5546875" style="8" customWidth="1"/>
    <col min="5388" max="5388" width="0.33203125" style="8" customWidth="1"/>
    <col min="5389" max="5389" width="11.5546875" style="8"/>
    <col min="5390" max="5395" width="7.6640625" style="8" customWidth="1"/>
    <col min="5396" max="5634" width="11.5546875" style="8"/>
    <col min="5635" max="5636" width="2.109375" style="8" customWidth="1"/>
    <col min="5637" max="5637" width="1.109375" style="8" customWidth="1"/>
    <col min="5638" max="5638" width="18.33203125" style="8" customWidth="1"/>
    <col min="5639" max="5639" width="34.5546875" style="8" customWidth="1"/>
    <col min="5640" max="5640" width="15.109375" style="8" customWidth="1"/>
    <col min="5641" max="5641" width="12.44140625" style="8" customWidth="1"/>
    <col min="5642" max="5642" width="11.5546875" style="8"/>
    <col min="5643" max="5643" width="17.5546875" style="8" customWidth="1"/>
    <col min="5644" max="5644" width="0.33203125" style="8" customWidth="1"/>
    <col min="5645" max="5645" width="11.5546875" style="8"/>
    <col min="5646" max="5651" width="7.6640625" style="8" customWidth="1"/>
    <col min="5652" max="5890" width="11.5546875" style="8"/>
    <col min="5891" max="5892" width="2.109375" style="8" customWidth="1"/>
    <col min="5893" max="5893" width="1.109375" style="8" customWidth="1"/>
    <col min="5894" max="5894" width="18.33203125" style="8" customWidth="1"/>
    <col min="5895" max="5895" width="34.5546875" style="8" customWidth="1"/>
    <col min="5896" max="5896" width="15.109375" style="8" customWidth="1"/>
    <col min="5897" max="5897" width="12.44140625" style="8" customWidth="1"/>
    <col min="5898" max="5898" width="11.5546875" style="8"/>
    <col min="5899" max="5899" width="17.5546875" style="8" customWidth="1"/>
    <col min="5900" max="5900" width="0.33203125" style="8" customWidth="1"/>
    <col min="5901" max="5901" width="11.5546875" style="8"/>
    <col min="5902" max="5907" width="7.6640625" style="8" customWidth="1"/>
    <col min="5908" max="6146" width="11.5546875" style="8"/>
    <col min="6147" max="6148" width="2.109375" style="8" customWidth="1"/>
    <col min="6149" max="6149" width="1.109375" style="8" customWidth="1"/>
    <col min="6150" max="6150" width="18.33203125" style="8" customWidth="1"/>
    <col min="6151" max="6151" width="34.5546875" style="8" customWidth="1"/>
    <col min="6152" max="6152" width="15.109375" style="8" customWidth="1"/>
    <col min="6153" max="6153" width="12.44140625" style="8" customWidth="1"/>
    <col min="6154" max="6154" width="11.5546875" style="8"/>
    <col min="6155" max="6155" width="17.5546875" style="8" customWidth="1"/>
    <col min="6156" max="6156" width="0.33203125" style="8" customWidth="1"/>
    <col min="6157" max="6157" width="11.5546875" style="8"/>
    <col min="6158" max="6163" width="7.6640625" style="8" customWidth="1"/>
    <col min="6164" max="6402" width="11.5546875" style="8"/>
    <col min="6403" max="6404" width="2.109375" style="8" customWidth="1"/>
    <col min="6405" max="6405" width="1.109375" style="8" customWidth="1"/>
    <col min="6406" max="6406" width="18.33203125" style="8" customWidth="1"/>
    <col min="6407" max="6407" width="34.5546875" style="8" customWidth="1"/>
    <col min="6408" max="6408" width="15.109375" style="8" customWidth="1"/>
    <col min="6409" max="6409" width="12.44140625" style="8" customWidth="1"/>
    <col min="6410" max="6410" width="11.5546875" style="8"/>
    <col min="6411" max="6411" width="17.5546875" style="8" customWidth="1"/>
    <col min="6412" max="6412" width="0.33203125" style="8" customWidth="1"/>
    <col min="6413" max="6413" width="11.5546875" style="8"/>
    <col min="6414" max="6419" width="7.6640625" style="8" customWidth="1"/>
    <col min="6420" max="6658" width="11.5546875" style="8"/>
    <col min="6659" max="6660" width="2.109375" style="8" customWidth="1"/>
    <col min="6661" max="6661" width="1.109375" style="8" customWidth="1"/>
    <col min="6662" max="6662" width="18.33203125" style="8" customWidth="1"/>
    <col min="6663" max="6663" width="34.5546875" style="8" customWidth="1"/>
    <col min="6664" max="6664" width="15.109375" style="8" customWidth="1"/>
    <col min="6665" max="6665" width="12.44140625" style="8" customWidth="1"/>
    <col min="6666" max="6666" width="11.5546875" style="8"/>
    <col min="6667" max="6667" width="17.5546875" style="8" customWidth="1"/>
    <col min="6668" max="6668" width="0.33203125" style="8" customWidth="1"/>
    <col min="6669" max="6669" width="11.5546875" style="8"/>
    <col min="6670" max="6675" width="7.6640625" style="8" customWidth="1"/>
    <col min="6676" max="6914" width="11.5546875" style="8"/>
    <col min="6915" max="6916" width="2.109375" style="8" customWidth="1"/>
    <col min="6917" max="6917" width="1.109375" style="8" customWidth="1"/>
    <col min="6918" max="6918" width="18.33203125" style="8" customWidth="1"/>
    <col min="6919" max="6919" width="34.5546875" style="8" customWidth="1"/>
    <col min="6920" max="6920" width="15.109375" style="8" customWidth="1"/>
    <col min="6921" max="6921" width="12.44140625" style="8" customWidth="1"/>
    <col min="6922" max="6922" width="11.5546875" style="8"/>
    <col min="6923" max="6923" width="17.5546875" style="8" customWidth="1"/>
    <col min="6924" max="6924" width="0.33203125" style="8" customWidth="1"/>
    <col min="6925" max="6925" width="11.5546875" style="8"/>
    <col min="6926" max="6931" width="7.6640625" style="8" customWidth="1"/>
    <col min="6932" max="7170" width="11.5546875" style="8"/>
    <col min="7171" max="7172" width="2.109375" style="8" customWidth="1"/>
    <col min="7173" max="7173" width="1.109375" style="8" customWidth="1"/>
    <col min="7174" max="7174" width="18.33203125" style="8" customWidth="1"/>
    <col min="7175" max="7175" width="34.5546875" style="8" customWidth="1"/>
    <col min="7176" max="7176" width="15.109375" style="8" customWidth="1"/>
    <col min="7177" max="7177" width="12.44140625" style="8" customWidth="1"/>
    <col min="7178" max="7178" width="11.5546875" style="8"/>
    <col min="7179" max="7179" width="17.5546875" style="8" customWidth="1"/>
    <col min="7180" max="7180" width="0.33203125" style="8" customWidth="1"/>
    <col min="7181" max="7181" width="11.5546875" style="8"/>
    <col min="7182" max="7187" width="7.6640625" style="8" customWidth="1"/>
    <col min="7188" max="7426" width="11.5546875" style="8"/>
    <col min="7427" max="7428" width="2.109375" style="8" customWidth="1"/>
    <col min="7429" max="7429" width="1.109375" style="8" customWidth="1"/>
    <col min="7430" max="7430" width="18.33203125" style="8" customWidth="1"/>
    <col min="7431" max="7431" width="34.5546875" style="8" customWidth="1"/>
    <col min="7432" max="7432" width="15.109375" style="8" customWidth="1"/>
    <col min="7433" max="7433" width="12.44140625" style="8" customWidth="1"/>
    <col min="7434" max="7434" width="11.5546875" style="8"/>
    <col min="7435" max="7435" width="17.5546875" style="8" customWidth="1"/>
    <col min="7436" max="7436" width="0.33203125" style="8" customWidth="1"/>
    <col min="7437" max="7437" width="11.5546875" style="8"/>
    <col min="7438" max="7443" width="7.6640625" style="8" customWidth="1"/>
    <col min="7444" max="7682" width="11.5546875" style="8"/>
    <col min="7683" max="7684" width="2.109375" style="8" customWidth="1"/>
    <col min="7685" max="7685" width="1.109375" style="8" customWidth="1"/>
    <col min="7686" max="7686" width="18.33203125" style="8" customWidth="1"/>
    <col min="7687" max="7687" width="34.5546875" style="8" customWidth="1"/>
    <col min="7688" max="7688" width="15.109375" style="8" customWidth="1"/>
    <col min="7689" max="7689" width="12.44140625" style="8" customWidth="1"/>
    <col min="7690" max="7690" width="11.5546875" style="8"/>
    <col min="7691" max="7691" width="17.5546875" style="8" customWidth="1"/>
    <col min="7692" max="7692" width="0.33203125" style="8" customWidth="1"/>
    <col min="7693" max="7693" width="11.5546875" style="8"/>
    <col min="7694" max="7699" width="7.6640625" style="8" customWidth="1"/>
    <col min="7700" max="7938" width="11.5546875" style="8"/>
    <col min="7939" max="7940" width="2.109375" style="8" customWidth="1"/>
    <col min="7941" max="7941" width="1.109375" style="8" customWidth="1"/>
    <col min="7942" max="7942" width="18.33203125" style="8" customWidth="1"/>
    <col min="7943" max="7943" width="34.5546875" style="8" customWidth="1"/>
    <col min="7944" max="7944" width="15.109375" style="8" customWidth="1"/>
    <col min="7945" max="7945" width="12.44140625" style="8" customWidth="1"/>
    <col min="7946" max="7946" width="11.5546875" style="8"/>
    <col min="7947" max="7947" width="17.5546875" style="8" customWidth="1"/>
    <col min="7948" max="7948" width="0.33203125" style="8" customWidth="1"/>
    <col min="7949" max="7949" width="11.5546875" style="8"/>
    <col min="7950" max="7955" width="7.6640625" style="8" customWidth="1"/>
    <col min="7956" max="8194" width="11.5546875" style="8"/>
    <col min="8195" max="8196" width="2.109375" style="8" customWidth="1"/>
    <col min="8197" max="8197" width="1.109375" style="8" customWidth="1"/>
    <col min="8198" max="8198" width="18.33203125" style="8" customWidth="1"/>
    <col min="8199" max="8199" width="34.5546875" style="8" customWidth="1"/>
    <col min="8200" max="8200" width="15.109375" style="8" customWidth="1"/>
    <col min="8201" max="8201" width="12.44140625" style="8" customWidth="1"/>
    <col min="8202" max="8202" width="11.5546875" style="8"/>
    <col min="8203" max="8203" width="17.5546875" style="8" customWidth="1"/>
    <col min="8204" max="8204" width="0.33203125" style="8" customWidth="1"/>
    <col min="8205" max="8205" width="11.5546875" style="8"/>
    <col min="8206" max="8211" width="7.6640625" style="8" customWidth="1"/>
    <col min="8212" max="8450" width="11.5546875" style="8"/>
    <col min="8451" max="8452" width="2.109375" style="8" customWidth="1"/>
    <col min="8453" max="8453" width="1.109375" style="8" customWidth="1"/>
    <col min="8454" max="8454" width="18.33203125" style="8" customWidth="1"/>
    <col min="8455" max="8455" width="34.5546875" style="8" customWidth="1"/>
    <col min="8456" max="8456" width="15.109375" style="8" customWidth="1"/>
    <col min="8457" max="8457" width="12.44140625" style="8" customWidth="1"/>
    <col min="8458" max="8458" width="11.5546875" style="8"/>
    <col min="8459" max="8459" width="17.5546875" style="8" customWidth="1"/>
    <col min="8460" max="8460" width="0.33203125" style="8" customWidth="1"/>
    <col min="8461" max="8461" width="11.5546875" style="8"/>
    <col min="8462" max="8467" width="7.6640625" style="8" customWidth="1"/>
    <col min="8468" max="8706" width="11.5546875" style="8"/>
    <col min="8707" max="8708" width="2.109375" style="8" customWidth="1"/>
    <col min="8709" max="8709" width="1.109375" style="8" customWidth="1"/>
    <col min="8710" max="8710" width="18.33203125" style="8" customWidth="1"/>
    <col min="8711" max="8711" width="34.5546875" style="8" customWidth="1"/>
    <col min="8712" max="8712" width="15.109375" style="8" customWidth="1"/>
    <col min="8713" max="8713" width="12.44140625" style="8" customWidth="1"/>
    <col min="8714" max="8714" width="11.5546875" style="8"/>
    <col min="8715" max="8715" width="17.5546875" style="8" customWidth="1"/>
    <col min="8716" max="8716" width="0.33203125" style="8" customWidth="1"/>
    <col min="8717" max="8717" width="11.5546875" style="8"/>
    <col min="8718" max="8723" width="7.6640625" style="8" customWidth="1"/>
    <col min="8724" max="8962" width="11.5546875" style="8"/>
    <col min="8963" max="8964" width="2.109375" style="8" customWidth="1"/>
    <col min="8965" max="8965" width="1.109375" style="8" customWidth="1"/>
    <col min="8966" max="8966" width="18.33203125" style="8" customWidth="1"/>
    <col min="8967" max="8967" width="34.5546875" style="8" customWidth="1"/>
    <col min="8968" max="8968" width="15.109375" style="8" customWidth="1"/>
    <col min="8969" max="8969" width="12.44140625" style="8" customWidth="1"/>
    <col min="8970" max="8970" width="11.5546875" style="8"/>
    <col min="8971" max="8971" width="17.5546875" style="8" customWidth="1"/>
    <col min="8972" max="8972" width="0.33203125" style="8" customWidth="1"/>
    <col min="8973" max="8973" width="11.5546875" style="8"/>
    <col min="8974" max="8979" width="7.6640625" style="8" customWidth="1"/>
    <col min="8980" max="9218" width="11.5546875" style="8"/>
    <col min="9219" max="9220" width="2.109375" style="8" customWidth="1"/>
    <col min="9221" max="9221" width="1.109375" style="8" customWidth="1"/>
    <col min="9222" max="9222" width="18.33203125" style="8" customWidth="1"/>
    <col min="9223" max="9223" width="34.5546875" style="8" customWidth="1"/>
    <col min="9224" max="9224" width="15.109375" style="8" customWidth="1"/>
    <col min="9225" max="9225" width="12.44140625" style="8" customWidth="1"/>
    <col min="9226" max="9226" width="11.5546875" style="8"/>
    <col min="9227" max="9227" width="17.5546875" style="8" customWidth="1"/>
    <col min="9228" max="9228" width="0.33203125" style="8" customWidth="1"/>
    <col min="9229" max="9229" width="11.5546875" style="8"/>
    <col min="9230" max="9235" width="7.6640625" style="8" customWidth="1"/>
    <col min="9236" max="9474" width="11.5546875" style="8"/>
    <col min="9475" max="9476" width="2.109375" style="8" customWidth="1"/>
    <col min="9477" max="9477" width="1.109375" style="8" customWidth="1"/>
    <col min="9478" max="9478" width="18.33203125" style="8" customWidth="1"/>
    <col min="9479" max="9479" width="34.5546875" style="8" customWidth="1"/>
    <col min="9480" max="9480" width="15.109375" style="8" customWidth="1"/>
    <col min="9481" max="9481" width="12.44140625" style="8" customWidth="1"/>
    <col min="9482" max="9482" width="11.5546875" style="8"/>
    <col min="9483" max="9483" width="17.5546875" style="8" customWidth="1"/>
    <col min="9484" max="9484" width="0.33203125" style="8" customWidth="1"/>
    <col min="9485" max="9485" width="11.5546875" style="8"/>
    <col min="9486" max="9491" width="7.6640625" style="8" customWidth="1"/>
    <col min="9492" max="9730" width="11.5546875" style="8"/>
    <col min="9731" max="9732" width="2.109375" style="8" customWidth="1"/>
    <col min="9733" max="9733" width="1.109375" style="8" customWidth="1"/>
    <col min="9734" max="9734" width="18.33203125" style="8" customWidth="1"/>
    <col min="9735" max="9735" width="34.5546875" style="8" customWidth="1"/>
    <col min="9736" max="9736" width="15.109375" style="8" customWidth="1"/>
    <col min="9737" max="9737" width="12.44140625" style="8" customWidth="1"/>
    <col min="9738" max="9738" width="11.5546875" style="8"/>
    <col min="9739" max="9739" width="17.5546875" style="8" customWidth="1"/>
    <col min="9740" max="9740" width="0.33203125" style="8" customWidth="1"/>
    <col min="9741" max="9741" width="11.5546875" style="8"/>
    <col min="9742" max="9747" width="7.6640625" style="8" customWidth="1"/>
    <col min="9748" max="9986" width="11.5546875" style="8"/>
    <col min="9987" max="9988" width="2.109375" style="8" customWidth="1"/>
    <col min="9989" max="9989" width="1.109375" style="8" customWidth="1"/>
    <col min="9990" max="9990" width="18.33203125" style="8" customWidth="1"/>
    <col min="9991" max="9991" width="34.5546875" style="8" customWidth="1"/>
    <col min="9992" max="9992" width="15.109375" style="8" customWidth="1"/>
    <col min="9993" max="9993" width="12.44140625" style="8" customWidth="1"/>
    <col min="9994" max="9994" width="11.5546875" style="8"/>
    <col min="9995" max="9995" width="17.5546875" style="8" customWidth="1"/>
    <col min="9996" max="9996" width="0.33203125" style="8" customWidth="1"/>
    <col min="9997" max="9997" width="11.5546875" style="8"/>
    <col min="9998" max="10003" width="7.6640625" style="8" customWidth="1"/>
    <col min="10004" max="10242" width="11.5546875" style="8"/>
    <col min="10243" max="10244" width="2.109375" style="8" customWidth="1"/>
    <col min="10245" max="10245" width="1.109375" style="8" customWidth="1"/>
    <col min="10246" max="10246" width="18.33203125" style="8" customWidth="1"/>
    <col min="10247" max="10247" width="34.5546875" style="8" customWidth="1"/>
    <col min="10248" max="10248" width="15.109375" style="8" customWidth="1"/>
    <col min="10249" max="10249" width="12.44140625" style="8" customWidth="1"/>
    <col min="10250" max="10250" width="11.5546875" style="8"/>
    <col min="10251" max="10251" width="17.5546875" style="8" customWidth="1"/>
    <col min="10252" max="10252" width="0.33203125" style="8" customWidth="1"/>
    <col min="10253" max="10253" width="11.5546875" style="8"/>
    <col min="10254" max="10259" width="7.6640625" style="8" customWidth="1"/>
    <col min="10260" max="10498" width="11.5546875" style="8"/>
    <col min="10499" max="10500" width="2.109375" style="8" customWidth="1"/>
    <col min="10501" max="10501" width="1.109375" style="8" customWidth="1"/>
    <col min="10502" max="10502" width="18.33203125" style="8" customWidth="1"/>
    <col min="10503" max="10503" width="34.5546875" style="8" customWidth="1"/>
    <col min="10504" max="10504" width="15.109375" style="8" customWidth="1"/>
    <col min="10505" max="10505" width="12.44140625" style="8" customWidth="1"/>
    <col min="10506" max="10506" width="11.5546875" style="8"/>
    <col min="10507" max="10507" width="17.5546875" style="8" customWidth="1"/>
    <col min="10508" max="10508" width="0.33203125" style="8" customWidth="1"/>
    <col min="10509" max="10509" width="11.5546875" style="8"/>
    <col min="10510" max="10515" width="7.6640625" style="8" customWidth="1"/>
    <col min="10516" max="10754" width="11.5546875" style="8"/>
    <col min="10755" max="10756" width="2.109375" style="8" customWidth="1"/>
    <col min="10757" max="10757" width="1.109375" style="8" customWidth="1"/>
    <col min="10758" max="10758" width="18.33203125" style="8" customWidth="1"/>
    <col min="10759" max="10759" width="34.5546875" style="8" customWidth="1"/>
    <col min="10760" max="10760" width="15.109375" style="8" customWidth="1"/>
    <col min="10761" max="10761" width="12.44140625" style="8" customWidth="1"/>
    <col min="10762" max="10762" width="11.5546875" style="8"/>
    <col min="10763" max="10763" width="17.5546875" style="8" customWidth="1"/>
    <col min="10764" max="10764" width="0.33203125" style="8" customWidth="1"/>
    <col min="10765" max="10765" width="11.5546875" style="8"/>
    <col min="10766" max="10771" width="7.6640625" style="8" customWidth="1"/>
    <col min="10772" max="11010" width="11.5546875" style="8"/>
    <col min="11011" max="11012" width="2.109375" style="8" customWidth="1"/>
    <col min="11013" max="11013" width="1.109375" style="8" customWidth="1"/>
    <col min="11014" max="11014" width="18.33203125" style="8" customWidth="1"/>
    <col min="11015" max="11015" width="34.5546875" style="8" customWidth="1"/>
    <col min="11016" max="11016" width="15.109375" style="8" customWidth="1"/>
    <col min="11017" max="11017" width="12.44140625" style="8" customWidth="1"/>
    <col min="11018" max="11018" width="11.5546875" style="8"/>
    <col min="11019" max="11019" width="17.5546875" style="8" customWidth="1"/>
    <col min="11020" max="11020" width="0.33203125" style="8" customWidth="1"/>
    <col min="11021" max="11021" width="11.5546875" style="8"/>
    <col min="11022" max="11027" width="7.6640625" style="8" customWidth="1"/>
    <col min="11028" max="11266" width="11.5546875" style="8"/>
    <col min="11267" max="11268" width="2.109375" style="8" customWidth="1"/>
    <col min="11269" max="11269" width="1.109375" style="8" customWidth="1"/>
    <col min="11270" max="11270" width="18.33203125" style="8" customWidth="1"/>
    <col min="11271" max="11271" width="34.5546875" style="8" customWidth="1"/>
    <col min="11272" max="11272" width="15.109375" style="8" customWidth="1"/>
    <col min="11273" max="11273" width="12.44140625" style="8" customWidth="1"/>
    <col min="11274" max="11274" width="11.5546875" style="8"/>
    <col min="11275" max="11275" width="17.5546875" style="8" customWidth="1"/>
    <col min="11276" max="11276" width="0.33203125" style="8" customWidth="1"/>
    <col min="11277" max="11277" width="11.5546875" style="8"/>
    <col min="11278" max="11283" width="7.6640625" style="8" customWidth="1"/>
    <col min="11284" max="11522" width="11.5546875" style="8"/>
    <col min="11523" max="11524" width="2.109375" style="8" customWidth="1"/>
    <col min="11525" max="11525" width="1.109375" style="8" customWidth="1"/>
    <col min="11526" max="11526" width="18.33203125" style="8" customWidth="1"/>
    <col min="11527" max="11527" width="34.5546875" style="8" customWidth="1"/>
    <col min="11528" max="11528" width="15.109375" style="8" customWidth="1"/>
    <col min="11529" max="11529" width="12.44140625" style="8" customWidth="1"/>
    <col min="11530" max="11530" width="11.5546875" style="8"/>
    <col min="11531" max="11531" width="17.5546875" style="8" customWidth="1"/>
    <col min="11532" max="11532" width="0.33203125" style="8" customWidth="1"/>
    <col min="11533" max="11533" width="11.5546875" style="8"/>
    <col min="11534" max="11539" width="7.6640625" style="8" customWidth="1"/>
    <col min="11540" max="11778" width="11.5546875" style="8"/>
    <col min="11779" max="11780" width="2.109375" style="8" customWidth="1"/>
    <col min="11781" max="11781" width="1.109375" style="8" customWidth="1"/>
    <col min="11782" max="11782" width="18.33203125" style="8" customWidth="1"/>
    <col min="11783" max="11783" width="34.5546875" style="8" customWidth="1"/>
    <col min="11784" max="11784" width="15.109375" style="8" customWidth="1"/>
    <col min="11785" max="11785" width="12.44140625" style="8" customWidth="1"/>
    <col min="11786" max="11786" width="11.5546875" style="8"/>
    <col min="11787" max="11787" width="17.5546875" style="8" customWidth="1"/>
    <col min="11788" max="11788" width="0.33203125" style="8" customWidth="1"/>
    <col min="11789" max="11789" width="11.5546875" style="8"/>
    <col min="11790" max="11795" width="7.6640625" style="8" customWidth="1"/>
    <col min="11796" max="12034" width="11.5546875" style="8"/>
    <col min="12035" max="12036" width="2.109375" style="8" customWidth="1"/>
    <col min="12037" max="12037" width="1.109375" style="8" customWidth="1"/>
    <col min="12038" max="12038" width="18.33203125" style="8" customWidth="1"/>
    <col min="12039" max="12039" width="34.5546875" style="8" customWidth="1"/>
    <col min="12040" max="12040" width="15.109375" style="8" customWidth="1"/>
    <col min="12041" max="12041" width="12.44140625" style="8" customWidth="1"/>
    <col min="12042" max="12042" width="11.5546875" style="8"/>
    <col min="12043" max="12043" width="17.5546875" style="8" customWidth="1"/>
    <col min="12044" max="12044" width="0.33203125" style="8" customWidth="1"/>
    <col min="12045" max="12045" width="11.5546875" style="8"/>
    <col min="12046" max="12051" width="7.6640625" style="8" customWidth="1"/>
    <col min="12052" max="12290" width="11.5546875" style="8"/>
    <col min="12291" max="12292" width="2.109375" style="8" customWidth="1"/>
    <col min="12293" max="12293" width="1.109375" style="8" customWidth="1"/>
    <col min="12294" max="12294" width="18.33203125" style="8" customWidth="1"/>
    <col min="12295" max="12295" width="34.5546875" style="8" customWidth="1"/>
    <col min="12296" max="12296" width="15.109375" style="8" customWidth="1"/>
    <col min="12297" max="12297" width="12.44140625" style="8" customWidth="1"/>
    <col min="12298" max="12298" width="11.5546875" style="8"/>
    <col min="12299" max="12299" width="17.5546875" style="8" customWidth="1"/>
    <col min="12300" max="12300" width="0.33203125" style="8" customWidth="1"/>
    <col min="12301" max="12301" width="11.5546875" style="8"/>
    <col min="12302" max="12307" width="7.6640625" style="8" customWidth="1"/>
    <col min="12308" max="12546" width="11.5546875" style="8"/>
    <col min="12547" max="12548" width="2.109375" style="8" customWidth="1"/>
    <col min="12549" max="12549" width="1.109375" style="8" customWidth="1"/>
    <col min="12550" max="12550" width="18.33203125" style="8" customWidth="1"/>
    <col min="12551" max="12551" width="34.5546875" style="8" customWidth="1"/>
    <col min="12552" max="12552" width="15.109375" style="8" customWidth="1"/>
    <col min="12553" max="12553" width="12.44140625" style="8" customWidth="1"/>
    <col min="12554" max="12554" width="11.5546875" style="8"/>
    <col min="12555" max="12555" width="17.5546875" style="8" customWidth="1"/>
    <col min="12556" max="12556" width="0.33203125" style="8" customWidth="1"/>
    <col min="12557" max="12557" width="11.5546875" style="8"/>
    <col min="12558" max="12563" width="7.6640625" style="8" customWidth="1"/>
    <col min="12564" max="12802" width="11.5546875" style="8"/>
    <col min="12803" max="12804" width="2.109375" style="8" customWidth="1"/>
    <col min="12805" max="12805" width="1.109375" style="8" customWidth="1"/>
    <col min="12806" max="12806" width="18.33203125" style="8" customWidth="1"/>
    <col min="12807" max="12807" width="34.5546875" style="8" customWidth="1"/>
    <col min="12808" max="12808" width="15.109375" style="8" customWidth="1"/>
    <col min="12809" max="12809" width="12.44140625" style="8" customWidth="1"/>
    <col min="12810" max="12810" width="11.5546875" style="8"/>
    <col min="12811" max="12811" width="17.5546875" style="8" customWidth="1"/>
    <col min="12812" max="12812" width="0.33203125" style="8" customWidth="1"/>
    <col min="12813" max="12813" width="11.5546875" style="8"/>
    <col min="12814" max="12819" width="7.6640625" style="8" customWidth="1"/>
    <col min="12820" max="13058" width="11.5546875" style="8"/>
    <col min="13059" max="13060" width="2.109375" style="8" customWidth="1"/>
    <col min="13061" max="13061" width="1.109375" style="8" customWidth="1"/>
    <col min="13062" max="13062" width="18.33203125" style="8" customWidth="1"/>
    <col min="13063" max="13063" width="34.5546875" style="8" customWidth="1"/>
    <col min="13064" max="13064" width="15.109375" style="8" customWidth="1"/>
    <col min="13065" max="13065" width="12.44140625" style="8" customWidth="1"/>
    <col min="13066" max="13066" width="11.5546875" style="8"/>
    <col min="13067" max="13067" width="17.5546875" style="8" customWidth="1"/>
    <col min="13068" max="13068" width="0.33203125" style="8" customWidth="1"/>
    <col min="13069" max="13069" width="11.5546875" style="8"/>
    <col min="13070" max="13075" width="7.6640625" style="8" customWidth="1"/>
    <col min="13076" max="13314" width="11.5546875" style="8"/>
    <col min="13315" max="13316" width="2.109375" style="8" customWidth="1"/>
    <col min="13317" max="13317" width="1.109375" style="8" customWidth="1"/>
    <col min="13318" max="13318" width="18.33203125" style="8" customWidth="1"/>
    <col min="13319" max="13319" width="34.5546875" style="8" customWidth="1"/>
    <col min="13320" max="13320" width="15.109375" style="8" customWidth="1"/>
    <col min="13321" max="13321" width="12.44140625" style="8" customWidth="1"/>
    <col min="13322" max="13322" width="11.5546875" style="8"/>
    <col min="13323" max="13323" width="17.5546875" style="8" customWidth="1"/>
    <col min="13324" max="13324" width="0.33203125" style="8" customWidth="1"/>
    <col min="13325" max="13325" width="11.5546875" style="8"/>
    <col min="13326" max="13331" width="7.6640625" style="8" customWidth="1"/>
    <col min="13332" max="13570" width="11.5546875" style="8"/>
    <col min="13571" max="13572" width="2.109375" style="8" customWidth="1"/>
    <col min="13573" max="13573" width="1.109375" style="8" customWidth="1"/>
    <col min="13574" max="13574" width="18.33203125" style="8" customWidth="1"/>
    <col min="13575" max="13575" width="34.5546875" style="8" customWidth="1"/>
    <col min="13576" max="13576" width="15.109375" style="8" customWidth="1"/>
    <col min="13577" max="13577" width="12.44140625" style="8" customWidth="1"/>
    <col min="13578" max="13578" width="11.5546875" style="8"/>
    <col min="13579" max="13579" width="17.5546875" style="8" customWidth="1"/>
    <col min="13580" max="13580" width="0.33203125" style="8" customWidth="1"/>
    <col min="13581" max="13581" width="11.5546875" style="8"/>
    <col min="13582" max="13587" width="7.6640625" style="8" customWidth="1"/>
    <col min="13588" max="13826" width="11.5546875" style="8"/>
    <col min="13827" max="13828" width="2.109375" style="8" customWidth="1"/>
    <col min="13829" max="13829" width="1.109375" style="8" customWidth="1"/>
    <col min="13830" max="13830" width="18.33203125" style="8" customWidth="1"/>
    <col min="13831" max="13831" width="34.5546875" style="8" customWidth="1"/>
    <col min="13832" max="13832" width="15.109375" style="8" customWidth="1"/>
    <col min="13833" max="13833" width="12.44140625" style="8" customWidth="1"/>
    <col min="13834" max="13834" width="11.5546875" style="8"/>
    <col min="13835" max="13835" width="17.5546875" style="8" customWidth="1"/>
    <col min="13836" max="13836" width="0.33203125" style="8" customWidth="1"/>
    <col min="13837" max="13837" width="11.5546875" style="8"/>
    <col min="13838" max="13843" width="7.6640625" style="8" customWidth="1"/>
    <col min="13844" max="14082" width="11.5546875" style="8"/>
    <col min="14083" max="14084" width="2.109375" style="8" customWidth="1"/>
    <col min="14085" max="14085" width="1.109375" style="8" customWidth="1"/>
    <col min="14086" max="14086" width="18.33203125" style="8" customWidth="1"/>
    <col min="14087" max="14087" width="34.5546875" style="8" customWidth="1"/>
    <col min="14088" max="14088" width="15.109375" style="8" customWidth="1"/>
    <col min="14089" max="14089" width="12.44140625" style="8" customWidth="1"/>
    <col min="14090" max="14090" width="11.5546875" style="8"/>
    <col min="14091" max="14091" width="17.5546875" style="8" customWidth="1"/>
    <col min="14092" max="14092" width="0.33203125" style="8" customWidth="1"/>
    <col min="14093" max="14093" width="11.5546875" style="8"/>
    <col min="14094" max="14099" width="7.6640625" style="8" customWidth="1"/>
    <col min="14100" max="14338" width="11.5546875" style="8"/>
    <col min="14339" max="14340" width="2.109375" style="8" customWidth="1"/>
    <col min="14341" max="14341" width="1.109375" style="8" customWidth="1"/>
    <col min="14342" max="14342" width="18.33203125" style="8" customWidth="1"/>
    <col min="14343" max="14343" width="34.5546875" style="8" customWidth="1"/>
    <col min="14344" max="14344" width="15.109375" style="8" customWidth="1"/>
    <col min="14345" max="14345" width="12.44140625" style="8" customWidth="1"/>
    <col min="14346" max="14346" width="11.5546875" style="8"/>
    <col min="14347" max="14347" width="17.5546875" style="8" customWidth="1"/>
    <col min="14348" max="14348" width="0.33203125" style="8" customWidth="1"/>
    <col min="14349" max="14349" width="11.5546875" style="8"/>
    <col min="14350" max="14355" width="7.6640625" style="8" customWidth="1"/>
    <col min="14356" max="14594" width="11.5546875" style="8"/>
    <col min="14595" max="14596" width="2.109375" style="8" customWidth="1"/>
    <col min="14597" max="14597" width="1.109375" style="8" customWidth="1"/>
    <col min="14598" max="14598" width="18.33203125" style="8" customWidth="1"/>
    <col min="14599" max="14599" width="34.5546875" style="8" customWidth="1"/>
    <col min="14600" max="14600" width="15.109375" style="8" customWidth="1"/>
    <col min="14601" max="14601" width="12.44140625" style="8" customWidth="1"/>
    <col min="14602" max="14602" width="11.5546875" style="8"/>
    <col min="14603" max="14603" width="17.5546875" style="8" customWidth="1"/>
    <col min="14604" max="14604" width="0.33203125" style="8" customWidth="1"/>
    <col min="14605" max="14605" width="11.5546875" style="8"/>
    <col min="14606" max="14611" width="7.6640625" style="8" customWidth="1"/>
    <col min="14612" max="14850" width="11.5546875" style="8"/>
    <col min="14851" max="14852" width="2.109375" style="8" customWidth="1"/>
    <col min="14853" max="14853" width="1.109375" style="8" customWidth="1"/>
    <col min="14854" max="14854" width="18.33203125" style="8" customWidth="1"/>
    <col min="14855" max="14855" width="34.5546875" style="8" customWidth="1"/>
    <col min="14856" max="14856" width="15.109375" style="8" customWidth="1"/>
    <col min="14857" max="14857" width="12.44140625" style="8" customWidth="1"/>
    <col min="14858" max="14858" width="11.5546875" style="8"/>
    <col min="14859" max="14859" width="17.5546875" style="8" customWidth="1"/>
    <col min="14860" max="14860" width="0.33203125" style="8" customWidth="1"/>
    <col min="14861" max="14861" width="11.5546875" style="8"/>
    <col min="14862" max="14867" width="7.6640625" style="8" customWidth="1"/>
    <col min="14868" max="15106" width="11.5546875" style="8"/>
    <col min="15107" max="15108" width="2.109375" style="8" customWidth="1"/>
    <col min="15109" max="15109" width="1.109375" style="8" customWidth="1"/>
    <col min="15110" max="15110" width="18.33203125" style="8" customWidth="1"/>
    <col min="15111" max="15111" width="34.5546875" style="8" customWidth="1"/>
    <col min="15112" max="15112" width="15.109375" style="8" customWidth="1"/>
    <col min="15113" max="15113" width="12.44140625" style="8" customWidth="1"/>
    <col min="15114" max="15114" width="11.5546875" style="8"/>
    <col min="15115" max="15115" width="17.5546875" style="8" customWidth="1"/>
    <col min="15116" max="15116" width="0.33203125" style="8" customWidth="1"/>
    <col min="15117" max="15117" width="11.5546875" style="8"/>
    <col min="15118" max="15123" width="7.6640625" style="8" customWidth="1"/>
    <col min="15124" max="15362" width="11.5546875" style="8"/>
    <col min="15363" max="15364" width="2.109375" style="8" customWidth="1"/>
    <col min="15365" max="15365" width="1.109375" style="8" customWidth="1"/>
    <col min="15366" max="15366" width="18.33203125" style="8" customWidth="1"/>
    <col min="15367" max="15367" width="34.5546875" style="8" customWidth="1"/>
    <col min="15368" max="15368" width="15.109375" style="8" customWidth="1"/>
    <col min="15369" max="15369" width="12.44140625" style="8" customWidth="1"/>
    <col min="15370" max="15370" width="11.5546875" style="8"/>
    <col min="15371" max="15371" width="17.5546875" style="8" customWidth="1"/>
    <col min="15372" max="15372" width="0.33203125" style="8" customWidth="1"/>
    <col min="15373" max="15373" width="11.5546875" style="8"/>
    <col min="15374" max="15379" width="7.6640625" style="8" customWidth="1"/>
    <col min="15380" max="15618" width="11.5546875" style="8"/>
    <col min="15619" max="15620" width="2.109375" style="8" customWidth="1"/>
    <col min="15621" max="15621" width="1.109375" style="8" customWidth="1"/>
    <col min="15622" max="15622" width="18.33203125" style="8" customWidth="1"/>
    <col min="15623" max="15623" width="34.5546875" style="8" customWidth="1"/>
    <col min="15624" max="15624" width="15.109375" style="8" customWidth="1"/>
    <col min="15625" max="15625" width="12.44140625" style="8" customWidth="1"/>
    <col min="15626" max="15626" width="11.5546875" style="8"/>
    <col min="15627" max="15627" width="17.5546875" style="8" customWidth="1"/>
    <col min="15628" max="15628" width="0.33203125" style="8" customWidth="1"/>
    <col min="15629" max="15629" width="11.5546875" style="8"/>
    <col min="15630" max="15635" width="7.6640625" style="8" customWidth="1"/>
    <col min="15636" max="15874" width="11.5546875" style="8"/>
    <col min="15875" max="15876" width="2.109375" style="8" customWidth="1"/>
    <col min="15877" max="15877" width="1.109375" style="8" customWidth="1"/>
    <col min="15878" max="15878" width="18.33203125" style="8" customWidth="1"/>
    <col min="15879" max="15879" width="34.5546875" style="8" customWidth="1"/>
    <col min="15880" max="15880" width="15.109375" style="8" customWidth="1"/>
    <col min="15881" max="15881" width="12.44140625" style="8" customWidth="1"/>
    <col min="15882" max="15882" width="11.5546875" style="8"/>
    <col min="15883" max="15883" width="17.5546875" style="8" customWidth="1"/>
    <col min="15884" max="15884" width="0.33203125" style="8" customWidth="1"/>
    <col min="15885" max="15885" width="11.5546875" style="8"/>
    <col min="15886" max="15891" width="7.6640625" style="8" customWidth="1"/>
    <col min="15892" max="16130" width="11.5546875" style="8"/>
    <col min="16131" max="16132" width="2.109375" style="8" customWidth="1"/>
    <col min="16133" max="16133" width="1.109375" style="8" customWidth="1"/>
    <col min="16134" max="16134" width="18.33203125" style="8" customWidth="1"/>
    <col min="16135" max="16135" width="34.5546875" style="8" customWidth="1"/>
    <col min="16136" max="16136" width="15.109375" style="8" customWidth="1"/>
    <col min="16137" max="16137" width="12.44140625" style="8" customWidth="1"/>
    <col min="16138" max="16138" width="11.5546875" style="8"/>
    <col min="16139" max="16139" width="17.5546875" style="8" customWidth="1"/>
    <col min="16140" max="16140" width="0.33203125" style="8" customWidth="1"/>
    <col min="16141" max="16141" width="11.5546875" style="8"/>
    <col min="16142" max="16147" width="7.6640625" style="8" customWidth="1"/>
    <col min="16148" max="16384" width="11.5546875" style="8"/>
  </cols>
  <sheetData>
    <row r="1" spans="1:19" x14ac:dyDescent="0.3">
      <c r="A1" s="121" t="s">
        <v>27</v>
      </c>
      <c r="B1" s="121"/>
      <c r="N1" s="40" t="s">
        <v>10</v>
      </c>
      <c r="O1" s="41"/>
      <c r="P1" s="40" t="s">
        <v>11</v>
      </c>
      <c r="Q1" s="41"/>
      <c r="R1" s="40" t="s">
        <v>12</v>
      </c>
      <c r="S1" s="41"/>
    </row>
    <row r="2" spans="1:19" x14ac:dyDescent="0.3">
      <c r="A2" s="122">
        <v>42948</v>
      </c>
      <c r="B2" s="123"/>
      <c r="F2" s="42"/>
      <c r="G2" s="43"/>
      <c r="H2" s="43"/>
      <c r="I2" s="43"/>
      <c r="J2" s="43"/>
      <c r="K2" s="43"/>
      <c r="N2" s="44" t="s">
        <v>13</v>
      </c>
      <c r="O2" s="45" t="s">
        <v>14</v>
      </c>
      <c r="P2" s="44" t="s">
        <v>13</v>
      </c>
      <c r="Q2" s="45" t="s">
        <v>14</v>
      </c>
      <c r="R2" s="44" t="s">
        <v>13</v>
      </c>
      <c r="S2" s="45" t="s">
        <v>14</v>
      </c>
    </row>
    <row r="3" spans="1:19" x14ac:dyDescent="0.3">
      <c r="F3" s="42"/>
      <c r="G3" s="43"/>
      <c r="H3" s="43"/>
      <c r="I3" s="43"/>
      <c r="J3" s="43"/>
      <c r="K3" s="43"/>
      <c r="N3" s="46"/>
      <c r="O3" s="47"/>
      <c r="P3" s="46"/>
      <c r="Q3" s="47"/>
      <c r="R3" s="46"/>
      <c r="S3" s="47"/>
    </row>
    <row r="4" spans="1:19" x14ac:dyDescent="0.3">
      <c r="F4" s="42"/>
      <c r="G4" s="43"/>
      <c r="H4" s="43"/>
      <c r="I4" s="43"/>
      <c r="J4" s="43"/>
      <c r="K4" s="43"/>
      <c r="N4" s="48"/>
      <c r="O4" s="49"/>
      <c r="P4" s="48"/>
      <c r="Q4" s="49"/>
      <c r="R4" s="48"/>
      <c r="S4" s="49"/>
    </row>
    <row r="5" spans="1:19" x14ac:dyDescent="0.3">
      <c r="F5" s="42"/>
      <c r="G5" s="43"/>
      <c r="H5" s="43"/>
      <c r="I5" s="43"/>
      <c r="J5" s="43"/>
      <c r="K5" s="43"/>
      <c r="N5" s="48"/>
      <c r="O5" s="49"/>
      <c r="P5" s="48"/>
      <c r="Q5" s="49"/>
      <c r="R5" s="48"/>
      <c r="S5" s="49"/>
    </row>
    <row r="6" spans="1:19" ht="17.399999999999999" x14ac:dyDescent="0.3">
      <c r="E6" s="50" t="s">
        <v>2</v>
      </c>
      <c r="F6" s="42"/>
      <c r="G6" s="43"/>
      <c r="H6" s="43"/>
      <c r="I6" s="43"/>
      <c r="J6" s="43"/>
      <c r="K6" s="43"/>
      <c r="L6" s="43"/>
      <c r="N6" s="48"/>
      <c r="O6" s="49"/>
      <c r="P6" s="48"/>
      <c r="Q6" s="49"/>
      <c r="R6" s="48"/>
      <c r="S6" s="49"/>
    </row>
    <row r="7" spans="1:19" ht="15" thickBot="1" x14ac:dyDescent="0.35">
      <c r="F7" s="42"/>
      <c r="G7" s="43"/>
      <c r="H7" s="43"/>
      <c r="I7" s="43"/>
      <c r="J7" s="43"/>
      <c r="K7" s="43"/>
      <c r="N7" s="48"/>
      <c r="O7" s="49"/>
      <c r="P7" s="48"/>
      <c r="Q7" s="49"/>
      <c r="R7" s="48"/>
      <c r="S7" s="49"/>
    </row>
    <row r="8" spans="1:19" ht="15" thickTop="1" x14ac:dyDescent="0.3">
      <c r="E8" s="51"/>
      <c r="F8" s="52"/>
      <c r="G8" s="53"/>
      <c r="H8" s="53"/>
      <c r="I8" s="53"/>
      <c r="J8" s="53"/>
      <c r="K8" s="54"/>
      <c r="L8" s="55"/>
      <c r="M8" s="56" t="s">
        <v>18</v>
      </c>
      <c r="N8" s="57"/>
      <c r="O8" s="49"/>
      <c r="P8" s="48"/>
      <c r="Q8" s="49"/>
      <c r="R8" s="48"/>
      <c r="S8" s="49"/>
    </row>
    <row r="9" spans="1:19" ht="18.75" customHeight="1" thickBot="1" x14ac:dyDescent="0.4">
      <c r="E9" s="48"/>
      <c r="F9" s="58" t="s">
        <v>6</v>
      </c>
      <c r="G9" s="59"/>
      <c r="H9" s="102" t="s">
        <v>28</v>
      </c>
      <c r="I9" s="57"/>
      <c r="J9" s="57"/>
      <c r="K9" s="120">
        <v>6071</v>
      </c>
      <c r="L9" s="57"/>
      <c r="M9" s="60">
        <f>MAX(Facture!C:C)</f>
        <v>0</v>
      </c>
      <c r="N9" s="57"/>
      <c r="O9" s="49"/>
      <c r="P9" s="48"/>
      <c r="Q9" s="49"/>
      <c r="R9" s="48"/>
      <c r="S9" s="49"/>
    </row>
    <row r="10" spans="1:19" ht="18.75" customHeight="1" thickTop="1" x14ac:dyDescent="0.3">
      <c r="E10" s="48"/>
      <c r="F10" s="58" t="s">
        <v>7</v>
      </c>
      <c r="G10" s="59"/>
      <c r="H10" s="103">
        <v>123</v>
      </c>
      <c r="I10" s="61"/>
      <c r="J10" s="57"/>
      <c r="K10" s="49"/>
      <c r="L10" s="49"/>
      <c r="N10" s="48"/>
      <c r="O10" s="49"/>
      <c r="P10" s="48"/>
      <c r="Q10" s="49"/>
      <c r="R10" s="48"/>
      <c r="S10" s="49"/>
    </row>
    <row r="11" spans="1:19" ht="18.75" customHeight="1" x14ac:dyDescent="0.3">
      <c r="E11" s="48"/>
      <c r="F11" s="58" t="s">
        <v>29</v>
      </c>
      <c r="G11" s="59"/>
      <c r="H11" s="102" t="s">
        <v>30</v>
      </c>
      <c r="I11" s="61"/>
      <c r="J11" s="57"/>
      <c r="K11" s="49"/>
      <c r="L11" s="49"/>
      <c r="N11" s="48"/>
      <c r="O11" s="49"/>
      <c r="P11" s="48"/>
      <c r="Q11" s="49"/>
      <c r="R11" s="48"/>
      <c r="S11" s="49"/>
    </row>
    <row r="12" spans="1:19" ht="18.75" customHeight="1" x14ac:dyDescent="0.3">
      <c r="E12" s="48"/>
      <c r="F12" s="58" t="s">
        <v>8</v>
      </c>
      <c r="G12" s="59"/>
      <c r="H12" s="103">
        <v>245</v>
      </c>
      <c r="I12" s="61"/>
      <c r="J12" s="57"/>
      <c r="K12" s="49"/>
      <c r="L12" s="49"/>
      <c r="N12" s="48"/>
      <c r="O12" s="49"/>
      <c r="P12" s="48"/>
      <c r="Q12" s="49"/>
      <c r="R12" s="48"/>
      <c r="S12" s="49"/>
    </row>
    <row r="13" spans="1:19" ht="18.75" customHeight="1" x14ac:dyDescent="0.3">
      <c r="E13" s="48"/>
      <c r="F13" s="58"/>
      <c r="G13" s="59"/>
      <c r="H13" s="104"/>
      <c r="I13" s="61"/>
      <c r="J13" s="57"/>
      <c r="K13" s="49"/>
      <c r="L13" s="49"/>
      <c r="N13" s="48"/>
      <c r="O13" s="49"/>
      <c r="P13" s="48"/>
      <c r="Q13" s="49"/>
      <c r="R13" s="48"/>
      <c r="S13" s="49"/>
    </row>
    <row r="14" spans="1:19" ht="18.75" customHeight="1" x14ac:dyDescent="0.3">
      <c r="E14" s="48"/>
      <c r="F14" s="58" t="s">
        <v>9</v>
      </c>
      <c r="G14" s="62"/>
      <c r="H14" s="105" t="s">
        <v>26</v>
      </c>
      <c r="I14" s="57"/>
      <c r="J14" s="57"/>
      <c r="K14" s="49"/>
      <c r="L14" s="49"/>
      <c r="N14" s="48"/>
      <c r="O14" s="49"/>
      <c r="P14" s="48"/>
      <c r="Q14" s="49"/>
      <c r="R14" s="48"/>
      <c r="S14" s="49"/>
    </row>
    <row r="15" spans="1:19" ht="15" thickBot="1" x14ac:dyDescent="0.35">
      <c r="E15" s="48"/>
      <c r="F15" s="58"/>
      <c r="G15" s="63"/>
      <c r="H15" s="64"/>
      <c r="I15" s="57"/>
      <c r="J15" s="57"/>
      <c r="K15" s="49"/>
      <c r="L15" s="49"/>
      <c r="N15" s="48"/>
      <c r="O15" s="49"/>
      <c r="P15" s="48"/>
      <c r="Q15" s="49"/>
      <c r="R15" s="48"/>
      <c r="S15" s="49"/>
    </row>
    <row r="16" spans="1:19" ht="6.75" customHeight="1" x14ac:dyDescent="0.3">
      <c r="E16" s="48"/>
      <c r="F16" s="65"/>
      <c r="G16" s="66"/>
      <c r="H16" s="65"/>
      <c r="I16" s="65"/>
      <c r="J16" s="65"/>
      <c r="K16" s="65"/>
      <c r="L16" s="49"/>
      <c r="N16" s="48"/>
      <c r="O16" s="49"/>
      <c r="P16" s="48"/>
      <c r="Q16" s="49"/>
      <c r="R16" s="48"/>
      <c r="S16" s="49"/>
    </row>
    <row r="17" spans="1:19" x14ac:dyDescent="0.3">
      <c r="E17" s="48"/>
      <c r="F17" s="67" t="s">
        <v>5</v>
      </c>
      <c r="G17" s="67" t="s">
        <v>15</v>
      </c>
      <c r="H17" s="68" t="s">
        <v>16</v>
      </c>
      <c r="I17" s="69" t="s">
        <v>3</v>
      </c>
      <c r="J17" s="69" t="s">
        <v>4</v>
      </c>
      <c r="K17" s="69" t="s">
        <v>1</v>
      </c>
      <c r="L17" s="49"/>
      <c r="N17" s="48"/>
      <c r="O17" s="49"/>
      <c r="P17" s="48"/>
      <c r="Q17" s="49"/>
      <c r="R17" s="48"/>
      <c r="S17" s="49"/>
    </row>
    <row r="18" spans="1:19" ht="6" customHeight="1" thickBot="1" x14ac:dyDescent="0.35">
      <c r="E18" s="48"/>
      <c r="F18" s="70"/>
      <c r="G18" s="70"/>
      <c r="H18" s="70"/>
      <c r="I18" s="70"/>
      <c r="J18" s="70"/>
      <c r="K18" s="70"/>
      <c r="L18" s="49"/>
      <c r="N18" s="48"/>
      <c r="O18" s="49"/>
      <c r="P18" s="48"/>
      <c r="Q18" s="49"/>
      <c r="R18" s="48"/>
      <c r="S18" s="49"/>
    </row>
    <row r="19" spans="1:19" ht="12.75" customHeight="1" x14ac:dyDescent="0.3">
      <c r="A19" s="71">
        <f>A2</f>
        <v>42948</v>
      </c>
      <c r="B19" s="71" t="str">
        <f>H9</f>
        <v>bla</v>
      </c>
      <c r="C19" s="71">
        <f>K9</f>
        <v>6071</v>
      </c>
      <c r="D19" s="71">
        <f>H10</f>
        <v>123</v>
      </c>
      <c r="E19" s="48"/>
      <c r="F19" s="72"/>
      <c r="G19" s="73"/>
      <c r="H19" s="57"/>
      <c r="I19" s="74"/>
      <c r="J19" s="75"/>
      <c r="K19" s="76"/>
      <c r="L19" s="49"/>
      <c r="N19" s="48"/>
      <c r="O19" s="49"/>
      <c r="P19" s="48"/>
      <c r="Q19" s="49"/>
      <c r="R19" s="48"/>
      <c r="S19" s="49"/>
    </row>
    <row r="20" spans="1:19" ht="15.75" customHeight="1" x14ac:dyDescent="0.3">
      <c r="A20" s="71">
        <f>+A$19</f>
        <v>42948</v>
      </c>
      <c r="B20" s="71" t="str">
        <f>+B$19</f>
        <v>bla</v>
      </c>
      <c r="C20" s="71">
        <f>+C$19</f>
        <v>6071</v>
      </c>
      <c r="D20" s="71">
        <f>+D$19</f>
        <v>123</v>
      </c>
      <c r="E20" s="48"/>
      <c r="F20" s="106" t="s">
        <v>31</v>
      </c>
      <c r="G20" s="109" t="s">
        <v>32</v>
      </c>
      <c r="H20" s="110">
        <v>5</v>
      </c>
      <c r="I20" s="111">
        <v>10</v>
      </c>
      <c r="J20" s="112"/>
      <c r="K20" s="77">
        <f>(I20*H20)</f>
        <v>50</v>
      </c>
      <c r="L20" s="49"/>
      <c r="M20" s="78">
        <f>IF(K20=0,"",+O20+Q20+S20-H20)</f>
        <v>65</v>
      </c>
      <c r="N20" s="48">
        <v>527</v>
      </c>
      <c r="O20" s="79">
        <v>70</v>
      </c>
      <c r="P20" s="48"/>
      <c r="Q20" s="79"/>
      <c r="R20" s="48"/>
      <c r="S20" s="79"/>
    </row>
    <row r="21" spans="1:19" ht="15.75" customHeight="1" x14ac:dyDescent="0.3">
      <c r="A21" s="71">
        <f t="shared" ref="A21:D41" si="0">+A$19</f>
        <v>42948</v>
      </c>
      <c r="B21" s="71" t="str">
        <f t="shared" si="0"/>
        <v>bla</v>
      </c>
      <c r="C21" s="71">
        <f t="shared" si="0"/>
        <v>6071</v>
      </c>
      <c r="D21" s="71">
        <f t="shared" si="0"/>
        <v>123</v>
      </c>
      <c r="E21" s="48"/>
      <c r="F21" s="106" t="s">
        <v>33</v>
      </c>
      <c r="G21" s="109" t="s">
        <v>34</v>
      </c>
      <c r="H21" s="110">
        <v>6</v>
      </c>
      <c r="I21" s="111">
        <v>11</v>
      </c>
      <c r="J21" s="112"/>
      <c r="K21" s="77">
        <f t="shared" ref="K21:K40" si="1">(I21*H21)</f>
        <v>66</v>
      </c>
      <c r="L21" s="49"/>
      <c r="M21" s="78">
        <f t="shared" ref="M21:M40" si="2">IF(K21=0,"",+O21+Q21+S21-H21)</f>
        <v>64</v>
      </c>
      <c r="N21" s="48">
        <v>527</v>
      </c>
      <c r="O21" s="79">
        <v>70</v>
      </c>
      <c r="P21" s="48"/>
      <c r="Q21" s="79"/>
      <c r="R21" s="48"/>
      <c r="S21" s="79"/>
    </row>
    <row r="22" spans="1:19" ht="15.75" customHeight="1" x14ac:dyDescent="0.3">
      <c r="A22" s="71">
        <f t="shared" si="0"/>
        <v>42948</v>
      </c>
      <c r="B22" s="71" t="str">
        <f t="shared" si="0"/>
        <v>bla</v>
      </c>
      <c r="C22" s="71">
        <f t="shared" si="0"/>
        <v>6071</v>
      </c>
      <c r="D22" s="71">
        <f t="shared" si="0"/>
        <v>123</v>
      </c>
      <c r="E22" s="48"/>
      <c r="F22" s="106" t="s">
        <v>35</v>
      </c>
      <c r="G22" s="109" t="s">
        <v>36</v>
      </c>
      <c r="H22" s="110">
        <v>7</v>
      </c>
      <c r="I22" s="111">
        <v>12</v>
      </c>
      <c r="J22" s="112"/>
      <c r="K22" s="77">
        <f t="shared" si="1"/>
        <v>84</v>
      </c>
      <c r="L22" s="49"/>
      <c r="M22" s="78">
        <f t="shared" si="2"/>
        <v>63</v>
      </c>
      <c r="N22" s="48">
        <v>527</v>
      </c>
      <c r="O22" s="79">
        <v>70</v>
      </c>
      <c r="P22" s="48"/>
      <c r="Q22" s="79"/>
      <c r="R22" s="48"/>
      <c r="S22" s="79"/>
    </row>
    <row r="23" spans="1:19" ht="15.75" customHeight="1" x14ac:dyDescent="0.3">
      <c r="A23" s="71">
        <f t="shared" si="0"/>
        <v>42948</v>
      </c>
      <c r="B23" s="71" t="str">
        <f t="shared" si="0"/>
        <v>bla</v>
      </c>
      <c r="C23" s="71">
        <f t="shared" si="0"/>
        <v>6071</v>
      </c>
      <c r="D23" s="71">
        <f t="shared" si="0"/>
        <v>123</v>
      </c>
      <c r="E23" s="48"/>
      <c r="F23" s="106" t="s">
        <v>37</v>
      </c>
      <c r="G23" s="109" t="s">
        <v>38</v>
      </c>
      <c r="H23" s="110">
        <v>8</v>
      </c>
      <c r="I23" s="111">
        <v>13</v>
      </c>
      <c r="J23" s="112"/>
      <c r="K23" s="77">
        <f t="shared" si="1"/>
        <v>104</v>
      </c>
      <c r="L23" s="49"/>
      <c r="M23" s="78">
        <f t="shared" si="2"/>
        <v>122</v>
      </c>
      <c r="N23" s="48">
        <v>527</v>
      </c>
      <c r="O23" s="79">
        <v>130</v>
      </c>
      <c r="P23" s="48"/>
      <c r="Q23" s="79"/>
      <c r="R23" s="48"/>
      <c r="S23" s="79"/>
    </row>
    <row r="24" spans="1:19" ht="15.75" customHeight="1" x14ac:dyDescent="0.3">
      <c r="A24" s="71">
        <f t="shared" si="0"/>
        <v>42948</v>
      </c>
      <c r="B24" s="71" t="str">
        <f t="shared" si="0"/>
        <v>bla</v>
      </c>
      <c r="C24" s="71">
        <f t="shared" si="0"/>
        <v>6071</v>
      </c>
      <c r="D24" s="71">
        <f t="shared" si="0"/>
        <v>123</v>
      </c>
      <c r="E24" s="48"/>
      <c r="F24" s="106" t="s">
        <v>39</v>
      </c>
      <c r="G24" s="109" t="s">
        <v>40</v>
      </c>
      <c r="H24" s="110">
        <v>9</v>
      </c>
      <c r="I24" s="111">
        <v>14</v>
      </c>
      <c r="J24" s="112"/>
      <c r="K24" s="77">
        <f t="shared" si="1"/>
        <v>126</v>
      </c>
      <c r="L24" s="49"/>
      <c r="M24" s="78">
        <f t="shared" si="2"/>
        <v>61</v>
      </c>
      <c r="N24" s="48">
        <v>515</v>
      </c>
      <c r="O24" s="79">
        <v>70</v>
      </c>
      <c r="P24" s="48"/>
      <c r="Q24" s="79"/>
      <c r="R24" s="48"/>
      <c r="S24" s="79"/>
    </row>
    <row r="25" spans="1:19" ht="15.75" customHeight="1" x14ac:dyDescent="0.3">
      <c r="A25" s="71">
        <f t="shared" si="0"/>
        <v>42948</v>
      </c>
      <c r="B25" s="71" t="str">
        <f t="shared" si="0"/>
        <v>bla</v>
      </c>
      <c r="C25" s="71">
        <f t="shared" si="0"/>
        <v>6071</v>
      </c>
      <c r="D25" s="71">
        <f t="shared" si="0"/>
        <v>123</v>
      </c>
      <c r="E25" s="48"/>
      <c r="F25" s="106" t="s">
        <v>41</v>
      </c>
      <c r="G25" s="109" t="s">
        <v>42</v>
      </c>
      <c r="H25" s="110">
        <v>10</v>
      </c>
      <c r="I25" s="111">
        <v>15</v>
      </c>
      <c r="J25" s="112"/>
      <c r="K25" s="77">
        <f t="shared" si="1"/>
        <v>150</v>
      </c>
      <c r="L25" s="49"/>
      <c r="M25" s="78">
        <f t="shared" si="2"/>
        <v>20</v>
      </c>
      <c r="N25" s="48">
        <v>523</v>
      </c>
      <c r="O25" s="79">
        <v>30</v>
      </c>
      <c r="P25" s="48"/>
      <c r="Q25" s="79"/>
      <c r="R25" s="48"/>
      <c r="S25" s="79"/>
    </row>
    <row r="26" spans="1:19" ht="15.75" customHeight="1" x14ac:dyDescent="0.3">
      <c r="A26" s="71">
        <f t="shared" si="0"/>
        <v>42948</v>
      </c>
      <c r="B26" s="71" t="str">
        <f t="shared" si="0"/>
        <v>bla</v>
      </c>
      <c r="C26" s="71">
        <f t="shared" si="0"/>
        <v>6071</v>
      </c>
      <c r="D26" s="71">
        <f t="shared" si="0"/>
        <v>123</v>
      </c>
      <c r="E26" s="48"/>
      <c r="F26" s="106" t="s">
        <v>43</v>
      </c>
      <c r="G26" s="109" t="s">
        <v>44</v>
      </c>
      <c r="H26" s="110">
        <v>11</v>
      </c>
      <c r="I26" s="111">
        <v>16</v>
      </c>
      <c r="J26" s="112"/>
      <c r="K26" s="77">
        <f t="shared" si="1"/>
        <v>176</v>
      </c>
      <c r="L26" s="49"/>
      <c r="M26" s="78">
        <f t="shared" si="2"/>
        <v>-11</v>
      </c>
      <c r="N26" s="48"/>
      <c r="O26" s="79"/>
      <c r="P26" s="48"/>
      <c r="Q26" s="79"/>
      <c r="R26" s="48"/>
      <c r="S26" s="79"/>
    </row>
    <row r="27" spans="1:19" ht="15.75" customHeight="1" x14ac:dyDescent="0.3">
      <c r="A27" s="71">
        <f t="shared" si="0"/>
        <v>42948</v>
      </c>
      <c r="B27" s="71" t="str">
        <f t="shared" si="0"/>
        <v>bla</v>
      </c>
      <c r="C27" s="71">
        <f t="shared" si="0"/>
        <v>6071</v>
      </c>
      <c r="D27" s="71">
        <f t="shared" si="0"/>
        <v>123</v>
      </c>
      <c r="E27" s="48"/>
      <c r="F27" s="106" t="s">
        <v>45</v>
      </c>
      <c r="G27" s="109" t="s">
        <v>46</v>
      </c>
      <c r="H27" s="110">
        <v>12</v>
      </c>
      <c r="I27" s="111">
        <v>17</v>
      </c>
      <c r="J27" s="112"/>
      <c r="K27" s="77">
        <f t="shared" si="1"/>
        <v>204</v>
      </c>
      <c r="L27" s="49"/>
      <c r="M27" s="78">
        <f t="shared" si="2"/>
        <v>55</v>
      </c>
      <c r="N27" s="48">
        <v>500</v>
      </c>
      <c r="O27" s="79">
        <v>67</v>
      </c>
      <c r="P27" s="48"/>
      <c r="Q27" s="79"/>
      <c r="R27" s="48"/>
      <c r="S27" s="79"/>
    </row>
    <row r="28" spans="1:19" ht="15.75" customHeight="1" x14ac:dyDescent="0.3">
      <c r="A28" s="71">
        <f t="shared" si="0"/>
        <v>42948</v>
      </c>
      <c r="B28" s="71" t="str">
        <f t="shared" si="0"/>
        <v>bla</v>
      </c>
      <c r="C28" s="71">
        <f t="shared" si="0"/>
        <v>6071</v>
      </c>
      <c r="D28" s="71">
        <f t="shared" si="0"/>
        <v>123</v>
      </c>
      <c r="E28" s="48"/>
      <c r="F28" s="106" t="s">
        <v>47</v>
      </c>
      <c r="G28" s="109" t="s">
        <v>48</v>
      </c>
      <c r="H28" s="110">
        <v>13</v>
      </c>
      <c r="I28" s="111">
        <v>18</v>
      </c>
      <c r="J28" s="112"/>
      <c r="K28" s="77">
        <f t="shared" si="1"/>
        <v>234</v>
      </c>
      <c r="L28" s="49"/>
      <c r="M28" s="78">
        <f t="shared" si="2"/>
        <v>77</v>
      </c>
      <c r="N28" s="48">
        <v>515</v>
      </c>
      <c r="O28" s="79">
        <v>90</v>
      </c>
      <c r="P28" s="48"/>
      <c r="Q28" s="79"/>
      <c r="R28" s="48"/>
      <c r="S28" s="79"/>
    </row>
    <row r="29" spans="1:19" ht="15.75" customHeight="1" x14ac:dyDescent="0.3">
      <c r="A29" s="71">
        <f t="shared" si="0"/>
        <v>42948</v>
      </c>
      <c r="B29" s="71" t="str">
        <f t="shared" si="0"/>
        <v>bla</v>
      </c>
      <c r="C29" s="71">
        <f t="shared" si="0"/>
        <v>6071</v>
      </c>
      <c r="D29" s="71">
        <f t="shared" si="0"/>
        <v>123</v>
      </c>
      <c r="E29" s="48"/>
      <c r="F29" s="106" t="s">
        <v>49</v>
      </c>
      <c r="G29" s="109" t="s">
        <v>50</v>
      </c>
      <c r="H29" s="110">
        <v>14</v>
      </c>
      <c r="I29" s="111">
        <v>19</v>
      </c>
      <c r="J29" s="112"/>
      <c r="K29" s="77">
        <f t="shared" si="1"/>
        <v>266</v>
      </c>
      <c r="L29" s="49"/>
      <c r="M29" s="78">
        <f t="shared" si="2"/>
        <v>119</v>
      </c>
      <c r="N29" s="48">
        <v>535</v>
      </c>
      <c r="O29" s="79">
        <v>133</v>
      </c>
      <c r="P29" s="48"/>
      <c r="Q29" s="79"/>
      <c r="R29" s="48"/>
      <c r="S29" s="79"/>
    </row>
    <row r="30" spans="1:19" ht="15.75" customHeight="1" x14ac:dyDescent="0.3">
      <c r="A30" s="71">
        <f t="shared" si="0"/>
        <v>42948</v>
      </c>
      <c r="B30" s="71" t="str">
        <f t="shared" si="0"/>
        <v>bla</v>
      </c>
      <c r="C30" s="71">
        <f t="shared" si="0"/>
        <v>6071</v>
      </c>
      <c r="D30" s="71">
        <f t="shared" si="0"/>
        <v>123</v>
      </c>
      <c r="E30" s="48"/>
      <c r="F30" s="106" t="s">
        <v>51</v>
      </c>
      <c r="G30" s="109" t="s">
        <v>52</v>
      </c>
      <c r="H30" s="110">
        <v>15</v>
      </c>
      <c r="I30" s="111">
        <v>20</v>
      </c>
      <c r="J30" s="112"/>
      <c r="K30" s="77">
        <f t="shared" si="1"/>
        <v>300</v>
      </c>
      <c r="L30" s="49"/>
      <c r="M30" s="78">
        <f t="shared" si="2"/>
        <v>25</v>
      </c>
      <c r="N30" s="48">
        <v>515</v>
      </c>
      <c r="O30" s="79">
        <v>40</v>
      </c>
      <c r="P30" s="48"/>
      <c r="Q30" s="79"/>
      <c r="R30" s="48"/>
      <c r="S30" s="79"/>
    </row>
    <row r="31" spans="1:19" ht="15.75" customHeight="1" x14ac:dyDescent="0.3">
      <c r="A31" s="71">
        <f t="shared" si="0"/>
        <v>42948</v>
      </c>
      <c r="B31" s="71" t="str">
        <f t="shared" si="0"/>
        <v>bla</v>
      </c>
      <c r="C31" s="71">
        <f t="shared" si="0"/>
        <v>6071</v>
      </c>
      <c r="D31" s="71">
        <f t="shared" si="0"/>
        <v>123</v>
      </c>
      <c r="E31" s="48"/>
      <c r="F31" s="106" t="s">
        <v>53</v>
      </c>
      <c r="G31" s="109" t="s">
        <v>54</v>
      </c>
      <c r="H31" s="110">
        <v>16</v>
      </c>
      <c r="I31" s="111">
        <v>21</v>
      </c>
      <c r="J31" s="112"/>
      <c r="K31" s="77">
        <f t="shared" si="1"/>
        <v>336</v>
      </c>
      <c r="L31" s="49"/>
      <c r="M31" s="78">
        <f t="shared" si="2"/>
        <v>-16</v>
      </c>
      <c r="N31" s="48"/>
      <c r="O31" s="79"/>
      <c r="P31" s="48"/>
      <c r="Q31" s="79"/>
      <c r="R31" s="48"/>
      <c r="S31" s="79"/>
    </row>
    <row r="32" spans="1:19" ht="15.75" customHeight="1" x14ac:dyDescent="0.3">
      <c r="A32" s="71">
        <f t="shared" si="0"/>
        <v>42948</v>
      </c>
      <c r="B32" s="71" t="str">
        <f t="shared" si="0"/>
        <v>bla</v>
      </c>
      <c r="C32" s="71">
        <f t="shared" si="0"/>
        <v>6071</v>
      </c>
      <c r="D32" s="71">
        <f t="shared" si="0"/>
        <v>123</v>
      </c>
      <c r="E32" s="48"/>
      <c r="F32" s="106" t="s">
        <v>55</v>
      </c>
      <c r="G32" s="109" t="s">
        <v>56</v>
      </c>
      <c r="H32" s="110">
        <v>17</v>
      </c>
      <c r="I32" s="111">
        <v>22</v>
      </c>
      <c r="J32" s="112"/>
      <c r="K32" s="77">
        <f t="shared" si="1"/>
        <v>374</v>
      </c>
      <c r="L32" s="57"/>
      <c r="M32" s="78">
        <f t="shared" si="2"/>
        <v>163</v>
      </c>
      <c r="N32" s="48">
        <v>515</v>
      </c>
      <c r="O32" s="79">
        <v>70</v>
      </c>
      <c r="P32" s="48">
        <v>535</v>
      </c>
      <c r="Q32" s="79">
        <v>110</v>
      </c>
      <c r="R32" s="48"/>
      <c r="S32" s="79"/>
    </row>
    <row r="33" spans="1:19" ht="15.75" customHeight="1" x14ac:dyDescent="0.3">
      <c r="A33" s="71">
        <f t="shared" si="0"/>
        <v>42948</v>
      </c>
      <c r="B33" s="71" t="str">
        <f t="shared" si="0"/>
        <v>bla</v>
      </c>
      <c r="C33" s="71">
        <f t="shared" si="0"/>
        <v>6071</v>
      </c>
      <c r="D33" s="71">
        <f t="shared" si="0"/>
        <v>123</v>
      </c>
      <c r="E33" s="48"/>
      <c r="F33" s="106" t="s">
        <v>57</v>
      </c>
      <c r="G33" s="109" t="s">
        <v>58</v>
      </c>
      <c r="H33" s="110">
        <v>18</v>
      </c>
      <c r="I33" s="111">
        <v>23</v>
      </c>
      <c r="J33" s="112"/>
      <c r="K33" s="77">
        <f t="shared" si="1"/>
        <v>414</v>
      </c>
      <c r="L33" s="57"/>
      <c r="M33" s="78">
        <f t="shared" si="2"/>
        <v>-17.75</v>
      </c>
      <c r="N33" s="48">
        <v>515</v>
      </c>
      <c r="O33" s="79">
        <v>0.19</v>
      </c>
      <c r="P33" s="48">
        <v>535</v>
      </c>
      <c r="Q33" s="79">
        <v>0.06</v>
      </c>
      <c r="R33" s="48"/>
      <c r="S33" s="79"/>
    </row>
    <row r="34" spans="1:19" ht="15.75" customHeight="1" x14ac:dyDescent="0.3">
      <c r="A34" s="71">
        <f t="shared" si="0"/>
        <v>42948</v>
      </c>
      <c r="B34" s="71" t="str">
        <f t="shared" si="0"/>
        <v>bla</v>
      </c>
      <c r="C34" s="71">
        <f t="shared" si="0"/>
        <v>6071</v>
      </c>
      <c r="D34" s="71">
        <f t="shared" si="0"/>
        <v>123</v>
      </c>
      <c r="E34" s="48"/>
      <c r="F34" s="107"/>
      <c r="G34" s="109"/>
      <c r="H34" s="110"/>
      <c r="I34" s="111"/>
      <c r="J34" s="112"/>
      <c r="K34" s="77">
        <f t="shared" si="1"/>
        <v>0</v>
      </c>
      <c r="L34" s="57"/>
      <c r="M34" s="78" t="str">
        <f t="shared" si="2"/>
        <v/>
      </c>
      <c r="N34" s="48"/>
      <c r="O34" s="79"/>
      <c r="P34" s="48"/>
      <c r="Q34" s="79"/>
      <c r="R34" s="48"/>
      <c r="S34" s="79"/>
    </row>
    <row r="35" spans="1:19" ht="15.75" customHeight="1" x14ac:dyDescent="0.3">
      <c r="A35" s="71">
        <f t="shared" si="0"/>
        <v>42948</v>
      </c>
      <c r="B35" s="71" t="str">
        <f t="shared" si="0"/>
        <v>bla</v>
      </c>
      <c r="C35" s="71">
        <f t="shared" si="0"/>
        <v>6071</v>
      </c>
      <c r="D35" s="71">
        <f t="shared" si="0"/>
        <v>123</v>
      </c>
      <c r="E35" s="48"/>
      <c r="F35" s="107"/>
      <c r="G35" s="109"/>
      <c r="H35" s="110"/>
      <c r="I35" s="111"/>
      <c r="J35" s="112"/>
      <c r="K35" s="77">
        <f t="shared" si="1"/>
        <v>0</v>
      </c>
      <c r="L35" s="57"/>
      <c r="M35" s="78" t="str">
        <f t="shared" si="2"/>
        <v/>
      </c>
      <c r="N35" s="48"/>
      <c r="O35" s="79"/>
      <c r="P35" s="48"/>
      <c r="Q35" s="79"/>
      <c r="R35" s="48"/>
      <c r="S35" s="79"/>
    </row>
    <row r="36" spans="1:19" ht="15.75" customHeight="1" x14ac:dyDescent="0.3">
      <c r="A36" s="71">
        <f t="shared" si="0"/>
        <v>42948</v>
      </c>
      <c r="B36" s="71" t="str">
        <f t="shared" si="0"/>
        <v>bla</v>
      </c>
      <c r="C36" s="71">
        <f t="shared" si="0"/>
        <v>6071</v>
      </c>
      <c r="D36" s="71">
        <f t="shared" si="0"/>
        <v>123</v>
      </c>
      <c r="E36" s="48"/>
      <c r="F36" s="107"/>
      <c r="G36" s="114"/>
      <c r="H36" s="115"/>
      <c r="I36" s="111"/>
      <c r="J36" s="112"/>
      <c r="K36" s="77">
        <f t="shared" si="1"/>
        <v>0</v>
      </c>
      <c r="L36" s="57"/>
      <c r="M36" s="78" t="str">
        <f t="shared" si="2"/>
        <v/>
      </c>
      <c r="N36" s="48"/>
      <c r="O36" s="79"/>
      <c r="P36" s="48"/>
      <c r="Q36" s="79"/>
      <c r="R36" s="48"/>
      <c r="S36" s="79"/>
    </row>
    <row r="37" spans="1:19" ht="15.75" customHeight="1" x14ac:dyDescent="0.3">
      <c r="A37" s="71">
        <f t="shared" si="0"/>
        <v>42948</v>
      </c>
      <c r="B37" s="71" t="str">
        <f t="shared" si="0"/>
        <v>bla</v>
      </c>
      <c r="C37" s="71">
        <f t="shared" si="0"/>
        <v>6071</v>
      </c>
      <c r="D37" s="71">
        <f t="shared" si="0"/>
        <v>123</v>
      </c>
      <c r="E37" s="48"/>
      <c r="F37" s="108"/>
      <c r="G37" s="116"/>
      <c r="H37" s="117"/>
      <c r="I37" s="118"/>
      <c r="J37" s="119"/>
      <c r="K37" s="77">
        <f t="shared" si="1"/>
        <v>0</v>
      </c>
      <c r="L37" s="57"/>
      <c r="M37" s="78" t="str">
        <f t="shared" si="2"/>
        <v/>
      </c>
      <c r="N37" s="48"/>
      <c r="O37" s="79"/>
      <c r="P37" s="48"/>
      <c r="Q37" s="79"/>
      <c r="R37" s="48"/>
      <c r="S37" s="79"/>
    </row>
    <row r="38" spans="1:19" ht="15.75" customHeight="1" x14ac:dyDescent="0.3">
      <c r="A38" s="71">
        <f t="shared" si="0"/>
        <v>42948</v>
      </c>
      <c r="B38" s="71" t="str">
        <f t="shared" si="0"/>
        <v>bla</v>
      </c>
      <c r="C38" s="71">
        <f t="shared" si="0"/>
        <v>6071</v>
      </c>
      <c r="D38" s="71">
        <f t="shared" si="0"/>
        <v>123</v>
      </c>
      <c r="E38" s="48"/>
      <c r="F38" s="107"/>
      <c r="G38" s="116"/>
      <c r="H38" s="117"/>
      <c r="I38" s="113"/>
      <c r="J38" s="112"/>
      <c r="K38" s="77">
        <f t="shared" si="1"/>
        <v>0</v>
      </c>
      <c r="L38" s="57"/>
      <c r="M38" s="78" t="str">
        <f t="shared" si="2"/>
        <v/>
      </c>
      <c r="N38" s="48"/>
      <c r="O38" s="79"/>
      <c r="P38" s="48"/>
      <c r="Q38" s="79"/>
      <c r="R38" s="48"/>
      <c r="S38" s="79"/>
    </row>
    <row r="39" spans="1:19" ht="15.75" customHeight="1" x14ac:dyDescent="0.3">
      <c r="A39" s="71">
        <f t="shared" si="0"/>
        <v>42948</v>
      </c>
      <c r="B39" s="71" t="str">
        <f t="shared" si="0"/>
        <v>bla</v>
      </c>
      <c r="C39" s="71">
        <f t="shared" si="0"/>
        <v>6071</v>
      </c>
      <c r="D39" s="71">
        <f t="shared" si="0"/>
        <v>123</v>
      </c>
      <c r="E39" s="48"/>
      <c r="F39" s="108"/>
      <c r="G39" s="116"/>
      <c r="H39" s="117"/>
      <c r="I39" s="118"/>
      <c r="J39" s="119"/>
      <c r="K39" s="77">
        <f t="shared" si="1"/>
        <v>0</v>
      </c>
      <c r="L39" s="57"/>
      <c r="M39" s="78" t="str">
        <f t="shared" si="2"/>
        <v/>
      </c>
      <c r="N39" s="48"/>
      <c r="O39" s="79"/>
      <c r="P39" s="48"/>
      <c r="Q39" s="79"/>
      <c r="R39" s="48"/>
      <c r="S39" s="79"/>
    </row>
    <row r="40" spans="1:19" ht="15.75" customHeight="1" x14ac:dyDescent="0.3">
      <c r="A40" s="71">
        <f t="shared" si="0"/>
        <v>42948</v>
      </c>
      <c r="B40" s="71" t="str">
        <f t="shared" si="0"/>
        <v>bla</v>
      </c>
      <c r="C40" s="71">
        <f t="shared" si="0"/>
        <v>6071</v>
      </c>
      <c r="D40" s="71">
        <f t="shared" si="0"/>
        <v>123</v>
      </c>
      <c r="E40" s="48"/>
      <c r="F40" s="107"/>
      <c r="G40" s="109"/>
      <c r="H40" s="110"/>
      <c r="I40" s="111"/>
      <c r="J40" s="112"/>
      <c r="K40" s="77">
        <f t="shared" si="1"/>
        <v>0</v>
      </c>
      <c r="L40" s="57"/>
      <c r="M40" s="78" t="str">
        <f t="shared" si="2"/>
        <v/>
      </c>
      <c r="N40" s="48"/>
      <c r="O40" s="79"/>
      <c r="P40" s="48"/>
      <c r="Q40" s="79"/>
      <c r="R40" s="48"/>
      <c r="S40" s="79"/>
    </row>
    <row r="41" spans="1:19" ht="15.75" customHeight="1" thickBot="1" x14ac:dyDescent="0.35">
      <c r="A41" s="71">
        <f t="shared" si="0"/>
        <v>42948</v>
      </c>
      <c r="B41" s="71" t="str">
        <f t="shared" si="0"/>
        <v>bla</v>
      </c>
      <c r="C41" s="71">
        <f t="shared" si="0"/>
        <v>6071</v>
      </c>
      <c r="D41" s="71">
        <f t="shared" si="0"/>
        <v>123</v>
      </c>
      <c r="E41" s="80"/>
      <c r="F41" s="81"/>
      <c r="G41" s="82" t="s">
        <v>17</v>
      </c>
      <c r="H41" s="83"/>
      <c r="I41" s="84"/>
      <c r="J41" s="85"/>
      <c r="K41" s="86">
        <f>SUM(K20:K40)</f>
        <v>2884</v>
      </c>
      <c r="L41" s="57"/>
      <c r="M41" s="57"/>
      <c r="N41" s="80"/>
      <c r="O41" s="87"/>
      <c r="P41" s="80"/>
      <c r="Q41" s="87"/>
      <c r="R41" s="80"/>
      <c r="S41" s="87"/>
    </row>
    <row r="42" spans="1:19" ht="15.75" customHeight="1" x14ac:dyDescent="0.3">
      <c r="E42" s="57"/>
      <c r="F42" s="88"/>
      <c r="G42" s="89"/>
      <c r="H42" s="90"/>
      <c r="I42" s="91"/>
      <c r="J42" s="92"/>
      <c r="K42" s="93"/>
      <c r="L42" s="57"/>
      <c r="M42" s="57"/>
    </row>
    <row r="43" spans="1:19" ht="15.75" customHeight="1" x14ac:dyDescent="0.3">
      <c r="E43" s="57"/>
      <c r="F43" s="88"/>
      <c r="G43" s="89"/>
      <c r="H43" s="90"/>
      <c r="I43" s="91"/>
      <c r="J43" s="92"/>
      <c r="K43" s="93"/>
      <c r="L43" s="57"/>
      <c r="M43" s="57"/>
    </row>
    <row r="44" spans="1:19" ht="15.75" customHeight="1" x14ac:dyDescent="0.3">
      <c r="E44" s="57"/>
      <c r="F44" s="88"/>
      <c r="G44" s="89"/>
      <c r="H44" s="90"/>
      <c r="I44" s="91"/>
      <c r="J44" s="92"/>
      <c r="K44" s="93"/>
      <c r="L44" s="57"/>
      <c r="M44" s="57"/>
    </row>
    <row r="45" spans="1:19" ht="15.75" customHeight="1" x14ac:dyDescent="0.3">
      <c r="E45" s="57"/>
      <c r="F45" s="88"/>
      <c r="G45" s="89"/>
      <c r="H45" s="90"/>
      <c r="I45" s="91"/>
      <c r="J45" s="92"/>
      <c r="K45" s="93"/>
      <c r="L45" s="57"/>
      <c r="M45" s="57"/>
    </row>
    <row r="46" spans="1:19" ht="15.75" customHeight="1" x14ac:dyDescent="0.3">
      <c r="E46" s="57"/>
      <c r="F46" s="88"/>
      <c r="G46" s="89"/>
      <c r="H46" s="90"/>
      <c r="I46" s="91"/>
      <c r="J46" s="92"/>
      <c r="K46" s="93"/>
      <c r="L46" s="57"/>
      <c r="M46" s="57"/>
    </row>
    <row r="47" spans="1:19" ht="15.75" customHeight="1" x14ac:dyDescent="0.3">
      <c r="E47" s="57"/>
      <c r="F47" s="88"/>
      <c r="G47" s="89"/>
      <c r="H47" s="90"/>
      <c r="I47" s="91"/>
      <c r="J47" s="92"/>
      <c r="K47" s="93"/>
      <c r="L47" s="57"/>
      <c r="M47" s="57"/>
    </row>
    <row r="48" spans="1:19" ht="15.75" customHeight="1" x14ac:dyDescent="0.3">
      <c r="E48" s="57"/>
      <c r="F48" s="88"/>
      <c r="G48" s="89"/>
      <c r="H48" s="90"/>
      <c r="I48" s="91"/>
      <c r="J48" s="92"/>
      <c r="K48" s="93"/>
      <c r="L48" s="57"/>
      <c r="M48" s="57"/>
    </row>
    <row r="49" spans="5:13" ht="15.75" customHeight="1" x14ac:dyDescent="0.3">
      <c r="E49" s="57"/>
      <c r="F49" s="88"/>
      <c r="G49" s="89"/>
      <c r="H49" s="90"/>
      <c r="I49" s="91"/>
      <c r="J49" s="92"/>
      <c r="K49" s="93"/>
      <c r="L49" s="57"/>
      <c r="M49" s="57"/>
    </row>
    <row r="50" spans="5:13" ht="15.75" customHeight="1" x14ac:dyDescent="0.3">
      <c r="E50" s="57"/>
      <c r="F50" s="88"/>
      <c r="G50" s="89"/>
      <c r="H50" s="90"/>
      <c r="I50" s="91"/>
      <c r="J50" s="92"/>
      <c r="K50" s="93"/>
      <c r="L50" s="57"/>
      <c r="M50" s="57"/>
    </row>
    <row r="51" spans="5:13" ht="15.75" customHeight="1" x14ac:dyDescent="0.3">
      <c r="E51" s="57"/>
      <c r="F51" s="88"/>
      <c r="G51" s="89"/>
      <c r="H51" s="90"/>
      <c r="I51" s="91"/>
      <c r="J51" s="92"/>
      <c r="K51" s="93"/>
      <c r="L51" s="57"/>
      <c r="M51" s="57"/>
    </row>
    <row r="52" spans="5:13" ht="15.75" customHeight="1" x14ac:dyDescent="0.3">
      <c r="E52" s="57"/>
      <c r="F52" s="88"/>
      <c r="G52" s="89"/>
      <c r="H52" s="90"/>
      <c r="I52" s="91"/>
      <c r="J52" s="92"/>
      <c r="K52" s="93"/>
      <c r="L52" s="57"/>
      <c r="M52" s="57"/>
    </row>
    <row r="53" spans="5:13" ht="15.75" customHeight="1" x14ac:dyDescent="0.3">
      <c r="E53" s="57"/>
      <c r="F53" s="88"/>
      <c r="G53" s="89"/>
      <c r="H53" s="94"/>
      <c r="I53" s="95"/>
      <c r="J53" s="96"/>
      <c r="K53" s="97"/>
      <c r="L53" s="57"/>
      <c r="M53" s="57"/>
    </row>
    <row r="54" spans="5:13" ht="15.75" customHeight="1" x14ac:dyDescent="0.3">
      <c r="E54" s="57"/>
      <c r="F54" s="88"/>
      <c r="G54" s="89"/>
      <c r="H54" s="94"/>
      <c r="I54" s="95"/>
      <c r="J54" s="96"/>
      <c r="K54" s="97"/>
      <c r="L54" s="57"/>
      <c r="M54" s="57"/>
    </row>
    <row r="55" spans="5:13" ht="15.75" customHeight="1" x14ac:dyDescent="0.3">
      <c r="E55" s="57"/>
      <c r="F55" s="88"/>
      <c r="G55" s="89"/>
      <c r="H55" s="94"/>
      <c r="I55" s="95"/>
      <c r="J55" s="96"/>
      <c r="K55" s="97"/>
      <c r="L55" s="57"/>
      <c r="M55" s="57"/>
    </row>
    <row r="56" spans="5:13" ht="15.75" customHeight="1" x14ac:dyDescent="0.3">
      <c r="E56" s="57"/>
      <c r="F56" s="88"/>
      <c r="G56" s="89"/>
      <c r="H56" s="94"/>
      <c r="I56" s="95"/>
      <c r="J56" s="96"/>
      <c r="K56" s="97"/>
      <c r="L56" s="57"/>
      <c r="M56" s="57"/>
    </row>
    <row r="57" spans="5:13" ht="15.75" customHeight="1" x14ac:dyDescent="0.3">
      <c r="E57" s="57"/>
      <c r="F57" s="57"/>
      <c r="G57" s="57"/>
      <c r="H57" s="98"/>
      <c r="I57" s="99"/>
      <c r="J57" s="57"/>
      <c r="K57" s="100"/>
      <c r="L57" s="57"/>
      <c r="M57" s="57"/>
    </row>
    <row r="58" spans="5:13" x14ac:dyDescent="0.3">
      <c r="E58" s="57"/>
      <c r="F58" s="57"/>
      <c r="G58" s="57"/>
      <c r="H58" s="98"/>
      <c r="I58" s="99"/>
      <c r="J58" s="57"/>
      <c r="K58" s="100"/>
      <c r="L58" s="57"/>
      <c r="M58" s="57"/>
    </row>
    <row r="59" spans="5:13" x14ac:dyDescent="0.3">
      <c r="E59" s="57"/>
      <c r="F59" s="57"/>
      <c r="G59" s="57"/>
      <c r="H59" s="100"/>
      <c r="I59" s="99"/>
      <c r="J59" s="57"/>
      <c r="K59" s="100"/>
      <c r="L59" s="57"/>
      <c r="M59" s="57"/>
    </row>
    <row r="60" spans="5:13" x14ac:dyDescent="0.3">
      <c r="E60" s="57"/>
      <c r="F60" s="57"/>
      <c r="G60" s="57"/>
      <c r="H60" s="100"/>
      <c r="I60" s="57"/>
      <c r="J60" s="57"/>
      <c r="K60" s="100"/>
      <c r="L60" s="57"/>
      <c r="M60" s="57"/>
    </row>
    <row r="61" spans="5:13" x14ac:dyDescent="0.3">
      <c r="E61" s="57"/>
      <c r="F61" s="57"/>
      <c r="G61" s="57"/>
      <c r="H61" s="100"/>
      <c r="I61" s="57"/>
      <c r="J61" s="57"/>
      <c r="K61" s="100"/>
      <c r="L61" s="57"/>
      <c r="M61" s="57"/>
    </row>
    <row r="62" spans="5:13" x14ac:dyDescent="0.3">
      <c r="E62" s="57"/>
      <c r="F62" s="57"/>
      <c r="G62" s="57"/>
      <c r="H62" s="100"/>
      <c r="I62" s="57"/>
      <c r="J62" s="57"/>
      <c r="K62" s="100"/>
      <c r="L62" s="57"/>
      <c r="M62" s="57"/>
    </row>
    <row r="63" spans="5:13" x14ac:dyDescent="0.3">
      <c r="E63" s="57"/>
      <c r="F63" s="57"/>
      <c r="H63" s="101"/>
      <c r="K63" s="101"/>
    </row>
    <row r="64" spans="5:13" x14ac:dyDescent="0.3">
      <c r="H64" s="101"/>
    </row>
  </sheetData>
  <conditionalFormatting sqref="K9">
    <cfRule type="containsText" dxfId="0" priority="1" operator="containsText" text="#">
      <formula>NOT(ISERROR(SEARCH("#",K9)))</formula>
    </cfRule>
  </conditionalFormatting>
  <dataValidations count="1">
    <dataValidation type="list" allowBlank="1" showInputMessage="1" showErrorMessage="1" sqref="J20:J40" xr:uid="{00000000-0002-0000-0100-000000000000}">
      <formula1>Unite_de_mesure</formula1>
    </dataValidation>
  </dataValidations>
  <printOptions horizontalCentered="1"/>
  <pageMargins left="0.19685039370078741" right="0.19685039370078741" top="0.39370078740157483" bottom="0.19685039370078741" header="0.51181102362204722" footer="0.51181102362204722"/>
  <pageSetup scale="44" orientation="portrait" blackAndWhite="1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Transfert_client">
                <anchor moveWithCells="1" sizeWithCells="1">
                  <from>
                    <xdr:col>0</xdr:col>
                    <xdr:colOff>7620</xdr:colOff>
                    <xdr:row>2</xdr:row>
                    <xdr:rowOff>68580</xdr:rowOff>
                  </from>
                  <to>
                    <xdr:col>2</xdr:col>
                    <xdr:colOff>68580</xdr:colOff>
                    <xdr:row>3</xdr:row>
                    <xdr:rowOff>106680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2"/>
  <dimension ref="A1:AT4"/>
  <sheetViews>
    <sheetView zoomScale="70" zoomScaleNormal="70" workbookViewId="0">
      <pane xSplit="1" ySplit="3" topLeftCell="B4" activePane="bottomRight" state="frozen"/>
      <selection pane="topRight" activeCell="B1" sqref="B1"/>
      <selection pane="bottomLeft" activeCell="A3" sqref="A3"/>
      <selection pane="bottomRight" activeCell="G16" sqref="G16"/>
    </sheetView>
  </sheetViews>
  <sheetFormatPr baseColWidth="10" defaultRowHeight="14.4" x14ac:dyDescent="0.3"/>
  <cols>
    <col min="1" max="1" width="13" style="26" customWidth="1"/>
    <col min="2" max="2" width="18.88671875" style="16" customWidth="1"/>
    <col min="3" max="3" width="11.44140625" style="35"/>
    <col min="4" max="4" width="11.5546875" style="35"/>
    <col min="5" max="5" width="11.5546875" style="16"/>
    <col min="6" max="6" width="11.44140625" style="16" customWidth="1"/>
    <col min="7" max="7" width="29.88671875" style="16" customWidth="1"/>
    <col min="8" max="9" width="11.5546875" style="22"/>
    <col min="10" max="10" width="11.5546875" style="16"/>
    <col min="11" max="11" width="11.5546875" style="22"/>
    <col min="12" max="12" width="11.5546875" style="16"/>
    <col min="13" max="19" width="11.44140625" style="22" customWidth="1"/>
    <col min="20" max="20" width="11.44140625" style="16" customWidth="1"/>
    <col min="21" max="34" width="11.44140625" hidden="1" customWidth="1"/>
    <col min="35" max="35" width="9" hidden="1" customWidth="1"/>
    <col min="36" max="36" width="11.5546875" style="23"/>
    <col min="37" max="37" width="11.5546875" style="24"/>
    <col min="38" max="38" width="11.5546875" style="25"/>
    <col min="39" max="39" width="11.5546875" style="23"/>
    <col min="40" max="40" width="11.5546875" style="24"/>
    <col min="41" max="41" width="11.5546875" style="25"/>
    <col min="42" max="42" width="11.5546875" style="23"/>
    <col min="43" max="43" width="11.5546875" style="24"/>
    <col min="44" max="44" width="11.5546875" style="25"/>
    <col min="45" max="46" width="11.5546875" style="26"/>
    <col min="47" max="16384" width="11.5546875" style="16"/>
  </cols>
  <sheetData>
    <row r="1" spans="1:46" x14ac:dyDescent="0.3">
      <c r="A1" s="26">
        <v>1</v>
      </c>
      <c r="C1" s="16"/>
      <c r="D1" s="16"/>
      <c r="H1" s="17" t="s">
        <v>25</v>
      </c>
      <c r="I1" s="17" t="s">
        <v>24</v>
      </c>
      <c r="J1" s="18" t="s">
        <v>4</v>
      </c>
      <c r="K1" s="17" t="s">
        <v>1</v>
      </c>
      <c r="L1" s="18"/>
      <c r="M1" s="17" t="s">
        <v>23</v>
      </c>
      <c r="N1" s="27" t="s">
        <v>20</v>
      </c>
      <c r="O1" s="28"/>
      <c r="P1" s="27" t="s">
        <v>21</v>
      </c>
      <c r="Q1" s="28"/>
      <c r="R1" s="27" t="s">
        <v>22</v>
      </c>
      <c r="S1" s="28"/>
      <c r="AG1" s="9" t="s">
        <v>19</v>
      </c>
      <c r="AH1" s="10"/>
      <c r="AI1" s="11"/>
      <c r="AJ1" s="19" t="s">
        <v>20</v>
      </c>
      <c r="AK1" s="20"/>
      <c r="AL1" s="21"/>
      <c r="AM1" s="19" t="s">
        <v>21</v>
      </c>
      <c r="AN1" s="20"/>
      <c r="AO1" s="21"/>
      <c r="AP1" s="19" t="s">
        <v>22</v>
      </c>
      <c r="AQ1" s="20"/>
      <c r="AR1" s="21"/>
    </row>
    <row r="2" spans="1:46" s="34" customFormat="1" ht="33.75" customHeight="1" thickBot="1" x14ac:dyDescent="0.35">
      <c r="A2" s="29" t="s">
        <v>0</v>
      </c>
      <c r="B2" s="30"/>
      <c r="C2" s="30"/>
      <c r="D2" s="30"/>
      <c r="E2" s="30"/>
      <c r="F2" s="30"/>
      <c r="G2" s="30" t="str">
        <f>IF(ISNA(MATCH("?",AL:AL,0)),"ok",MATCH("?",AL:AL,0)+ROW()-1)</f>
        <v>ok</v>
      </c>
      <c r="H2" s="31" t="str">
        <f>IF(G2="ok","",INDEX($F:$F,$G2,1))</f>
        <v/>
      </c>
      <c r="I2" s="32" t="str">
        <f>IF(G2="ok","",INDEX($G:$G,$G2,1))</f>
        <v/>
      </c>
      <c r="J2" s="30"/>
      <c r="K2" s="31"/>
      <c r="L2" s="30"/>
      <c r="M2" s="31"/>
      <c r="N2" s="33"/>
      <c r="O2" s="33"/>
      <c r="P2" s="33"/>
      <c r="Q2" s="33"/>
      <c r="R2" s="33"/>
      <c r="S2" s="33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9" t="s">
        <v>19</v>
      </c>
      <c r="AH2" s="10"/>
      <c r="AI2" s="14"/>
      <c r="AJ2" s="36" t="str">
        <f>IF($K2=0,"",VLOOKUP($N2,#REF!,2,FALSE))</f>
        <v/>
      </c>
      <c r="AK2" s="37" t="str">
        <f t="shared" ref="AK2:AK4" si="0">IF($K2=0,"",$I2)</f>
        <v/>
      </c>
      <c r="AL2" s="38" t="str">
        <f>IF($K2=0,"",$O2*$I2/VLOOKUP(J2,#REF!,2,FALSE))</f>
        <v/>
      </c>
      <c r="AM2" s="36" t="str">
        <f>IF($P2=0,"",VLOOKUP($P2,#REF!,2,FALSE))</f>
        <v/>
      </c>
      <c r="AN2" s="37" t="str">
        <f t="shared" ref="AN2:AN4" si="1">IF($P2=0,"",$I2)</f>
        <v/>
      </c>
      <c r="AO2" s="38" t="str">
        <f>IF($K2=0,"",$Q2*$I2/VLOOKUP($J2,#REF!,2,FALSE))</f>
        <v/>
      </c>
      <c r="AP2" s="36" t="str">
        <f>IF($R2=0,"",VLOOKUP($N2,#REF!,2,FALSE))</f>
        <v/>
      </c>
      <c r="AQ2" s="37" t="str">
        <f t="shared" ref="AQ2:AQ4" si="2">IF($R2=0,"",$I2)</f>
        <v/>
      </c>
      <c r="AR2" s="38" t="str">
        <f t="shared" ref="AR2" si="3">IF($R2=0,"",$O2*$I2/(IF(J2="P.M.P.",1000,1)))</f>
        <v/>
      </c>
      <c r="AS2" s="38">
        <f t="shared" ref="AS2" si="4">IF(C2=C1,AT2+AS1,AT2)</f>
        <v>0</v>
      </c>
    </row>
    <row r="3" spans="1:46" s="1" customFormat="1" ht="5.25" customHeight="1" thickTop="1" thickBot="1" x14ac:dyDescent="0.45">
      <c r="A3" s="71">
        <v>1</v>
      </c>
      <c r="B3" s="71"/>
      <c r="C3" s="71"/>
      <c r="D3" s="71"/>
      <c r="E3" s="48"/>
      <c r="F3" s="72"/>
      <c r="G3" s="73"/>
      <c r="H3" s="57"/>
      <c r="I3" s="74"/>
      <c r="J3" s="75"/>
      <c r="K3" s="76"/>
      <c r="L3" s="49"/>
      <c r="M3" s="8"/>
      <c r="N3" s="48"/>
      <c r="O3" s="49"/>
      <c r="P3" s="48"/>
      <c r="Q3" s="49"/>
      <c r="R3" s="48"/>
      <c r="AG3" s="12"/>
      <c r="AH3" s="13"/>
      <c r="AI3" s="14"/>
      <c r="AJ3" s="36" t="str">
        <f>IF($K3=0,"",VLOOKUP($N3,#REF!,2,FALSE))</f>
        <v/>
      </c>
      <c r="AK3" s="37" t="str">
        <f t="shared" si="0"/>
        <v/>
      </c>
      <c r="AL3" s="38" t="str">
        <f>IF($K3=0,"",$O3*$I3/VLOOKUP(J3,#REF!,2,FALSE))</f>
        <v/>
      </c>
      <c r="AM3" s="36" t="str">
        <f>IF($P3=0,"",VLOOKUP($P3,#REF!,2,FALSE))</f>
        <v/>
      </c>
      <c r="AN3" s="37" t="str">
        <f t="shared" si="1"/>
        <v/>
      </c>
      <c r="AO3" s="38" t="str">
        <f>IF($K3=0,"",$Q3*$I3/VLOOKUP($J3,#REF!,2,FALSE))</f>
        <v/>
      </c>
      <c r="AP3" s="36" t="str">
        <f>IF($R3=0,"",VLOOKUP($N3,#REF!,2,FALSE))</f>
        <v/>
      </c>
      <c r="AQ3" s="37" t="str">
        <f t="shared" si="2"/>
        <v/>
      </c>
      <c r="AR3" s="38" t="str">
        <f t="shared" ref="AR3" si="5">IF($R3=0,"",$O3*$I3/(IF(J3="P.M.P.",1000,1)))</f>
        <v/>
      </c>
      <c r="AS3" s="38">
        <f t="shared" ref="AS3" si="6">IF(C3=C2,AT3+AS2,AT3)</f>
        <v>0</v>
      </c>
      <c r="AT3" s="39">
        <f t="shared" ref="AT3" si="7">IF(ISNUMBER(AL3),AL3,0)+IF(ISNUMBER(AO3),AO3,0)+IF(ISNUMBER(AR3),AR3,0)</f>
        <v>0</v>
      </c>
    </row>
    <row r="4" spans="1:46" customFormat="1" ht="17.399999999999999" thickTop="1" x14ac:dyDescent="0.4">
      <c r="A4" s="7"/>
      <c r="B4" s="5"/>
      <c r="C4" s="6"/>
      <c r="D4" s="6"/>
      <c r="E4" s="6"/>
      <c r="F4" s="6"/>
      <c r="G4" s="6"/>
      <c r="H4" s="6"/>
      <c r="I4" s="6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12"/>
      <c r="AH4" s="15"/>
      <c r="AI4" s="14"/>
      <c r="AJ4" s="36"/>
      <c r="AK4" s="37"/>
      <c r="AL4" s="38"/>
      <c r="AM4" s="36"/>
      <c r="AN4" s="37"/>
      <c r="AO4" s="38"/>
      <c r="AP4" s="36"/>
      <c r="AQ4" s="37"/>
      <c r="AR4" s="38"/>
      <c r="AS4" s="38"/>
      <c r="AT4" s="3"/>
    </row>
  </sheetData>
  <autoFilter ref="A2:AR4" xr:uid="{EEB5F816-EBBC-4115-BC4D-B2BEF1D910E7}"/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F1</vt:lpstr>
      <vt:lpstr>Facture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Fréchette</dc:creator>
  <cp:lastModifiedBy>André Fréchette</cp:lastModifiedBy>
  <cp:lastPrinted>2017-10-02T14:36:56Z</cp:lastPrinted>
  <dcterms:created xsi:type="dcterms:W3CDTF">2016-07-07T21:54:10Z</dcterms:created>
  <dcterms:modified xsi:type="dcterms:W3CDTF">2017-10-02T15:32:36Z</dcterms:modified>
</cp:coreProperties>
</file>