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7920" yWindow="0" windowWidth="15880" windowHeight="16040" tabRatio="500" activeTab="4"/>
  </bookViews>
  <sheets>
    <sheet name="1" sheetId="2" r:id="rId1"/>
    <sheet name="2" sheetId="4" r:id="rId2"/>
    <sheet name="3" sheetId="6" r:id="rId3"/>
    <sheet name="RECAP" sheetId="9" r:id="rId4"/>
    <sheet name="!!!" sheetId="1" r:id="rId5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1" i="1" l="1"/>
  <c r="B37" i="1"/>
  <c r="B36" i="1"/>
  <c r="B35" i="1"/>
  <c r="B34" i="1"/>
  <c r="B33" i="1"/>
  <c r="B32" i="1"/>
  <c r="B30" i="1"/>
  <c r="B29" i="1"/>
  <c r="B28" i="1"/>
  <c r="B27" i="1"/>
  <c r="F5" i="4"/>
  <c r="E5" i="4"/>
  <c r="G5" i="4"/>
  <c r="M3" i="1"/>
  <c r="H5" i="4"/>
  <c r="N3" i="1"/>
  <c r="I5" i="4"/>
  <c r="O3" i="1"/>
  <c r="F17" i="6"/>
  <c r="E17" i="6"/>
  <c r="G17" i="6"/>
  <c r="H17" i="6"/>
  <c r="F17" i="4"/>
  <c r="E17" i="4"/>
  <c r="G17" i="4"/>
  <c r="H17" i="4"/>
  <c r="E17" i="2"/>
  <c r="F17" i="2"/>
  <c r="G17" i="2"/>
  <c r="H17" i="2"/>
  <c r="C2" i="2"/>
  <c r="A1" i="2"/>
  <c r="B3" i="2"/>
  <c r="A6" i="9"/>
  <c r="A30" i="9"/>
  <c r="A26" i="9"/>
  <c r="A22" i="9"/>
  <c r="A18" i="9"/>
  <c r="A14" i="9"/>
  <c r="A10" i="9"/>
  <c r="E25" i="6"/>
  <c r="E22" i="6"/>
  <c r="E19" i="6"/>
  <c r="E16" i="6"/>
  <c r="E13" i="6"/>
  <c r="E10" i="6"/>
  <c r="E7" i="6"/>
  <c r="E25" i="4"/>
  <c r="E22" i="4"/>
  <c r="E19" i="4"/>
  <c r="E16" i="4"/>
  <c r="E13" i="4"/>
  <c r="E10" i="4"/>
  <c r="E7" i="4"/>
  <c r="E25" i="2"/>
  <c r="E22" i="2"/>
  <c r="E19" i="2"/>
  <c r="E16" i="2"/>
  <c r="E13" i="2"/>
  <c r="E10" i="2"/>
  <c r="E7" i="2"/>
  <c r="E23" i="6"/>
  <c r="F23" i="6"/>
  <c r="G23" i="6"/>
  <c r="H23" i="6"/>
  <c r="E20" i="6"/>
  <c r="F20" i="6"/>
  <c r="G20" i="6"/>
  <c r="H20" i="6"/>
  <c r="E23" i="4"/>
  <c r="F23" i="4"/>
  <c r="G23" i="4"/>
  <c r="H23" i="4"/>
  <c r="E20" i="4"/>
  <c r="F20" i="4"/>
  <c r="G20" i="4"/>
  <c r="H20" i="4"/>
  <c r="E23" i="2"/>
  <c r="F23" i="2"/>
  <c r="G23" i="2"/>
  <c r="H23" i="2"/>
  <c r="E20" i="2"/>
  <c r="F20" i="2"/>
  <c r="G20" i="2"/>
  <c r="H20" i="2"/>
  <c r="AI31" i="9"/>
  <c r="AI27" i="9"/>
  <c r="AI23" i="9"/>
  <c r="F14" i="6"/>
  <c r="E14" i="6"/>
  <c r="G14" i="6"/>
  <c r="AI19" i="9"/>
  <c r="F11" i="6"/>
  <c r="E11" i="6"/>
  <c r="G11" i="6"/>
  <c r="AI15" i="9"/>
  <c r="F8" i="6"/>
  <c r="E8" i="6"/>
  <c r="G8" i="6"/>
  <c r="AI11" i="9"/>
  <c r="F5" i="6"/>
  <c r="E5" i="6"/>
  <c r="G5" i="6"/>
  <c r="AI7" i="9"/>
  <c r="AI30" i="9"/>
  <c r="AI26" i="9"/>
  <c r="AI22" i="9"/>
  <c r="F14" i="4"/>
  <c r="E14" i="4"/>
  <c r="G14" i="4"/>
  <c r="AI18" i="9"/>
  <c r="F11" i="4"/>
  <c r="E11" i="4"/>
  <c r="G11" i="4"/>
  <c r="AI14" i="9"/>
  <c r="F8" i="4"/>
  <c r="E8" i="4"/>
  <c r="G8" i="4"/>
  <c r="AI10" i="9"/>
  <c r="AI6" i="9"/>
  <c r="AI32" i="9"/>
  <c r="AI28" i="9"/>
  <c r="AI24" i="9"/>
  <c r="F14" i="2"/>
  <c r="E14" i="2"/>
  <c r="G14" i="2"/>
  <c r="AI20" i="9"/>
  <c r="F11" i="2"/>
  <c r="E11" i="2"/>
  <c r="G11" i="2"/>
  <c r="AI16" i="9"/>
  <c r="F8" i="2"/>
  <c r="E8" i="2"/>
  <c r="G8" i="2"/>
  <c r="AI12" i="9"/>
  <c r="F5" i="2"/>
  <c r="E5" i="2"/>
  <c r="G5" i="2"/>
  <c r="AI8" i="9"/>
  <c r="I23" i="6"/>
  <c r="G19" i="1"/>
  <c r="I20" i="6"/>
  <c r="G18" i="1"/>
  <c r="I17" i="6"/>
  <c r="G17" i="1"/>
  <c r="I14" i="6"/>
  <c r="G16" i="1"/>
  <c r="I11" i="6"/>
  <c r="G15" i="1"/>
  <c r="I8" i="6"/>
  <c r="G14" i="1"/>
  <c r="I5" i="6"/>
  <c r="G13" i="1"/>
  <c r="F17" i="1"/>
  <c r="F19" i="1"/>
  <c r="F18" i="1"/>
  <c r="H14" i="6"/>
  <c r="F16" i="1"/>
  <c r="H11" i="6"/>
  <c r="F15" i="1"/>
  <c r="H8" i="6"/>
  <c r="F14" i="1"/>
  <c r="H5" i="6"/>
  <c r="F13" i="1"/>
  <c r="I23" i="4"/>
  <c r="O9" i="1"/>
  <c r="I20" i="4"/>
  <c r="O8" i="1"/>
  <c r="I17" i="4"/>
  <c r="O7" i="1"/>
  <c r="I14" i="4"/>
  <c r="O6" i="1"/>
  <c r="I11" i="4"/>
  <c r="O5" i="1"/>
  <c r="I8" i="4"/>
  <c r="O4" i="1"/>
  <c r="N9" i="1"/>
  <c r="N8" i="1"/>
  <c r="N7" i="1"/>
  <c r="H14" i="4"/>
  <c r="N6" i="1"/>
  <c r="H11" i="4"/>
  <c r="N5" i="1"/>
  <c r="H8" i="4"/>
  <c r="N4" i="1"/>
  <c r="I23" i="2"/>
  <c r="G9" i="1"/>
  <c r="I20" i="2"/>
  <c r="G8" i="1"/>
  <c r="I17" i="2"/>
  <c r="G7" i="1"/>
  <c r="I14" i="2"/>
  <c r="G6" i="1"/>
  <c r="I11" i="2"/>
  <c r="G5" i="1"/>
  <c r="I8" i="2"/>
  <c r="G4" i="1"/>
  <c r="I5" i="2"/>
  <c r="G3" i="1"/>
  <c r="F9" i="1"/>
  <c r="F8" i="1"/>
  <c r="F7" i="1"/>
  <c r="H14" i="2"/>
  <c r="F6" i="1"/>
  <c r="H11" i="2"/>
  <c r="F5" i="1"/>
  <c r="H8" i="2"/>
  <c r="F4" i="1"/>
  <c r="H5" i="2"/>
  <c r="F3" i="1"/>
  <c r="E19" i="1"/>
  <c r="E18" i="1"/>
  <c r="E17" i="1"/>
  <c r="E16" i="1"/>
  <c r="E15" i="1"/>
  <c r="E14" i="1"/>
  <c r="E13" i="1"/>
  <c r="M9" i="1"/>
  <c r="M8" i="1"/>
  <c r="M7" i="1"/>
  <c r="M6" i="1"/>
  <c r="M5" i="1"/>
  <c r="M4" i="1"/>
  <c r="E9" i="1"/>
  <c r="E8" i="1"/>
  <c r="E7" i="1"/>
  <c r="E6" i="1"/>
  <c r="E5" i="1"/>
  <c r="E4" i="1"/>
  <c r="E3" i="1"/>
  <c r="AH2" i="9"/>
  <c r="H2" i="9"/>
  <c r="I26" i="6"/>
  <c r="H26" i="6"/>
  <c r="G26" i="6"/>
  <c r="C2" i="6"/>
  <c r="A1" i="6"/>
  <c r="B3" i="6"/>
  <c r="A5" i="6"/>
  <c r="A8" i="6"/>
  <c r="A11" i="6"/>
  <c r="A14" i="6"/>
  <c r="A17" i="6"/>
  <c r="A20" i="6"/>
  <c r="A23" i="6"/>
  <c r="B4" i="6"/>
  <c r="I26" i="4"/>
  <c r="H26" i="4"/>
  <c r="G26" i="4"/>
  <c r="C2" i="4"/>
  <c r="A1" i="4"/>
  <c r="B3" i="4"/>
  <c r="A5" i="4"/>
  <c r="A8" i="4"/>
  <c r="A11" i="4"/>
  <c r="A14" i="4"/>
  <c r="A17" i="4"/>
  <c r="A20" i="4"/>
  <c r="A23" i="4"/>
  <c r="B4" i="4"/>
  <c r="H26" i="2"/>
  <c r="I26" i="2"/>
  <c r="A5" i="2"/>
  <c r="G26" i="2"/>
  <c r="Q8" i="2"/>
  <c r="R8" i="2"/>
  <c r="S8" i="2"/>
  <c r="T8" i="2"/>
  <c r="U8" i="2"/>
  <c r="V8" i="2"/>
  <c r="W8" i="2"/>
  <c r="X8" i="2"/>
  <c r="S10" i="6"/>
  <c r="R10" i="6"/>
  <c r="Q10" i="6"/>
  <c r="Q6" i="2"/>
  <c r="R6" i="2"/>
  <c r="S6" i="2"/>
  <c r="U6" i="2"/>
  <c r="Q9" i="2"/>
  <c r="R9" i="2"/>
  <c r="S9" i="2"/>
  <c r="T9" i="2"/>
  <c r="U9" i="2"/>
  <c r="V9" i="2"/>
  <c r="W9" i="2"/>
  <c r="Q11" i="2"/>
  <c r="R11" i="2"/>
  <c r="S11" i="2"/>
  <c r="U11" i="2"/>
  <c r="V11" i="2"/>
  <c r="W11" i="2"/>
  <c r="Q6" i="4"/>
  <c r="R6" i="4"/>
  <c r="S6" i="4"/>
  <c r="T6" i="4"/>
  <c r="U6" i="4"/>
  <c r="V6" i="4"/>
  <c r="W6" i="4"/>
  <c r="Q7" i="4"/>
  <c r="R7" i="4"/>
  <c r="S7" i="4"/>
  <c r="V7" i="4"/>
  <c r="Q8" i="4"/>
  <c r="R8" i="4"/>
  <c r="S8" i="4"/>
  <c r="T8" i="4"/>
  <c r="U8" i="4"/>
  <c r="V8" i="4"/>
  <c r="W8" i="4"/>
  <c r="Q9" i="4"/>
  <c r="R9" i="4"/>
  <c r="S9" i="4"/>
  <c r="V9" i="4"/>
  <c r="Q10" i="4"/>
  <c r="R10" i="4"/>
  <c r="S10" i="4"/>
  <c r="T10" i="4"/>
  <c r="U10" i="4"/>
  <c r="V10" i="4"/>
  <c r="Q11" i="4"/>
  <c r="R11" i="4"/>
  <c r="S11" i="4"/>
  <c r="T11" i="4"/>
  <c r="X11" i="4"/>
  <c r="U11" i="4"/>
  <c r="V11" i="4"/>
  <c r="W11" i="4"/>
  <c r="Q12" i="4"/>
  <c r="R12" i="4"/>
  <c r="S12" i="4"/>
  <c r="T12" i="4"/>
  <c r="U12" i="4"/>
  <c r="V12" i="4"/>
  <c r="W12" i="4"/>
  <c r="X12" i="4"/>
  <c r="Q6" i="6"/>
  <c r="R6" i="6"/>
  <c r="S6" i="6"/>
  <c r="T6" i="6"/>
  <c r="U6" i="6"/>
  <c r="V6" i="6"/>
  <c r="W6" i="6"/>
  <c r="X6" i="6"/>
  <c r="Q7" i="6"/>
  <c r="R7" i="6"/>
  <c r="S7" i="6"/>
  <c r="U7" i="6"/>
  <c r="V7" i="6"/>
  <c r="W7" i="6"/>
  <c r="Q8" i="6"/>
  <c r="R8" i="6"/>
  <c r="S8" i="6"/>
  <c r="U8" i="6"/>
  <c r="V8" i="6"/>
  <c r="W8" i="6"/>
  <c r="Q9" i="6"/>
  <c r="R9" i="6"/>
  <c r="S9" i="6"/>
  <c r="U9" i="6"/>
  <c r="V9" i="6"/>
  <c r="W9" i="6"/>
  <c r="T10" i="6"/>
  <c r="U10" i="6"/>
  <c r="V10" i="6"/>
  <c r="W10" i="6"/>
  <c r="X10" i="6"/>
  <c r="Q11" i="6"/>
  <c r="U11" i="6"/>
  <c r="R11" i="6"/>
  <c r="V11" i="6"/>
  <c r="W11" i="6"/>
  <c r="S11" i="6"/>
  <c r="Q12" i="6"/>
  <c r="R12" i="6"/>
  <c r="S12" i="6"/>
  <c r="T12" i="6"/>
  <c r="X12" i="6"/>
  <c r="U12" i="6"/>
  <c r="V12" i="6"/>
  <c r="W12" i="6"/>
  <c r="X10" i="4"/>
  <c r="W10" i="4"/>
  <c r="U9" i="4"/>
  <c r="W9" i="4"/>
  <c r="X8" i="4"/>
  <c r="U7" i="4"/>
  <c r="W7" i="4"/>
  <c r="X6" i="4"/>
  <c r="T11" i="2"/>
  <c r="T9" i="6"/>
  <c r="T8" i="6"/>
  <c r="T7" i="6"/>
  <c r="T9" i="4"/>
  <c r="T7" i="4"/>
  <c r="X9" i="2"/>
  <c r="T11" i="6"/>
  <c r="T6" i="2"/>
  <c r="V6" i="2"/>
  <c r="W6" i="2"/>
  <c r="X11" i="6"/>
  <c r="X9" i="4"/>
  <c r="X9" i="6"/>
  <c r="X6" i="2"/>
  <c r="X7" i="6"/>
  <c r="X7" i="4"/>
  <c r="X8" i="6"/>
  <c r="X11" i="2"/>
  <c r="B4" i="2"/>
  <c r="A8" i="2"/>
  <c r="A11" i="2"/>
  <c r="A13" i="1"/>
  <c r="A3" i="1"/>
  <c r="I3" i="1"/>
  <c r="A4" i="1"/>
  <c r="I4" i="1"/>
  <c r="A14" i="1"/>
  <c r="I5" i="1"/>
  <c r="A15" i="1"/>
  <c r="A5" i="1"/>
  <c r="A14" i="2"/>
  <c r="A6" i="1"/>
  <c r="I6" i="1"/>
  <c r="A16" i="1"/>
  <c r="A17" i="2"/>
  <c r="I7" i="1"/>
  <c r="A17" i="1"/>
  <c r="A7" i="1"/>
  <c r="A20" i="2"/>
  <c r="A8" i="1"/>
  <c r="I8" i="1"/>
  <c r="A18" i="1"/>
  <c r="A23" i="2"/>
  <c r="A19" i="1"/>
  <c r="A9" i="1"/>
  <c r="I9" i="1"/>
</calcChain>
</file>

<file path=xl/sharedStrings.xml><?xml version="1.0" encoding="utf-8"?>
<sst xmlns="http://schemas.openxmlformats.org/spreadsheetml/2006/main" count="179" uniqueCount="62">
  <si>
    <t>HEURE</t>
  </si>
  <si>
    <t>PAUSE</t>
  </si>
  <si>
    <t>TOTAL JOURNEE</t>
  </si>
  <si>
    <t>HEURE DE NUIT MATIN</t>
  </si>
  <si>
    <t>HEURE DE NUIT SOIR</t>
  </si>
  <si>
    <t>IND HEURE DE NUITS</t>
  </si>
  <si>
    <t>IND ELEC</t>
  </si>
  <si>
    <t>DATE</t>
  </si>
  <si>
    <t>DE</t>
  </si>
  <si>
    <t>A</t>
  </si>
  <si>
    <t>NUMÉRO SEMAINE</t>
  </si>
  <si>
    <t>SEMAINE</t>
  </si>
  <si>
    <t>DU</t>
  </si>
  <si>
    <t>H ARRIVEE</t>
  </si>
  <si>
    <t>H DEPART</t>
  </si>
  <si>
    <t>AU</t>
  </si>
  <si>
    <t>Missions</t>
  </si>
  <si>
    <t>SEMAINE N°</t>
  </si>
  <si>
    <t>ANNEE</t>
  </si>
  <si>
    <t>VERSION</t>
  </si>
  <si>
    <t>V</t>
  </si>
  <si>
    <t>RECAPITULATIF PLANNING CRR NICE</t>
  </si>
  <si>
    <t>Auditorium J. KOSMA</t>
  </si>
  <si>
    <t>Total H/S</t>
  </si>
  <si>
    <t>Total heures semaine prévisionnel</t>
  </si>
  <si>
    <t>Heure de nuit</t>
  </si>
  <si>
    <t>Total Heure supplémentaire</t>
  </si>
  <si>
    <t>Prévisionnel</t>
  </si>
  <si>
    <t>Réel</t>
  </si>
  <si>
    <t>Date</t>
  </si>
  <si>
    <t>Prénom</t>
  </si>
  <si>
    <t>Total</t>
  </si>
  <si>
    <t>20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</si>
  <si>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</si>
  <si>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</si>
  <si>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</si>
  <si>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</si>
  <si>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</si>
  <si>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</si>
  <si>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</si>
  <si>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</si>
  <si>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</si>
  <si>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</si>
  <si>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</si>
  <si>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</si>
  <si>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</si>
  <si>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</si>
  <si>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</si>
  <si>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TOTAL</t>
  </si>
  <si>
    <t>MISSIONS</t>
  </si>
  <si>
    <t>Fête du travail</t>
  </si>
  <si>
    <t>Formule jour férié</t>
  </si>
  <si>
    <t>Jour de l'an</t>
  </si>
  <si>
    <t>Libération 45</t>
  </si>
  <si>
    <t>Fête National</t>
  </si>
  <si>
    <t>15 Aout</t>
  </si>
  <si>
    <t>Toussaint</t>
  </si>
  <si>
    <t>Armistice 1918</t>
  </si>
  <si>
    <t>Nôel</t>
  </si>
  <si>
    <t>Pâques</t>
  </si>
  <si>
    <t>Lundi de Pâques</t>
  </si>
  <si>
    <t>Pentecôte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</si>
</sst>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&quot;, &quot;mmmm\ dd&quot;, &quot;yyyy"/>
    <numFmt numFmtId="166" formatCode="[$-F800]dddd\,\ mmmm\ dd\,\ yyyy"/>
    <numFmt numFmtId="170" formatCode="dd/mm/yy;@"/>
  </numFmts>
  <fonts count="29" x14ac:knownFonts="1"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b/>
      <sz val="11"/>
      <name val="Arial Narrow"/>
      <family val="2"/>
    </font>
    <font>
      <b/>
      <sz val="12"/>
      <name val="Arial Narrow"/>
      <family val="2"/>
    </font>
    <font>
      <b/>
      <sz val="10"/>
      <name val="Arial"/>
      <family val="2"/>
    </font>
    <font>
      <b/>
      <sz val="16"/>
      <name val="Arial Narrow"/>
      <family val="2"/>
    </font>
    <font>
      <sz val="12"/>
      <name val="Arial Narrow"/>
      <family val="2"/>
    </font>
    <font>
      <b/>
      <sz val="8"/>
      <name val="Arial Narrow"/>
      <family val="2"/>
    </font>
    <font>
      <b/>
      <sz val="11"/>
      <color indexed="12"/>
      <name val="Arial Narrow"/>
      <family val="2"/>
    </font>
    <font>
      <sz val="14"/>
      <name val="Arial Narrow"/>
      <family val="2"/>
    </font>
    <font>
      <b/>
      <sz val="14"/>
      <name val="Arial Narrow"/>
      <family val="2"/>
    </font>
    <font>
      <b/>
      <sz val="9"/>
      <name val="Arial Narrow"/>
      <family val="2"/>
    </font>
    <font>
      <sz val="20"/>
      <name val="Arial"/>
      <family val="2"/>
    </font>
    <font>
      <sz val="18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0"/>
      <color rgb="FF000000"/>
      <name val="Arial"/>
      <family val="2"/>
    </font>
    <font>
      <sz val="11"/>
      <color rgb="FF000000"/>
      <name val="Arial Narrow"/>
      <family val="2"/>
    </font>
    <font>
      <sz val="11"/>
      <color theme="0"/>
      <name val="Arial"/>
      <family val="2"/>
    </font>
    <font>
      <i/>
      <sz val="10"/>
      <name val="Arial"/>
    </font>
    <font>
      <b/>
      <i/>
      <sz val="10"/>
      <name val="Arial"/>
    </font>
    <font>
      <b/>
      <sz val="18"/>
      <color rgb="FF080808"/>
      <name val="Calibri"/>
      <family val="2"/>
    </font>
  </fonts>
  <fills count="38">
    <fill>
      <patternFill patternType="none"/>
    </fill>
    <fill>
      <patternFill patternType="gray125"/>
    </fill>
    <fill>
      <patternFill patternType="solid">
        <fgColor indexed="47"/>
        <bgColor indexed="45"/>
      </patternFill>
    </fill>
    <fill>
      <patternFill patternType="solid">
        <fgColor indexed="43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indexed="42"/>
        <bgColor indexed="43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E66FE"/>
        <bgColor indexed="29"/>
      </patternFill>
    </fill>
    <fill>
      <patternFill patternType="solid">
        <fgColor rgb="FFFE66FE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48C1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34"/>
      </patternFill>
    </fill>
    <fill>
      <patternFill patternType="solid">
        <fgColor rgb="FFFDFF0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gray125">
        <fgColor theme="0" tint="-0.14993743705557422"/>
        <bgColor theme="0"/>
      </patternFill>
    </fill>
    <fill>
      <patternFill patternType="solid">
        <fgColor rgb="FFD4EA6B"/>
        <bgColor rgb="FFFFFF99"/>
      </patternFill>
    </fill>
    <fill>
      <patternFill patternType="solid">
        <fgColor rgb="FF98F1F7"/>
        <bgColor rgb="FFFF99CC"/>
      </patternFill>
    </fill>
    <fill>
      <patternFill patternType="solid">
        <fgColor rgb="FF98F1F7"/>
        <bgColor indexed="45"/>
      </patternFill>
    </fill>
    <fill>
      <patternFill patternType="solid">
        <fgColor rgb="FFFF6754"/>
        <bgColor indexed="45"/>
      </patternFill>
    </fill>
    <fill>
      <patternFill patternType="solid">
        <fgColor rgb="FFFF0000"/>
        <bgColor indexed="64"/>
      </patternFill>
    </fill>
    <fill>
      <patternFill patternType="solid">
        <fgColor rgb="FF00EC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D8885"/>
        <bgColor indexed="64"/>
      </patternFill>
    </fill>
    <fill>
      <patternFill patternType="solid">
        <fgColor rgb="FFFD8885"/>
        <bgColor theme="0" tint="-0.14993743705557422"/>
      </patternFill>
    </fill>
    <fill>
      <patternFill patternType="solid">
        <fgColor rgb="FF09FF60"/>
        <bgColor indexed="64"/>
      </patternFill>
    </fill>
    <fill>
      <patternFill patternType="solid">
        <fgColor rgb="FFEDFCD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1E997"/>
        <bgColor indexed="43"/>
      </patternFill>
    </fill>
    <fill>
      <patternFill patternType="solid">
        <fgColor rgb="FFE5EB53"/>
        <bgColor indexed="64"/>
      </patternFill>
    </fill>
    <fill>
      <patternFill patternType="solid">
        <fgColor theme="3" tint="0.59999389629810485"/>
        <bgColor indexed="45"/>
      </patternFill>
    </fill>
    <fill>
      <patternFill patternType="solid">
        <fgColor theme="8" tint="0.39997558519241921"/>
        <bgColor indexed="43"/>
      </patternFill>
    </fill>
    <fill>
      <patternFill patternType="solid">
        <fgColor rgb="FFFF5A64"/>
        <bgColor indexed="45"/>
      </patternFill>
    </fill>
    <fill>
      <patternFill patternType="solid">
        <fgColor rgb="FFFF5A64"/>
        <bgColor indexed="64"/>
      </patternFill>
    </fill>
    <fill>
      <patternFill patternType="solid">
        <fgColor rgb="FFFFAA9D"/>
        <bgColor indexed="45"/>
      </patternFill>
    </fill>
    <fill>
      <patternFill patternType="solid">
        <fgColor rgb="FFFFAA9D"/>
        <bgColor indexed="64"/>
      </patternFill>
    </fill>
  </fills>
  <borders count="78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indexed="8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/>
      <top style="medium">
        <color auto="1"/>
      </top>
      <bottom style="medium">
        <color indexed="8"/>
      </bottom>
      <diagonal/>
    </border>
    <border>
      <left/>
      <right/>
      <top style="medium">
        <color auto="1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indexed="8"/>
      </bottom>
      <diagonal/>
    </border>
    <border>
      <left style="medium">
        <color auto="1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auto="1"/>
      </left>
      <right style="medium">
        <color indexed="8"/>
      </right>
      <top/>
      <bottom/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8"/>
      </left>
      <right style="medium">
        <color auto="1"/>
      </right>
      <top style="medium">
        <color indexed="8"/>
      </top>
      <bottom/>
      <diagonal/>
    </border>
    <border>
      <left style="medium">
        <color indexed="8"/>
      </left>
      <right style="medium">
        <color auto="1"/>
      </right>
      <top/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indexed="8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 diagonalUp="1" diagonalDown="1">
      <left style="medium">
        <color indexed="8"/>
      </left>
      <right style="medium">
        <color indexed="8"/>
      </right>
      <top style="medium">
        <color auto="1"/>
      </top>
      <bottom/>
      <diagonal style="thin">
        <color auto="1"/>
      </diagonal>
    </border>
    <border diagonalUp="1" diagonalDown="1">
      <left style="medium">
        <color indexed="8"/>
      </left>
      <right style="medium">
        <color indexed="8"/>
      </right>
      <top/>
      <bottom/>
      <diagonal style="thin">
        <color auto="1"/>
      </diagonal>
    </border>
    <border diagonalUp="1" diagonalDown="1">
      <left style="medium">
        <color indexed="8"/>
      </left>
      <right style="medium">
        <color indexed="8"/>
      </right>
      <top/>
      <bottom style="medium">
        <color auto="1"/>
      </bottom>
      <diagonal style="thin">
        <color auto="1"/>
      </diagonal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 diagonalUp="1" diagonalDown="1">
      <left style="medium">
        <color auto="1"/>
      </left>
      <right/>
      <top style="medium">
        <color auto="1"/>
      </top>
      <bottom/>
      <diagonal style="thin">
        <color auto="1"/>
      </diagonal>
    </border>
    <border diagonalUp="1" diagonalDown="1">
      <left/>
      <right/>
      <top style="medium">
        <color auto="1"/>
      </top>
      <bottom/>
      <diagonal style="thin">
        <color auto="1"/>
      </diagonal>
    </border>
    <border diagonalUp="1" diagonalDown="1">
      <left style="medium">
        <color auto="1"/>
      </left>
      <right/>
      <top/>
      <bottom style="medium">
        <color auto="1"/>
      </bottom>
      <diagonal style="thin">
        <color auto="1"/>
      </diagonal>
    </border>
    <border diagonalUp="1" diagonalDown="1">
      <left/>
      <right/>
      <top/>
      <bottom style="medium">
        <color auto="1"/>
      </bottom>
      <diagonal style="thin">
        <color auto="1"/>
      </diagonal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87">
    <xf numFmtId="0" fontId="0" fillId="0" borderId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219">
    <xf numFmtId="0" fontId="0" fillId="0" borderId="0" xfId="0"/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/>
    <xf numFmtId="0" fontId="3" fillId="0" borderId="0" xfId="0" applyFont="1" applyAlignment="1">
      <alignment horizontal="center"/>
    </xf>
    <xf numFmtId="0" fontId="0" fillId="0" borderId="0" xfId="0" applyBorder="1"/>
    <xf numFmtId="0" fontId="0" fillId="0" borderId="0" xfId="0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vertical="center"/>
    </xf>
    <xf numFmtId="0" fontId="0" fillId="0" borderId="0" xfId="0" applyNumberFormat="1" applyBorder="1"/>
    <xf numFmtId="2" fontId="3" fillId="4" borderId="35" xfId="0" applyNumberFormat="1" applyFont="1" applyFill="1" applyBorder="1" applyAlignment="1">
      <alignment horizontal="center" vertical="center" wrapText="1"/>
    </xf>
    <xf numFmtId="2" fontId="9" fillId="0" borderId="35" xfId="0" applyNumberFormat="1" applyFont="1" applyFill="1" applyBorder="1" applyAlignment="1">
      <alignment horizontal="center"/>
    </xf>
    <xf numFmtId="2" fontId="9" fillId="0" borderId="36" xfId="0" applyNumberFormat="1" applyFont="1" applyFill="1" applyBorder="1" applyAlignment="1">
      <alignment horizontal="center"/>
    </xf>
    <xf numFmtId="0" fontId="5" fillId="9" borderId="17" xfId="0" applyNumberFormat="1" applyFont="1" applyFill="1" applyBorder="1" applyAlignment="1" applyProtection="1">
      <alignment horizontal="center" vertical="center"/>
    </xf>
    <xf numFmtId="0" fontId="4" fillId="8" borderId="21" xfId="0" applyFont="1" applyFill="1" applyBorder="1" applyAlignment="1">
      <alignment horizontal="center" vertical="center" wrapText="1"/>
    </xf>
    <xf numFmtId="0" fontId="4" fillId="8" borderId="22" xfId="0" applyFont="1" applyFill="1" applyBorder="1" applyAlignment="1">
      <alignment horizontal="center" vertical="center" wrapText="1"/>
    </xf>
    <xf numFmtId="164" fontId="8" fillId="15" borderId="43" xfId="0" applyNumberFormat="1" applyFont="1" applyFill="1" applyBorder="1" applyAlignment="1">
      <alignment horizontal="center"/>
    </xf>
    <xf numFmtId="0" fontId="10" fillId="16" borderId="44" xfId="0" applyFont="1" applyFill="1" applyBorder="1" applyAlignment="1" applyProtection="1">
      <alignment horizontal="center"/>
      <protection locked="0"/>
    </xf>
    <xf numFmtId="0" fontId="10" fillId="16" borderId="45" xfId="0" applyFont="1" applyFill="1" applyBorder="1" applyAlignment="1" applyProtection="1">
      <alignment horizontal="center"/>
      <protection locked="0"/>
    </xf>
    <xf numFmtId="0" fontId="0" fillId="12" borderId="3" xfId="0" applyFill="1" applyBorder="1" applyAlignment="1">
      <alignment horizontal="center" vertical="center"/>
    </xf>
    <xf numFmtId="0" fontId="11" fillId="13" borderId="46" xfId="0" applyFont="1" applyFill="1" applyBorder="1" applyAlignment="1" applyProtection="1">
      <alignment horizontal="center" vertical="center"/>
      <protection locked="0"/>
    </xf>
    <xf numFmtId="0" fontId="11" fillId="13" borderId="4" xfId="0" applyFont="1" applyFill="1" applyBorder="1" applyAlignment="1" applyProtection="1">
      <alignment horizontal="center" vertical="center"/>
      <protection locked="0"/>
    </xf>
    <xf numFmtId="0" fontId="0" fillId="14" borderId="5" xfId="0" applyFill="1" applyBorder="1" applyAlignment="1">
      <alignment horizontal="center" vertical="center"/>
    </xf>
    <xf numFmtId="0" fontId="0" fillId="6" borderId="46" xfId="0" applyFill="1" applyBorder="1" applyAlignment="1" applyProtection="1">
      <alignment horizontal="center" vertical="center"/>
      <protection locked="0"/>
    </xf>
    <xf numFmtId="0" fontId="0" fillId="6" borderId="47" xfId="0" applyFill="1" applyBorder="1" applyAlignment="1" applyProtection="1">
      <alignment horizontal="center" vertical="center"/>
      <protection locked="0"/>
    </xf>
    <xf numFmtId="0" fontId="0" fillId="18" borderId="46" xfId="0" applyFill="1" applyBorder="1" applyAlignment="1" applyProtection="1">
      <alignment horizontal="center" vertical="center"/>
      <protection locked="0"/>
    </xf>
    <xf numFmtId="0" fontId="0" fillId="18" borderId="61" xfId="0" applyFill="1" applyBorder="1" applyAlignment="1" applyProtection="1">
      <alignment horizontal="center" vertical="center"/>
      <protection locked="0"/>
    </xf>
    <xf numFmtId="164" fontId="22" fillId="2" borderId="3" xfId="0" applyNumberFormat="1" applyFont="1" applyFill="1" applyBorder="1" applyAlignment="1" applyProtection="1">
      <alignment horizontal="right" vertical="center"/>
    </xf>
    <xf numFmtId="164" fontId="22" fillId="2" borderId="5" xfId="0" applyNumberFormat="1" applyFont="1" applyFill="1" applyBorder="1" applyAlignment="1" applyProtection="1">
      <alignment horizontal="right" vertical="center"/>
    </xf>
    <xf numFmtId="2" fontId="1" fillId="21" borderId="46" xfId="0" applyNumberFormat="1" applyFont="1" applyFill="1" applyBorder="1" applyAlignment="1" applyProtection="1">
      <alignment horizontal="center" vertical="center"/>
    </xf>
    <xf numFmtId="2" fontId="23" fillId="19" borderId="46" xfId="0" applyNumberFormat="1" applyFont="1" applyFill="1" applyBorder="1" applyAlignment="1" applyProtection="1">
      <alignment horizontal="center" vertical="center"/>
    </xf>
    <xf numFmtId="2" fontId="2" fillId="20" borderId="4" xfId="0" applyNumberFormat="1" applyFont="1" applyFill="1" applyBorder="1" applyAlignment="1" applyProtection="1">
      <alignment horizontal="center" vertical="center"/>
    </xf>
    <xf numFmtId="2" fontId="2" fillId="20" borderId="46" xfId="0" applyNumberFormat="1" applyFont="1" applyFill="1" applyBorder="1" applyAlignment="1" applyProtection="1">
      <alignment horizontal="center" vertical="center"/>
    </xf>
    <xf numFmtId="2" fontId="1" fillId="21" borderId="47" xfId="0" applyNumberFormat="1" applyFont="1" applyFill="1" applyBorder="1" applyAlignment="1" applyProtection="1">
      <alignment horizontal="center" vertical="center"/>
    </xf>
    <xf numFmtId="2" fontId="2" fillId="20" borderId="47" xfId="0" applyNumberFormat="1" applyFont="1" applyFill="1" applyBorder="1" applyAlignment="1" applyProtection="1">
      <alignment horizontal="center" vertical="center"/>
    </xf>
    <xf numFmtId="2" fontId="2" fillId="20" borderId="6" xfId="0" applyNumberFormat="1" applyFont="1" applyFill="1" applyBorder="1" applyAlignment="1" applyProtection="1">
      <alignment horizontal="center" vertical="center"/>
    </xf>
    <xf numFmtId="2" fontId="24" fillId="19" borderId="46" xfId="0" applyNumberFormat="1" applyFont="1" applyFill="1" applyBorder="1" applyAlignment="1" applyProtection="1">
      <alignment horizontal="center" vertical="center"/>
    </xf>
    <xf numFmtId="2" fontId="24" fillId="19" borderId="4" xfId="0" applyNumberFormat="1" applyFont="1" applyFill="1" applyBorder="1" applyAlignment="1" applyProtection="1">
      <alignment horizontal="center" vertical="center"/>
    </xf>
    <xf numFmtId="0" fontId="0" fillId="24" borderId="7" xfId="0" applyFont="1" applyFill="1" applyBorder="1" applyAlignment="1">
      <alignment horizontal="center" vertical="center"/>
    </xf>
    <xf numFmtId="2" fontId="21" fillId="25" borderId="51" xfId="0" applyNumberFormat="1" applyFont="1" applyFill="1" applyBorder="1"/>
    <xf numFmtId="2" fontId="21" fillId="25" borderId="52" xfId="0" applyNumberFormat="1" applyFont="1" applyFill="1" applyBorder="1"/>
    <xf numFmtId="0" fontId="21" fillId="26" borderId="53" xfId="0" applyFont="1" applyFill="1" applyBorder="1"/>
    <xf numFmtId="2" fontId="21" fillId="25" borderId="54" xfId="0" applyNumberFormat="1" applyFont="1" applyFill="1" applyBorder="1"/>
    <xf numFmtId="0" fontId="0" fillId="27" borderId="46" xfId="0" applyFont="1" applyFill="1" applyBorder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166" fontId="0" fillId="0" borderId="0" xfId="0" applyNumberFormat="1" applyFill="1" applyAlignment="1" applyProtection="1">
      <alignment horizontal="center" vertical="center"/>
      <protection locked="0"/>
    </xf>
    <xf numFmtId="0" fontId="20" fillId="0" borderId="33" xfId="0" applyFont="1" applyBorder="1" applyAlignment="1">
      <alignment horizontal="center" vertical="center"/>
    </xf>
    <xf numFmtId="0" fontId="21" fillId="0" borderId="64" xfId="0" applyFont="1" applyBorder="1" applyAlignment="1">
      <alignment horizontal="center"/>
    </xf>
    <xf numFmtId="0" fontId="21" fillId="0" borderId="65" xfId="0" applyFont="1" applyBorder="1" applyAlignment="1">
      <alignment horizontal="center"/>
    </xf>
    <xf numFmtId="0" fontId="21" fillId="17" borderId="66" xfId="0" applyFont="1" applyFill="1" applyBorder="1" applyAlignment="1">
      <alignment horizontal="center"/>
    </xf>
    <xf numFmtId="0" fontId="0" fillId="30" borderId="46" xfId="0" applyFill="1" applyBorder="1" applyAlignment="1" applyProtection="1">
      <alignment horizontal="center" vertical="center"/>
      <protection locked="0"/>
    </xf>
    <xf numFmtId="0" fontId="0" fillId="30" borderId="47" xfId="0" applyFill="1" applyBorder="1" applyAlignment="1" applyProtection="1">
      <alignment horizontal="center" vertical="center"/>
      <protection locked="0"/>
    </xf>
    <xf numFmtId="0" fontId="0" fillId="18" borderId="70" xfId="0" applyFill="1" applyBorder="1" applyAlignment="1" applyProtection="1">
      <alignment horizontal="center" vertical="center"/>
      <protection locked="0"/>
    </xf>
    <xf numFmtId="0" fontId="0" fillId="18" borderId="71" xfId="0" applyFill="1" applyBorder="1" applyAlignment="1" applyProtection="1">
      <alignment horizontal="center" vertical="center"/>
      <protection locked="0"/>
    </xf>
    <xf numFmtId="0" fontId="4" fillId="5" borderId="2" xfId="0" applyFont="1" applyFill="1" applyBorder="1" applyAlignment="1">
      <alignment horizontal="center" vertical="center" wrapText="1"/>
    </xf>
    <xf numFmtId="0" fontId="4" fillId="5" borderId="34" xfId="0" applyFont="1" applyFill="1" applyBorder="1" applyAlignment="1">
      <alignment horizontal="center" vertical="center" wrapText="1"/>
    </xf>
    <xf numFmtId="0" fontId="12" fillId="11" borderId="2" xfId="0" applyFont="1" applyFill="1" applyBorder="1" applyAlignment="1">
      <alignment horizontal="center" vertical="center" wrapText="1"/>
    </xf>
    <xf numFmtId="0" fontId="12" fillId="11" borderId="34" xfId="0" applyFont="1" applyFill="1" applyBorder="1" applyAlignment="1">
      <alignment horizontal="center" vertical="center" wrapText="1"/>
    </xf>
    <xf numFmtId="0" fontId="12" fillId="11" borderId="29" xfId="0" applyFont="1" applyFill="1" applyBorder="1" applyAlignment="1">
      <alignment horizontal="center" vertical="center" wrapText="1"/>
    </xf>
    <xf numFmtId="0" fontId="12" fillId="11" borderId="30" xfId="0" applyFont="1" applyFill="1" applyBorder="1" applyAlignment="1">
      <alignment horizontal="center" vertical="center" wrapText="1"/>
    </xf>
    <xf numFmtId="0" fontId="4" fillId="0" borderId="48" xfId="0" applyFont="1" applyFill="1" applyBorder="1" applyAlignment="1">
      <alignment horizontal="center" vertical="center" wrapText="1"/>
    </xf>
    <xf numFmtId="0" fontId="0" fillId="0" borderId="49" xfId="0" applyFill="1" applyBorder="1" applyAlignment="1">
      <alignment horizontal="center" vertical="center" wrapText="1"/>
    </xf>
    <xf numFmtId="0" fontId="0" fillId="0" borderId="50" xfId="0" applyFill="1" applyBorder="1" applyAlignment="1">
      <alignment horizontal="center" vertical="center" wrapText="1"/>
    </xf>
    <xf numFmtId="164" fontId="4" fillId="7" borderId="9" xfId="0" applyNumberFormat="1" applyFont="1" applyFill="1" applyBorder="1" applyAlignment="1">
      <alignment horizontal="center" vertical="center"/>
    </xf>
    <xf numFmtId="164" fontId="4" fillId="7" borderId="24" xfId="0" applyNumberFormat="1" applyFont="1" applyFill="1" applyBorder="1" applyAlignment="1">
      <alignment horizontal="center" vertical="center"/>
    </xf>
    <xf numFmtId="164" fontId="4" fillId="7" borderId="25" xfId="0" applyNumberFormat="1" applyFon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4" fillId="8" borderId="16" xfId="0" applyFont="1" applyFill="1" applyBorder="1" applyAlignment="1">
      <alignment horizontal="center" vertical="center" wrapText="1"/>
    </xf>
    <xf numFmtId="0" fontId="4" fillId="8" borderId="17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31" borderId="66" xfId="0" applyNumberFormat="1" applyFill="1" applyBorder="1" applyAlignment="1">
      <alignment horizontal="center" vertical="center"/>
    </xf>
    <xf numFmtId="0" fontId="0" fillId="31" borderId="53" xfId="0" applyNumberFormat="1" applyFill="1" applyBorder="1" applyAlignment="1">
      <alignment horizontal="center" vertical="center"/>
    </xf>
    <xf numFmtId="0" fontId="6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0" fillId="0" borderId="19" xfId="0" applyBorder="1" applyAlignment="1"/>
    <xf numFmtId="0" fontId="0" fillId="0" borderId="20" xfId="0" applyBorder="1" applyAlignment="1"/>
    <xf numFmtId="0" fontId="4" fillId="3" borderId="2" xfId="0" applyFont="1" applyFill="1" applyBorder="1" applyAlignment="1">
      <alignment horizontal="center" vertical="center" wrapText="1"/>
    </xf>
    <xf numFmtId="0" fontId="4" fillId="3" borderId="34" xfId="0" applyFont="1" applyFill="1" applyBorder="1" applyAlignment="1">
      <alignment horizontal="center" vertical="center" wrapText="1"/>
    </xf>
    <xf numFmtId="2" fontId="9" fillId="4" borderId="39" xfId="0" applyNumberFormat="1" applyFont="1" applyFill="1" applyBorder="1" applyAlignment="1">
      <alignment horizontal="center" vertical="center"/>
    </xf>
    <xf numFmtId="2" fontId="9" fillId="4" borderId="42" xfId="0" applyNumberFormat="1" applyFont="1" applyFill="1" applyBorder="1" applyAlignment="1">
      <alignment horizontal="center" vertical="center"/>
    </xf>
    <xf numFmtId="2" fontId="9" fillId="4" borderId="40" xfId="0" applyNumberFormat="1" applyFont="1" applyFill="1" applyBorder="1" applyAlignment="1">
      <alignment horizontal="center" vertical="center"/>
    </xf>
    <xf numFmtId="2" fontId="9" fillId="10" borderId="39" xfId="0" applyNumberFormat="1" applyFont="1" applyFill="1" applyBorder="1" applyAlignment="1">
      <alignment horizontal="center" vertical="center"/>
    </xf>
    <xf numFmtId="2" fontId="9" fillId="10" borderId="42" xfId="0" applyNumberFormat="1" applyFont="1" applyFill="1" applyBorder="1" applyAlignment="1">
      <alignment horizontal="center" vertical="center"/>
    </xf>
    <xf numFmtId="2" fontId="9" fillId="10" borderId="40" xfId="0" applyNumberFormat="1" applyFont="1" applyFill="1" applyBorder="1" applyAlignment="1">
      <alignment horizontal="center" vertical="center"/>
    </xf>
    <xf numFmtId="49" fontId="0" fillId="31" borderId="66" xfId="0" applyNumberFormat="1" applyFill="1" applyBorder="1" applyAlignment="1">
      <alignment horizontal="center" vertical="center"/>
    </xf>
    <xf numFmtId="49" fontId="0" fillId="31" borderId="53" xfId="0" applyNumberFormat="1" applyFill="1" applyBorder="1" applyAlignment="1">
      <alignment horizontal="center" vertical="center"/>
    </xf>
    <xf numFmtId="0" fontId="0" fillId="31" borderId="66" xfId="0" applyFill="1" applyBorder="1" applyAlignment="1">
      <alignment horizontal="center" vertical="center"/>
    </xf>
    <xf numFmtId="0" fontId="0" fillId="31" borderId="53" xfId="0" applyFill="1" applyBorder="1" applyAlignment="1">
      <alignment horizontal="center" vertical="center"/>
    </xf>
    <xf numFmtId="0" fontId="14" fillId="0" borderId="13" xfId="0" applyFont="1" applyBorder="1" applyAlignment="1">
      <alignment horizontal="right"/>
    </xf>
    <xf numFmtId="0" fontId="0" fillId="0" borderId="14" xfId="0" applyBorder="1" applyAlignment="1">
      <alignment horizontal="right"/>
    </xf>
    <xf numFmtId="1" fontId="13" fillId="0" borderId="24" xfId="0" applyNumberFormat="1" applyFont="1" applyBorder="1" applyAlignment="1">
      <alignment horizontal="left" vertical="center"/>
    </xf>
    <xf numFmtId="1" fontId="13" fillId="0" borderId="25" xfId="0" applyNumberFormat="1" applyFont="1" applyBorder="1" applyAlignment="1">
      <alignment horizontal="left" vertical="center"/>
    </xf>
    <xf numFmtId="1" fontId="13" fillId="0" borderId="27" xfId="0" applyNumberFormat="1" applyFont="1" applyBorder="1" applyAlignment="1">
      <alignment horizontal="left" vertical="center"/>
    </xf>
    <xf numFmtId="1" fontId="13" fillId="0" borderId="28" xfId="0" applyNumberFormat="1" applyFont="1" applyBorder="1" applyAlignment="1">
      <alignment horizontal="left" vertical="center"/>
    </xf>
    <xf numFmtId="0" fontId="13" fillId="0" borderId="9" xfId="0" applyFont="1" applyBorder="1" applyAlignment="1">
      <alignment horizontal="right" vertical="center"/>
    </xf>
    <xf numFmtId="0" fontId="13" fillId="0" borderId="24" xfId="0" applyFont="1" applyBorder="1" applyAlignment="1">
      <alignment horizontal="right" vertical="center"/>
    </xf>
    <xf numFmtId="0" fontId="13" fillId="0" borderId="26" xfId="0" applyFont="1" applyBorder="1" applyAlignment="1">
      <alignment horizontal="right" vertical="center"/>
    </xf>
    <xf numFmtId="0" fontId="13" fillId="0" borderId="27" xfId="0" applyFont="1" applyBorder="1" applyAlignment="1">
      <alignment horizontal="right" vertical="center"/>
    </xf>
    <xf numFmtId="166" fontId="13" fillId="0" borderId="57" xfId="0" applyNumberFormat="1" applyFont="1" applyBorder="1" applyAlignment="1">
      <alignment horizontal="center" vertical="center"/>
    </xf>
    <xf numFmtId="0" fontId="0" fillId="0" borderId="58" xfId="0" applyBorder="1" applyAlignment="1">
      <alignment vertical="center"/>
    </xf>
    <xf numFmtId="0" fontId="0" fillId="0" borderId="59" xfId="0" applyBorder="1" applyAlignment="1">
      <alignment vertical="center"/>
    </xf>
    <xf numFmtId="0" fontId="0" fillId="0" borderId="60" xfId="0" applyBorder="1" applyAlignment="1">
      <alignment vertical="center"/>
    </xf>
    <xf numFmtId="14" fontId="22" fillId="12" borderId="37" xfId="0" applyNumberFormat="1" applyFont="1" applyFill="1" applyBorder="1" applyAlignment="1">
      <alignment horizontal="center" vertical="center"/>
    </xf>
    <xf numFmtId="14" fontId="0" fillId="0" borderId="56" xfId="0" applyNumberFormat="1" applyBorder="1" applyAlignment="1">
      <alignment horizontal="center" vertical="center"/>
    </xf>
    <xf numFmtId="14" fontId="0" fillId="0" borderId="38" xfId="0" applyNumberFormat="1" applyBorder="1" applyAlignment="1">
      <alignment horizontal="center" vertical="center"/>
    </xf>
    <xf numFmtId="14" fontId="22" fillId="28" borderId="37" xfId="0" applyNumberFormat="1" applyFont="1" applyFill="1" applyBorder="1" applyAlignment="1">
      <alignment horizontal="center" vertical="center"/>
    </xf>
    <xf numFmtId="14" fontId="0" fillId="28" borderId="56" xfId="0" applyNumberFormat="1" applyFill="1" applyBorder="1" applyAlignment="1">
      <alignment horizontal="center" vertical="center"/>
    </xf>
    <xf numFmtId="14" fontId="0" fillId="28" borderId="38" xfId="0" applyNumberFormat="1" applyFill="1" applyBorder="1" applyAlignment="1">
      <alignment horizontal="center" vertical="center"/>
    </xf>
    <xf numFmtId="0" fontId="14" fillId="0" borderId="13" xfId="0" applyFont="1" applyBorder="1" applyAlignment="1">
      <alignment horizontal="left"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14" fillId="0" borderId="13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22" fillId="0" borderId="37" xfId="0" applyNumberFormat="1" applyFont="1" applyBorder="1" applyAlignment="1">
      <alignment horizontal="center" vertical="center"/>
    </xf>
    <xf numFmtId="0" fontId="0" fillId="23" borderId="45" xfId="0" applyFont="1" applyFill="1" applyBorder="1" applyAlignment="1">
      <alignment horizontal="center" vertical="center" wrapText="1"/>
    </xf>
    <xf numFmtId="0" fontId="0" fillId="23" borderId="4" xfId="0" applyFont="1" applyFill="1" applyBorder="1" applyAlignment="1">
      <alignment horizontal="center" vertical="center" wrapText="1"/>
    </xf>
    <xf numFmtId="0" fontId="0" fillId="27" borderId="63" xfId="0" applyFont="1" applyFill="1" applyBorder="1" applyAlignment="1">
      <alignment horizontal="center" vertical="center"/>
    </xf>
    <xf numFmtId="0" fontId="0" fillId="27" borderId="44" xfId="0" applyFont="1" applyFill="1" applyBorder="1" applyAlignment="1">
      <alignment horizontal="center" vertical="center"/>
    </xf>
    <xf numFmtId="0" fontId="0" fillId="22" borderId="44" xfId="0" applyFont="1" applyFill="1" applyBorder="1" applyAlignment="1">
      <alignment horizontal="center" vertical="center" wrapText="1"/>
    </xf>
    <xf numFmtId="0" fontId="0" fillId="22" borderId="46" xfId="0" applyFont="1" applyFill="1" applyBorder="1" applyAlignment="1">
      <alignment horizontal="center" vertical="center" wrapText="1"/>
    </xf>
    <xf numFmtId="0" fontId="0" fillId="23" borderId="44" xfId="0" applyFont="1" applyFill="1" applyBorder="1" applyAlignment="1">
      <alignment horizontal="center" vertical="center" wrapText="1"/>
    </xf>
    <xf numFmtId="0" fontId="0" fillId="23" borderId="46" xfId="0" applyFont="1" applyFill="1" applyBorder="1" applyAlignment="1">
      <alignment horizontal="center" vertical="center" wrapText="1"/>
    </xf>
    <xf numFmtId="0" fontId="0" fillId="29" borderId="69" xfId="0" applyFont="1" applyFill="1" applyBorder="1" applyAlignment="1">
      <alignment horizontal="center" vertical="center"/>
    </xf>
    <xf numFmtId="0" fontId="0" fillId="29" borderId="6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20" fillId="0" borderId="13" xfId="0" applyNumberFormat="1" applyFont="1" applyBorder="1" applyAlignment="1" applyProtection="1">
      <alignment horizontal="center" vertical="center"/>
    </xf>
    <xf numFmtId="0" fontId="20" fillId="0" borderId="15" xfId="0" applyFont="1" applyBorder="1" applyAlignment="1" applyProtection="1">
      <alignment horizontal="center" vertical="center"/>
    </xf>
    <xf numFmtId="49" fontId="20" fillId="0" borderId="9" xfId="0" applyNumberFormat="1" applyFont="1" applyBorder="1" applyAlignment="1" applyProtection="1">
      <alignment horizontal="left" vertical="center"/>
    </xf>
    <xf numFmtId="0" fontId="0" fillId="0" borderId="25" xfId="0" applyBorder="1" applyAlignment="1" applyProtection="1">
      <alignment horizontal="left" vertical="center"/>
    </xf>
    <xf numFmtId="49" fontId="20" fillId="12" borderId="9" xfId="0" applyNumberFormat="1" applyFont="1" applyFill="1" applyBorder="1" applyAlignment="1" applyProtection="1">
      <alignment horizontal="left" vertical="center"/>
    </xf>
    <xf numFmtId="49" fontId="20" fillId="22" borderId="33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5" fillId="12" borderId="43" xfId="0" applyNumberFormat="1" applyFont="1" applyFill="1" applyBorder="1"/>
    <xf numFmtId="0" fontId="25" fillId="12" borderId="44" xfId="0" applyNumberFormat="1" applyFont="1" applyFill="1" applyBorder="1"/>
    <xf numFmtId="0" fontId="25" fillId="12" borderId="45" xfId="0" applyNumberFormat="1" applyFont="1" applyFill="1" applyBorder="1"/>
    <xf numFmtId="0" fontId="25" fillId="12" borderId="3" xfId="0" applyNumberFormat="1" applyFont="1" applyFill="1" applyBorder="1"/>
    <xf numFmtId="0" fontId="25" fillId="12" borderId="46" xfId="0" applyNumberFormat="1" applyFont="1" applyFill="1" applyBorder="1"/>
    <xf numFmtId="0" fontId="25" fillId="12" borderId="4" xfId="0" applyNumberFormat="1" applyFont="1" applyFill="1" applyBorder="1"/>
    <xf numFmtId="0" fontId="25" fillId="12" borderId="5" xfId="0" applyNumberFormat="1" applyFont="1" applyFill="1" applyBorder="1"/>
    <xf numFmtId="0" fontId="25" fillId="12" borderId="47" xfId="0" applyNumberFormat="1" applyFont="1" applyFill="1" applyBorder="1"/>
    <xf numFmtId="0" fontId="25" fillId="12" borderId="6" xfId="0" applyNumberFormat="1" applyFont="1" applyFill="1" applyBorder="1"/>
    <xf numFmtId="0" fontId="25" fillId="12" borderId="7" xfId="0" applyNumberFormat="1" applyFont="1" applyFill="1" applyBorder="1"/>
    <xf numFmtId="0" fontId="25" fillId="12" borderId="62" xfId="0" applyNumberFormat="1" applyFont="1" applyFill="1" applyBorder="1"/>
    <xf numFmtId="0" fontId="25" fillId="12" borderId="8" xfId="0" applyNumberFormat="1" applyFont="1" applyFill="1" applyBorder="1"/>
    <xf numFmtId="0" fontId="25" fillId="12" borderId="55" xfId="0" applyNumberFormat="1" applyFont="1" applyFill="1" applyBorder="1"/>
    <xf numFmtId="0" fontId="25" fillId="12" borderId="67" xfId="0" applyNumberFormat="1" applyFont="1" applyFill="1" applyBorder="1"/>
    <xf numFmtId="0" fontId="25" fillId="12" borderId="68" xfId="0" applyNumberFormat="1" applyFont="1" applyFill="1" applyBorder="1"/>
    <xf numFmtId="0" fontId="25" fillId="28" borderId="43" xfId="0" applyNumberFormat="1" applyFont="1" applyFill="1" applyBorder="1"/>
    <xf numFmtId="0" fontId="25" fillId="28" borderId="44" xfId="0" applyNumberFormat="1" applyFont="1" applyFill="1" applyBorder="1"/>
    <xf numFmtId="0" fontId="25" fillId="28" borderId="45" xfId="0" applyNumberFormat="1" applyFont="1" applyFill="1" applyBorder="1"/>
    <xf numFmtId="0" fontId="25" fillId="28" borderId="3" xfId="0" applyNumberFormat="1" applyFont="1" applyFill="1" applyBorder="1"/>
    <xf numFmtId="0" fontId="25" fillId="28" borderId="46" xfId="0" applyNumberFormat="1" applyFont="1" applyFill="1" applyBorder="1"/>
    <xf numFmtId="0" fontId="25" fillId="28" borderId="4" xfId="0" applyNumberFormat="1" applyFont="1" applyFill="1" applyBorder="1"/>
    <xf numFmtId="0" fontId="25" fillId="28" borderId="5" xfId="0" applyNumberFormat="1" applyFont="1" applyFill="1" applyBorder="1"/>
    <xf numFmtId="0" fontId="25" fillId="28" borderId="47" xfId="0" applyNumberFormat="1" applyFont="1" applyFill="1" applyBorder="1"/>
    <xf numFmtId="0" fontId="25" fillId="28" borderId="6" xfId="0" applyNumberFormat="1" applyFont="1" applyFill="1" applyBorder="1"/>
    <xf numFmtId="164" fontId="0" fillId="32" borderId="72" xfId="0" applyNumberFormat="1" applyFont="1" applyFill="1" applyBorder="1" applyAlignment="1">
      <alignment horizontal="center" vertical="center"/>
    </xf>
    <xf numFmtId="0" fontId="5" fillId="33" borderId="73" xfId="0" applyFont="1" applyFill="1" applyBorder="1" applyAlignment="1" applyProtection="1">
      <alignment horizontal="center" vertical="center"/>
      <protection locked="0"/>
    </xf>
    <xf numFmtId="164" fontId="0" fillId="32" borderId="74" xfId="0" applyNumberFormat="1" applyFont="1" applyFill="1" applyBorder="1" applyAlignment="1">
      <alignment horizontal="center" vertical="center"/>
    </xf>
    <xf numFmtId="0" fontId="5" fillId="33" borderId="75" xfId="0" applyFont="1" applyFill="1" applyBorder="1" applyAlignment="1" applyProtection="1">
      <alignment horizontal="center" vertical="center"/>
      <protection locked="0"/>
    </xf>
    <xf numFmtId="164" fontId="0" fillId="32" borderId="76" xfId="0" applyNumberFormat="1" applyFont="1" applyFill="1" applyBorder="1" applyAlignment="1">
      <alignment horizontal="center" vertical="center"/>
    </xf>
    <xf numFmtId="0" fontId="5" fillId="33" borderId="77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4" fontId="0" fillId="0" borderId="0" xfId="0" applyNumberFormat="1" applyFill="1" applyBorder="1"/>
    <xf numFmtId="0" fontId="0" fillId="2" borderId="0" xfId="0" applyNumberFormat="1" applyFill="1" applyBorder="1"/>
    <xf numFmtId="0" fontId="1" fillId="2" borderId="0" xfId="0" applyNumberFormat="1" applyFont="1" applyFill="1" applyBorder="1"/>
    <xf numFmtId="2" fontId="2" fillId="2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NumberFormat="1" applyFill="1" applyBorder="1"/>
    <xf numFmtId="0" fontId="1" fillId="0" borderId="0" xfId="0" applyNumberFormat="1" applyFont="1" applyFill="1" applyBorder="1"/>
    <xf numFmtId="2" fontId="2" fillId="0" borderId="0" xfId="0" applyNumberFormat="1" applyFont="1" applyFill="1" applyBorder="1" applyAlignment="1">
      <alignment horizontal="center"/>
    </xf>
    <xf numFmtId="166" fontId="0" fillId="0" borderId="0" xfId="0" applyNumberFormat="1" applyFill="1" applyBorder="1" applyAlignment="1" applyProtection="1">
      <alignment horizontal="center" vertical="center"/>
      <protection locked="0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0" fontId="13" fillId="0" borderId="9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21" fillId="12" borderId="43" xfId="0" applyNumberFormat="1" applyFont="1" applyFill="1" applyBorder="1"/>
    <xf numFmtId="0" fontId="25" fillId="0" borderId="46" xfId="0" applyNumberFormat="1" applyFont="1" applyFill="1" applyBorder="1"/>
    <xf numFmtId="170" fontId="7" fillId="9" borderId="1" xfId="0" applyNumberFormat="1" applyFont="1" applyFill="1" applyBorder="1" applyAlignment="1">
      <alignment horizontal="center"/>
    </xf>
    <xf numFmtId="170" fontId="7" fillId="9" borderId="31" xfId="0" applyNumberFormat="1" applyFont="1" applyFill="1" applyBorder="1" applyAlignment="1">
      <alignment horizontal="center"/>
    </xf>
    <xf numFmtId="170" fontId="7" fillId="9" borderId="2" xfId="0" applyNumberFormat="1" applyFont="1" applyFill="1" applyBorder="1" applyAlignment="1">
      <alignment horizontal="center"/>
    </xf>
    <xf numFmtId="0" fontId="21" fillId="12" borderId="44" xfId="0" applyNumberFormat="1" applyFont="1" applyFill="1" applyBorder="1"/>
    <xf numFmtId="0" fontId="21" fillId="12" borderId="45" xfId="0" applyNumberFormat="1" applyFont="1" applyFill="1" applyBorder="1"/>
    <xf numFmtId="164" fontId="26" fillId="34" borderId="10" xfId="0" applyNumberFormat="1" applyFont="1" applyFill="1" applyBorder="1" applyAlignment="1">
      <alignment horizontal="right" vertical="center"/>
    </xf>
    <xf numFmtId="0" fontId="26" fillId="35" borderId="11" xfId="0" applyFont="1" applyFill="1" applyBorder="1" applyAlignment="1">
      <alignment horizontal="right" vertical="center"/>
    </xf>
    <xf numFmtId="164" fontId="26" fillId="34" borderId="11" xfId="0" applyNumberFormat="1" applyFont="1" applyFill="1" applyBorder="1" applyAlignment="1">
      <alignment horizontal="right" vertical="center"/>
    </xf>
    <xf numFmtId="164" fontId="26" fillId="34" borderId="12" xfId="0" applyNumberFormat="1" applyFont="1" applyFill="1" applyBorder="1" applyAlignment="1">
      <alignment horizontal="right" vertical="center"/>
    </xf>
    <xf numFmtId="164" fontId="27" fillId="34" borderId="39" xfId="0" applyNumberFormat="1" applyFont="1" applyFill="1" applyBorder="1" applyAlignment="1">
      <alignment horizontal="right" vertical="center"/>
    </xf>
    <xf numFmtId="170" fontId="0" fillId="36" borderId="10" xfId="0" applyNumberFormat="1" applyFont="1" applyFill="1" applyBorder="1" applyAlignment="1">
      <alignment horizontal="center" vertical="center"/>
    </xf>
    <xf numFmtId="170" fontId="0" fillId="37" borderId="11" xfId="0" applyNumberFormat="1" applyFont="1" applyFill="1" applyBorder="1" applyAlignment="1">
      <alignment horizontal="center" vertical="center"/>
    </xf>
    <xf numFmtId="170" fontId="0" fillId="36" borderId="11" xfId="0" applyNumberFormat="1" applyFont="1" applyFill="1" applyBorder="1" applyAlignment="1">
      <alignment horizontal="center" vertical="center"/>
    </xf>
    <xf numFmtId="170" fontId="0" fillId="36" borderId="12" xfId="0" applyNumberFormat="1" applyFont="1" applyFill="1" applyBorder="1" applyAlignment="1">
      <alignment horizontal="center" vertical="center"/>
    </xf>
    <xf numFmtId="0" fontId="28" fillId="0" borderId="0" xfId="0" applyFont="1"/>
    <xf numFmtId="170" fontId="0" fillId="0" borderId="0" xfId="0" applyNumberFormat="1" applyFont="1" applyFill="1" applyBorder="1" applyAlignment="1">
      <alignment horizontal="center" vertical="center"/>
    </xf>
    <xf numFmtId="0" fontId="0" fillId="6" borderId="46" xfId="0" applyNumberFormat="1" applyFill="1" applyBorder="1" applyAlignment="1" applyProtection="1">
      <alignment horizontal="center" vertical="center"/>
      <protection locked="0"/>
    </xf>
  </cellXfs>
  <cellStyles count="18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Normal" xfId="0" builtinId="0"/>
  </cellStyles>
  <dxfs count="25">
    <dxf>
      <font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CC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D4EA6B"/>
      <rgbColor rgb="00FFFF99"/>
      <rgbColor rgb="0099CCFF"/>
      <rgbColor rgb="00FF99CC"/>
      <rgbColor rgb="00CC99FF"/>
      <rgbColor rgb="00FFB66C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8" tint="0.39997558519241921"/>
  </sheetPr>
  <dimension ref="A1:Z28"/>
  <sheetViews>
    <sheetView zoomScale="110" zoomScaleNormal="110" zoomScalePageLayoutView="110" workbookViewId="0">
      <selection activeCell="E3" sqref="E3:E4"/>
    </sheetView>
  </sheetViews>
  <sheetFormatPr baseColWidth="10" defaultColWidth="10.33203125" defaultRowHeight="12" x14ac:dyDescent="0"/>
  <cols>
    <col min="1" max="1" width="6.5" customWidth="1"/>
    <col min="2" max="2" width="15.1640625" customWidth="1"/>
    <col min="3" max="3" width="10.33203125" hidden="1" customWidth="1"/>
    <col min="4" max="4" width="9.1640625" customWidth="1"/>
    <col min="5" max="5" width="31.33203125" customWidth="1"/>
    <col min="6" max="6" width="33.83203125" customWidth="1"/>
    <col min="7" max="7" width="8.83203125" customWidth="1"/>
    <col min="8" max="8" width="10.33203125" customWidth="1"/>
    <col min="9" max="9" width="5.5" customWidth="1"/>
    <col min="10" max="14" width="10.33203125" customWidth="1"/>
    <col min="15" max="15" width="6" customWidth="1"/>
    <col min="16" max="16" width="20.33203125" customWidth="1"/>
    <col min="17" max="17" width="21.1640625" hidden="1" customWidth="1"/>
    <col min="18" max="21" width="10" hidden="1" customWidth="1"/>
    <col min="22" max="22" width="11" hidden="1" customWidth="1"/>
    <col min="23" max="25" width="10" hidden="1" customWidth="1"/>
  </cols>
  <sheetData>
    <row r="1" spans="1:26" ht="14" thickBot="1">
      <c r="A1" s="4">
        <f>'!!!'!B22</f>
        <v>2021</v>
      </c>
    </row>
    <row r="2" spans="1:26" ht="21" customHeight="1" thickBot="1">
      <c r="A2" s="75" t="s">
        <v>11</v>
      </c>
      <c r="B2" s="76"/>
      <c r="C2" s="16">
        <f>'!!!'!B21</f>
        <v>18</v>
      </c>
      <c r="D2" s="63"/>
      <c r="E2" s="83">
        <v>1</v>
      </c>
      <c r="F2" s="84"/>
      <c r="G2" s="85"/>
      <c r="H2" s="85"/>
      <c r="I2" s="86"/>
      <c r="J2" s="5"/>
    </row>
    <row r="3" spans="1:26" ht="19.75" customHeight="1" thickBot="1">
      <c r="A3" s="17" t="s">
        <v>12</v>
      </c>
      <c r="B3" s="202">
        <f>7*C2+DATE(A1,1,3)-WEEKDAY(DATE(A1,1,3))-5</f>
        <v>44319</v>
      </c>
      <c r="C3" s="203"/>
      <c r="D3" s="64"/>
      <c r="E3" s="87" t="s">
        <v>13</v>
      </c>
      <c r="F3" s="87" t="s">
        <v>14</v>
      </c>
      <c r="G3" s="57" t="s">
        <v>2</v>
      </c>
      <c r="H3" s="59" t="s">
        <v>26</v>
      </c>
      <c r="I3" s="61" t="s">
        <v>25</v>
      </c>
      <c r="J3" s="5"/>
      <c r="P3" s="1"/>
    </row>
    <row r="4" spans="1:26" ht="19.75" customHeight="1" thickBot="1">
      <c r="A4" s="18" t="s">
        <v>15</v>
      </c>
      <c r="B4" s="204">
        <f>B3+6</f>
        <v>44325</v>
      </c>
      <c r="C4" s="204"/>
      <c r="D4" s="65"/>
      <c r="E4" s="88"/>
      <c r="F4" s="88"/>
      <c r="G4" s="58"/>
      <c r="H4" s="60"/>
      <c r="I4" s="62"/>
      <c r="J4" s="5"/>
      <c r="O4" s="5"/>
      <c r="P4" s="177"/>
      <c r="Q4" s="178" t="s">
        <v>0</v>
      </c>
      <c r="R4" s="178"/>
      <c r="S4" s="178" t="s">
        <v>1</v>
      </c>
      <c r="T4" s="179" t="s">
        <v>2</v>
      </c>
      <c r="U4" s="179" t="s">
        <v>3</v>
      </c>
      <c r="V4" s="179" t="s">
        <v>4</v>
      </c>
      <c r="W4" s="179" t="s">
        <v>5</v>
      </c>
      <c r="X4" s="178" t="s">
        <v>6</v>
      </c>
      <c r="Y4" s="5"/>
      <c r="Z4" s="5"/>
    </row>
    <row r="5" spans="1:26" ht="21.75" customHeight="1">
      <c r="A5" s="66">
        <f>B3</f>
        <v>44319</v>
      </c>
      <c r="B5" s="67"/>
      <c r="C5" s="68"/>
      <c r="D5" s="19" t="s">
        <v>27</v>
      </c>
      <c r="E5" s="20">
        <f>'!!!'!B3</f>
        <v>0</v>
      </c>
      <c r="F5" s="20">
        <f>'!!!'!C3</f>
        <v>0</v>
      </c>
      <c r="G5" s="89">
        <f>IF(F5&lt;E5,F5+24-E5,F5-E5)</f>
        <v>0</v>
      </c>
      <c r="H5" s="92">
        <f>-IF(G5&gt;8.5,-(G5-8.5),0)</f>
        <v>0</v>
      </c>
      <c r="I5" s="92">
        <f>IF(F5=0,0,IF(F5&lt;=6,F5+3,IF(F5&gt;21,F5-21,0)))</f>
        <v>0</v>
      </c>
      <c r="J5" s="5"/>
      <c r="K5" s="5"/>
      <c r="O5" s="5"/>
      <c r="P5" s="180"/>
      <c r="Q5" s="181" t="s">
        <v>8</v>
      </c>
      <c r="R5" s="181" t="s">
        <v>9</v>
      </c>
      <c r="S5" s="178"/>
      <c r="T5" s="179"/>
      <c r="U5" s="179"/>
      <c r="V5" s="179"/>
      <c r="W5" s="179"/>
      <c r="X5" s="178"/>
      <c r="Y5" s="5"/>
      <c r="Z5" s="5"/>
    </row>
    <row r="6" spans="1:26" ht="21.75" customHeight="1">
      <c r="A6" s="69"/>
      <c r="B6" s="70"/>
      <c r="C6" s="71"/>
      <c r="D6" s="22" t="s">
        <v>28</v>
      </c>
      <c r="E6" s="23"/>
      <c r="F6" s="24"/>
      <c r="G6" s="90"/>
      <c r="H6" s="93"/>
      <c r="I6" s="93"/>
      <c r="J6" s="5"/>
      <c r="O6" s="5"/>
      <c r="P6" s="182"/>
      <c r="Q6" s="183">
        <f>'!!!'!B4</f>
        <v>0</v>
      </c>
      <c r="R6" s="183">
        <f>'!!!'!C4</f>
        <v>0</v>
      </c>
      <c r="S6" s="183" t="e">
        <f>'!!!'!#REF!</f>
        <v>#REF!</v>
      </c>
      <c r="T6" s="184" t="e">
        <f t="shared" ref="T6:T11" si="0">IF(R6&lt;Q6,R6+24-Q6,R6-Q6)-S6</f>
        <v>#REF!</v>
      </c>
      <c r="U6" s="185">
        <f t="shared" ref="U6:U11" si="1">IF(Q6=0,0,IF(Q6&lt;6,6-Q6,IF(Q6&gt;21,Q6-21,0)))</f>
        <v>0</v>
      </c>
      <c r="V6" s="185">
        <f t="shared" ref="V6:V11" si="2">IF(R6=0,0,IF(R6&lt;=6,R6+3,IF(R6&gt;21,R6-21,0)))</f>
        <v>0</v>
      </c>
      <c r="W6" s="185">
        <f t="shared" ref="W6:W11" si="3">U6+V6</f>
        <v>0</v>
      </c>
      <c r="X6" s="184" t="e">
        <f t="shared" ref="X6:X11" si="4">IF(T6=0,0,IF(T6&lt;=4,1,IF(T6&lt;=8,2,IF(T6&lt;=12,3,IF(T6&lt;=16,4,IF(T6&lt;=20,5))))))</f>
        <v>#REF!</v>
      </c>
      <c r="Y6" s="5"/>
      <c r="Z6" s="5"/>
    </row>
    <row r="7" spans="1:26" ht="21.75" customHeight="1" thickBot="1">
      <c r="A7" s="72"/>
      <c r="B7" s="73"/>
      <c r="C7" s="74"/>
      <c r="D7" s="25" t="s">
        <v>16</v>
      </c>
      <c r="E7" s="95">
        <f>'!!!'!D3</f>
        <v>0</v>
      </c>
      <c r="F7" s="96"/>
      <c r="G7" s="91"/>
      <c r="H7" s="94"/>
      <c r="I7" s="94"/>
      <c r="J7" s="5"/>
      <c r="O7" s="5"/>
      <c r="P7" s="182"/>
      <c r="Q7" s="183"/>
      <c r="R7" s="183"/>
      <c r="S7" s="183"/>
      <c r="T7" s="184"/>
      <c r="U7" s="185"/>
      <c r="V7" s="185"/>
      <c r="W7" s="185"/>
      <c r="X7" s="184"/>
      <c r="Y7" s="5"/>
      <c r="Z7" s="5"/>
    </row>
    <row r="8" spans="1:26" ht="21.75" customHeight="1">
      <c r="A8" s="66">
        <f>A5+1</f>
        <v>44320</v>
      </c>
      <c r="B8" s="67"/>
      <c r="C8" s="68"/>
      <c r="D8" s="19" t="s">
        <v>27</v>
      </c>
      <c r="E8" s="20">
        <f>'!!!'!B4</f>
        <v>0</v>
      </c>
      <c r="F8" s="20">
        <f>'!!!'!C4</f>
        <v>0</v>
      </c>
      <c r="G8" s="89">
        <f>IF(F8&lt;E8,F8+24-E8,F8-E8)</f>
        <v>0</v>
      </c>
      <c r="H8" s="92">
        <f>-IF(G8&gt;8.5,-(G8-8.5),0)</f>
        <v>0</v>
      </c>
      <c r="I8" s="92">
        <f>IF(F8=0,0,IF(F8&lt;=6,F8+3,IF(F8&gt;21,F8-21,0)))</f>
        <v>0</v>
      </c>
      <c r="J8" s="5"/>
      <c r="O8" s="5"/>
      <c r="P8" s="182"/>
      <c r="Q8" s="183">
        <f>'!!!'!B5</f>
        <v>0</v>
      </c>
      <c r="R8" s="183">
        <f>'!!!'!C5</f>
        <v>0</v>
      </c>
      <c r="S8" s="183" t="e">
        <f>'!!!'!#REF!</f>
        <v>#REF!</v>
      </c>
      <c r="T8" s="184" t="e">
        <f t="shared" si="0"/>
        <v>#REF!</v>
      </c>
      <c r="U8" s="185">
        <f t="shared" si="1"/>
        <v>0</v>
      </c>
      <c r="V8" s="185">
        <f t="shared" si="2"/>
        <v>0</v>
      </c>
      <c r="W8" s="185">
        <f t="shared" si="3"/>
        <v>0</v>
      </c>
      <c r="X8" s="184" t="e">
        <f t="shared" si="4"/>
        <v>#REF!</v>
      </c>
      <c r="Y8" s="5"/>
      <c r="Z8" s="5"/>
    </row>
    <row r="9" spans="1:26" ht="21.75" customHeight="1">
      <c r="A9" s="69"/>
      <c r="B9" s="70"/>
      <c r="C9" s="71"/>
      <c r="D9" s="22" t="s">
        <v>28</v>
      </c>
      <c r="E9" s="23"/>
      <c r="F9" s="24"/>
      <c r="G9" s="90"/>
      <c r="H9" s="93"/>
      <c r="I9" s="93"/>
      <c r="J9" s="5"/>
      <c r="O9" s="5"/>
      <c r="P9" s="182"/>
      <c r="Q9" s="183">
        <f>'!!!'!B7</f>
        <v>0</v>
      </c>
      <c r="R9" s="183">
        <f>'!!!'!C7</f>
        <v>0</v>
      </c>
      <c r="S9" s="183" t="e">
        <f>'!!!'!#REF!</f>
        <v>#REF!</v>
      </c>
      <c r="T9" s="184" t="e">
        <f t="shared" si="0"/>
        <v>#REF!</v>
      </c>
      <c r="U9" s="185">
        <f t="shared" si="1"/>
        <v>0</v>
      </c>
      <c r="V9" s="185">
        <f t="shared" si="2"/>
        <v>0</v>
      </c>
      <c r="W9" s="185">
        <f t="shared" si="3"/>
        <v>0</v>
      </c>
      <c r="X9" s="184" t="e">
        <f t="shared" si="4"/>
        <v>#REF!</v>
      </c>
      <c r="Y9" s="5"/>
      <c r="Z9" s="5"/>
    </row>
    <row r="10" spans="1:26" ht="21.75" customHeight="1" thickBot="1">
      <c r="A10" s="72"/>
      <c r="B10" s="73"/>
      <c r="C10" s="74"/>
      <c r="D10" s="25" t="s">
        <v>16</v>
      </c>
      <c r="E10" s="97">
        <f>'!!!'!D4</f>
        <v>0</v>
      </c>
      <c r="F10" s="98"/>
      <c r="G10" s="91"/>
      <c r="H10" s="94"/>
      <c r="I10" s="94"/>
      <c r="J10" s="5"/>
      <c r="O10" s="5"/>
      <c r="P10" s="182"/>
      <c r="Q10" s="183"/>
      <c r="R10" s="183"/>
      <c r="S10" s="183"/>
      <c r="T10" s="184"/>
      <c r="U10" s="185"/>
      <c r="V10" s="185"/>
      <c r="W10" s="185"/>
      <c r="X10" s="184"/>
      <c r="Y10" s="5"/>
      <c r="Z10" s="5"/>
    </row>
    <row r="11" spans="1:26" ht="21.75" customHeight="1">
      <c r="A11" s="66">
        <f>A8+1</f>
        <v>44321</v>
      </c>
      <c r="B11" s="67"/>
      <c r="C11" s="68"/>
      <c r="D11" s="19" t="s">
        <v>27</v>
      </c>
      <c r="E11" s="20">
        <f>'!!!'!B5</f>
        <v>0</v>
      </c>
      <c r="F11" s="20">
        <f>'!!!'!C5</f>
        <v>0</v>
      </c>
      <c r="G11" s="89">
        <f>IF(F11&lt;E11,F11+24-E11,F11-E11)</f>
        <v>0</v>
      </c>
      <c r="H11" s="92">
        <f>-IF(G11&gt;8.5,-(G11-8.5),0)</f>
        <v>0</v>
      </c>
      <c r="I11" s="92">
        <f>IF(F11=0,0,IF(F11&lt;=6,F11+3,IF(F11&gt;21,F11-21,0)))</f>
        <v>0</v>
      </c>
      <c r="J11" s="5"/>
      <c r="O11" s="5"/>
      <c r="P11" s="182"/>
      <c r="Q11" s="183">
        <f>'!!!'!B8</f>
        <v>0</v>
      </c>
      <c r="R11" s="183">
        <f>'!!!'!C8</f>
        <v>0</v>
      </c>
      <c r="S11" s="183" t="e">
        <f>'!!!'!#REF!</f>
        <v>#REF!</v>
      </c>
      <c r="T11" s="184" t="e">
        <f t="shared" si="0"/>
        <v>#REF!</v>
      </c>
      <c r="U11" s="185">
        <f t="shared" si="1"/>
        <v>0</v>
      </c>
      <c r="V11" s="185">
        <f t="shared" si="2"/>
        <v>0</v>
      </c>
      <c r="W11" s="185">
        <f t="shared" si="3"/>
        <v>0</v>
      </c>
      <c r="X11" s="184" t="e">
        <f t="shared" si="4"/>
        <v>#REF!</v>
      </c>
      <c r="Y11" s="5"/>
      <c r="Z11" s="5"/>
    </row>
    <row r="12" spans="1:26" ht="21.75" customHeight="1">
      <c r="A12" s="69"/>
      <c r="B12" s="70"/>
      <c r="C12" s="71"/>
      <c r="D12" s="22" t="s">
        <v>28</v>
      </c>
      <c r="E12" s="23"/>
      <c r="F12" s="24"/>
      <c r="G12" s="90"/>
      <c r="H12" s="93"/>
      <c r="I12" s="93"/>
      <c r="J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</row>
    <row r="13" spans="1:26" ht="21.75" customHeight="1" thickBot="1">
      <c r="A13" s="72"/>
      <c r="B13" s="73"/>
      <c r="C13" s="74"/>
      <c r="D13" s="25" t="s">
        <v>16</v>
      </c>
      <c r="E13" s="81">
        <f>'!!!'!D5</f>
        <v>0</v>
      </c>
      <c r="F13" s="82"/>
      <c r="G13" s="91"/>
      <c r="H13" s="94"/>
      <c r="I13" s="94"/>
      <c r="J13" s="5"/>
    </row>
    <row r="14" spans="1:26" ht="21.75" customHeight="1">
      <c r="A14" s="66">
        <f>A11+1</f>
        <v>44322</v>
      </c>
      <c r="B14" s="67"/>
      <c r="C14" s="68"/>
      <c r="D14" s="19" t="s">
        <v>27</v>
      </c>
      <c r="E14" s="20">
        <f>'!!!'!B6</f>
        <v>0</v>
      </c>
      <c r="F14" s="20">
        <f>'!!!'!C6</f>
        <v>0</v>
      </c>
      <c r="G14" s="89">
        <f>IF(F14&lt;E14,F14+24-E14,F14-E14)</f>
        <v>0</v>
      </c>
      <c r="H14" s="92">
        <f>-IF(G14&gt;8.5,-(G14-8.5),0)</f>
        <v>0</v>
      </c>
      <c r="I14" s="92">
        <f>IF(F14=0,0,IF(F14&lt;=6,F14+3,IF(F14&gt;21,F14-21,0)))</f>
        <v>0</v>
      </c>
      <c r="J14" s="5"/>
    </row>
    <row r="15" spans="1:26" ht="21.75" customHeight="1">
      <c r="A15" s="69"/>
      <c r="B15" s="70"/>
      <c r="C15" s="71"/>
      <c r="D15" s="22" t="s">
        <v>28</v>
      </c>
      <c r="E15" s="23"/>
      <c r="F15" s="24"/>
      <c r="G15" s="90"/>
      <c r="H15" s="93"/>
      <c r="I15" s="93"/>
      <c r="J15" s="5"/>
      <c r="P15" s="6"/>
      <c r="Q15" s="6"/>
      <c r="R15" s="6"/>
      <c r="S15" s="6"/>
      <c r="U15" s="6"/>
      <c r="V15" s="6"/>
      <c r="W15" s="6"/>
      <c r="X15" s="6"/>
    </row>
    <row r="16" spans="1:26" ht="21.75" customHeight="1" thickBot="1">
      <c r="A16" s="72"/>
      <c r="B16" s="73"/>
      <c r="C16" s="74"/>
      <c r="D16" s="25" t="s">
        <v>16</v>
      </c>
      <c r="E16" s="81">
        <f>'!!!'!D6</f>
        <v>0</v>
      </c>
      <c r="F16" s="82"/>
      <c r="G16" s="91"/>
      <c r="H16" s="94"/>
      <c r="I16" s="94"/>
      <c r="J16" s="5"/>
      <c r="P16" s="6"/>
      <c r="Q16" s="6"/>
      <c r="R16" s="6"/>
      <c r="S16" s="6"/>
      <c r="U16" s="6"/>
      <c r="V16" s="6"/>
      <c r="W16" s="6"/>
      <c r="X16" s="6"/>
    </row>
    <row r="17" spans="1:11" ht="21.75" customHeight="1">
      <c r="A17" s="66">
        <f>A14+1</f>
        <v>44323</v>
      </c>
      <c r="B17" s="67"/>
      <c r="C17" s="68"/>
      <c r="D17" s="19" t="s">
        <v>27</v>
      </c>
      <c r="E17" s="20">
        <f>'!!!'!B7</f>
        <v>0</v>
      </c>
      <c r="F17" s="20">
        <f>'!!!'!C7</f>
        <v>0</v>
      </c>
      <c r="G17" s="89">
        <f>IF(F17&lt;E17,F17+24-E17,F17-E17)</f>
        <v>0</v>
      </c>
      <c r="H17" s="92">
        <f>-IF(G17&gt;7,-(G17-7),0)</f>
        <v>0</v>
      </c>
      <c r="I17" s="92">
        <f>IF(F17=0,0,IF(F17&lt;=6,F17+3,IF(F17&gt;21,F17-21,0)))</f>
        <v>0</v>
      </c>
      <c r="J17" s="5"/>
    </row>
    <row r="18" spans="1:11" ht="21.75" customHeight="1">
      <c r="A18" s="69"/>
      <c r="B18" s="70"/>
      <c r="C18" s="71"/>
      <c r="D18" s="22" t="s">
        <v>28</v>
      </c>
      <c r="E18" s="23"/>
      <c r="F18" s="24"/>
      <c r="G18" s="90"/>
      <c r="H18" s="93"/>
      <c r="I18" s="93"/>
      <c r="J18" s="5"/>
    </row>
    <row r="19" spans="1:11" ht="21.75" customHeight="1" thickBot="1">
      <c r="A19" s="72"/>
      <c r="B19" s="73"/>
      <c r="C19" s="74"/>
      <c r="D19" s="25" t="s">
        <v>16</v>
      </c>
      <c r="E19" s="81">
        <f>'!!!'!D7</f>
        <v>0</v>
      </c>
      <c r="F19" s="82"/>
      <c r="G19" s="91"/>
      <c r="H19" s="94"/>
      <c r="I19" s="94"/>
      <c r="J19" s="5"/>
    </row>
    <row r="20" spans="1:11" ht="21.75" customHeight="1">
      <c r="A20" s="66">
        <f>A17+1</f>
        <v>44324</v>
      </c>
      <c r="B20" s="67"/>
      <c r="C20" s="68"/>
      <c r="D20" s="19" t="s">
        <v>27</v>
      </c>
      <c r="E20" s="20">
        <f>'!!!'!B8</f>
        <v>0</v>
      </c>
      <c r="F20" s="20">
        <f>'!!!'!C8</f>
        <v>0</v>
      </c>
      <c r="G20" s="89">
        <f>IF(F20&lt;E20,F20+24-E20,F20-E20)</f>
        <v>0</v>
      </c>
      <c r="H20" s="92">
        <f>G20</f>
        <v>0</v>
      </c>
      <c r="I20" s="92">
        <f>IF(F20=0,0,IF(F20&lt;=6,F20+3,IF(F20&gt;21,F20-21,0)))</f>
        <v>0</v>
      </c>
      <c r="J20" s="5"/>
    </row>
    <row r="21" spans="1:11" ht="21.75" customHeight="1">
      <c r="A21" s="69"/>
      <c r="B21" s="70"/>
      <c r="C21" s="71"/>
      <c r="D21" s="22" t="s">
        <v>28</v>
      </c>
      <c r="E21" s="23"/>
      <c r="F21" s="24"/>
      <c r="G21" s="90"/>
      <c r="H21" s="93"/>
      <c r="I21" s="93"/>
      <c r="J21" s="5"/>
    </row>
    <row r="22" spans="1:11" ht="21.75" customHeight="1" thickBot="1">
      <c r="A22" s="72"/>
      <c r="B22" s="73"/>
      <c r="C22" s="74"/>
      <c r="D22" s="25" t="s">
        <v>16</v>
      </c>
      <c r="E22" s="81">
        <f>'!!!'!D8</f>
        <v>0</v>
      </c>
      <c r="F22" s="82"/>
      <c r="G22" s="91"/>
      <c r="H22" s="94"/>
      <c r="I22" s="94"/>
      <c r="J22" s="5"/>
    </row>
    <row r="23" spans="1:11" ht="21.75" customHeight="1">
      <c r="A23" s="66">
        <f>A20+1</f>
        <v>44325</v>
      </c>
      <c r="B23" s="67"/>
      <c r="C23" s="68"/>
      <c r="D23" s="19" t="s">
        <v>27</v>
      </c>
      <c r="E23" s="20">
        <f>'!!!'!B9</f>
        <v>0</v>
      </c>
      <c r="F23" s="20">
        <f>'!!!'!C9</f>
        <v>0</v>
      </c>
      <c r="G23" s="89">
        <f>IF(F23&lt;E23,F23+24-E23,F23-E23)</f>
        <v>0</v>
      </c>
      <c r="H23" s="92">
        <f>G23</f>
        <v>0</v>
      </c>
      <c r="I23" s="92">
        <f>IF(F23=0,0,IF(F23&lt;=6,F23+3,IF(F23&gt;21,F23-21,0)))</f>
        <v>0</v>
      </c>
      <c r="J23" s="5"/>
    </row>
    <row r="24" spans="1:11" ht="21.75" customHeight="1">
      <c r="A24" s="69"/>
      <c r="B24" s="70"/>
      <c r="C24" s="71"/>
      <c r="D24" s="22" t="s">
        <v>28</v>
      </c>
      <c r="E24" s="23"/>
      <c r="F24" s="24"/>
      <c r="G24" s="90"/>
      <c r="H24" s="93"/>
      <c r="I24" s="93"/>
      <c r="J24" s="5"/>
      <c r="K24" s="5"/>
    </row>
    <row r="25" spans="1:11" ht="21.75" customHeight="1" thickBot="1">
      <c r="A25" s="72"/>
      <c r="B25" s="73"/>
      <c r="C25" s="74"/>
      <c r="D25" s="25" t="s">
        <v>16</v>
      </c>
      <c r="E25" s="81">
        <f>'!!!'!D9</f>
        <v>0</v>
      </c>
      <c r="F25" s="82"/>
      <c r="G25" s="91"/>
      <c r="H25" s="94"/>
      <c r="I25" s="94"/>
      <c r="J25" s="5"/>
      <c r="K25" s="5"/>
    </row>
    <row r="26" spans="1:11" ht="26" customHeight="1" thickBot="1">
      <c r="A26" s="77" t="s">
        <v>24</v>
      </c>
      <c r="B26" s="78"/>
      <c r="C26" s="78"/>
      <c r="D26" s="79"/>
      <c r="E26" s="79"/>
      <c r="F26" s="80"/>
      <c r="G26" s="13">
        <f>SUM(G5,G8,G11,G14,G17,G20,G23)</f>
        <v>0</v>
      </c>
      <c r="H26" s="14">
        <f>SUM(H5+H8+H11+H14+H17+H20+H23)</f>
        <v>0</v>
      </c>
      <c r="I26" s="15">
        <f>SUM(I5+I8+I11+I14+I17+I20+I23)</f>
        <v>0</v>
      </c>
      <c r="J26" s="12"/>
      <c r="K26" s="5"/>
    </row>
    <row r="27" spans="1:11" ht="10.5" customHeight="1">
      <c r="A27" s="7"/>
      <c r="B27" s="7"/>
      <c r="C27" s="7"/>
      <c r="D27" s="7"/>
      <c r="E27" s="8"/>
      <c r="F27" s="8"/>
      <c r="G27" s="8"/>
    </row>
    <row r="28" spans="1:11">
      <c r="B28" s="5"/>
      <c r="C28" s="5"/>
      <c r="D28" s="5"/>
      <c r="E28" s="5"/>
      <c r="F28" s="5"/>
    </row>
  </sheetData>
  <sheetProtection selectLockedCells="1" selectUnlockedCells="1"/>
  <mergeCells count="53">
    <mergeCell ref="I11:I13"/>
    <mergeCell ref="H11:H13"/>
    <mergeCell ref="G11:G13"/>
    <mergeCell ref="E7:F7"/>
    <mergeCell ref="E10:F10"/>
    <mergeCell ref="E13:F13"/>
    <mergeCell ref="I5:I7"/>
    <mergeCell ref="H5:H7"/>
    <mergeCell ref="G5:G7"/>
    <mergeCell ref="I8:I10"/>
    <mergeCell ref="H8:H10"/>
    <mergeCell ref="G8:G10"/>
    <mergeCell ref="I23:I25"/>
    <mergeCell ref="H23:H25"/>
    <mergeCell ref="G23:G25"/>
    <mergeCell ref="A14:C16"/>
    <mergeCell ref="A17:C19"/>
    <mergeCell ref="A20:C22"/>
    <mergeCell ref="A23:C25"/>
    <mergeCell ref="I20:I22"/>
    <mergeCell ref="H20:H22"/>
    <mergeCell ref="G20:G22"/>
    <mergeCell ref="I17:I19"/>
    <mergeCell ref="H17:H19"/>
    <mergeCell ref="I14:I16"/>
    <mergeCell ref="H14:H16"/>
    <mergeCell ref="G14:G16"/>
    <mergeCell ref="D2:D4"/>
    <mergeCell ref="A5:C7"/>
    <mergeCell ref="A8:C10"/>
    <mergeCell ref="A2:B2"/>
    <mergeCell ref="A26:F26"/>
    <mergeCell ref="E16:F16"/>
    <mergeCell ref="E19:F19"/>
    <mergeCell ref="E22:F22"/>
    <mergeCell ref="E25:F25"/>
    <mergeCell ref="E2:I2"/>
    <mergeCell ref="A11:C13"/>
    <mergeCell ref="B4:C4"/>
    <mergeCell ref="F3:F4"/>
    <mergeCell ref="E3:E4"/>
    <mergeCell ref="B3:C3"/>
    <mergeCell ref="G17:G19"/>
    <mergeCell ref="X4:X5"/>
    <mergeCell ref="V4:V5"/>
    <mergeCell ref="W4:W5"/>
    <mergeCell ref="G3:G4"/>
    <mergeCell ref="H3:H4"/>
    <mergeCell ref="I3:I4"/>
    <mergeCell ref="Q4:R4"/>
    <mergeCell ref="S4:S5"/>
    <mergeCell ref="T4:T5"/>
    <mergeCell ref="U4:U5"/>
  </mergeCells>
  <phoneticPr fontId="17" type="noConversion"/>
  <pageMargins left="0.79000000000000015" right="0.79000000000000015" top="0.28000000000000003" bottom="0.28000000000000003" header="0.2" footer="0.2"/>
  <pageSetup paperSize="9" orientation="landscape" horizontalDpi="4294967292" verticalDpi="4294967292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8" tint="0.39997558519241921"/>
  </sheetPr>
  <dimension ref="A1:Z29"/>
  <sheetViews>
    <sheetView zoomScale="111" zoomScaleNormal="111" zoomScalePageLayoutView="111" workbookViewId="0">
      <selection activeCell="E3" sqref="E3:E4"/>
    </sheetView>
  </sheetViews>
  <sheetFormatPr baseColWidth="10" defaultColWidth="10.33203125" defaultRowHeight="12" x14ac:dyDescent="0"/>
  <cols>
    <col min="1" max="2" width="7.5" customWidth="1"/>
    <col min="3" max="3" width="8.5" customWidth="1"/>
    <col min="4" max="4" width="9.1640625" customWidth="1"/>
    <col min="5" max="6" width="32.6640625" customWidth="1"/>
    <col min="7" max="7" width="9" customWidth="1"/>
    <col min="8" max="15" width="10.33203125" customWidth="1"/>
    <col min="16" max="16" width="16.5" customWidth="1"/>
    <col min="17" max="17" width="21.1640625" hidden="1" customWidth="1"/>
    <col min="18" max="21" width="10" hidden="1" customWidth="1"/>
    <col min="22" max="22" width="11" hidden="1" customWidth="1"/>
    <col min="23" max="25" width="10" hidden="1" customWidth="1"/>
  </cols>
  <sheetData>
    <row r="1" spans="1:26" ht="14" thickBot="1">
      <c r="A1" s="137">
        <f>'!!!'!B22</f>
        <v>2021</v>
      </c>
      <c r="B1" s="138"/>
      <c r="C1" s="138"/>
      <c r="D1" s="138"/>
      <c r="E1" s="138"/>
      <c r="F1" s="138"/>
      <c r="G1" s="138"/>
      <c r="H1" s="138"/>
      <c r="I1" s="139"/>
    </row>
    <row r="2" spans="1:26" ht="21" customHeight="1" thickBot="1">
      <c r="A2" s="75" t="s">
        <v>11</v>
      </c>
      <c r="B2" s="76"/>
      <c r="C2" s="16">
        <f>'!!!'!B21</f>
        <v>18</v>
      </c>
      <c r="D2" s="63"/>
      <c r="E2" s="83">
        <v>2</v>
      </c>
      <c r="F2" s="84"/>
      <c r="G2" s="85"/>
      <c r="H2" s="85"/>
      <c r="I2" s="86"/>
    </row>
    <row r="3" spans="1:26" ht="19.75" customHeight="1" thickBot="1">
      <c r="A3" s="17" t="s">
        <v>12</v>
      </c>
      <c r="B3" s="202">
        <f>7*C2+DATE(A1,1,3)-WEEKDAY(DATE(A1,1,3))-5</f>
        <v>44319</v>
      </c>
      <c r="C3" s="203"/>
      <c r="D3" s="64"/>
      <c r="E3" s="87" t="s">
        <v>13</v>
      </c>
      <c r="F3" s="87" t="s">
        <v>14</v>
      </c>
      <c r="G3" s="57" t="s">
        <v>2</v>
      </c>
      <c r="H3" s="59" t="s">
        <v>26</v>
      </c>
      <c r="I3" s="61" t="s">
        <v>25</v>
      </c>
    </row>
    <row r="4" spans="1:26" ht="19.75" customHeight="1" thickBot="1">
      <c r="A4" s="18" t="s">
        <v>15</v>
      </c>
      <c r="B4" s="204">
        <f>B3+6</f>
        <v>44325</v>
      </c>
      <c r="C4" s="204"/>
      <c r="D4" s="65"/>
      <c r="E4" s="88"/>
      <c r="F4" s="88"/>
      <c r="G4" s="58"/>
      <c r="H4" s="60"/>
      <c r="I4" s="62"/>
      <c r="O4" s="177"/>
      <c r="P4" s="177"/>
      <c r="Q4" s="186" t="s">
        <v>0</v>
      </c>
      <c r="R4" s="186"/>
      <c r="S4" s="186" t="s">
        <v>1</v>
      </c>
      <c r="T4" s="187" t="s">
        <v>2</v>
      </c>
      <c r="U4" s="187" t="s">
        <v>3</v>
      </c>
      <c r="V4" s="187" t="s">
        <v>4</v>
      </c>
      <c r="W4" s="187" t="s">
        <v>5</v>
      </c>
      <c r="X4" s="186" t="s">
        <v>6</v>
      </c>
      <c r="Y4" s="177"/>
      <c r="Z4" s="177"/>
    </row>
    <row r="5" spans="1:26" ht="21.75" customHeight="1">
      <c r="A5" s="66">
        <f>B3</f>
        <v>44319</v>
      </c>
      <c r="B5" s="67"/>
      <c r="C5" s="68"/>
      <c r="D5" s="19" t="s">
        <v>27</v>
      </c>
      <c r="E5" s="20">
        <f>'!!!'!J3</f>
        <v>0</v>
      </c>
      <c r="F5" s="21">
        <f>'!!!'!K3</f>
        <v>0</v>
      </c>
      <c r="G5" s="89">
        <f>IF(F5&lt;E5,F5+24-E5,F5-E5)</f>
        <v>0</v>
      </c>
      <c r="H5" s="92">
        <f>-IF(G5&gt;8.5,-(G5-8.5),0)</f>
        <v>0</v>
      </c>
      <c r="I5" s="92">
        <f>IF(F5=0,0,IF(F5&lt;=6,F5+3,IF(F5&gt;21,F5-21,0)))</f>
        <v>0</v>
      </c>
      <c r="J5" s="5"/>
      <c r="K5" s="5"/>
      <c r="O5" s="177"/>
      <c r="P5" s="180"/>
      <c r="Q5" s="180" t="s">
        <v>8</v>
      </c>
      <c r="R5" s="180" t="s">
        <v>9</v>
      </c>
      <c r="S5" s="186"/>
      <c r="T5" s="187"/>
      <c r="U5" s="187"/>
      <c r="V5" s="187"/>
      <c r="W5" s="187"/>
      <c r="X5" s="186"/>
      <c r="Y5" s="177"/>
      <c r="Z5" s="177"/>
    </row>
    <row r="6" spans="1:26" ht="21.75" customHeight="1">
      <c r="A6" s="69"/>
      <c r="B6" s="70"/>
      <c r="C6" s="71"/>
      <c r="D6" s="22" t="s">
        <v>28</v>
      </c>
      <c r="E6" s="23"/>
      <c r="F6" s="24"/>
      <c r="G6" s="90"/>
      <c r="H6" s="93"/>
      <c r="I6" s="93"/>
      <c r="J6" s="5"/>
      <c r="O6" s="177"/>
      <c r="P6" s="182"/>
      <c r="Q6" s="188">
        <f>'!!!'!J3</f>
        <v>0</v>
      </c>
      <c r="R6" s="188">
        <f>'!!!'!K3</f>
        <v>0</v>
      </c>
      <c r="S6" s="188" t="e">
        <f>'!!!'!#REF!</f>
        <v>#REF!</v>
      </c>
      <c r="T6" s="189" t="e">
        <f t="shared" ref="T6:T12" si="0">IF(R6&lt;Q6,R6+24-Q6,R6-Q6)-S6</f>
        <v>#REF!</v>
      </c>
      <c r="U6" s="190">
        <f t="shared" ref="U6:U12" si="1">IF(Q6=0,0,IF(Q6&lt;6,6-Q6,IF(Q6&gt;21,Q6-21,0)))</f>
        <v>0</v>
      </c>
      <c r="V6" s="190">
        <f t="shared" ref="V6:V12" si="2">IF(R6=0,0,IF(R6&lt;=6,R6+3,IF(R6&gt;21,R6-21,0)))</f>
        <v>0</v>
      </c>
      <c r="W6" s="190">
        <f t="shared" ref="W6:W12" si="3">U6+V6</f>
        <v>0</v>
      </c>
      <c r="X6" s="189" t="e">
        <f t="shared" ref="X6:X12" si="4">IF(T6=0,0,IF(T6&lt;=4,1,IF(T6&lt;=8,2,IF(T6&lt;=12,3,IF(T6&lt;=16,4,IF(T6&lt;=20,5))))))</f>
        <v>#REF!</v>
      </c>
      <c r="Y6" s="177"/>
      <c r="Z6" s="177"/>
    </row>
    <row r="7" spans="1:26" ht="21.75" customHeight="1" thickBot="1">
      <c r="A7" s="72"/>
      <c r="B7" s="73"/>
      <c r="C7" s="74"/>
      <c r="D7" s="25" t="s">
        <v>16</v>
      </c>
      <c r="E7" s="81">
        <f>'!!!'!L3</f>
        <v>0</v>
      </c>
      <c r="F7" s="82"/>
      <c r="G7" s="91"/>
      <c r="H7" s="94"/>
      <c r="I7" s="94"/>
      <c r="J7" s="5"/>
      <c r="O7" s="177"/>
      <c r="P7" s="182"/>
      <c r="Q7" s="188">
        <f>'!!!'!J4</f>
        <v>0</v>
      </c>
      <c r="R7" s="188">
        <f>'!!!'!K4</f>
        <v>0</v>
      </c>
      <c r="S7" s="188" t="e">
        <f>'!!!'!#REF!</f>
        <v>#REF!</v>
      </c>
      <c r="T7" s="189" t="e">
        <f t="shared" si="0"/>
        <v>#REF!</v>
      </c>
      <c r="U7" s="190">
        <f t="shared" si="1"/>
        <v>0</v>
      </c>
      <c r="V7" s="190">
        <f t="shared" si="2"/>
        <v>0</v>
      </c>
      <c r="W7" s="190">
        <f t="shared" si="3"/>
        <v>0</v>
      </c>
      <c r="X7" s="189" t="e">
        <f t="shared" si="4"/>
        <v>#REF!</v>
      </c>
      <c r="Y7" s="177"/>
      <c r="Z7" s="177"/>
    </row>
    <row r="8" spans="1:26" ht="21.75" customHeight="1">
      <c r="A8" s="66">
        <f>A5+1</f>
        <v>44320</v>
      </c>
      <c r="B8" s="67"/>
      <c r="C8" s="68"/>
      <c r="D8" s="19" t="s">
        <v>27</v>
      </c>
      <c r="E8" s="20">
        <f>'!!!'!J4</f>
        <v>0</v>
      </c>
      <c r="F8" s="21">
        <f>'!!!'!K4</f>
        <v>0</v>
      </c>
      <c r="G8" s="89">
        <f>IF(F8&lt;E8,F8+24-E8,F8-E8)</f>
        <v>0</v>
      </c>
      <c r="H8" s="92">
        <f>-IF(G8&gt;8.5,-(G8-8.5),0)</f>
        <v>0</v>
      </c>
      <c r="I8" s="92">
        <f>IF(F8=0,0,IF(F8&lt;=6,F8+3,IF(F8&gt;21,F8-21,0)))</f>
        <v>0</v>
      </c>
      <c r="J8" s="5"/>
      <c r="O8" s="177"/>
      <c r="P8" s="182"/>
      <c r="Q8" s="188">
        <f>'!!!'!J5</f>
        <v>0</v>
      </c>
      <c r="R8" s="188">
        <f>'!!!'!K5</f>
        <v>0</v>
      </c>
      <c r="S8" s="188" t="e">
        <f>'!!!'!#REF!</f>
        <v>#REF!</v>
      </c>
      <c r="T8" s="189" t="e">
        <f t="shared" si="0"/>
        <v>#REF!</v>
      </c>
      <c r="U8" s="190">
        <f t="shared" si="1"/>
        <v>0</v>
      </c>
      <c r="V8" s="190">
        <f t="shared" si="2"/>
        <v>0</v>
      </c>
      <c r="W8" s="190">
        <f t="shared" si="3"/>
        <v>0</v>
      </c>
      <c r="X8" s="189" t="e">
        <f t="shared" si="4"/>
        <v>#REF!</v>
      </c>
      <c r="Y8" s="177"/>
      <c r="Z8" s="177"/>
    </row>
    <row r="9" spans="1:26" ht="21.75" customHeight="1">
      <c r="A9" s="69"/>
      <c r="B9" s="70"/>
      <c r="C9" s="71"/>
      <c r="D9" s="22" t="s">
        <v>28</v>
      </c>
      <c r="E9" s="23"/>
      <c r="F9" s="24"/>
      <c r="G9" s="90"/>
      <c r="H9" s="93"/>
      <c r="I9" s="93"/>
      <c r="J9" s="5"/>
      <c r="O9" s="177"/>
      <c r="P9" s="182"/>
      <c r="Q9" s="188">
        <f>'!!!'!J6</f>
        <v>0</v>
      </c>
      <c r="R9" s="188">
        <f>'!!!'!K6</f>
        <v>0</v>
      </c>
      <c r="S9" s="188" t="e">
        <f>'!!!'!#REF!</f>
        <v>#REF!</v>
      </c>
      <c r="T9" s="189" t="e">
        <f t="shared" si="0"/>
        <v>#REF!</v>
      </c>
      <c r="U9" s="190">
        <f t="shared" si="1"/>
        <v>0</v>
      </c>
      <c r="V9" s="190">
        <f t="shared" si="2"/>
        <v>0</v>
      </c>
      <c r="W9" s="190">
        <f t="shared" si="3"/>
        <v>0</v>
      </c>
      <c r="X9" s="189" t="e">
        <f t="shared" si="4"/>
        <v>#REF!</v>
      </c>
      <c r="Y9" s="177"/>
      <c r="Z9" s="177"/>
    </row>
    <row r="10" spans="1:26" ht="21.75" customHeight="1" thickBot="1">
      <c r="A10" s="72"/>
      <c r="B10" s="73"/>
      <c r="C10" s="74"/>
      <c r="D10" s="25" t="s">
        <v>16</v>
      </c>
      <c r="E10" s="81">
        <f>'!!!'!L4</f>
        <v>0</v>
      </c>
      <c r="F10" s="82"/>
      <c r="G10" s="91"/>
      <c r="H10" s="94"/>
      <c r="I10" s="94"/>
      <c r="J10" s="5"/>
      <c r="O10" s="177"/>
      <c r="P10" s="182"/>
      <c r="Q10" s="188">
        <f>'!!!'!J7</f>
        <v>0</v>
      </c>
      <c r="R10" s="188">
        <f>'!!!'!K7</f>
        <v>0</v>
      </c>
      <c r="S10" s="188" t="e">
        <f>'!!!'!#REF!</f>
        <v>#REF!</v>
      </c>
      <c r="T10" s="189" t="e">
        <f t="shared" si="0"/>
        <v>#REF!</v>
      </c>
      <c r="U10" s="190">
        <f t="shared" si="1"/>
        <v>0</v>
      </c>
      <c r="V10" s="190">
        <f t="shared" si="2"/>
        <v>0</v>
      </c>
      <c r="W10" s="190">
        <f t="shared" si="3"/>
        <v>0</v>
      </c>
      <c r="X10" s="189" t="e">
        <f t="shared" si="4"/>
        <v>#REF!</v>
      </c>
      <c r="Y10" s="177"/>
      <c r="Z10" s="177"/>
    </row>
    <row r="11" spans="1:26" ht="21.75" customHeight="1">
      <c r="A11" s="66">
        <f>A8+1</f>
        <v>44321</v>
      </c>
      <c r="B11" s="67"/>
      <c r="C11" s="68"/>
      <c r="D11" s="19" t="s">
        <v>27</v>
      </c>
      <c r="E11" s="20">
        <f>'!!!'!J5</f>
        <v>0</v>
      </c>
      <c r="F11" s="21">
        <f>'!!!'!K5</f>
        <v>0</v>
      </c>
      <c r="G11" s="89">
        <f>IF(F11&lt;E11,F11+24-E11,F11-E11)</f>
        <v>0</v>
      </c>
      <c r="H11" s="92">
        <f>-IF(G11&gt;8.5,-(G11-8.5),0)</f>
        <v>0</v>
      </c>
      <c r="I11" s="92">
        <f>IF(F11=0,0,IF(F11&lt;=6,F11+3,IF(F11&gt;21,F11-21,0)))</f>
        <v>0</v>
      </c>
      <c r="J11" s="5"/>
      <c r="O11" s="177"/>
      <c r="P11" s="182"/>
      <c r="Q11" s="188">
        <f>'!!!'!J8</f>
        <v>0</v>
      </c>
      <c r="R11" s="188">
        <f>'!!!'!K8</f>
        <v>0</v>
      </c>
      <c r="S11" s="188" t="e">
        <f>'!!!'!#REF!</f>
        <v>#REF!</v>
      </c>
      <c r="T11" s="189" t="e">
        <f t="shared" si="0"/>
        <v>#REF!</v>
      </c>
      <c r="U11" s="190">
        <f t="shared" si="1"/>
        <v>0</v>
      </c>
      <c r="V11" s="190">
        <f t="shared" si="2"/>
        <v>0</v>
      </c>
      <c r="W11" s="190">
        <f t="shared" si="3"/>
        <v>0</v>
      </c>
      <c r="X11" s="189" t="e">
        <f t="shared" si="4"/>
        <v>#REF!</v>
      </c>
      <c r="Y11" s="177"/>
      <c r="Z11" s="177"/>
    </row>
    <row r="12" spans="1:26" ht="21.75" customHeight="1">
      <c r="A12" s="69"/>
      <c r="B12" s="70"/>
      <c r="C12" s="71"/>
      <c r="D12" s="22" t="s">
        <v>28</v>
      </c>
      <c r="E12" s="23"/>
      <c r="F12" s="24"/>
      <c r="G12" s="90"/>
      <c r="H12" s="93"/>
      <c r="I12" s="93"/>
      <c r="J12" s="5"/>
      <c r="O12" s="177"/>
      <c r="P12" s="182"/>
      <c r="Q12" s="188">
        <f>'!!!'!J9</f>
        <v>0</v>
      </c>
      <c r="R12" s="188">
        <f>'!!!'!K9</f>
        <v>0</v>
      </c>
      <c r="S12" s="188" t="e">
        <f>'!!!'!#REF!</f>
        <v>#REF!</v>
      </c>
      <c r="T12" s="189" t="e">
        <f t="shared" si="0"/>
        <v>#REF!</v>
      </c>
      <c r="U12" s="190">
        <f t="shared" si="1"/>
        <v>0</v>
      </c>
      <c r="V12" s="190">
        <f t="shared" si="2"/>
        <v>0</v>
      </c>
      <c r="W12" s="190">
        <f t="shared" si="3"/>
        <v>0</v>
      </c>
      <c r="X12" s="189" t="e">
        <f t="shared" si="4"/>
        <v>#REF!</v>
      </c>
      <c r="Y12" s="177"/>
      <c r="Z12" s="177"/>
    </row>
    <row r="13" spans="1:26" ht="21.75" customHeight="1" thickBot="1">
      <c r="A13" s="72"/>
      <c r="B13" s="73"/>
      <c r="C13" s="74"/>
      <c r="D13" s="25" t="s">
        <v>16</v>
      </c>
      <c r="E13" s="81">
        <f>'!!!'!L5</f>
        <v>0</v>
      </c>
      <c r="F13" s="82"/>
      <c r="G13" s="91"/>
      <c r="H13" s="94"/>
      <c r="I13" s="94"/>
      <c r="J13" s="5"/>
      <c r="O13" s="177"/>
      <c r="P13" s="177"/>
      <c r="Q13" s="177"/>
      <c r="R13" s="177"/>
      <c r="S13" s="177"/>
      <c r="T13" s="177"/>
      <c r="U13" s="177"/>
      <c r="V13" s="177"/>
      <c r="W13" s="177"/>
      <c r="X13" s="177"/>
      <c r="Y13" s="177"/>
      <c r="Z13" s="177"/>
    </row>
    <row r="14" spans="1:26" ht="21.75" customHeight="1">
      <c r="A14" s="66">
        <f>A11+1</f>
        <v>44322</v>
      </c>
      <c r="B14" s="67"/>
      <c r="C14" s="68"/>
      <c r="D14" s="19" t="s">
        <v>27</v>
      </c>
      <c r="E14" s="20">
        <f>'!!!'!J6</f>
        <v>0</v>
      </c>
      <c r="F14" s="21">
        <f>'!!!'!K6</f>
        <v>0</v>
      </c>
      <c r="G14" s="89">
        <f>IF(F14&lt;E14,F14+24-E14,F14-E14)</f>
        <v>0</v>
      </c>
      <c r="H14" s="92">
        <f>-IF(G14&gt;8.5,-(G14-8.5),0)</f>
        <v>0</v>
      </c>
      <c r="I14" s="92">
        <f>IF(F14=0,0,IF(F14&lt;=6,F14+3,IF(F14&gt;21,F14-21,0)))</f>
        <v>0</v>
      </c>
      <c r="J14" s="5"/>
      <c r="O14" s="177"/>
      <c r="P14" s="177"/>
      <c r="Q14" s="177"/>
      <c r="R14" s="177"/>
      <c r="S14" s="177"/>
      <c r="T14" s="177"/>
      <c r="U14" s="177"/>
      <c r="V14" s="177"/>
      <c r="W14" s="177"/>
      <c r="X14" s="177"/>
      <c r="Y14" s="177"/>
      <c r="Z14" s="177"/>
    </row>
    <row r="15" spans="1:26" ht="21.75" customHeight="1">
      <c r="A15" s="69"/>
      <c r="B15" s="70"/>
      <c r="C15" s="71"/>
      <c r="D15" s="22" t="s">
        <v>28</v>
      </c>
      <c r="E15" s="23"/>
      <c r="F15" s="24"/>
      <c r="G15" s="90"/>
      <c r="H15" s="93"/>
      <c r="I15" s="93"/>
      <c r="J15" s="5"/>
    </row>
    <row r="16" spans="1:26" ht="21.75" customHeight="1" thickBot="1">
      <c r="A16" s="72"/>
      <c r="B16" s="73"/>
      <c r="C16" s="74"/>
      <c r="D16" s="25" t="s">
        <v>16</v>
      </c>
      <c r="E16" s="81">
        <f>'!!!'!L6</f>
        <v>0</v>
      </c>
      <c r="F16" s="82"/>
      <c r="G16" s="91"/>
      <c r="H16" s="94"/>
      <c r="I16" s="94"/>
      <c r="J16" s="5"/>
      <c r="P16" s="6"/>
      <c r="Q16" s="6"/>
      <c r="R16" s="6"/>
      <c r="S16" s="6"/>
      <c r="U16" s="6"/>
      <c r="V16" s="6"/>
      <c r="W16" s="6"/>
      <c r="X16" s="6"/>
    </row>
    <row r="17" spans="1:10" ht="21.75" customHeight="1">
      <c r="A17" s="66">
        <f>A14+1</f>
        <v>44323</v>
      </c>
      <c r="B17" s="67"/>
      <c r="C17" s="68"/>
      <c r="D17" s="19" t="s">
        <v>27</v>
      </c>
      <c r="E17" s="20">
        <f>'!!!'!J7</f>
        <v>0</v>
      </c>
      <c r="F17" s="21">
        <f>'!!!'!K7</f>
        <v>0</v>
      </c>
      <c r="G17" s="89">
        <f>IF(F17&lt;E17,F17+24-E17,F17-E17)</f>
        <v>0</v>
      </c>
      <c r="H17" s="92">
        <f>-IF(G17&gt;7,-(G17-7),0)</f>
        <v>0</v>
      </c>
      <c r="I17" s="92">
        <f>IF(F17=0,0,IF(F17&lt;=6,F17+3,IF(F17&gt;21,F17-21,0)))</f>
        <v>0</v>
      </c>
      <c r="J17" s="5"/>
    </row>
    <row r="18" spans="1:10" ht="21.75" customHeight="1">
      <c r="A18" s="69"/>
      <c r="B18" s="70"/>
      <c r="C18" s="71"/>
      <c r="D18" s="22" t="s">
        <v>28</v>
      </c>
      <c r="E18" s="23"/>
      <c r="F18" s="24"/>
      <c r="G18" s="90"/>
      <c r="H18" s="93"/>
      <c r="I18" s="93"/>
      <c r="J18" s="5"/>
    </row>
    <row r="19" spans="1:10" ht="21.75" customHeight="1" thickBot="1">
      <c r="A19" s="72"/>
      <c r="B19" s="73"/>
      <c r="C19" s="74"/>
      <c r="D19" s="25" t="s">
        <v>16</v>
      </c>
      <c r="E19" s="81">
        <f>'!!!'!L7</f>
        <v>0</v>
      </c>
      <c r="F19" s="82"/>
      <c r="G19" s="91"/>
      <c r="H19" s="94"/>
      <c r="I19" s="94"/>
      <c r="J19" s="5"/>
    </row>
    <row r="20" spans="1:10" ht="21.75" customHeight="1">
      <c r="A20" s="66">
        <f>A17+1</f>
        <v>44324</v>
      </c>
      <c r="B20" s="67"/>
      <c r="C20" s="68"/>
      <c r="D20" s="19" t="s">
        <v>27</v>
      </c>
      <c r="E20" s="20">
        <f>'!!!'!J8</f>
        <v>0</v>
      </c>
      <c r="F20" s="21">
        <f>'!!!'!K8</f>
        <v>0</v>
      </c>
      <c r="G20" s="89">
        <f>IF(F20&lt;E20,F20+24-E20,F20-E20)</f>
        <v>0</v>
      </c>
      <c r="H20" s="92">
        <f>G20</f>
        <v>0</v>
      </c>
      <c r="I20" s="92">
        <f>IF(F20=0,0,IF(F20&lt;=6,F20+3,IF(F20&gt;21,F20-21,0)))</f>
        <v>0</v>
      </c>
      <c r="J20" s="5"/>
    </row>
    <row r="21" spans="1:10" ht="21.75" customHeight="1">
      <c r="A21" s="69"/>
      <c r="B21" s="70"/>
      <c r="C21" s="71"/>
      <c r="D21" s="22" t="s">
        <v>28</v>
      </c>
      <c r="E21" s="23"/>
      <c r="F21" s="24"/>
      <c r="G21" s="90"/>
      <c r="H21" s="93"/>
      <c r="I21" s="93"/>
      <c r="J21" s="5"/>
    </row>
    <row r="22" spans="1:10" ht="21.75" customHeight="1" thickBot="1">
      <c r="A22" s="72"/>
      <c r="B22" s="73"/>
      <c r="C22" s="74"/>
      <c r="D22" s="25" t="s">
        <v>16</v>
      </c>
      <c r="E22" s="81">
        <f>'!!!'!L8</f>
        <v>0</v>
      </c>
      <c r="F22" s="82"/>
      <c r="G22" s="91"/>
      <c r="H22" s="94"/>
      <c r="I22" s="94"/>
      <c r="J22" s="5"/>
    </row>
    <row r="23" spans="1:10" ht="21.75" customHeight="1">
      <c r="A23" s="66">
        <f>A20+1</f>
        <v>44325</v>
      </c>
      <c r="B23" s="67"/>
      <c r="C23" s="68"/>
      <c r="D23" s="19" t="s">
        <v>27</v>
      </c>
      <c r="E23" s="20">
        <f>'!!!'!J9</f>
        <v>0</v>
      </c>
      <c r="F23" s="21">
        <f>'!!!'!K9</f>
        <v>0</v>
      </c>
      <c r="G23" s="89">
        <f>IF(F23&lt;E23,F23+24-E23,F23-E23)</f>
        <v>0</v>
      </c>
      <c r="H23" s="92">
        <f>G23</f>
        <v>0</v>
      </c>
      <c r="I23" s="92">
        <f>IF(F23=0,0,IF(F23&lt;=6,F23+3,IF(F23&gt;21,F23-21,0)))</f>
        <v>0</v>
      </c>
      <c r="J23" s="5"/>
    </row>
    <row r="24" spans="1:10" ht="21.75" customHeight="1">
      <c r="A24" s="69"/>
      <c r="B24" s="70"/>
      <c r="C24" s="71"/>
      <c r="D24" s="22" t="s">
        <v>28</v>
      </c>
      <c r="E24" s="23"/>
      <c r="F24" s="24"/>
      <c r="G24" s="90"/>
      <c r="H24" s="93"/>
      <c r="I24" s="93"/>
      <c r="J24" s="5"/>
    </row>
    <row r="25" spans="1:10" ht="21.75" customHeight="1" thickBot="1">
      <c r="A25" s="72"/>
      <c r="B25" s="73"/>
      <c r="C25" s="74"/>
      <c r="D25" s="25" t="s">
        <v>16</v>
      </c>
      <c r="E25" s="81">
        <f>'!!!'!L9</f>
        <v>0</v>
      </c>
      <c r="F25" s="82"/>
      <c r="G25" s="91"/>
      <c r="H25" s="94"/>
      <c r="I25" s="94"/>
      <c r="J25" s="5"/>
    </row>
    <row r="26" spans="1:10" ht="27.5" customHeight="1" thickBot="1">
      <c r="A26" s="77" t="s">
        <v>24</v>
      </c>
      <c r="B26" s="78"/>
      <c r="C26" s="78"/>
      <c r="D26" s="79"/>
      <c r="E26" s="79"/>
      <c r="F26" s="80"/>
      <c r="G26" s="13">
        <f>SUM(G5,G8,G11,G14,G17,G20,G23)</f>
        <v>0</v>
      </c>
      <c r="H26" s="14">
        <f>SUM(H5+H8+H11+H14+H17+H20+H23)</f>
        <v>0</v>
      </c>
      <c r="I26" s="15">
        <f>SUM(I5+I8+I11+I14+I17+I20+I23)</f>
        <v>0</v>
      </c>
      <c r="J26" s="5"/>
    </row>
    <row r="27" spans="1:10" ht="21.75" customHeight="1">
      <c r="A27" s="7"/>
      <c r="B27" s="7"/>
      <c r="C27" s="7"/>
      <c r="D27" s="136"/>
      <c r="E27" s="136"/>
      <c r="F27" s="136"/>
      <c r="G27" s="8"/>
      <c r="H27" s="8"/>
      <c r="I27" s="136"/>
      <c r="J27" s="5"/>
    </row>
    <row r="28" spans="1:10" ht="10.5" customHeight="1">
      <c r="A28" s="7"/>
      <c r="B28" s="7"/>
      <c r="C28" s="7"/>
      <c r="D28" s="7"/>
      <c r="E28" s="8"/>
      <c r="F28" s="8"/>
      <c r="G28" s="8"/>
      <c r="H28" s="8"/>
      <c r="I28" s="8"/>
    </row>
    <row r="29" spans="1:10">
      <c r="B29" s="5"/>
      <c r="C29" s="5"/>
      <c r="D29" s="5"/>
      <c r="E29" s="5"/>
      <c r="F29" s="5"/>
      <c r="G29" s="5"/>
      <c r="H29" s="5"/>
      <c r="I29" s="5"/>
    </row>
  </sheetData>
  <sheetProtection selectLockedCells="1" selectUnlockedCells="1"/>
  <mergeCells count="53">
    <mergeCell ref="A2:B2"/>
    <mergeCell ref="E2:I2"/>
    <mergeCell ref="B3:C3"/>
    <mergeCell ref="E3:E4"/>
    <mergeCell ref="H3:H4"/>
    <mergeCell ref="I3:I4"/>
    <mergeCell ref="D2:D4"/>
    <mergeCell ref="F3:F4"/>
    <mergeCell ref="G3:G4"/>
    <mergeCell ref="X4:X5"/>
    <mergeCell ref="V4:V5"/>
    <mergeCell ref="W4:W5"/>
    <mergeCell ref="B4:C4"/>
    <mergeCell ref="A5:C7"/>
    <mergeCell ref="G5:G7"/>
    <mergeCell ref="H5:H7"/>
    <mergeCell ref="I5:I7"/>
    <mergeCell ref="Q4:R4"/>
    <mergeCell ref="S4:S5"/>
    <mergeCell ref="T4:T5"/>
    <mergeCell ref="U4:U5"/>
    <mergeCell ref="E7:F7"/>
    <mergeCell ref="A8:C10"/>
    <mergeCell ref="G8:G10"/>
    <mergeCell ref="H8:H10"/>
    <mergeCell ref="I8:I10"/>
    <mergeCell ref="A11:C13"/>
    <mergeCell ref="G11:G13"/>
    <mergeCell ref="H11:H13"/>
    <mergeCell ref="I11:I13"/>
    <mergeCell ref="E10:F10"/>
    <mergeCell ref="E13:F13"/>
    <mergeCell ref="A14:C16"/>
    <mergeCell ref="G14:G16"/>
    <mergeCell ref="H14:H16"/>
    <mergeCell ref="I14:I16"/>
    <mergeCell ref="A17:C19"/>
    <mergeCell ref="G17:G19"/>
    <mergeCell ref="H17:H19"/>
    <mergeCell ref="I17:I19"/>
    <mergeCell ref="E16:F16"/>
    <mergeCell ref="E19:F19"/>
    <mergeCell ref="A20:C22"/>
    <mergeCell ref="G20:G22"/>
    <mergeCell ref="H20:H22"/>
    <mergeCell ref="I20:I22"/>
    <mergeCell ref="A23:C25"/>
    <mergeCell ref="G23:G25"/>
    <mergeCell ref="H23:H25"/>
    <mergeCell ref="I23:I25"/>
    <mergeCell ref="A26:F26"/>
    <mergeCell ref="E22:F22"/>
    <mergeCell ref="E25:F25"/>
  </mergeCells>
  <phoneticPr fontId="17" type="noConversion"/>
  <pageMargins left="0.78749999999999998" right="0.78749999999999998" top="0.2951388888888889" bottom="0.2951388888888889" header="0.19652777777777777" footer="0.19652777777777777"/>
  <pageSetup paperSize="9" scale="94" orientation="landscape" horizontalDpi="4294967292" verticalDpi="4294967292"/>
  <headerFooter alignWithMargins="0"/>
  <extLst>
    <ext xmlns:mx="http://schemas.microsoft.com/office/mac/excel/2008/main" uri="{64002731-A6B0-56B0-2670-7721B7C09600}">
      <mx:PLV Mode="0" OnePage="0" WScale="94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8" tint="0.39997558519241921"/>
  </sheetPr>
  <dimension ref="A1:AA29"/>
  <sheetViews>
    <sheetView zoomScale="110" zoomScaleNormal="110" zoomScalePageLayoutView="110" workbookViewId="0">
      <selection activeCell="E3" sqref="E3:E4"/>
    </sheetView>
  </sheetViews>
  <sheetFormatPr baseColWidth="10" defaultColWidth="10.33203125" defaultRowHeight="12" x14ac:dyDescent="0"/>
  <cols>
    <col min="1" max="1" width="6.5" customWidth="1"/>
    <col min="2" max="2" width="4.5" customWidth="1"/>
    <col min="3" max="3" width="12" customWidth="1"/>
    <col min="4" max="4" width="9.1640625" customWidth="1"/>
    <col min="5" max="6" width="32.6640625" customWidth="1"/>
    <col min="7" max="7" width="9.1640625" customWidth="1"/>
    <col min="8" max="15" width="10.33203125" customWidth="1"/>
    <col min="16" max="16" width="19.33203125" customWidth="1"/>
    <col min="17" max="17" width="21.1640625" hidden="1" customWidth="1"/>
    <col min="18" max="21" width="10" hidden="1" customWidth="1"/>
    <col min="22" max="22" width="11" hidden="1" customWidth="1"/>
    <col min="23" max="26" width="10" hidden="1" customWidth="1"/>
  </cols>
  <sheetData>
    <row r="1" spans="1:27" ht="14" thickBot="1">
      <c r="A1" s="137">
        <f>'!!!'!B22</f>
        <v>2021</v>
      </c>
      <c r="B1" s="138"/>
      <c r="C1" s="138"/>
      <c r="D1" s="138"/>
      <c r="E1" s="138"/>
      <c r="F1" s="138"/>
      <c r="G1" s="138"/>
      <c r="H1" s="138"/>
      <c r="I1" s="139"/>
    </row>
    <row r="2" spans="1:27" ht="21" customHeight="1" thickBot="1">
      <c r="A2" s="75" t="s">
        <v>11</v>
      </c>
      <c r="B2" s="76"/>
      <c r="C2" s="16">
        <f>'!!!'!B21</f>
        <v>18</v>
      </c>
      <c r="D2" s="63"/>
      <c r="E2" s="83">
        <v>3</v>
      </c>
      <c r="F2" s="84"/>
      <c r="G2" s="85"/>
      <c r="H2" s="85"/>
      <c r="I2" s="86"/>
    </row>
    <row r="3" spans="1:27" ht="19.75" customHeight="1" thickBot="1">
      <c r="A3" s="17" t="s">
        <v>12</v>
      </c>
      <c r="B3" s="202">
        <f>7*C2+DATE(A1,1,3)-WEEKDAY(DATE(A1,1,3))-5</f>
        <v>44319</v>
      </c>
      <c r="C3" s="203"/>
      <c r="D3" s="64"/>
      <c r="E3" s="87" t="s">
        <v>13</v>
      </c>
      <c r="F3" s="87" t="s">
        <v>14</v>
      </c>
      <c r="G3" s="57" t="s">
        <v>2</v>
      </c>
      <c r="H3" s="59" t="s">
        <v>26</v>
      </c>
      <c r="I3" s="61" t="s">
        <v>25</v>
      </c>
    </row>
    <row r="4" spans="1:27" ht="19.75" customHeight="1" thickBot="1">
      <c r="A4" s="18" t="s">
        <v>15</v>
      </c>
      <c r="B4" s="204">
        <f>B3+6</f>
        <v>44325</v>
      </c>
      <c r="C4" s="204"/>
      <c r="D4" s="65"/>
      <c r="E4" s="88"/>
      <c r="F4" s="88"/>
      <c r="G4" s="58"/>
      <c r="H4" s="60"/>
      <c r="I4" s="62"/>
      <c r="O4" s="177"/>
      <c r="P4" s="177"/>
      <c r="Q4" s="186" t="s">
        <v>0</v>
      </c>
      <c r="R4" s="186"/>
      <c r="S4" s="186" t="s">
        <v>1</v>
      </c>
      <c r="T4" s="187" t="s">
        <v>2</v>
      </c>
      <c r="U4" s="187" t="s">
        <v>3</v>
      </c>
      <c r="V4" s="187" t="s">
        <v>4</v>
      </c>
      <c r="W4" s="187" t="s">
        <v>5</v>
      </c>
      <c r="X4" s="186" t="s">
        <v>6</v>
      </c>
      <c r="Y4" s="177"/>
      <c r="Z4" s="177"/>
      <c r="AA4" s="177"/>
    </row>
    <row r="5" spans="1:27" ht="21.75" customHeight="1">
      <c r="A5" s="66">
        <f>B3</f>
        <v>44319</v>
      </c>
      <c r="B5" s="67"/>
      <c r="C5" s="68"/>
      <c r="D5" s="19" t="s">
        <v>27</v>
      </c>
      <c r="E5" s="20">
        <f>'!!!'!B13</f>
        <v>0</v>
      </c>
      <c r="F5" s="21">
        <f>'!!!'!C13</f>
        <v>0</v>
      </c>
      <c r="G5" s="89">
        <f>IF(F5&lt;E5,F5+24-E5,F5-E5)</f>
        <v>0</v>
      </c>
      <c r="H5" s="92">
        <f>-IF(G5&gt;8.5,-(G5-8.5),0)</f>
        <v>0</v>
      </c>
      <c r="I5" s="92">
        <f>IF(F5=0,0,IF(F5&lt;=6,F5+3,IF(F5&gt;21,F5-21,0)))</f>
        <v>0</v>
      </c>
      <c r="J5" s="5"/>
      <c r="K5" s="5"/>
      <c r="O5" s="177"/>
      <c r="P5" s="180"/>
      <c r="Q5" s="180" t="s">
        <v>8</v>
      </c>
      <c r="R5" s="180" t="s">
        <v>9</v>
      </c>
      <c r="S5" s="186"/>
      <c r="T5" s="187"/>
      <c r="U5" s="187"/>
      <c r="V5" s="187"/>
      <c r="W5" s="187"/>
      <c r="X5" s="186"/>
      <c r="Y5" s="177"/>
      <c r="Z5" s="177"/>
      <c r="AA5" s="177"/>
    </row>
    <row r="6" spans="1:27" ht="21.75" customHeight="1">
      <c r="A6" s="69"/>
      <c r="B6" s="70"/>
      <c r="C6" s="71"/>
      <c r="D6" s="22" t="s">
        <v>28</v>
      </c>
      <c r="E6" s="23"/>
      <c r="F6" s="24"/>
      <c r="G6" s="90"/>
      <c r="H6" s="93"/>
      <c r="I6" s="93"/>
      <c r="J6" s="5"/>
      <c r="O6" s="177"/>
      <c r="P6" s="182"/>
      <c r="Q6" s="188">
        <f>'!!!'!B13</f>
        <v>0</v>
      </c>
      <c r="R6" s="188">
        <f>'!!!'!C13</f>
        <v>0</v>
      </c>
      <c r="S6" s="188" t="e">
        <f>'!!!'!#REF!</f>
        <v>#REF!</v>
      </c>
      <c r="T6" s="189" t="e">
        <f t="shared" ref="T6:T12" si="0">IF(R6&lt;Q6,R6+24-Q6,R6-Q6)-S6</f>
        <v>#REF!</v>
      </c>
      <c r="U6" s="190">
        <f t="shared" ref="U6:U12" si="1">IF(Q6=0,0,IF(Q6&lt;6,6-Q6,IF(Q6&gt;21,Q6-21,0)))</f>
        <v>0</v>
      </c>
      <c r="V6" s="190">
        <f t="shared" ref="V6:V12" si="2">IF(R6=0,0,IF(R6&lt;=6,R6+3,IF(R6&gt;21,R6-21,0)))</f>
        <v>0</v>
      </c>
      <c r="W6" s="190">
        <f t="shared" ref="W6:W12" si="3">U6+V6</f>
        <v>0</v>
      </c>
      <c r="X6" s="189" t="e">
        <f t="shared" ref="X6:X12" si="4">IF(T6=0,0,IF(T6&lt;=4,1,IF(T6&lt;=8,2,IF(T6&lt;=12,3,IF(T6&lt;=16,4,IF(T6&lt;=20,5))))))</f>
        <v>#REF!</v>
      </c>
      <c r="Y6" s="177"/>
      <c r="Z6" s="177"/>
      <c r="AA6" s="177"/>
    </row>
    <row r="7" spans="1:27" ht="21.75" customHeight="1" thickBot="1">
      <c r="A7" s="72"/>
      <c r="B7" s="73"/>
      <c r="C7" s="74"/>
      <c r="D7" s="25" t="s">
        <v>16</v>
      </c>
      <c r="E7" s="81">
        <f>'!!!'!D13</f>
        <v>0</v>
      </c>
      <c r="F7" s="82"/>
      <c r="G7" s="91"/>
      <c r="H7" s="94"/>
      <c r="I7" s="94"/>
      <c r="J7" s="5"/>
      <c r="O7" s="177"/>
      <c r="P7" s="182"/>
      <c r="Q7" s="188">
        <f>'!!!'!B14</f>
        <v>0</v>
      </c>
      <c r="R7" s="188">
        <f>'!!!'!C14</f>
        <v>0</v>
      </c>
      <c r="S7" s="188" t="e">
        <f>'!!!'!#REF!</f>
        <v>#REF!</v>
      </c>
      <c r="T7" s="189" t="e">
        <f t="shared" si="0"/>
        <v>#REF!</v>
      </c>
      <c r="U7" s="190">
        <f t="shared" si="1"/>
        <v>0</v>
      </c>
      <c r="V7" s="190">
        <f t="shared" si="2"/>
        <v>0</v>
      </c>
      <c r="W7" s="190">
        <f t="shared" si="3"/>
        <v>0</v>
      </c>
      <c r="X7" s="189" t="e">
        <f t="shared" si="4"/>
        <v>#REF!</v>
      </c>
      <c r="Y7" s="177"/>
      <c r="Z7" s="177"/>
      <c r="AA7" s="177"/>
    </row>
    <row r="8" spans="1:27" ht="21.75" customHeight="1">
      <c r="A8" s="66">
        <f>A5+1</f>
        <v>44320</v>
      </c>
      <c r="B8" s="67"/>
      <c r="C8" s="68"/>
      <c r="D8" s="19" t="s">
        <v>27</v>
      </c>
      <c r="E8" s="20">
        <f>'!!!'!B14</f>
        <v>0</v>
      </c>
      <c r="F8" s="21">
        <f>'!!!'!C14</f>
        <v>0</v>
      </c>
      <c r="G8" s="89">
        <f>IF(F8&lt;E8,F8+24-E8,F8-E8)</f>
        <v>0</v>
      </c>
      <c r="H8" s="92">
        <f>-IF(G8&gt;8.5,-(G8-8.5),0)</f>
        <v>0</v>
      </c>
      <c r="I8" s="92">
        <f>IF(F8=0,0,IF(F8&lt;=6,F8+3,IF(F8&gt;21,F8-21,0)))</f>
        <v>0</v>
      </c>
      <c r="J8" s="5"/>
      <c r="O8" s="177"/>
      <c r="P8" s="182"/>
      <c r="Q8" s="188">
        <f>'!!!'!B15</f>
        <v>0</v>
      </c>
      <c r="R8" s="188">
        <f>'!!!'!C15</f>
        <v>0</v>
      </c>
      <c r="S8" s="188" t="e">
        <f>'!!!'!#REF!</f>
        <v>#REF!</v>
      </c>
      <c r="T8" s="189" t="e">
        <f t="shared" si="0"/>
        <v>#REF!</v>
      </c>
      <c r="U8" s="190">
        <f t="shared" si="1"/>
        <v>0</v>
      </c>
      <c r="V8" s="190">
        <f t="shared" si="2"/>
        <v>0</v>
      </c>
      <c r="W8" s="190">
        <f t="shared" si="3"/>
        <v>0</v>
      </c>
      <c r="X8" s="189" t="e">
        <f t="shared" si="4"/>
        <v>#REF!</v>
      </c>
      <c r="Y8" s="177"/>
      <c r="Z8" s="177"/>
      <c r="AA8" s="177"/>
    </row>
    <row r="9" spans="1:27" ht="21.75" customHeight="1">
      <c r="A9" s="69"/>
      <c r="B9" s="70"/>
      <c r="C9" s="71"/>
      <c r="D9" s="22" t="s">
        <v>28</v>
      </c>
      <c r="E9" s="23"/>
      <c r="F9" s="24"/>
      <c r="G9" s="90"/>
      <c r="H9" s="93"/>
      <c r="I9" s="93"/>
      <c r="J9" s="5"/>
      <c r="O9" s="177"/>
      <c r="P9" s="182"/>
      <c r="Q9" s="188">
        <f>'!!!'!B16</f>
        <v>0</v>
      </c>
      <c r="R9" s="188">
        <f>'!!!'!C16</f>
        <v>0</v>
      </c>
      <c r="S9" s="188" t="e">
        <f>'!!!'!#REF!</f>
        <v>#REF!</v>
      </c>
      <c r="T9" s="189" t="e">
        <f t="shared" si="0"/>
        <v>#REF!</v>
      </c>
      <c r="U9" s="190">
        <f t="shared" si="1"/>
        <v>0</v>
      </c>
      <c r="V9" s="190">
        <f t="shared" si="2"/>
        <v>0</v>
      </c>
      <c r="W9" s="190">
        <f t="shared" si="3"/>
        <v>0</v>
      </c>
      <c r="X9" s="189" t="e">
        <f t="shared" si="4"/>
        <v>#REF!</v>
      </c>
      <c r="Y9" s="177"/>
      <c r="Z9" s="177"/>
      <c r="AA9" s="177"/>
    </row>
    <row r="10" spans="1:27" ht="21.75" customHeight="1" thickBot="1">
      <c r="A10" s="72"/>
      <c r="B10" s="73"/>
      <c r="C10" s="74"/>
      <c r="D10" s="25" t="s">
        <v>16</v>
      </c>
      <c r="E10" s="81">
        <f>'!!!'!D14</f>
        <v>0</v>
      </c>
      <c r="F10" s="82"/>
      <c r="G10" s="91"/>
      <c r="H10" s="94"/>
      <c r="I10" s="94"/>
      <c r="J10" s="5"/>
      <c r="O10" s="177"/>
      <c r="P10" s="182"/>
      <c r="Q10" s="188">
        <f>'!!!'!B17</f>
        <v>0</v>
      </c>
      <c r="R10" s="188">
        <f>'!!!'!C17</f>
        <v>0</v>
      </c>
      <c r="S10" s="188" t="e">
        <f>'!!!'!#REF!</f>
        <v>#REF!</v>
      </c>
      <c r="T10" s="189" t="e">
        <f t="shared" si="0"/>
        <v>#REF!</v>
      </c>
      <c r="U10" s="190">
        <f t="shared" si="1"/>
        <v>0</v>
      </c>
      <c r="V10" s="190">
        <f t="shared" si="2"/>
        <v>0</v>
      </c>
      <c r="W10" s="190">
        <f t="shared" si="3"/>
        <v>0</v>
      </c>
      <c r="X10" s="189" t="e">
        <f t="shared" si="4"/>
        <v>#REF!</v>
      </c>
      <c r="Y10" s="177"/>
      <c r="Z10" s="177"/>
      <c r="AA10" s="177"/>
    </row>
    <row r="11" spans="1:27" ht="21.75" customHeight="1">
      <c r="A11" s="66">
        <f>A8+1</f>
        <v>44321</v>
      </c>
      <c r="B11" s="67"/>
      <c r="C11" s="68"/>
      <c r="D11" s="19" t="s">
        <v>27</v>
      </c>
      <c r="E11" s="20">
        <f>'!!!'!B15</f>
        <v>0</v>
      </c>
      <c r="F11" s="21">
        <f>'!!!'!C15</f>
        <v>0</v>
      </c>
      <c r="G11" s="89">
        <f>IF(F11&lt;E11,F11+24-E11,F11-E11)</f>
        <v>0</v>
      </c>
      <c r="H11" s="92">
        <f>-IF(G11&gt;8.5,-(G11-8.5),0)</f>
        <v>0</v>
      </c>
      <c r="I11" s="92">
        <f>IF(F11=0,0,IF(F11&lt;=6,F11+3,IF(F11&gt;21,F11-21,0)))</f>
        <v>0</v>
      </c>
      <c r="J11" s="5"/>
      <c r="O11" s="177"/>
      <c r="P11" s="182"/>
      <c r="Q11" s="188">
        <f>'!!!'!B18</f>
        <v>0</v>
      </c>
      <c r="R11" s="188">
        <f>'!!!'!C18</f>
        <v>0</v>
      </c>
      <c r="S11" s="188" t="e">
        <f>'!!!'!#REF!</f>
        <v>#REF!</v>
      </c>
      <c r="T11" s="189" t="e">
        <f t="shared" si="0"/>
        <v>#REF!</v>
      </c>
      <c r="U11" s="190">
        <f t="shared" si="1"/>
        <v>0</v>
      </c>
      <c r="V11" s="190">
        <f t="shared" si="2"/>
        <v>0</v>
      </c>
      <c r="W11" s="190">
        <f t="shared" si="3"/>
        <v>0</v>
      </c>
      <c r="X11" s="189" t="e">
        <f t="shared" si="4"/>
        <v>#REF!</v>
      </c>
      <c r="Y11" s="177"/>
      <c r="Z11" s="177"/>
      <c r="AA11" s="177"/>
    </row>
    <row r="12" spans="1:27" ht="21.75" customHeight="1">
      <c r="A12" s="69"/>
      <c r="B12" s="70"/>
      <c r="C12" s="71"/>
      <c r="D12" s="22" t="s">
        <v>28</v>
      </c>
      <c r="E12" s="23"/>
      <c r="F12" s="24"/>
      <c r="G12" s="90"/>
      <c r="H12" s="93"/>
      <c r="I12" s="93"/>
      <c r="J12" s="5"/>
      <c r="O12" s="177"/>
      <c r="P12" s="182"/>
      <c r="Q12" s="188">
        <f>'!!!'!B19</f>
        <v>0</v>
      </c>
      <c r="R12" s="188">
        <f>'!!!'!C19</f>
        <v>0</v>
      </c>
      <c r="S12" s="188" t="e">
        <f>'!!!'!#REF!</f>
        <v>#REF!</v>
      </c>
      <c r="T12" s="189" t="e">
        <f t="shared" si="0"/>
        <v>#REF!</v>
      </c>
      <c r="U12" s="190">
        <f t="shared" si="1"/>
        <v>0</v>
      </c>
      <c r="V12" s="190">
        <f t="shared" si="2"/>
        <v>0</v>
      </c>
      <c r="W12" s="190">
        <f t="shared" si="3"/>
        <v>0</v>
      </c>
      <c r="X12" s="189" t="e">
        <f t="shared" si="4"/>
        <v>#REF!</v>
      </c>
      <c r="Y12" s="177"/>
      <c r="Z12" s="177"/>
      <c r="AA12" s="177"/>
    </row>
    <row r="13" spans="1:27" ht="21.75" customHeight="1" thickBot="1">
      <c r="A13" s="72"/>
      <c r="B13" s="73"/>
      <c r="C13" s="74"/>
      <c r="D13" s="25" t="s">
        <v>16</v>
      </c>
      <c r="E13" s="81">
        <f>'!!!'!D15</f>
        <v>0</v>
      </c>
      <c r="F13" s="82"/>
      <c r="G13" s="91"/>
      <c r="H13" s="94"/>
      <c r="I13" s="94"/>
      <c r="J13" s="5"/>
      <c r="O13" s="177"/>
      <c r="P13" s="177"/>
      <c r="Q13" s="177"/>
      <c r="R13" s="177"/>
      <c r="S13" s="177"/>
      <c r="T13" s="177"/>
      <c r="U13" s="177"/>
      <c r="V13" s="177"/>
      <c r="W13" s="177"/>
      <c r="X13" s="177"/>
      <c r="Y13" s="177"/>
      <c r="Z13" s="177"/>
      <c r="AA13" s="177"/>
    </row>
    <row r="14" spans="1:27" ht="21.75" customHeight="1">
      <c r="A14" s="66">
        <f>A11+1</f>
        <v>44322</v>
      </c>
      <c r="B14" s="67"/>
      <c r="C14" s="68"/>
      <c r="D14" s="19" t="s">
        <v>27</v>
      </c>
      <c r="E14" s="20">
        <f>'!!!'!B16</f>
        <v>0</v>
      </c>
      <c r="F14" s="21">
        <f>'!!!'!C16</f>
        <v>0</v>
      </c>
      <c r="G14" s="89">
        <f>IF(F14&lt;E14,F14+24-E14,F14-E14)</f>
        <v>0</v>
      </c>
      <c r="H14" s="92">
        <f>-IF(G14&gt;8.5,-(G14-8.5),0)</f>
        <v>0</v>
      </c>
      <c r="I14" s="92">
        <f>IF(F14=0,0,IF(F14&lt;=6,F14+3,IF(F14&gt;21,F14-21,0)))</f>
        <v>0</v>
      </c>
      <c r="J14" s="5"/>
      <c r="O14" s="177"/>
      <c r="P14" s="177"/>
      <c r="Q14" s="177"/>
      <c r="R14" s="177"/>
      <c r="S14" s="177"/>
      <c r="T14" s="177"/>
      <c r="U14" s="177"/>
      <c r="V14" s="177"/>
      <c r="W14" s="177"/>
      <c r="X14" s="177"/>
      <c r="Y14" s="177"/>
      <c r="Z14" s="177"/>
      <c r="AA14" s="177"/>
    </row>
    <row r="15" spans="1:27" ht="21.75" customHeight="1">
      <c r="A15" s="69"/>
      <c r="B15" s="70"/>
      <c r="C15" s="71"/>
      <c r="D15" s="22" t="s">
        <v>28</v>
      </c>
      <c r="E15" s="23"/>
      <c r="F15" s="24"/>
      <c r="G15" s="90"/>
      <c r="H15" s="93"/>
      <c r="I15" s="93"/>
      <c r="J15" s="5"/>
    </row>
    <row r="16" spans="1:27" ht="21.75" customHeight="1" thickBot="1">
      <c r="A16" s="72"/>
      <c r="B16" s="73"/>
      <c r="C16" s="74"/>
      <c r="D16" s="25" t="s">
        <v>16</v>
      </c>
      <c r="E16" s="81">
        <f>'!!!'!D16</f>
        <v>0</v>
      </c>
      <c r="F16" s="82"/>
      <c r="G16" s="91"/>
      <c r="H16" s="94"/>
      <c r="I16" s="94"/>
      <c r="J16" s="5"/>
      <c r="P16" s="6"/>
      <c r="Q16" s="6"/>
      <c r="R16" s="6"/>
      <c r="S16" s="6"/>
      <c r="U16" s="6"/>
      <c r="V16" s="6"/>
      <c r="W16" s="6"/>
      <c r="X16" s="6"/>
    </row>
    <row r="17" spans="1:10" ht="21.75" customHeight="1">
      <c r="A17" s="66">
        <f>A14+1</f>
        <v>44323</v>
      </c>
      <c r="B17" s="67"/>
      <c r="C17" s="68"/>
      <c r="D17" s="19" t="s">
        <v>27</v>
      </c>
      <c r="E17" s="20">
        <f>'!!!'!B17</f>
        <v>0</v>
      </c>
      <c r="F17" s="21">
        <f>'!!!'!C17</f>
        <v>0</v>
      </c>
      <c r="G17" s="89">
        <f>IF(F17&lt;E17,F17+24-E17,F17-E17)</f>
        <v>0</v>
      </c>
      <c r="H17" s="92">
        <f>-IF(G17&gt;7,-(G17-7),0)</f>
        <v>0</v>
      </c>
      <c r="I17" s="92">
        <f>IF(F17=0,0,IF(F17&lt;=6,F17+3,IF(F17&gt;21,F17-21,0)))</f>
        <v>0</v>
      </c>
      <c r="J17" s="5"/>
    </row>
    <row r="18" spans="1:10" ht="21.75" customHeight="1">
      <c r="A18" s="69"/>
      <c r="B18" s="70"/>
      <c r="C18" s="71"/>
      <c r="D18" s="22" t="s">
        <v>28</v>
      </c>
      <c r="E18" s="23"/>
      <c r="F18" s="24"/>
      <c r="G18" s="90"/>
      <c r="H18" s="93"/>
      <c r="I18" s="93"/>
      <c r="J18" s="5"/>
    </row>
    <row r="19" spans="1:10" ht="21.75" customHeight="1" thickBot="1">
      <c r="A19" s="72"/>
      <c r="B19" s="73"/>
      <c r="C19" s="74"/>
      <c r="D19" s="25" t="s">
        <v>16</v>
      </c>
      <c r="E19" s="81">
        <f>'!!!'!D17</f>
        <v>0</v>
      </c>
      <c r="F19" s="82"/>
      <c r="G19" s="91"/>
      <c r="H19" s="94"/>
      <c r="I19" s="94"/>
      <c r="J19" s="5"/>
    </row>
    <row r="20" spans="1:10" ht="21.75" customHeight="1">
      <c r="A20" s="66">
        <f>A17+1</f>
        <v>44324</v>
      </c>
      <c r="B20" s="67"/>
      <c r="C20" s="68"/>
      <c r="D20" s="19" t="s">
        <v>27</v>
      </c>
      <c r="E20" s="20">
        <f>'!!!'!B18</f>
        <v>0</v>
      </c>
      <c r="F20" s="21">
        <f>'!!!'!C18</f>
        <v>0</v>
      </c>
      <c r="G20" s="89">
        <f>IF(F20&lt;E20,F20+24-E20,F20-E20)</f>
        <v>0</v>
      </c>
      <c r="H20" s="92">
        <f>G20</f>
        <v>0</v>
      </c>
      <c r="I20" s="92">
        <f>IF(F20=0,0,IF(F20&lt;=6,F20+3,IF(F20&gt;21,F20-21,0)))</f>
        <v>0</v>
      </c>
      <c r="J20" s="5"/>
    </row>
    <row r="21" spans="1:10" ht="21.75" customHeight="1">
      <c r="A21" s="69"/>
      <c r="B21" s="70"/>
      <c r="C21" s="71"/>
      <c r="D21" s="22" t="s">
        <v>28</v>
      </c>
      <c r="E21" s="23"/>
      <c r="F21" s="24"/>
      <c r="G21" s="90"/>
      <c r="H21" s="93"/>
      <c r="I21" s="93"/>
      <c r="J21" s="5"/>
    </row>
    <row r="22" spans="1:10" ht="21.75" customHeight="1" thickBot="1">
      <c r="A22" s="72"/>
      <c r="B22" s="73"/>
      <c r="C22" s="74"/>
      <c r="D22" s="25" t="s">
        <v>16</v>
      </c>
      <c r="E22" s="81">
        <f>'!!!'!D18</f>
        <v>0</v>
      </c>
      <c r="F22" s="82"/>
      <c r="G22" s="91"/>
      <c r="H22" s="94"/>
      <c r="I22" s="94"/>
      <c r="J22" s="5"/>
    </row>
    <row r="23" spans="1:10" ht="21.75" customHeight="1">
      <c r="A23" s="66">
        <f>A20+1</f>
        <v>44325</v>
      </c>
      <c r="B23" s="67"/>
      <c r="C23" s="68"/>
      <c r="D23" s="19" t="s">
        <v>27</v>
      </c>
      <c r="E23" s="20">
        <f>'!!!'!B19</f>
        <v>0</v>
      </c>
      <c r="F23" s="21">
        <f>'!!!'!C19</f>
        <v>0</v>
      </c>
      <c r="G23" s="89">
        <f>IF(F23&lt;E23,F23+24-E23,F23-E23)</f>
        <v>0</v>
      </c>
      <c r="H23" s="92">
        <f>G23</f>
        <v>0</v>
      </c>
      <c r="I23" s="92">
        <f>IF(F23=0,0,IF(F23&lt;=6,F23+3,IF(F23&gt;21,F23-21,0)))</f>
        <v>0</v>
      </c>
      <c r="J23" s="5"/>
    </row>
    <row r="24" spans="1:10" ht="21.75" customHeight="1">
      <c r="A24" s="69"/>
      <c r="B24" s="70"/>
      <c r="C24" s="71"/>
      <c r="D24" s="22" t="s">
        <v>28</v>
      </c>
      <c r="E24" s="23"/>
      <c r="F24" s="24"/>
      <c r="G24" s="90"/>
      <c r="H24" s="93"/>
      <c r="I24" s="93"/>
      <c r="J24" s="5"/>
    </row>
    <row r="25" spans="1:10" ht="21.75" customHeight="1" thickBot="1">
      <c r="A25" s="72"/>
      <c r="B25" s="73"/>
      <c r="C25" s="74"/>
      <c r="D25" s="25" t="s">
        <v>16</v>
      </c>
      <c r="E25" s="81">
        <f>'!!!'!D19</f>
        <v>0</v>
      </c>
      <c r="F25" s="82"/>
      <c r="G25" s="91"/>
      <c r="H25" s="94"/>
      <c r="I25" s="94"/>
      <c r="J25" s="5"/>
    </row>
    <row r="26" spans="1:10" ht="27.5" customHeight="1" thickBot="1">
      <c r="A26" s="77" t="s">
        <v>24</v>
      </c>
      <c r="B26" s="78"/>
      <c r="C26" s="78"/>
      <c r="D26" s="79"/>
      <c r="E26" s="79"/>
      <c r="F26" s="80"/>
      <c r="G26" s="13">
        <f>SUM(G5,G8,G11,G14,G17,G20,G23)</f>
        <v>0</v>
      </c>
      <c r="H26" s="14">
        <f>SUM(H5+H8+H11+H14+H17+H20+H23)</f>
        <v>0</v>
      </c>
      <c r="I26" s="15">
        <f>SUM(I5+I8+I11+I14+I17+I20+I23)</f>
        <v>0</v>
      </c>
      <c r="J26" s="5"/>
    </row>
    <row r="27" spans="1:10" ht="21.75" customHeight="1">
      <c r="A27" s="7"/>
      <c r="B27" s="7"/>
      <c r="C27" s="7"/>
      <c r="D27" s="7"/>
      <c r="E27" s="8"/>
      <c r="F27" s="8"/>
      <c r="G27" s="8"/>
      <c r="H27" s="8"/>
      <c r="I27" s="8"/>
      <c r="J27" s="5"/>
    </row>
    <row r="28" spans="1:10" ht="10.5" customHeight="1">
      <c r="A28" s="7"/>
      <c r="B28" s="7"/>
      <c r="C28" s="7"/>
      <c r="D28" s="7"/>
      <c r="E28" s="8"/>
      <c r="F28" s="8"/>
      <c r="G28" s="8"/>
      <c r="H28" s="8"/>
      <c r="I28" s="8"/>
    </row>
    <row r="29" spans="1:10">
      <c r="B29" s="5"/>
      <c r="C29" s="5"/>
      <c r="D29" s="5"/>
      <c r="E29" s="5"/>
      <c r="F29" s="5"/>
      <c r="G29" s="5"/>
      <c r="H29" s="5"/>
      <c r="I29" s="5"/>
    </row>
  </sheetData>
  <sheetProtection selectLockedCells="1" selectUnlockedCells="1"/>
  <mergeCells count="53">
    <mergeCell ref="A2:B2"/>
    <mergeCell ref="E2:I2"/>
    <mergeCell ref="B3:C3"/>
    <mergeCell ref="E3:E4"/>
    <mergeCell ref="H3:H4"/>
    <mergeCell ref="I3:I4"/>
    <mergeCell ref="D2:D4"/>
    <mergeCell ref="F3:F4"/>
    <mergeCell ref="G3:G4"/>
    <mergeCell ref="X4:X5"/>
    <mergeCell ref="V4:V5"/>
    <mergeCell ref="W4:W5"/>
    <mergeCell ref="B4:C4"/>
    <mergeCell ref="A5:C7"/>
    <mergeCell ref="G5:G7"/>
    <mergeCell ref="H5:H7"/>
    <mergeCell ref="I5:I7"/>
    <mergeCell ref="Q4:R4"/>
    <mergeCell ref="S4:S5"/>
    <mergeCell ref="T4:T5"/>
    <mergeCell ref="U4:U5"/>
    <mergeCell ref="E7:F7"/>
    <mergeCell ref="A8:C10"/>
    <mergeCell ref="G8:G10"/>
    <mergeCell ref="H8:H10"/>
    <mergeCell ref="I8:I10"/>
    <mergeCell ref="A11:C13"/>
    <mergeCell ref="G11:G13"/>
    <mergeCell ref="H11:H13"/>
    <mergeCell ref="I11:I13"/>
    <mergeCell ref="E10:F10"/>
    <mergeCell ref="E13:F13"/>
    <mergeCell ref="A14:C16"/>
    <mergeCell ref="G14:G16"/>
    <mergeCell ref="H14:H16"/>
    <mergeCell ref="I14:I16"/>
    <mergeCell ref="A17:C19"/>
    <mergeCell ref="G17:G19"/>
    <mergeCell ref="H17:H19"/>
    <mergeCell ref="I17:I19"/>
    <mergeCell ref="E16:F16"/>
    <mergeCell ref="E19:F19"/>
    <mergeCell ref="A20:C22"/>
    <mergeCell ref="G20:G22"/>
    <mergeCell ref="H20:H22"/>
    <mergeCell ref="I20:I22"/>
    <mergeCell ref="A23:C25"/>
    <mergeCell ref="G23:G25"/>
    <mergeCell ref="H23:H25"/>
    <mergeCell ref="I23:I25"/>
    <mergeCell ref="A26:F26"/>
    <mergeCell ref="E22:F22"/>
    <mergeCell ref="E25:F25"/>
  </mergeCells>
  <phoneticPr fontId="17" type="noConversion"/>
  <pageMargins left="0.78740157480314965" right="0.78740157480314965" top="0.27559055118110237" bottom="0.27559055118110237" header="0.19685039370078741" footer="0.19685039370078741"/>
  <pageSetup paperSize="9" scale="94" orientation="landscape" horizontalDpi="4294967292" verticalDpi="4294967292"/>
  <headerFooter alignWithMargins="0"/>
  <extLst>
    <ext xmlns:mx="http://schemas.microsoft.com/office/mac/excel/2008/main" uri="{64002731-A6B0-56B0-2670-7721B7C09600}">
      <mx:PLV Mode="0" OnePage="0" WScale="94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0.39997558519241921"/>
  </sheetPr>
  <dimension ref="A1:AI60"/>
  <sheetViews>
    <sheetView zoomScale="125" zoomScaleNormal="125" zoomScalePageLayoutView="125" workbookViewId="0">
      <pane xSplit="1" ySplit="5" topLeftCell="B11" activePane="bottomRight" state="frozen"/>
      <selection activeCell="E12" sqref="E12"/>
      <selection pane="topRight" activeCell="E12" sqref="E12"/>
      <selection pane="bottomLeft" activeCell="E12" sqref="E12"/>
      <selection pane="bottomRight" activeCell="B30" sqref="B30:B33"/>
    </sheetView>
  </sheetViews>
  <sheetFormatPr baseColWidth="10" defaultColWidth="10.83203125" defaultRowHeight="12" x14ac:dyDescent="0"/>
  <cols>
    <col min="1" max="1" width="9" style="9" customWidth="1"/>
    <col min="2" max="2" width="12.5" style="10" customWidth="1"/>
    <col min="3" max="34" width="2.83203125" style="10" customWidth="1"/>
    <col min="35" max="35" width="7.1640625" style="10" customWidth="1"/>
    <col min="36" max="16384" width="10.83203125" style="10"/>
  </cols>
  <sheetData>
    <row r="1" spans="1:35" ht="24" thickBot="1">
      <c r="A1" s="195" t="s">
        <v>21</v>
      </c>
      <c r="B1" s="196"/>
      <c r="C1" s="196"/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6"/>
      <c r="U1" s="196"/>
      <c r="V1" s="196"/>
      <c r="W1" s="196"/>
      <c r="X1" s="196"/>
      <c r="Y1" s="196"/>
      <c r="Z1" s="196"/>
      <c r="AA1" s="196"/>
      <c r="AB1" s="196"/>
      <c r="AC1" s="196"/>
      <c r="AD1" s="196"/>
      <c r="AE1" s="196"/>
      <c r="AF1" s="196"/>
      <c r="AG1" s="196"/>
      <c r="AH1" s="196"/>
      <c r="AI1" s="197"/>
    </row>
    <row r="2" spans="1:35" ht="24" customHeight="1" thickBot="1">
      <c r="A2" s="99" t="s">
        <v>17</v>
      </c>
      <c r="B2" s="100"/>
      <c r="C2" s="100"/>
      <c r="D2" s="100"/>
      <c r="E2" s="100"/>
      <c r="F2" s="100"/>
      <c r="G2" s="100"/>
      <c r="H2" s="119">
        <f>'!!!'!B21</f>
        <v>18</v>
      </c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20"/>
      <c r="U2" s="120"/>
      <c r="V2" s="120"/>
      <c r="W2" s="120"/>
      <c r="X2" s="121"/>
      <c r="Y2" s="109"/>
      <c r="Z2" s="110"/>
      <c r="AA2" s="110"/>
      <c r="AB2" s="110"/>
      <c r="AC2" s="110"/>
      <c r="AD2" s="110"/>
      <c r="AE2" s="110"/>
      <c r="AF2" s="105" t="s">
        <v>20</v>
      </c>
      <c r="AG2" s="106"/>
      <c r="AH2" s="101">
        <f>'!!!'!B23</f>
        <v>1</v>
      </c>
      <c r="AI2" s="102"/>
    </row>
    <row r="3" spans="1:35" ht="22" customHeight="1" thickBot="1">
      <c r="A3" s="122" t="s">
        <v>22</v>
      </c>
      <c r="B3" s="123"/>
      <c r="C3" s="123"/>
      <c r="D3" s="123"/>
      <c r="E3" s="123"/>
      <c r="F3" s="123"/>
      <c r="G3" s="123"/>
      <c r="H3" s="123"/>
      <c r="I3" s="123"/>
      <c r="J3" s="123"/>
      <c r="K3" s="123"/>
      <c r="L3" s="123"/>
      <c r="M3" s="123"/>
      <c r="N3" s="123"/>
      <c r="O3" s="123"/>
      <c r="P3" s="123"/>
      <c r="Q3" s="123"/>
      <c r="R3" s="123"/>
      <c r="S3" s="123"/>
      <c r="T3" s="123"/>
      <c r="U3" s="123"/>
      <c r="V3" s="123"/>
      <c r="W3" s="123"/>
      <c r="X3" s="124"/>
      <c r="Y3" s="111"/>
      <c r="Z3" s="112"/>
      <c r="AA3" s="112"/>
      <c r="AB3" s="112"/>
      <c r="AC3" s="112"/>
      <c r="AD3" s="112"/>
      <c r="AE3" s="112"/>
      <c r="AF3" s="107"/>
      <c r="AG3" s="108"/>
      <c r="AH3" s="103"/>
      <c r="AI3" s="104"/>
    </row>
    <row r="4" spans="1:35" ht="8" customHeight="1" thickBot="1">
      <c r="A4" s="198"/>
      <c r="B4" s="199"/>
      <c r="C4" s="199"/>
      <c r="D4" s="199"/>
      <c r="E4" s="199"/>
      <c r="F4" s="199"/>
      <c r="G4" s="199"/>
      <c r="H4" s="199"/>
      <c r="I4" s="199"/>
      <c r="J4" s="199"/>
      <c r="K4" s="199"/>
      <c r="L4" s="199"/>
      <c r="M4" s="199"/>
      <c r="N4" s="199"/>
      <c r="O4" s="199"/>
      <c r="P4" s="199"/>
      <c r="Q4" s="199"/>
      <c r="R4" s="199"/>
      <c r="S4" s="199"/>
      <c r="T4" s="199"/>
      <c r="U4" s="199"/>
      <c r="V4" s="199"/>
      <c r="W4" s="199"/>
      <c r="X4" s="199"/>
      <c r="Y4" s="199"/>
      <c r="Z4" s="199"/>
      <c r="AA4" s="199"/>
      <c r="AB4" s="199"/>
      <c r="AC4" s="199"/>
      <c r="AD4" s="199"/>
      <c r="AE4" s="199"/>
      <c r="AF4" s="199"/>
      <c r="AG4" s="199"/>
      <c r="AH4" s="199"/>
      <c r="AI4" s="199"/>
    </row>
    <row r="5" spans="1:35" s="146" customFormat="1" ht="14" customHeight="1" thickBot="1">
      <c r="A5" s="140" t="s">
        <v>29</v>
      </c>
      <c r="B5" s="141" t="s">
        <v>30</v>
      </c>
      <c r="C5" s="142" t="s">
        <v>33</v>
      </c>
      <c r="D5" s="143"/>
      <c r="E5" s="144" t="s">
        <v>34</v>
      </c>
      <c r="F5" s="143"/>
      <c r="G5" s="144" t="s">
        <v>35</v>
      </c>
      <c r="H5" s="143"/>
      <c r="I5" s="144" t="s">
        <v>36</v>
      </c>
      <c r="J5" s="143"/>
      <c r="K5" s="144" t="s">
        <v>37</v>
      </c>
      <c r="L5" s="143"/>
      <c r="M5" s="144" t="s">
        <v>38</v>
      </c>
      <c r="N5" s="143"/>
      <c r="O5" s="144" t="s">
        <v>39</v>
      </c>
      <c r="P5" s="143"/>
      <c r="Q5" s="144" t="s">
        <v>40</v>
      </c>
      <c r="R5" s="143"/>
      <c r="S5" s="144" t="s">
        <v>41</v>
      </c>
      <c r="T5" s="143"/>
      <c r="U5" s="144" t="s">
        <v>42</v>
      </c>
      <c r="V5" s="143"/>
      <c r="W5" s="144" t="s">
        <v>43</v>
      </c>
      <c r="X5" s="143"/>
      <c r="Y5" s="144" t="s">
        <v>44</v>
      </c>
      <c r="Z5" s="143"/>
      <c r="AA5" s="144" t="s">
        <v>32</v>
      </c>
      <c r="AB5" s="143"/>
      <c r="AC5" s="144" t="s">
        <v>45</v>
      </c>
      <c r="AD5" s="143"/>
      <c r="AE5" s="142" t="s">
        <v>46</v>
      </c>
      <c r="AF5" s="143"/>
      <c r="AG5" s="142" t="s">
        <v>47</v>
      </c>
      <c r="AH5" s="143"/>
      <c r="AI5" s="145" t="s">
        <v>31</v>
      </c>
    </row>
    <row r="6" spans="1:35" ht="14" customHeight="1">
      <c r="A6" s="125">
        <f>'1'!B3</f>
        <v>44319</v>
      </c>
      <c r="B6" s="50">
        <v>2</v>
      </c>
      <c r="C6" s="200"/>
      <c r="D6" s="205"/>
      <c r="E6" s="205"/>
      <c r="F6" s="205"/>
      <c r="G6" s="205"/>
      <c r="H6" s="205"/>
      <c r="I6" s="205"/>
      <c r="J6" s="205"/>
      <c r="K6" s="205"/>
      <c r="L6" s="205"/>
      <c r="M6" s="205"/>
      <c r="N6" s="205"/>
      <c r="O6" s="205"/>
      <c r="P6" s="205"/>
      <c r="Q6" s="205"/>
      <c r="R6" s="205"/>
      <c r="S6" s="205"/>
      <c r="T6" s="205"/>
      <c r="U6" s="205"/>
      <c r="V6" s="205"/>
      <c r="W6" s="205"/>
      <c r="X6" s="205"/>
      <c r="Y6" s="205"/>
      <c r="Z6" s="205"/>
      <c r="AA6" s="205"/>
      <c r="AB6" s="205"/>
      <c r="AC6" s="205"/>
      <c r="AD6" s="205"/>
      <c r="AE6" s="205"/>
      <c r="AF6" s="205"/>
      <c r="AG6" s="205"/>
      <c r="AH6" s="206"/>
      <c r="AI6" s="42">
        <f>'2'!G5</f>
        <v>0</v>
      </c>
    </row>
    <row r="7" spans="1:35" ht="14" customHeight="1">
      <c r="A7" s="114"/>
      <c r="B7" s="51">
        <v>3</v>
      </c>
      <c r="C7" s="150"/>
      <c r="D7" s="151"/>
      <c r="E7" s="151"/>
      <c r="F7" s="151"/>
      <c r="G7" s="151"/>
      <c r="H7" s="151"/>
      <c r="I7" s="151"/>
      <c r="J7" s="151"/>
      <c r="K7" s="151"/>
      <c r="L7" s="151"/>
      <c r="M7" s="151"/>
      <c r="N7" s="151"/>
      <c r="O7" s="151"/>
      <c r="P7" s="151"/>
      <c r="Q7" s="151"/>
      <c r="R7" s="151"/>
      <c r="S7" s="151"/>
      <c r="T7" s="151"/>
      <c r="U7" s="151"/>
      <c r="V7" s="151"/>
      <c r="W7" s="151"/>
      <c r="X7" s="151"/>
      <c r="Y7" s="151"/>
      <c r="Z7" s="151"/>
      <c r="AA7" s="151"/>
      <c r="AB7" s="151"/>
      <c r="AC7" s="151"/>
      <c r="AD7" s="151"/>
      <c r="AE7" s="151"/>
      <c r="AF7" s="151"/>
      <c r="AG7" s="151"/>
      <c r="AH7" s="152"/>
      <c r="AI7" s="43">
        <f>'3'!G5</f>
        <v>0</v>
      </c>
    </row>
    <row r="8" spans="1:35" ht="14" customHeight="1">
      <c r="A8" s="114"/>
      <c r="B8" s="51">
        <v>1</v>
      </c>
      <c r="C8" s="150"/>
      <c r="D8" s="201"/>
      <c r="E8" s="201"/>
      <c r="F8" s="201"/>
      <c r="G8" s="201"/>
      <c r="H8" s="201"/>
      <c r="I8" s="201"/>
      <c r="J8" s="201"/>
      <c r="K8" s="201"/>
      <c r="L8" s="201"/>
      <c r="M8" s="201"/>
      <c r="N8" s="201"/>
      <c r="O8" s="201"/>
      <c r="P8" s="201"/>
      <c r="Q8" s="201"/>
      <c r="R8" s="201"/>
      <c r="S8" s="201"/>
      <c r="T8" s="201"/>
      <c r="U8" s="201"/>
      <c r="V8" s="201"/>
      <c r="W8" s="201"/>
      <c r="X8" s="151"/>
      <c r="Y8" s="151"/>
      <c r="Z8" s="151"/>
      <c r="AA8" s="151"/>
      <c r="AB8" s="151"/>
      <c r="AC8" s="151"/>
      <c r="AD8" s="151"/>
      <c r="AE8" s="151"/>
      <c r="AF8" s="151"/>
      <c r="AG8" s="151"/>
      <c r="AH8" s="152"/>
      <c r="AI8" s="43">
        <f>'1'!G5</f>
        <v>0</v>
      </c>
    </row>
    <row r="9" spans="1:35" ht="14" customHeight="1" thickBot="1">
      <c r="A9" s="115"/>
      <c r="B9" s="52">
        <v>4</v>
      </c>
      <c r="C9" s="153"/>
      <c r="D9" s="154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4"/>
      <c r="P9" s="154"/>
      <c r="Q9" s="154"/>
      <c r="R9" s="154"/>
      <c r="S9" s="154"/>
      <c r="T9" s="154"/>
      <c r="U9" s="154"/>
      <c r="V9" s="154"/>
      <c r="W9" s="154"/>
      <c r="X9" s="154"/>
      <c r="Y9" s="154"/>
      <c r="Z9" s="154"/>
      <c r="AA9" s="154"/>
      <c r="AB9" s="154"/>
      <c r="AC9" s="154"/>
      <c r="AD9" s="154"/>
      <c r="AE9" s="154"/>
      <c r="AF9" s="154"/>
      <c r="AG9" s="154"/>
      <c r="AH9" s="155"/>
      <c r="AI9" s="44"/>
    </row>
    <row r="10" spans="1:35" ht="14" customHeight="1">
      <c r="A10" s="125">
        <f>A6+1</f>
        <v>44320</v>
      </c>
      <c r="B10" s="50">
        <v>2</v>
      </c>
      <c r="C10" s="156"/>
      <c r="D10" s="157"/>
      <c r="E10" s="157"/>
      <c r="F10" s="157"/>
      <c r="G10" s="157"/>
      <c r="H10" s="157"/>
      <c r="I10" s="157"/>
      <c r="J10" s="157"/>
      <c r="K10" s="157"/>
      <c r="L10" s="157"/>
      <c r="M10" s="157"/>
      <c r="N10" s="157"/>
      <c r="O10" s="157"/>
      <c r="P10" s="157"/>
      <c r="Q10" s="157"/>
      <c r="R10" s="157"/>
      <c r="S10" s="157"/>
      <c r="T10" s="157"/>
      <c r="U10" s="157"/>
      <c r="V10" s="157"/>
      <c r="W10" s="157"/>
      <c r="X10" s="157"/>
      <c r="Y10" s="157"/>
      <c r="Z10" s="157"/>
      <c r="AA10" s="157"/>
      <c r="AB10" s="157"/>
      <c r="AC10" s="157"/>
      <c r="AD10" s="157"/>
      <c r="AE10" s="157"/>
      <c r="AF10" s="157"/>
      <c r="AG10" s="157"/>
      <c r="AH10" s="158"/>
      <c r="AI10" s="45">
        <f>'2'!G8</f>
        <v>0</v>
      </c>
    </row>
    <row r="11" spans="1:35" ht="14" customHeight="1">
      <c r="A11" s="114"/>
      <c r="B11" s="51">
        <v>3</v>
      </c>
      <c r="C11" s="150"/>
      <c r="D11" s="151"/>
      <c r="E11" s="151"/>
      <c r="F11" s="151"/>
      <c r="G11" s="151"/>
      <c r="H11" s="151"/>
      <c r="I11" s="151"/>
      <c r="J11" s="151"/>
      <c r="K11" s="151"/>
      <c r="L11" s="151"/>
      <c r="M11" s="151"/>
      <c r="N11" s="151"/>
      <c r="O11" s="151"/>
      <c r="P11" s="151"/>
      <c r="Q11" s="151"/>
      <c r="R11" s="151"/>
      <c r="S11" s="151"/>
      <c r="T11" s="151"/>
      <c r="U11" s="151"/>
      <c r="V11" s="151"/>
      <c r="W11" s="151"/>
      <c r="X11" s="151"/>
      <c r="Y11" s="151"/>
      <c r="Z11" s="151"/>
      <c r="AA11" s="151"/>
      <c r="AB11" s="151"/>
      <c r="AC11" s="151"/>
      <c r="AD11" s="151"/>
      <c r="AE11" s="151"/>
      <c r="AF11" s="151"/>
      <c r="AG11" s="151"/>
      <c r="AH11" s="152"/>
      <c r="AI11" s="43">
        <f>'3'!G8</f>
        <v>0</v>
      </c>
    </row>
    <row r="12" spans="1:35" ht="14" customHeight="1">
      <c r="A12" s="114"/>
      <c r="B12" s="51">
        <v>1</v>
      </c>
      <c r="C12" s="150"/>
      <c r="D12" s="151"/>
      <c r="E12" s="151"/>
      <c r="F12" s="151"/>
      <c r="G12" s="151"/>
      <c r="H12" s="151"/>
      <c r="I12" s="151"/>
      <c r="J12" s="151"/>
      <c r="K12" s="151"/>
      <c r="L12" s="151"/>
      <c r="M12" s="151"/>
      <c r="N12" s="151"/>
      <c r="O12" s="151"/>
      <c r="P12" s="151"/>
      <c r="Q12" s="151"/>
      <c r="R12" s="151"/>
      <c r="S12" s="151"/>
      <c r="T12" s="151"/>
      <c r="U12" s="151"/>
      <c r="V12" s="151"/>
      <c r="W12" s="151"/>
      <c r="X12" s="151"/>
      <c r="Y12" s="151"/>
      <c r="Z12" s="151"/>
      <c r="AA12" s="151"/>
      <c r="AB12" s="151"/>
      <c r="AC12" s="151"/>
      <c r="AD12" s="151"/>
      <c r="AE12" s="151"/>
      <c r="AF12" s="151"/>
      <c r="AG12" s="151"/>
      <c r="AH12" s="152"/>
      <c r="AI12" s="43">
        <f>'1'!G8</f>
        <v>0</v>
      </c>
    </row>
    <row r="13" spans="1:35" ht="14" customHeight="1" thickBot="1">
      <c r="A13" s="115"/>
      <c r="B13" s="52">
        <v>4</v>
      </c>
      <c r="C13" s="159"/>
      <c r="D13" s="160"/>
      <c r="E13" s="160"/>
      <c r="F13" s="160"/>
      <c r="G13" s="160"/>
      <c r="H13" s="160"/>
      <c r="I13" s="160"/>
      <c r="J13" s="160"/>
      <c r="K13" s="160"/>
      <c r="L13" s="160"/>
      <c r="M13" s="160"/>
      <c r="N13" s="160"/>
      <c r="O13" s="160"/>
      <c r="P13" s="160"/>
      <c r="Q13" s="160"/>
      <c r="R13" s="160"/>
      <c r="S13" s="160"/>
      <c r="T13" s="160"/>
      <c r="U13" s="160"/>
      <c r="V13" s="160"/>
      <c r="W13" s="160"/>
      <c r="X13" s="160"/>
      <c r="Y13" s="160"/>
      <c r="Z13" s="160"/>
      <c r="AA13" s="160"/>
      <c r="AB13" s="160"/>
      <c r="AC13" s="160"/>
      <c r="AD13" s="160"/>
      <c r="AE13" s="160"/>
      <c r="AF13" s="160"/>
      <c r="AG13" s="160"/>
      <c r="AH13" s="161"/>
      <c r="AI13" s="44"/>
    </row>
    <row r="14" spans="1:35" ht="14" customHeight="1">
      <c r="A14" s="125">
        <f>A6+2</f>
        <v>44321</v>
      </c>
      <c r="B14" s="50">
        <v>2</v>
      </c>
      <c r="C14" s="147"/>
      <c r="D14" s="148"/>
      <c r="E14" s="148"/>
      <c r="F14" s="148"/>
      <c r="G14" s="148"/>
      <c r="H14" s="148"/>
      <c r="I14" s="148"/>
      <c r="J14" s="148"/>
      <c r="K14" s="148"/>
      <c r="L14" s="148"/>
      <c r="M14" s="148"/>
      <c r="N14" s="148"/>
      <c r="O14" s="148"/>
      <c r="P14" s="148"/>
      <c r="Q14" s="148"/>
      <c r="R14" s="148"/>
      <c r="S14" s="148"/>
      <c r="T14" s="148"/>
      <c r="U14" s="148"/>
      <c r="V14" s="148"/>
      <c r="W14" s="148"/>
      <c r="X14" s="148"/>
      <c r="Y14" s="148"/>
      <c r="Z14" s="148"/>
      <c r="AA14" s="148"/>
      <c r="AB14" s="148"/>
      <c r="AC14" s="148"/>
      <c r="AD14" s="148"/>
      <c r="AE14" s="148"/>
      <c r="AF14" s="148"/>
      <c r="AG14" s="148"/>
      <c r="AH14" s="149"/>
      <c r="AI14" s="42">
        <f>'2'!G11</f>
        <v>0</v>
      </c>
    </row>
    <row r="15" spans="1:35" ht="14" customHeight="1">
      <c r="A15" s="114"/>
      <c r="B15" s="51">
        <v>3</v>
      </c>
      <c r="C15" s="150"/>
      <c r="D15" s="151"/>
      <c r="E15" s="151"/>
      <c r="F15" s="151"/>
      <c r="G15" s="151"/>
      <c r="H15" s="151"/>
      <c r="I15" s="151"/>
      <c r="J15" s="151"/>
      <c r="K15" s="151"/>
      <c r="L15" s="151"/>
      <c r="M15" s="151"/>
      <c r="N15" s="151"/>
      <c r="O15" s="151"/>
      <c r="P15" s="151"/>
      <c r="Q15" s="151"/>
      <c r="R15" s="151"/>
      <c r="S15" s="151"/>
      <c r="T15" s="151"/>
      <c r="U15" s="151"/>
      <c r="V15" s="151"/>
      <c r="W15" s="151"/>
      <c r="X15" s="151"/>
      <c r="Y15" s="151"/>
      <c r="Z15" s="151"/>
      <c r="AA15" s="151"/>
      <c r="AB15" s="151"/>
      <c r="AC15" s="151"/>
      <c r="AD15" s="151"/>
      <c r="AE15" s="151"/>
      <c r="AF15" s="151"/>
      <c r="AG15" s="151"/>
      <c r="AH15" s="152"/>
      <c r="AI15" s="43">
        <f>'3'!G11</f>
        <v>0</v>
      </c>
    </row>
    <row r="16" spans="1:35" ht="14" customHeight="1">
      <c r="A16" s="114"/>
      <c r="B16" s="51">
        <v>1</v>
      </c>
      <c r="C16" s="150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1"/>
      <c r="AH16" s="152"/>
      <c r="AI16" s="43">
        <f>'1'!G11</f>
        <v>0</v>
      </c>
    </row>
    <row r="17" spans="1:35" ht="14" customHeight="1" thickBot="1">
      <c r="A17" s="115"/>
      <c r="B17" s="52">
        <v>4</v>
      </c>
      <c r="C17" s="153"/>
      <c r="D17" s="154"/>
      <c r="E17" s="154"/>
      <c r="F17" s="154"/>
      <c r="G17" s="154"/>
      <c r="H17" s="154"/>
      <c r="I17" s="154"/>
      <c r="J17" s="154"/>
      <c r="K17" s="154"/>
      <c r="L17" s="154"/>
      <c r="M17" s="154"/>
      <c r="N17" s="154"/>
      <c r="O17" s="154"/>
      <c r="P17" s="154"/>
      <c r="Q17" s="154"/>
      <c r="R17" s="154"/>
      <c r="S17" s="154"/>
      <c r="T17" s="154"/>
      <c r="U17" s="154"/>
      <c r="V17" s="154"/>
      <c r="W17" s="154"/>
      <c r="X17" s="154"/>
      <c r="Y17" s="154"/>
      <c r="Z17" s="154"/>
      <c r="AA17" s="154"/>
      <c r="AB17" s="154"/>
      <c r="AC17" s="154"/>
      <c r="AD17" s="154"/>
      <c r="AE17" s="154"/>
      <c r="AF17" s="154"/>
      <c r="AG17" s="154"/>
      <c r="AH17" s="155"/>
      <c r="AI17" s="44"/>
    </row>
    <row r="18" spans="1:35" ht="14" customHeight="1">
      <c r="A18" s="125">
        <f>A6+3</f>
        <v>44322</v>
      </c>
      <c r="B18" s="50">
        <v>2</v>
      </c>
      <c r="C18" s="156"/>
      <c r="D18" s="157"/>
      <c r="E18" s="157"/>
      <c r="F18" s="157"/>
      <c r="G18" s="157"/>
      <c r="H18" s="157"/>
      <c r="I18" s="157"/>
      <c r="J18" s="157"/>
      <c r="K18" s="157"/>
      <c r="L18" s="157"/>
      <c r="M18" s="157"/>
      <c r="N18" s="157"/>
      <c r="O18" s="157"/>
      <c r="P18" s="157"/>
      <c r="Q18" s="157"/>
      <c r="R18" s="157"/>
      <c r="S18" s="157"/>
      <c r="T18" s="157"/>
      <c r="U18" s="157"/>
      <c r="V18" s="157"/>
      <c r="W18" s="157"/>
      <c r="X18" s="157"/>
      <c r="Y18" s="157"/>
      <c r="Z18" s="157"/>
      <c r="AA18" s="157"/>
      <c r="AB18" s="157"/>
      <c r="AC18" s="157"/>
      <c r="AD18" s="157"/>
      <c r="AE18" s="157"/>
      <c r="AF18" s="157"/>
      <c r="AG18" s="157"/>
      <c r="AH18" s="158"/>
      <c r="AI18" s="42">
        <f>'2'!G14</f>
        <v>0</v>
      </c>
    </row>
    <row r="19" spans="1:35" ht="14" customHeight="1">
      <c r="A19" s="114"/>
      <c r="B19" s="51">
        <v>3</v>
      </c>
      <c r="C19" s="150"/>
      <c r="D19" s="151"/>
      <c r="E19" s="151"/>
      <c r="F19" s="151"/>
      <c r="G19" s="151"/>
      <c r="H19" s="151"/>
      <c r="I19" s="151"/>
      <c r="J19" s="151"/>
      <c r="K19" s="151"/>
      <c r="L19" s="151"/>
      <c r="M19" s="151"/>
      <c r="N19" s="151"/>
      <c r="O19" s="151"/>
      <c r="P19" s="151"/>
      <c r="Q19" s="151"/>
      <c r="R19" s="151"/>
      <c r="S19" s="151"/>
      <c r="T19" s="151"/>
      <c r="U19" s="151"/>
      <c r="V19" s="151"/>
      <c r="W19" s="151"/>
      <c r="X19" s="151"/>
      <c r="Y19" s="151"/>
      <c r="Z19" s="151"/>
      <c r="AA19" s="151"/>
      <c r="AB19" s="151"/>
      <c r="AC19" s="151"/>
      <c r="AD19" s="151"/>
      <c r="AE19" s="151"/>
      <c r="AF19" s="151"/>
      <c r="AG19" s="151"/>
      <c r="AH19" s="152"/>
      <c r="AI19" s="43">
        <f>'3'!G14</f>
        <v>0</v>
      </c>
    </row>
    <row r="20" spans="1:35" ht="14" customHeight="1">
      <c r="A20" s="114"/>
      <c r="B20" s="51">
        <v>1</v>
      </c>
      <c r="C20" s="150"/>
      <c r="D20" s="151"/>
      <c r="E20" s="151"/>
      <c r="F20" s="151"/>
      <c r="G20" s="151"/>
      <c r="H20" s="151"/>
      <c r="I20" s="151"/>
      <c r="J20" s="151"/>
      <c r="K20" s="151"/>
      <c r="L20" s="151"/>
      <c r="M20" s="151"/>
      <c r="N20" s="151"/>
      <c r="O20" s="151"/>
      <c r="P20" s="151"/>
      <c r="Q20" s="151"/>
      <c r="R20" s="151"/>
      <c r="S20" s="151"/>
      <c r="T20" s="151"/>
      <c r="U20" s="151"/>
      <c r="V20" s="151"/>
      <c r="W20" s="151"/>
      <c r="X20" s="151"/>
      <c r="Y20" s="151"/>
      <c r="Z20" s="151"/>
      <c r="AA20" s="151"/>
      <c r="AB20" s="151"/>
      <c r="AC20" s="151"/>
      <c r="AD20" s="151"/>
      <c r="AE20" s="151"/>
      <c r="AF20" s="151"/>
      <c r="AG20" s="151"/>
      <c r="AH20" s="152"/>
      <c r="AI20" s="43">
        <f>'1'!G14</f>
        <v>0</v>
      </c>
    </row>
    <row r="21" spans="1:35" ht="14" customHeight="1" thickBot="1">
      <c r="A21" s="115"/>
      <c r="B21" s="52">
        <v>4</v>
      </c>
      <c r="C21" s="159"/>
      <c r="D21" s="160"/>
      <c r="E21" s="160"/>
      <c r="F21" s="160"/>
      <c r="G21" s="160"/>
      <c r="H21" s="160"/>
      <c r="I21" s="160"/>
      <c r="J21" s="160"/>
      <c r="K21" s="160"/>
      <c r="L21" s="160"/>
      <c r="M21" s="160"/>
      <c r="N21" s="160"/>
      <c r="O21" s="160"/>
      <c r="P21" s="160"/>
      <c r="Q21" s="160"/>
      <c r="R21" s="160"/>
      <c r="S21" s="160"/>
      <c r="T21" s="160"/>
      <c r="U21" s="160"/>
      <c r="V21" s="160"/>
      <c r="W21" s="160"/>
      <c r="X21" s="160"/>
      <c r="Y21" s="160"/>
      <c r="Z21" s="160"/>
      <c r="AA21" s="160"/>
      <c r="AB21" s="160"/>
      <c r="AC21" s="160"/>
      <c r="AD21" s="160"/>
      <c r="AE21" s="160"/>
      <c r="AF21" s="160"/>
      <c r="AG21" s="160"/>
      <c r="AH21" s="161"/>
      <c r="AI21" s="44"/>
    </row>
    <row r="22" spans="1:35" ht="14" customHeight="1">
      <c r="A22" s="113">
        <f>A6+4</f>
        <v>44323</v>
      </c>
      <c r="B22" s="50">
        <v>2</v>
      </c>
      <c r="C22" s="147"/>
      <c r="D22" s="148"/>
      <c r="E22" s="148"/>
      <c r="F22" s="148"/>
      <c r="G22" s="148"/>
      <c r="H22" s="148"/>
      <c r="I22" s="148"/>
      <c r="J22" s="148"/>
      <c r="K22" s="148"/>
      <c r="L22" s="148"/>
      <c r="M22" s="148"/>
      <c r="N22" s="148"/>
      <c r="O22" s="148"/>
      <c r="P22" s="148"/>
      <c r="Q22" s="148"/>
      <c r="R22" s="148"/>
      <c r="S22" s="148"/>
      <c r="T22" s="148"/>
      <c r="U22" s="148"/>
      <c r="V22" s="148"/>
      <c r="W22" s="148"/>
      <c r="X22" s="148"/>
      <c r="Y22" s="148"/>
      <c r="Z22" s="148"/>
      <c r="AA22" s="148"/>
      <c r="AB22" s="148"/>
      <c r="AC22" s="148"/>
      <c r="AD22" s="148"/>
      <c r="AE22" s="148"/>
      <c r="AF22" s="148"/>
      <c r="AG22" s="148"/>
      <c r="AH22" s="149"/>
      <c r="AI22" s="42">
        <f>'2'!G17</f>
        <v>0</v>
      </c>
    </row>
    <row r="23" spans="1:35" ht="14" customHeight="1">
      <c r="A23" s="114"/>
      <c r="B23" s="51">
        <v>3</v>
      </c>
      <c r="C23" s="150"/>
      <c r="D23" s="151"/>
      <c r="E23" s="151"/>
      <c r="F23" s="151"/>
      <c r="G23" s="151"/>
      <c r="H23" s="151"/>
      <c r="I23" s="151"/>
      <c r="J23" s="151"/>
      <c r="K23" s="151"/>
      <c r="L23" s="151"/>
      <c r="M23" s="151"/>
      <c r="N23" s="151"/>
      <c r="O23" s="151"/>
      <c r="P23" s="151"/>
      <c r="Q23" s="151"/>
      <c r="R23" s="151"/>
      <c r="S23" s="151"/>
      <c r="T23" s="151"/>
      <c r="U23" s="151"/>
      <c r="V23" s="151"/>
      <c r="W23" s="151"/>
      <c r="X23" s="151"/>
      <c r="Y23" s="151"/>
      <c r="Z23" s="151"/>
      <c r="AA23" s="151"/>
      <c r="AB23" s="151"/>
      <c r="AC23" s="151"/>
      <c r="AD23" s="151"/>
      <c r="AE23" s="151"/>
      <c r="AF23" s="151"/>
      <c r="AG23" s="151"/>
      <c r="AH23" s="152"/>
      <c r="AI23" s="43">
        <f>'3'!G17</f>
        <v>0</v>
      </c>
    </row>
    <row r="24" spans="1:35" ht="14" customHeight="1">
      <c r="A24" s="114"/>
      <c r="B24" s="51">
        <v>1</v>
      </c>
      <c r="C24" s="150"/>
      <c r="D24" s="151"/>
      <c r="E24" s="151"/>
      <c r="F24" s="151"/>
      <c r="G24" s="151"/>
      <c r="H24" s="151"/>
      <c r="I24" s="151"/>
      <c r="J24" s="151"/>
      <c r="K24" s="151"/>
      <c r="L24" s="151"/>
      <c r="M24" s="151"/>
      <c r="N24" s="151"/>
      <c r="O24" s="151"/>
      <c r="P24" s="151"/>
      <c r="Q24" s="151"/>
      <c r="R24" s="151"/>
      <c r="S24" s="151"/>
      <c r="T24" s="151"/>
      <c r="U24" s="151"/>
      <c r="V24" s="151"/>
      <c r="W24" s="151"/>
      <c r="X24" s="151"/>
      <c r="Y24" s="151"/>
      <c r="Z24" s="151"/>
      <c r="AA24" s="151"/>
      <c r="AB24" s="151"/>
      <c r="AC24" s="151"/>
      <c r="AD24" s="151"/>
      <c r="AE24" s="151"/>
      <c r="AF24" s="151"/>
      <c r="AG24" s="151"/>
      <c r="AH24" s="152"/>
      <c r="AI24" s="43">
        <f>'1'!G17</f>
        <v>0</v>
      </c>
    </row>
    <row r="25" spans="1:35" ht="14" customHeight="1" thickBot="1">
      <c r="A25" s="115"/>
      <c r="B25" s="52">
        <v>4</v>
      </c>
      <c r="C25" s="153"/>
      <c r="D25" s="154"/>
      <c r="E25" s="154"/>
      <c r="F25" s="154"/>
      <c r="G25" s="154"/>
      <c r="H25" s="154"/>
      <c r="I25" s="154"/>
      <c r="J25" s="154"/>
      <c r="K25" s="154"/>
      <c r="L25" s="154"/>
      <c r="M25" s="154"/>
      <c r="N25" s="154"/>
      <c r="O25" s="154"/>
      <c r="P25" s="154"/>
      <c r="Q25" s="154"/>
      <c r="R25" s="154"/>
      <c r="S25" s="154"/>
      <c r="T25" s="154"/>
      <c r="U25" s="154"/>
      <c r="V25" s="154"/>
      <c r="W25" s="154"/>
      <c r="X25" s="154"/>
      <c r="Y25" s="154"/>
      <c r="Z25" s="154"/>
      <c r="AA25" s="154"/>
      <c r="AB25" s="154"/>
      <c r="AC25" s="154"/>
      <c r="AD25" s="154"/>
      <c r="AE25" s="154"/>
      <c r="AF25" s="154"/>
      <c r="AG25" s="154"/>
      <c r="AH25" s="155"/>
      <c r="AI25" s="44"/>
    </row>
    <row r="26" spans="1:35" ht="14" customHeight="1">
      <c r="A26" s="116">
        <f>A6+5</f>
        <v>44324</v>
      </c>
      <c r="B26" s="50">
        <v>2</v>
      </c>
      <c r="C26" s="162"/>
      <c r="D26" s="163"/>
      <c r="E26" s="163"/>
      <c r="F26" s="163"/>
      <c r="G26" s="163"/>
      <c r="H26" s="163"/>
      <c r="I26" s="163"/>
      <c r="J26" s="163"/>
      <c r="K26" s="163"/>
      <c r="L26" s="163"/>
      <c r="M26" s="163"/>
      <c r="N26" s="163"/>
      <c r="O26" s="163"/>
      <c r="P26" s="163"/>
      <c r="Q26" s="163"/>
      <c r="R26" s="163"/>
      <c r="S26" s="163"/>
      <c r="T26" s="163"/>
      <c r="U26" s="163"/>
      <c r="V26" s="163"/>
      <c r="W26" s="163"/>
      <c r="X26" s="163"/>
      <c r="Y26" s="163"/>
      <c r="Z26" s="163"/>
      <c r="AA26" s="163"/>
      <c r="AB26" s="163"/>
      <c r="AC26" s="163"/>
      <c r="AD26" s="163"/>
      <c r="AE26" s="163"/>
      <c r="AF26" s="163"/>
      <c r="AG26" s="163"/>
      <c r="AH26" s="164"/>
      <c r="AI26" s="42">
        <f>'2'!G20</f>
        <v>0</v>
      </c>
    </row>
    <row r="27" spans="1:35" ht="14" customHeight="1">
      <c r="A27" s="117"/>
      <c r="B27" s="51">
        <v>3</v>
      </c>
      <c r="C27" s="165"/>
      <c r="D27" s="166"/>
      <c r="E27" s="166"/>
      <c r="F27" s="166"/>
      <c r="G27" s="166"/>
      <c r="H27" s="166"/>
      <c r="I27" s="166"/>
      <c r="J27" s="166"/>
      <c r="K27" s="166"/>
      <c r="L27" s="166"/>
      <c r="M27" s="166"/>
      <c r="N27" s="166"/>
      <c r="O27" s="166"/>
      <c r="P27" s="166"/>
      <c r="Q27" s="166"/>
      <c r="R27" s="166"/>
      <c r="S27" s="166"/>
      <c r="T27" s="166"/>
      <c r="U27" s="166"/>
      <c r="V27" s="166"/>
      <c r="W27" s="166"/>
      <c r="X27" s="166"/>
      <c r="Y27" s="166"/>
      <c r="Z27" s="166"/>
      <c r="AA27" s="166"/>
      <c r="AB27" s="166"/>
      <c r="AC27" s="166"/>
      <c r="AD27" s="166"/>
      <c r="AE27" s="166"/>
      <c r="AF27" s="166"/>
      <c r="AG27" s="166"/>
      <c r="AH27" s="167"/>
      <c r="AI27" s="43">
        <f>'3'!G20</f>
        <v>0</v>
      </c>
    </row>
    <row r="28" spans="1:35" ht="14" customHeight="1">
      <c r="A28" s="117"/>
      <c r="B28" s="51">
        <v>1</v>
      </c>
      <c r="C28" s="165"/>
      <c r="D28" s="166"/>
      <c r="E28" s="166"/>
      <c r="F28" s="166"/>
      <c r="G28" s="166"/>
      <c r="H28" s="166"/>
      <c r="I28" s="166"/>
      <c r="J28" s="166"/>
      <c r="K28" s="166"/>
      <c r="L28" s="166"/>
      <c r="M28" s="166"/>
      <c r="N28" s="166"/>
      <c r="O28" s="166"/>
      <c r="P28" s="166"/>
      <c r="Q28" s="166"/>
      <c r="R28" s="166"/>
      <c r="S28" s="166"/>
      <c r="T28" s="166"/>
      <c r="U28" s="166"/>
      <c r="V28" s="166"/>
      <c r="W28" s="166"/>
      <c r="X28" s="166"/>
      <c r="Y28" s="166"/>
      <c r="Z28" s="166"/>
      <c r="AA28" s="166"/>
      <c r="AB28" s="166"/>
      <c r="AC28" s="166"/>
      <c r="AD28" s="166"/>
      <c r="AE28" s="166"/>
      <c r="AF28" s="166"/>
      <c r="AG28" s="166"/>
      <c r="AH28" s="167"/>
      <c r="AI28" s="43">
        <f>'1'!G20</f>
        <v>0</v>
      </c>
    </row>
    <row r="29" spans="1:35" ht="14" customHeight="1" thickBot="1">
      <c r="A29" s="118"/>
      <c r="B29" s="52">
        <v>4</v>
      </c>
      <c r="C29" s="168"/>
      <c r="D29" s="169"/>
      <c r="E29" s="169"/>
      <c r="F29" s="169"/>
      <c r="G29" s="169"/>
      <c r="H29" s="169"/>
      <c r="I29" s="169"/>
      <c r="J29" s="169"/>
      <c r="K29" s="169"/>
      <c r="L29" s="169"/>
      <c r="M29" s="169"/>
      <c r="N29" s="169"/>
      <c r="O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  <c r="Z29" s="169"/>
      <c r="AA29" s="169"/>
      <c r="AB29" s="169"/>
      <c r="AC29" s="169"/>
      <c r="AD29" s="169"/>
      <c r="AE29" s="169"/>
      <c r="AF29" s="169"/>
      <c r="AG29" s="169"/>
      <c r="AH29" s="170"/>
      <c r="AI29" s="44"/>
    </row>
    <row r="30" spans="1:35" ht="14" customHeight="1">
      <c r="A30" s="116">
        <f>A6+6</f>
        <v>44325</v>
      </c>
      <c r="B30" s="50">
        <v>2</v>
      </c>
      <c r="C30" s="162"/>
      <c r="D30" s="163"/>
      <c r="E30" s="163"/>
      <c r="F30" s="163"/>
      <c r="G30" s="163"/>
      <c r="H30" s="163"/>
      <c r="I30" s="163"/>
      <c r="J30" s="163"/>
      <c r="K30" s="163"/>
      <c r="L30" s="163"/>
      <c r="M30" s="163"/>
      <c r="N30" s="163"/>
      <c r="O30" s="163"/>
      <c r="P30" s="163"/>
      <c r="Q30" s="163"/>
      <c r="R30" s="163"/>
      <c r="S30" s="163"/>
      <c r="T30" s="163"/>
      <c r="U30" s="163"/>
      <c r="V30" s="163"/>
      <c r="W30" s="163"/>
      <c r="X30" s="163"/>
      <c r="Y30" s="163"/>
      <c r="Z30" s="163"/>
      <c r="AA30" s="163"/>
      <c r="AB30" s="163"/>
      <c r="AC30" s="163"/>
      <c r="AD30" s="163"/>
      <c r="AE30" s="163"/>
      <c r="AF30" s="163"/>
      <c r="AG30" s="163"/>
      <c r="AH30" s="164"/>
      <c r="AI30" s="42">
        <f>'2'!G23</f>
        <v>0</v>
      </c>
    </row>
    <row r="31" spans="1:35" ht="14" customHeight="1">
      <c r="A31" s="117"/>
      <c r="B31" s="51">
        <v>3</v>
      </c>
      <c r="C31" s="165"/>
      <c r="D31" s="166"/>
      <c r="E31" s="166"/>
      <c r="F31" s="166"/>
      <c r="G31" s="166"/>
      <c r="H31" s="166"/>
      <c r="I31" s="166"/>
      <c r="J31" s="166"/>
      <c r="K31" s="166"/>
      <c r="L31" s="166"/>
      <c r="M31" s="166"/>
      <c r="N31" s="166"/>
      <c r="O31" s="166"/>
      <c r="P31" s="166"/>
      <c r="Q31" s="166"/>
      <c r="R31" s="166"/>
      <c r="S31" s="166"/>
      <c r="T31" s="166"/>
      <c r="U31" s="166"/>
      <c r="V31" s="166"/>
      <c r="W31" s="166"/>
      <c r="X31" s="166"/>
      <c r="Y31" s="166"/>
      <c r="Z31" s="166"/>
      <c r="AA31" s="166"/>
      <c r="AB31" s="166"/>
      <c r="AC31" s="166"/>
      <c r="AD31" s="166"/>
      <c r="AE31" s="166"/>
      <c r="AF31" s="166"/>
      <c r="AG31" s="166"/>
      <c r="AH31" s="167"/>
      <c r="AI31" s="43">
        <f>'3'!G23</f>
        <v>0</v>
      </c>
    </row>
    <row r="32" spans="1:35" ht="14" customHeight="1">
      <c r="A32" s="117"/>
      <c r="B32" s="51">
        <v>1</v>
      </c>
      <c r="C32" s="165"/>
      <c r="D32" s="166"/>
      <c r="E32" s="166"/>
      <c r="F32" s="166"/>
      <c r="G32" s="166"/>
      <c r="H32" s="166"/>
      <c r="I32" s="166"/>
      <c r="J32" s="166"/>
      <c r="K32" s="166"/>
      <c r="L32" s="166"/>
      <c r="M32" s="166"/>
      <c r="N32" s="166"/>
      <c r="O32" s="166"/>
      <c r="P32" s="166"/>
      <c r="Q32" s="166"/>
      <c r="R32" s="166"/>
      <c r="S32" s="166"/>
      <c r="T32" s="166"/>
      <c r="U32" s="166"/>
      <c r="V32" s="166"/>
      <c r="W32" s="166"/>
      <c r="X32" s="166"/>
      <c r="Y32" s="166"/>
      <c r="Z32" s="166"/>
      <c r="AA32" s="166"/>
      <c r="AB32" s="166"/>
      <c r="AC32" s="166"/>
      <c r="AD32" s="166"/>
      <c r="AE32" s="166"/>
      <c r="AF32" s="166"/>
      <c r="AG32" s="166"/>
      <c r="AH32" s="167"/>
      <c r="AI32" s="43">
        <f>'1'!G23</f>
        <v>0</v>
      </c>
    </row>
    <row r="33" spans="1:35" ht="14" customHeight="1" thickBot="1">
      <c r="A33" s="118"/>
      <c r="B33" s="52">
        <v>4</v>
      </c>
      <c r="C33" s="168"/>
      <c r="D33" s="169"/>
      <c r="E33" s="169"/>
      <c r="F33" s="169"/>
      <c r="G33" s="169"/>
      <c r="H33" s="169"/>
      <c r="I33" s="169"/>
      <c r="J33" s="169"/>
      <c r="K33" s="169"/>
      <c r="L33" s="169"/>
      <c r="M33" s="169"/>
      <c r="N33" s="169"/>
      <c r="O33" s="169"/>
      <c r="P33" s="169"/>
      <c r="Q33" s="169"/>
      <c r="R33" s="169"/>
      <c r="S33" s="169"/>
      <c r="T33" s="169"/>
      <c r="U33" s="169"/>
      <c r="V33" s="169"/>
      <c r="W33" s="169"/>
      <c r="X33" s="169"/>
      <c r="Y33" s="169"/>
      <c r="Z33" s="169"/>
      <c r="AA33" s="169"/>
      <c r="AB33" s="169"/>
      <c r="AC33" s="169"/>
      <c r="AD33" s="169"/>
      <c r="AE33" s="169"/>
      <c r="AF33" s="169"/>
      <c r="AG33" s="169"/>
      <c r="AH33" s="170"/>
      <c r="AI33" s="44"/>
    </row>
    <row r="49" spans="1:20">
      <c r="A49" s="48"/>
      <c r="B49" s="47"/>
      <c r="C49" s="47"/>
      <c r="D49" s="47"/>
      <c r="E49" s="47"/>
      <c r="F49" s="47"/>
      <c r="G49" s="47"/>
      <c r="H49" s="47"/>
    </row>
    <row r="50" spans="1:20">
      <c r="H50" s="47"/>
    </row>
    <row r="51" spans="1:20">
      <c r="H51" s="47"/>
    </row>
    <row r="52" spans="1:20">
      <c r="H52" s="47"/>
    </row>
    <row r="53" spans="1:20">
      <c r="H53" s="47"/>
      <c r="N53" s="191"/>
      <c r="O53" s="192"/>
      <c r="P53" s="192"/>
      <c r="Q53" s="192"/>
      <c r="R53" s="192"/>
      <c r="S53" s="192"/>
      <c r="T53" s="192"/>
    </row>
    <row r="54" spans="1:20">
      <c r="H54" s="47"/>
      <c r="N54" s="193"/>
      <c r="O54" s="194"/>
      <c r="P54" s="194"/>
      <c r="Q54" s="194"/>
      <c r="R54" s="194"/>
      <c r="S54" s="194"/>
      <c r="T54" s="194"/>
    </row>
    <row r="55" spans="1:20">
      <c r="H55" s="47"/>
      <c r="N55" s="193"/>
      <c r="O55" s="194"/>
      <c r="P55" s="194"/>
      <c r="Q55" s="194"/>
      <c r="R55" s="194"/>
      <c r="S55" s="194"/>
      <c r="T55" s="194"/>
    </row>
    <row r="56" spans="1:20">
      <c r="H56" s="47"/>
      <c r="N56" s="193"/>
      <c r="O56" s="194"/>
      <c r="P56" s="194"/>
      <c r="Q56" s="194"/>
      <c r="R56" s="194"/>
      <c r="S56" s="194"/>
      <c r="T56" s="194"/>
    </row>
    <row r="57" spans="1:20">
      <c r="H57" s="47"/>
      <c r="N57" s="193"/>
      <c r="O57" s="194"/>
      <c r="P57" s="194"/>
      <c r="Q57" s="194"/>
      <c r="R57" s="194"/>
      <c r="S57" s="194"/>
      <c r="T57" s="194"/>
    </row>
    <row r="58" spans="1:20">
      <c r="A58" s="48"/>
      <c r="B58" s="47"/>
      <c r="C58" s="47"/>
      <c r="D58" s="47"/>
      <c r="E58" s="47"/>
      <c r="F58" s="47"/>
      <c r="G58" s="47"/>
      <c r="H58" s="47"/>
      <c r="N58" s="193"/>
      <c r="O58" s="194"/>
      <c r="P58" s="194"/>
      <c r="Q58" s="194"/>
      <c r="R58" s="194"/>
      <c r="S58" s="194"/>
      <c r="T58" s="194"/>
    </row>
    <row r="59" spans="1:20">
      <c r="L59" s="11"/>
      <c r="N59" s="193"/>
      <c r="O59" s="194"/>
      <c r="P59" s="194"/>
      <c r="Q59" s="194"/>
      <c r="R59" s="194"/>
      <c r="S59" s="194"/>
      <c r="T59" s="194"/>
    </row>
    <row r="60" spans="1:20">
      <c r="L60" s="11"/>
      <c r="N60" s="193"/>
      <c r="O60" s="194"/>
      <c r="P60" s="194"/>
      <c r="Q60" s="194"/>
      <c r="R60" s="194"/>
      <c r="S60" s="194"/>
      <c r="T60" s="194"/>
    </row>
  </sheetData>
  <mergeCells count="31">
    <mergeCell ref="A22:A25"/>
    <mergeCell ref="A26:A29"/>
    <mergeCell ref="A30:A33"/>
    <mergeCell ref="H2:X2"/>
    <mergeCell ref="A3:X3"/>
    <mergeCell ref="A6:A9"/>
    <mergeCell ref="A10:A13"/>
    <mergeCell ref="A14:A17"/>
    <mergeCell ref="A18:A21"/>
    <mergeCell ref="W5:X5"/>
    <mergeCell ref="M5:N5"/>
    <mergeCell ref="O5:P5"/>
    <mergeCell ref="Q5:R5"/>
    <mergeCell ref="S5:T5"/>
    <mergeCell ref="U5:V5"/>
    <mergeCell ref="A4:AI4"/>
    <mergeCell ref="A1:AI1"/>
    <mergeCell ref="A2:G2"/>
    <mergeCell ref="C5:D5"/>
    <mergeCell ref="E5:F5"/>
    <mergeCell ref="G5:H5"/>
    <mergeCell ref="I5:J5"/>
    <mergeCell ref="K5:L5"/>
    <mergeCell ref="AH2:AI3"/>
    <mergeCell ref="AF2:AG3"/>
    <mergeCell ref="Y2:AE3"/>
    <mergeCell ref="AG5:AH5"/>
    <mergeCell ref="Y5:Z5"/>
    <mergeCell ref="AA5:AB5"/>
    <mergeCell ref="AC5:AD5"/>
    <mergeCell ref="AE5:AF5"/>
  </mergeCells>
  <phoneticPr fontId="17" type="noConversion"/>
  <conditionalFormatting sqref="O54:T60">
    <cfRule type="cellIs" dxfId="4" priority="51" stopIfTrue="1" operator="equal">
      <formula>0</formula>
    </cfRule>
    <cfRule type="cellIs" dxfId="3" priority="52" stopIfTrue="1" operator="equal">
      <formula>0</formula>
    </cfRule>
  </conditionalFormatting>
  <pageMargins left="0.39370078740157483" right="0.39370078740157483" top="0.39370078740157483" bottom="0.39370078740157483" header="0.30000000000000004" footer="0.30000000000000004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O37"/>
  <sheetViews>
    <sheetView tabSelected="1" zoomScale="110" zoomScaleNormal="110" zoomScalePageLayoutView="110" workbookViewId="0">
      <selection activeCell="A12" sqref="A12"/>
    </sheetView>
  </sheetViews>
  <sheetFormatPr baseColWidth="10" defaultRowHeight="12" x14ac:dyDescent="0"/>
  <cols>
    <col min="1" max="1" width="25" customWidth="1"/>
    <col min="2" max="3" width="9.5" customWidth="1"/>
    <col min="4" max="4" width="28.83203125" customWidth="1"/>
    <col min="5" max="5" width="7.1640625" customWidth="1"/>
    <col min="6" max="7" width="12.33203125" customWidth="1"/>
    <col min="8" max="8" width="2.33203125" customWidth="1"/>
    <col min="9" max="9" width="25" customWidth="1"/>
    <col min="10" max="10" width="9.5" style="1" customWidth="1"/>
    <col min="11" max="11" width="9.5" customWidth="1"/>
    <col min="12" max="12" width="29.5" customWidth="1"/>
    <col min="13" max="13" width="7.1640625" customWidth="1"/>
    <col min="14" max="15" width="12.33203125" customWidth="1"/>
    <col min="16" max="16" width="2.33203125" customWidth="1"/>
    <col min="17" max="17" width="18.83203125" customWidth="1"/>
    <col min="18" max="19" width="9.5" customWidth="1"/>
    <col min="20" max="20" width="29.6640625" customWidth="1"/>
    <col min="21" max="21" width="7.1640625" customWidth="1"/>
    <col min="22" max="23" width="12.33203125" customWidth="1"/>
    <col min="28" max="28" width="11.5" customWidth="1"/>
    <col min="29" max="29" width="16.83203125" customWidth="1"/>
    <col min="38" max="38" width="5.6640625" customWidth="1"/>
    <col min="39" max="39" width="25.83203125" customWidth="1"/>
    <col min="48" max="48" width="5.1640625" customWidth="1"/>
    <col min="49" max="49" width="26.5" customWidth="1"/>
    <col min="58" max="58" width="4.5" customWidth="1"/>
    <col min="59" max="59" width="28.83203125" customWidth="1"/>
  </cols>
  <sheetData>
    <row r="1" spans="1:15" ht="20" customHeight="1" thickBot="1">
      <c r="A1" s="49">
        <v>1</v>
      </c>
      <c r="B1" s="128" t="s">
        <v>0</v>
      </c>
      <c r="C1" s="129"/>
      <c r="D1" s="134" t="s">
        <v>49</v>
      </c>
      <c r="E1" s="130" t="s">
        <v>48</v>
      </c>
      <c r="F1" s="132" t="s">
        <v>23</v>
      </c>
      <c r="G1" s="126" t="s">
        <v>25</v>
      </c>
      <c r="H1" s="2"/>
      <c r="I1" s="49">
        <v>2</v>
      </c>
      <c r="J1" s="128" t="s">
        <v>0</v>
      </c>
      <c r="K1" s="129"/>
      <c r="L1" s="134" t="s">
        <v>49</v>
      </c>
      <c r="M1" s="130" t="s">
        <v>48</v>
      </c>
      <c r="N1" s="132" t="s">
        <v>23</v>
      </c>
      <c r="O1" s="126" t="s">
        <v>25</v>
      </c>
    </row>
    <row r="2" spans="1:15" ht="17.25" customHeight="1">
      <c r="A2" s="41" t="s">
        <v>7</v>
      </c>
      <c r="B2" s="46" t="s">
        <v>8</v>
      </c>
      <c r="C2" s="46" t="s">
        <v>9</v>
      </c>
      <c r="D2" s="135"/>
      <c r="E2" s="131"/>
      <c r="F2" s="133"/>
      <c r="G2" s="127"/>
      <c r="H2" s="2"/>
      <c r="I2" s="41" t="s">
        <v>7</v>
      </c>
      <c r="J2" s="46" t="s">
        <v>8</v>
      </c>
      <c r="K2" s="46" t="s">
        <v>9</v>
      </c>
      <c r="L2" s="135"/>
      <c r="M2" s="131"/>
      <c r="N2" s="133"/>
      <c r="O2" s="127"/>
    </row>
    <row r="3" spans="1:15" ht="43" customHeight="1">
      <c r="A3" s="30">
        <f>'1'!$A$5</f>
        <v>44319</v>
      </c>
      <c r="B3" s="218"/>
      <c r="C3" s="218"/>
      <c r="D3" s="53"/>
      <c r="E3" s="32">
        <f>'1'!G5</f>
        <v>0</v>
      </c>
      <c r="F3" s="33">
        <f>'1'!H5</f>
        <v>0</v>
      </c>
      <c r="G3" s="34">
        <f>'1'!I5</f>
        <v>0</v>
      </c>
      <c r="H3" s="3"/>
      <c r="I3" s="30">
        <f>'1'!$A$5</f>
        <v>44319</v>
      </c>
      <c r="J3" s="26"/>
      <c r="K3" s="26"/>
      <c r="L3" s="53"/>
      <c r="M3" s="32">
        <f>'2'!G5</f>
        <v>0</v>
      </c>
      <c r="N3" s="35">
        <f>'2'!H5</f>
        <v>0</v>
      </c>
      <c r="O3" s="34">
        <f>'2'!I5</f>
        <v>0</v>
      </c>
    </row>
    <row r="4" spans="1:15" ht="43" customHeight="1">
      <c r="A4" s="30">
        <f>'1'!$A$8</f>
        <v>44320</v>
      </c>
      <c r="B4" s="28"/>
      <c r="C4" s="29"/>
      <c r="D4" s="53"/>
      <c r="E4" s="32">
        <f>'1'!G8</f>
        <v>0</v>
      </c>
      <c r="F4" s="35">
        <f>'1'!H8</f>
        <v>0</v>
      </c>
      <c r="G4" s="34">
        <f>'1'!I8</f>
        <v>0</v>
      </c>
      <c r="H4" s="3"/>
      <c r="I4" s="30">
        <f>'1'!$A$8</f>
        <v>44320</v>
      </c>
      <c r="J4" s="28"/>
      <c r="K4" s="29"/>
      <c r="L4" s="53"/>
      <c r="M4" s="32">
        <f>'2'!G8</f>
        <v>0</v>
      </c>
      <c r="N4" s="39">
        <f>'2'!H8</f>
        <v>0</v>
      </c>
      <c r="O4" s="34">
        <f>'2'!I8</f>
        <v>0</v>
      </c>
    </row>
    <row r="5" spans="1:15" ht="43" customHeight="1">
      <c r="A5" s="30">
        <f>'1'!$A$11</f>
        <v>44321</v>
      </c>
      <c r="B5" s="28"/>
      <c r="C5" s="29"/>
      <c r="D5" s="53"/>
      <c r="E5" s="32">
        <f>'1'!G11</f>
        <v>0</v>
      </c>
      <c r="F5" s="35">
        <f>'1'!H11</f>
        <v>0</v>
      </c>
      <c r="G5" s="34">
        <f>'1'!I11</f>
        <v>0</v>
      </c>
      <c r="H5" s="3"/>
      <c r="I5" s="30">
        <f>'1'!$A$11</f>
        <v>44321</v>
      </c>
      <c r="J5" s="28"/>
      <c r="K5" s="29"/>
      <c r="L5" s="53"/>
      <c r="M5" s="32">
        <f>'2'!G11</f>
        <v>0</v>
      </c>
      <c r="N5" s="35">
        <f>'2'!H11</f>
        <v>0</v>
      </c>
      <c r="O5" s="34">
        <f>'2'!I11</f>
        <v>0</v>
      </c>
    </row>
    <row r="6" spans="1:15" ht="43" customHeight="1">
      <c r="A6" s="30">
        <f>'1'!$A$14</f>
        <v>44322</v>
      </c>
      <c r="B6" s="28"/>
      <c r="C6" s="29"/>
      <c r="D6" s="53"/>
      <c r="E6" s="32">
        <f>'1'!G14</f>
        <v>0</v>
      </c>
      <c r="F6" s="35">
        <f>'1'!H14</f>
        <v>0</v>
      </c>
      <c r="G6" s="34">
        <f>'1'!I14</f>
        <v>0</v>
      </c>
      <c r="H6" s="3"/>
      <c r="I6" s="30">
        <f>'1'!$A$14</f>
        <v>44322</v>
      </c>
      <c r="J6" s="28"/>
      <c r="K6" s="29"/>
      <c r="L6" s="53"/>
      <c r="M6" s="32">
        <f>'2'!G14</f>
        <v>0</v>
      </c>
      <c r="N6" s="35">
        <f>'2'!H14</f>
        <v>0</v>
      </c>
      <c r="O6" s="34">
        <f>'2'!I14</f>
        <v>0</v>
      </c>
    </row>
    <row r="7" spans="1:15" ht="43" customHeight="1">
      <c r="A7" s="30">
        <f>'1'!$A$17</f>
        <v>44323</v>
      </c>
      <c r="B7" s="28"/>
      <c r="C7" s="29"/>
      <c r="D7" s="53"/>
      <c r="E7" s="32">
        <f>'1'!G17</f>
        <v>0</v>
      </c>
      <c r="F7" s="35">
        <f>'1'!H17</f>
        <v>0</v>
      </c>
      <c r="G7" s="34">
        <f>'1'!I17</f>
        <v>0</v>
      </c>
      <c r="H7" s="3"/>
      <c r="I7" s="30">
        <f>'1'!$A$17</f>
        <v>44323</v>
      </c>
      <c r="J7" s="28"/>
      <c r="K7" s="29"/>
      <c r="L7" s="53"/>
      <c r="M7" s="32">
        <f>'2'!G17</f>
        <v>0</v>
      </c>
      <c r="N7" s="35">
        <f>'2'!H17</f>
        <v>0</v>
      </c>
      <c r="O7" s="34">
        <f>'2'!I17</f>
        <v>0</v>
      </c>
    </row>
    <row r="8" spans="1:15" ht="43" customHeight="1">
      <c r="A8" s="30">
        <f>'1'!$A$20</f>
        <v>44324</v>
      </c>
      <c r="B8" s="28"/>
      <c r="C8" s="29"/>
      <c r="D8" s="53"/>
      <c r="E8" s="32">
        <f>'1'!G20</f>
        <v>0</v>
      </c>
      <c r="F8" s="35">
        <f>'1'!H20</f>
        <v>0</v>
      </c>
      <c r="G8" s="34">
        <f>'1'!I20</f>
        <v>0</v>
      </c>
      <c r="H8" s="3"/>
      <c r="I8" s="30">
        <f>'1'!$A$20</f>
        <v>44324</v>
      </c>
      <c r="J8" s="28"/>
      <c r="K8" s="29"/>
      <c r="L8" s="53"/>
      <c r="M8" s="32">
        <f>'2'!G20</f>
        <v>0</v>
      </c>
      <c r="N8" s="35">
        <f>'2'!H20</f>
        <v>0</v>
      </c>
      <c r="O8" s="34">
        <f>'2'!I20</f>
        <v>0</v>
      </c>
    </row>
    <row r="9" spans="1:15" ht="43" customHeight="1" thickBot="1">
      <c r="A9" s="31">
        <f>'1'!$A$23</f>
        <v>44325</v>
      </c>
      <c r="B9" s="55"/>
      <c r="C9" s="56"/>
      <c r="D9" s="54"/>
      <c r="E9" s="36">
        <f>'1'!G23</f>
        <v>0</v>
      </c>
      <c r="F9" s="37">
        <f>'1'!H23</f>
        <v>0</v>
      </c>
      <c r="G9" s="38">
        <f>'1'!I23</f>
        <v>0</v>
      </c>
      <c r="H9" s="3"/>
      <c r="I9" s="31">
        <f>'1'!$A$23</f>
        <v>44325</v>
      </c>
      <c r="J9" s="55"/>
      <c r="K9" s="56"/>
      <c r="L9" s="54"/>
      <c r="M9" s="36">
        <f>'2'!G23</f>
        <v>0</v>
      </c>
      <c r="N9" s="37">
        <f>'2'!H23</f>
        <v>0</v>
      </c>
      <c r="O9" s="38">
        <f>'2'!I23</f>
        <v>0</v>
      </c>
    </row>
    <row r="10" spans="1:15" ht="26.25" customHeight="1" thickBot="1"/>
    <row r="11" spans="1:15" ht="20" customHeight="1" thickBot="1">
      <c r="A11" s="49">
        <v>3</v>
      </c>
      <c r="B11" s="128" t="s">
        <v>0</v>
      </c>
      <c r="C11" s="129"/>
      <c r="D11" s="134" t="s">
        <v>49</v>
      </c>
      <c r="E11" s="130" t="s">
        <v>48</v>
      </c>
      <c r="F11" s="132" t="s">
        <v>23</v>
      </c>
      <c r="G11" s="126" t="s">
        <v>25</v>
      </c>
      <c r="J11" s="3"/>
    </row>
    <row r="12" spans="1:15" ht="17" customHeight="1">
      <c r="A12" s="41" t="s">
        <v>7</v>
      </c>
      <c r="B12" s="46" t="s">
        <v>8</v>
      </c>
      <c r="C12" s="46" t="s">
        <v>9</v>
      </c>
      <c r="D12" s="135"/>
      <c r="E12" s="131"/>
      <c r="F12" s="133"/>
      <c r="G12" s="127"/>
      <c r="J12" s="3"/>
    </row>
    <row r="13" spans="1:15" ht="43" customHeight="1">
      <c r="A13" s="30">
        <f>'1'!$A$5</f>
        <v>44319</v>
      </c>
      <c r="B13" s="26"/>
      <c r="C13" s="26"/>
      <c r="D13" s="53"/>
      <c r="E13" s="32">
        <f>'3'!G5</f>
        <v>0</v>
      </c>
      <c r="F13" s="33">
        <f>'3'!H5</f>
        <v>0</v>
      </c>
      <c r="G13" s="34">
        <f>'3'!I5</f>
        <v>0</v>
      </c>
    </row>
    <row r="14" spans="1:15" ht="43" customHeight="1">
      <c r="A14" s="30">
        <f>'1'!$A$8</f>
        <v>44320</v>
      </c>
      <c r="B14" s="26"/>
      <c r="C14" s="26"/>
      <c r="D14" s="53"/>
      <c r="E14" s="32">
        <f>'3'!G8</f>
        <v>0</v>
      </c>
      <c r="F14" s="35">
        <f>'3'!H8</f>
        <v>0</v>
      </c>
      <c r="G14" s="40">
        <f>'3'!I8</f>
        <v>0</v>
      </c>
      <c r="J14" s="2"/>
    </row>
    <row r="15" spans="1:15" ht="43" customHeight="1">
      <c r="A15" s="30">
        <f>'1'!$A$11</f>
        <v>44321</v>
      </c>
      <c r="B15" s="26"/>
      <c r="C15" s="26"/>
      <c r="D15" s="53"/>
      <c r="E15" s="32">
        <f>'3'!G11</f>
        <v>0</v>
      </c>
      <c r="F15" s="35">
        <f>'3'!H11</f>
        <v>0</v>
      </c>
      <c r="G15" s="34">
        <f>'3'!I11</f>
        <v>0</v>
      </c>
      <c r="J15" s="2"/>
    </row>
    <row r="16" spans="1:15" ht="43" customHeight="1">
      <c r="A16" s="30">
        <f>'1'!$A$14</f>
        <v>44322</v>
      </c>
      <c r="B16" s="26"/>
      <c r="C16" s="26"/>
      <c r="D16" s="53"/>
      <c r="E16" s="32">
        <f>'3'!G14</f>
        <v>0</v>
      </c>
      <c r="F16" s="35">
        <f>'3'!H14</f>
        <v>0</v>
      </c>
      <c r="G16" s="34">
        <f>'3'!I14</f>
        <v>0</v>
      </c>
      <c r="J16" s="3"/>
    </row>
    <row r="17" spans="1:10" ht="43" customHeight="1">
      <c r="A17" s="30">
        <f>'1'!$A$17</f>
        <v>44323</v>
      </c>
      <c r="B17" s="28"/>
      <c r="C17" s="29"/>
      <c r="D17" s="53"/>
      <c r="E17" s="32">
        <f>'3'!G17</f>
        <v>0</v>
      </c>
      <c r="F17" s="35">
        <f>'3'!H17</f>
        <v>0</v>
      </c>
      <c r="G17" s="34">
        <f>'3'!I17</f>
        <v>0</v>
      </c>
      <c r="J17" s="3"/>
    </row>
    <row r="18" spans="1:10" ht="43" customHeight="1">
      <c r="A18" s="30">
        <f>'1'!$A$20</f>
        <v>44324</v>
      </c>
      <c r="B18" s="26"/>
      <c r="C18" s="26"/>
      <c r="D18" s="53"/>
      <c r="E18" s="32">
        <f>'3'!G20</f>
        <v>0</v>
      </c>
      <c r="F18" s="35">
        <f>'3'!H20</f>
        <v>0</v>
      </c>
      <c r="G18" s="34">
        <f>'3'!I20</f>
        <v>0</v>
      </c>
      <c r="J18" s="3"/>
    </row>
    <row r="19" spans="1:10" ht="43" customHeight="1" thickBot="1">
      <c r="A19" s="31">
        <f>'1'!$A$23</f>
        <v>44325</v>
      </c>
      <c r="B19" s="27"/>
      <c r="C19" s="27"/>
      <c r="D19" s="54"/>
      <c r="E19" s="36">
        <f>'3'!G23</f>
        <v>0</v>
      </c>
      <c r="F19" s="37">
        <f>'3'!H23</f>
        <v>0</v>
      </c>
      <c r="G19" s="38">
        <f>'3'!I23</f>
        <v>0</v>
      </c>
      <c r="J19" s="3"/>
    </row>
    <row r="20" spans="1:10" ht="13" thickBot="1">
      <c r="J20" s="3"/>
    </row>
    <row r="21" spans="1:10" ht="28" customHeight="1" thickBot="1">
      <c r="A21" s="171" t="s">
        <v>10</v>
      </c>
      <c r="B21" s="172">
        <v>18</v>
      </c>
      <c r="J21" s="3"/>
    </row>
    <row r="22" spans="1:10" ht="28" customHeight="1" thickBot="1">
      <c r="A22" s="175" t="s">
        <v>18</v>
      </c>
      <c r="B22" s="176">
        <v>2021</v>
      </c>
      <c r="J22" s="3"/>
    </row>
    <row r="23" spans="1:10" ht="28" customHeight="1" thickBot="1">
      <c r="A23" s="173" t="s">
        <v>19</v>
      </c>
      <c r="B23" s="174">
        <v>1</v>
      </c>
    </row>
    <row r="25" spans="1:10" ht="13" thickBot="1"/>
    <row r="26" spans="1:10" ht="17" customHeight="1" thickBot="1">
      <c r="A26" s="211" t="s">
        <v>51</v>
      </c>
    </row>
    <row r="27" spans="1:10" ht="17" customHeight="1">
      <c r="A27" s="207" t="s">
        <v>52</v>
      </c>
      <c r="B27" s="212">
        <f>DATE(B22,1,1)</f>
        <v>44197</v>
      </c>
      <c r="C27" s="217"/>
      <c r="D27" s="180"/>
    </row>
    <row r="28" spans="1:10" ht="17" customHeight="1">
      <c r="A28" s="208" t="s">
        <v>59</v>
      </c>
      <c r="B28" s="213">
        <f>ROUND(DATE(B22,4,MOD(234-11*MOD(B22,19),30))/7,0)*7-6</f>
        <v>44290</v>
      </c>
      <c r="C28" s="217"/>
      <c r="D28" s="216"/>
    </row>
    <row r="29" spans="1:10" ht="17" customHeight="1">
      <c r="A29" s="209" t="s">
        <v>60</v>
      </c>
      <c r="B29" s="213">
        <f>ROUND(DATE(B22,4,MOD(234-11*MOD(B22,19),30))/7,0)*7-6+1</f>
        <v>44291</v>
      </c>
      <c r="C29" s="217"/>
      <c r="D29" s="216"/>
    </row>
    <row r="30" spans="1:10" ht="17" customHeight="1">
      <c r="A30" s="209" t="s">
        <v>61</v>
      </c>
      <c r="B30" s="213">
        <f>ROUND(DATE(B22,4,MOD(234-11*MOD(B22,19),30))/7,0)*7-6+49</f>
        <v>44339</v>
      </c>
      <c r="C30" s="217"/>
      <c r="D30" s="216"/>
    </row>
    <row r="31" spans="1:10" ht="17" customHeight="1">
      <c r="A31" s="209" t="s">
        <v>50</v>
      </c>
      <c r="B31" s="214">
        <f>DATE(B22,5,1)</f>
        <v>44317</v>
      </c>
      <c r="C31" s="217"/>
      <c r="D31" s="216"/>
    </row>
    <row r="32" spans="1:10" ht="17" customHeight="1">
      <c r="A32" s="209" t="s">
        <v>53</v>
      </c>
      <c r="B32" s="214">
        <f>DATE(B22,5,8)</f>
        <v>44324</v>
      </c>
      <c r="C32" s="217"/>
      <c r="D32" s="216"/>
    </row>
    <row r="33" spans="1:4" ht="17" customHeight="1">
      <c r="A33" s="209" t="s">
        <v>54</v>
      </c>
      <c r="B33" s="214">
        <f>DATE(B22,7,14)</f>
        <v>44391</v>
      </c>
      <c r="C33" s="217"/>
      <c r="D33" s="216"/>
    </row>
    <row r="34" spans="1:4" ht="17" customHeight="1">
      <c r="A34" s="209" t="s">
        <v>55</v>
      </c>
      <c r="B34" s="214">
        <f>DATE(B22,8,15)</f>
        <v>44423</v>
      </c>
      <c r="C34" s="217"/>
      <c r="D34" s="216"/>
    </row>
    <row r="35" spans="1:4" ht="17" customHeight="1">
      <c r="A35" s="209" t="s">
        <v>56</v>
      </c>
      <c r="B35" s="214">
        <f>DATE(B22,11,1)</f>
        <v>44501</v>
      </c>
      <c r="C35" s="217"/>
      <c r="D35" s="216"/>
    </row>
    <row r="36" spans="1:4" ht="17" customHeight="1">
      <c r="A36" s="209" t="s">
        <v>57</v>
      </c>
      <c r="B36" s="214">
        <f>DATE(B22,11,11)</f>
        <v>44511</v>
      </c>
      <c r="C36" s="217"/>
      <c r="D36" s="216"/>
    </row>
    <row r="37" spans="1:4" ht="17" customHeight="1" thickBot="1">
      <c r="A37" s="210" t="s">
        <v>58</v>
      </c>
      <c r="B37" s="215">
        <f>DATE(B22,12,25)</f>
        <v>44555</v>
      </c>
      <c r="C37" s="217"/>
      <c r="D37" s="216"/>
    </row>
  </sheetData>
  <sheetProtection selectLockedCells="1"/>
  <mergeCells count="15">
    <mergeCell ref="L1:L2"/>
    <mergeCell ref="D11:D12"/>
    <mergeCell ref="B1:C1"/>
    <mergeCell ref="E1:E2"/>
    <mergeCell ref="F1:F2"/>
    <mergeCell ref="G1:G2"/>
    <mergeCell ref="J1:K1"/>
    <mergeCell ref="D1:D2"/>
    <mergeCell ref="G11:G12"/>
    <mergeCell ref="B11:C11"/>
    <mergeCell ref="M1:M2"/>
    <mergeCell ref="N1:N2"/>
    <mergeCell ref="O1:O2"/>
    <mergeCell ref="E11:E12"/>
    <mergeCell ref="F11:F12"/>
  </mergeCells>
  <phoneticPr fontId="17" type="noConversion"/>
  <conditionalFormatting sqref="A13:A19">
    <cfRule type="expression" dxfId="2" priority="9">
      <formula>COUNTIF($B$27:$B$37,A13)=1</formula>
    </cfRule>
  </conditionalFormatting>
  <conditionalFormatting sqref="A3:A9 I3:I9">
    <cfRule type="expression" dxfId="1" priority="8">
      <formula>COUNTIF($B$27:$B$37,A3)=1</formula>
    </cfRule>
  </conditionalFormatting>
  <conditionalFormatting sqref="J1:K1">
    <cfRule type="expression" dxfId="0" priority="1">
      <formula>COUNTIFS($A$3:$A$9,$D$3)=1</formula>
    </cfRule>
  </conditionalFormatting>
  <pageMargins left="0.78749999999999998" right="0.78749999999999998" top="0.46180555555555558" bottom="0.46180555555555558" header="0.19652777777777777" footer="0.19652777777777777"/>
  <pageSetup paperSize="9" orientation="portrait" horizontalDpi="4294967292" verticalDpi="4294967292"/>
  <headerFooter alignWithMargins="0">
    <oddHeader>&amp;C&amp;"Times New Roman,Regular"&amp;12&amp;A</oddHeader>
    <oddFooter>&amp;C&amp;"Times New Roman,Regular"&amp;12Page &amp;P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</vt:lpstr>
      <vt:lpstr>2</vt:lpstr>
      <vt:lpstr>3</vt:lpstr>
      <vt:lpstr>RECAP</vt:lpstr>
      <vt:lpstr>!!!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WALZ</dc:creator>
  <cp:lastModifiedBy>Sacha Sacha</cp:lastModifiedBy>
  <cp:lastPrinted>2021-05-12T15:41:42Z</cp:lastPrinted>
  <dcterms:created xsi:type="dcterms:W3CDTF">2020-06-19T10:08:10Z</dcterms:created>
  <dcterms:modified xsi:type="dcterms:W3CDTF">2021-05-12T17:02:04Z</dcterms:modified>
</cp:coreProperties>
</file>