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0" windowHeight="1185" activeTab="8"/>
  </bookViews>
  <sheets>
    <sheet name="Récapitulatif" sheetId="1" r:id="rId1"/>
    <sheet name="Divers" sheetId="2" r:id="rId2"/>
    <sheet name="Formation" sheetId="8" r:id="rId3"/>
    <sheet name="Mandats" sheetId="12" r:id="rId4"/>
    <sheet name="Repas et d'hôtel" sheetId="9" r:id="rId5"/>
    <sheet name="Réception et manifestation" sheetId="10" r:id="rId6"/>
    <sheet name="Salaire" sheetId="7" r:id="rId7"/>
    <sheet name="Sponsoring" sheetId="11" r:id="rId8"/>
    <sheet name="Données" sheetId="5" r:id="rId9"/>
    <sheet name="Table" sheetId="6" r:id="rId10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5" i="1"/>
  <c r="E16" i="1"/>
  <c r="E17" i="1"/>
  <c r="E18" i="1"/>
  <c r="E19" i="1"/>
  <c r="D14" i="1"/>
  <c r="D15" i="1"/>
  <c r="D16" i="1"/>
  <c r="D17" i="1"/>
  <c r="D18" i="1"/>
  <c r="D19" i="1"/>
  <c r="E1" i="11"/>
  <c r="E1" i="7"/>
  <c r="E1" i="10"/>
  <c r="E1" i="9"/>
  <c r="E1" i="12"/>
  <c r="E1" i="8"/>
  <c r="E1" i="2"/>
  <c r="E5" i="12" l="1"/>
  <c r="C5" i="12"/>
  <c r="B5" i="12"/>
  <c r="A1" i="12" l="1"/>
  <c r="A1" i="11"/>
  <c r="A1" i="10"/>
  <c r="A1" i="9"/>
  <c r="A1" i="8"/>
  <c r="A1" i="7"/>
  <c r="B21" i="1"/>
  <c r="A1" i="2"/>
  <c r="C13" i="1" l="1"/>
  <c r="D13" i="1" l="1"/>
  <c r="E13" i="1"/>
  <c r="C21" i="1"/>
</calcChain>
</file>

<file path=xl/comments1.xml><?xml version="1.0" encoding="utf-8"?>
<comments xmlns="http://schemas.openxmlformats.org/spreadsheetml/2006/main">
  <authors>
    <author>Cartiser Frederic (HOS42995)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 xml:space="preserve">Cartiser Frederic 
</t>
        </r>
        <r>
          <rPr>
            <sz val="9"/>
            <color indexed="81"/>
            <rFont val="Tahoma"/>
            <family val="2"/>
          </rPr>
          <t xml:space="preserve">Date à changer chaque année pour mettre tout le fichier à jour
</t>
        </r>
      </text>
    </comment>
  </commentList>
</comments>
</file>

<file path=xl/sharedStrings.xml><?xml version="1.0" encoding="utf-8"?>
<sst xmlns="http://schemas.openxmlformats.org/spreadsheetml/2006/main" count="252" uniqueCount="130">
  <si>
    <t>Divers</t>
  </si>
  <si>
    <t>Formation</t>
  </si>
  <si>
    <t>Salaire</t>
  </si>
  <si>
    <t>C_CGRA</t>
  </si>
  <si>
    <t>A_CGRB</t>
  </si>
  <si>
    <t>D_SITUATION_AU</t>
  </si>
  <si>
    <t>D_PERIODE_DEB</t>
  </si>
  <si>
    <t>M_SOLDE_INITIAL</t>
  </si>
  <si>
    <t>M_SOLDE_PERIODE</t>
  </si>
  <si>
    <t>D_PERIODE_FIN</t>
  </si>
  <si>
    <t>cAvecOuSansEngagements</t>
  </si>
  <si>
    <t>M_SOLDE_FINAL</t>
  </si>
  <si>
    <t>C_CPT</t>
  </si>
  <si>
    <t>A_CPT_INTITULE</t>
  </si>
  <si>
    <t>Ecriture</t>
  </si>
  <si>
    <t>Dt valeur</t>
  </si>
  <si>
    <t>Dt extract</t>
  </si>
  <si>
    <t>Ty</t>
  </si>
  <si>
    <t>Pièce</t>
  </si>
  <si>
    <t>Libellé</t>
  </si>
  <si>
    <t>CGRA</t>
  </si>
  <si>
    <t>Débit</t>
  </si>
  <si>
    <t>Crédit</t>
  </si>
  <si>
    <t>Solde</t>
  </si>
  <si>
    <t>Intitulé total ou pas de mouvement</t>
  </si>
  <si>
    <t>M_SOLDE_CPT</t>
  </si>
  <si>
    <t>Traitements du personnel</t>
  </si>
  <si>
    <t xml:space="preserve">Total du compte </t>
  </si>
  <si>
    <t>Compléments de revenus</t>
  </si>
  <si>
    <t>AVS/AI/APG et frais administratifs</t>
  </si>
  <si>
    <t>Assurance-chômage (AC)</t>
  </si>
  <si>
    <t>Assurance-accidents (LAA)</t>
  </si>
  <si>
    <t>Prévoyance professionnelle (LPP)</t>
  </si>
  <si>
    <t>Allocations pour enfants et de naissance</t>
  </si>
  <si>
    <t>Dotation aux provisions 13e salaire</t>
  </si>
  <si>
    <t>Charges diverses de personnel</t>
  </si>
  <si>
    <t>Boissons</t>
  </si>
  <si>
    <t>Frais de déplacement (y.c.usage de véhicules privés)</t>
  </si>
  <si>
    <t>Frais de repas et d'hôtel</t>
  </si>
  <si>
    <t>Frais de réception et de manifestation</t>
  </si>
  <si>
    <t>Mandats, études et expertises</t>
  </si>
  <si>
    <t>Autres frais de télécommunications</t>
  </si>
  <si>
    <t>Frais de magasinage</t>
  </si>
  <si>
    <t>Achats internes de reprographie</t>
  </si>
  <si>
    <t>Fournitures et entretien sérigraphie et signalisation</t>
  </si>
  <si>
    <t>Financement par fonds de service</t>
  </si>
  <si>
    <t>Inscr.à des congrès et conf.pour formation (sans TVA)</t>
  </si>
  <si>
    <t>Autres recettes des manifest. et congrès (soumis à la TVA)</t>
  </si>
  <si>
    <t>Catégorie</t>
  </si>
  <si>
    <t>Frais de réception et manifestation</t>
  </si>
  <si>
    <t>Mandat, études et expertises</t>
  </si>
  <si>
    <t>Sponsoring</t>
  </si>
  <si>
    <t>Charges diverses</t>
  </si>
  <si>
    <t>Intitulé</t>
  </si>
  <si>
    <t>Montant</t>
  </si>
  <si>
    <t>Mois</t>
  </si>
  <si>
    <t>Remboursement Iwatch</t>
  </si>
  <si>
    <t>Commentaire</t>
  </si>
  <si>
    <t xml:space="preserve">Situation à fin : </t>
  </si>
  <si>
    <t>Budget estimé</t>
  </si>
  <si>
    <t xml:space="preserve">   Alimentation overhead</t>
  </si>
  <si>
    <t>Frais divers</t>
  </si>
  <si>
    <t>Budget</t>
  </si>
  <si>
    <t>Résultat</t>
  </si>
  <si>
    <t>% dépense</t>
  </si>
  <si>
    <t>% mois</t>
  </si>
  <si>
    <t>Frais de repas et hôtel</t>
  </si>
  <si>
    <t>Frais de réception/manif.</t>
  </si>
  <si>
    <t>SOLDES</t>
  </si>
  <si>
    <t>Soirée du personnel</t>
  </si>
  <si>
    <t xml:space="preserve">   Alimentation fonds des honoraies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</si>
  <si>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</si>
  <si>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</si>
  <si>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</si>
  <si>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</si>
  <si>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</si>
  <si>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</si>
  <si>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</si>
  <si>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</si>
  <si>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</si>
  <si>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</si>
  <si>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</si>
  <si>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</si>
  <si>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</si>
  <si>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</si>
  <si>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</si>
  <si>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</si>
  <si>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</si>
  <si>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</si>
  <si>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</si>
  <si>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</si>
  <si>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</si>
  <si>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</si>
  <si>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</si>
  <si>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</si>
  <si>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</si>
  <si>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</si>
  <si>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</si>
  <si>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</si>
  <si>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</si>
  <si>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</si>
  <si>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</si>
  <si>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</si>
  <si>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</si>
  <si>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</si>
  <si>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</si>
  <si>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</si>
  <si>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M. XXX</t>
  </si>
  <si>
    <t>Nom tableau</t>
  </si>
  <si>
    <t>tb_Divers</t>
  </si>
  <si>
    <t>tb_Formation</t>
  </si>
  <si>
    <t>tb_Salaire</t>
  </si>
  <si>
    <t>tb_Sponsoring</t>
  </si>
  <si>
    <t>tb_Repas</t>
  </si>
  <si>
    <t>tb_Réception</t>
  </si>
  <si>
    <t>tb_Mandats</t>
  </si>
  <si>
    <t>A comptabiliser</t>
  </si>
  <si>
    <t>test</t>
  </si>
  <si>
    <t>test x</t>
  </si>
  <si>
    <t>xxxx</t>
  </si>
  <si>
    <t>yyyy</t>
  </si>
  <si>
    <t>Test01</t>
  </si>
  <si>
    <t>Test02</t>
  </si>
  <si>
    <t>Test03</t>
  </si>
  <si>
    <t>Test04</t>
  </si>
  <si>
    <t>Test05</t>
  </si>
  <si>
    <t>Test06</t>
  </si>
  <si>
    <t>Test07</t>
  </si>
  <si>
    <t>Test08</t>
  </si>
  <si>
    <t>Test09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</si>
</sst>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\ mmm\ yy\ hh:mm:ss"/>
    <numFmt numFmtId="165" formatCode="#,##0.########"/>
    <numFmt numFmtId="166" formatCode="&quot;fr.&quot;\ #,##0.0"/>
    <numFmt numFmtId="167" formatCode="0.0%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65" fontId="0" fillId="0" borderId="0" xfId="0" applyNumberFormat="1"/>
    <xf numFmtId="3" fontId="0" fillId="0" borderId="0" xfId="0" applyNumberFormat="1"/>
    <xf numFmtId="0" fontId="3" fillId="0" borderId="0" xfId="0" applyFont="1"/>
    <xf numFmtId="0" fontId="0" fillId="2" borderId="0" xfId="0" applyFill="1"/>
    <xf numFmtId="0" fontId="2" fillId="0" borderId="0" xfId="0" applyFont="1"/>
    <xf numFmtId="0" fontId="4" fillId="0" borderId="0" xfId="0" applyFont="1"/>
    <xf numFmtId="166" fontId="0" fillId="0" borderId="0" xfId="0" applyNumberFormat="1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6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0" fillId="2" borderId="0" xfId="0" applyFill="1" applyAlignment="1">
      <alignment horizontal="center"/>
    </xf>
    <xf numFmtId="166" fontId="6" fillId="0" borderId="0" xfId="0" applyNumberFormat="1" applyFont="1"/>
    <xf numFmtId="0" fontId="2" fillId="3" borderId="0" xfId="0" applyFont="1" applyFill="1" applyAlignment="1">
      <alignment vertical="center"/>
    </xf>
    <xf numFmtId="0" fontId="1" fillId="2" borderId="0" xfId="0" applyFont="1" applyFill="1"/>
    <xf numFmtId="0" fontId="0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</cellXfs>
  <cellStyles count="1">
    <cellStyle name="Normal" xfId="0" builtinId="0"/>
  </cellStyles>
  <dxfs count="42">
    <dxf>
      <numFmt numFmtId="0" formatCode="General"/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  <dxf>
      <numFmt numFmtId="164" formatCode="d\ mmm\ yy\ hh:mm:ss"/>
    </dxf>
    <dxf>
      <numFmt numFmtId="164" formatCode="d\ mmm\ yy\ hh:mm:ss"/>
    </dxf>
    <dxf>
      <numFmt numFmtId="165" formatCode="#,##0.########"/>
    </dxf>
    <dxf>
      <numFmt numFmtId="164" formatCode="d\ mmm\ yy\ hh:mm:ss"/>
    </dxf>
    <dxf>
      <numFmt numFmtId="165" formatCode="#,##0.########"/>
    </dxf>
    <dxf>
      <numFmt numFmtId="165" formatCode="#,##0.########"/>
    </dxf>
    <dxf>
      <numFmt numFmtId="164" formatCode="d\ mmm\ yy\ hh:mm:ss"/>
    </dxf>
    <dxf>
      <numFmt numFmtId="164" formatCode="d\ mmm\ yy\ hh:mm:ss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center" textRotation="0" wrapText="0" indent="0" justifyLastLine="0" shrinkToFit="0" readingOrder="0"/>
    </dxf>
    <dxf>
      <numFmt numFmtId="167" formatCode="0.0%"/>
      <alignment horizontal="center" vertical="bottom" textRotation="0" wrapText="0" indent="0" justifyLastLine="0" shrinkToFit="0" readingOrder="0"/>
    </dxf>
    <dxf>
      <numFmt numFmtId="167" formatCode="0.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0" name="tb_Récapitulatif" displayName="tb_Récapitulatif" ref="A12:E19" totalsRowShown="0">
  <autoFilter ref="A12:E19"/>
  <tableColumns count="5">
    <tableColumn id="1" name="Libellé" dataDxfId="41"/>
    <tableColumn id="2" name="Budget" dataDxfId="40"/>
    <tableColumn id="3" name="Résultat" dataDxfId="39"/>
    <tableColumn id="4" name="% dépense" dataDxfId="38">
      <calculatedColumnFormula>IFERROR(1-(B13-C13)/B13,"")</calculatedColumnFormula>
    </tableColumn>
    <tableColumn id="5" name="% mois" dataDxfId="37">
      <calculatedColumnFormula>IFERROR((1-(B13*12/$E$3-C13)/B13*12/$E$3)*-1,"")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9" name="tb_Divers" displayName="tb_Divers" ref="B3:E6" totalsRowShown="0" headerRowDxfId="36">
  <autoFilter ref="B3:E6"/>
  <tableColumns count="4">
    <tableColumn id="1" name="Intitulé"/>
    <tableColumn id="2" name="Montant"/>
    <tableColumn id="3" name="Mois"/>
    <tableColumn id="4" name="Commentaire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8" name="tb_Formation" displayName="tb_Formation" ref="B3:E5" insertRowShift="1" totalsRowShown="0" headerRowDxfId="35" dataDxfId="34">
  <autoFilter ref="B3:E5"/>
  <tableColumns count="4">
    <tableColumn id="1" name="Intitulé" dataDxfId="33"/>
    <tableColumn id="2" name="Montant" dataDxfId="32"/>
    <tableColumn id="3" name="Mois" dataDxfId="31"/>
    <tableColumn id="4" name="Commentaire" dataDxfId="3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7" name="tb_Mandats" displayName="tb_Mandats" ref="B3:E4" insertRowShift="1" totalsRowShown="0" headerRowDxfId="29" dataDxfId="28">
  <autoFilter ref="B3:E4"/>
  <tableColumns count="4">
    <tableColumn id="1" name="Intitulé" dataDxfId="27"/>
    <tableColumn id="2" name="Montant" dataDxfId="26"/>
    <tableColumn id="3" name="Mois" dataDxfId="25"/>
    <tableColumn id="4" name="Commentaire" dataDxfId="24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6" name="tb_Repas" displayName="tb_Repas" ref="B3:E4" insertRowShift="1" totalsRowShown="0" headerRowDxfId="23" dataDxfId="22">
  <autoFilter ref="B3:E4"/>
  <tableColumns count="4">
    <tableColumn id="1" name="Intitulé" dataDxfId="21"/>
    <tableColumn id="2" name="Montant" dataDxfId="20"/>
    <tableColumn id="3" name="Mois" dataDxfId="19"/>
    <tableColumn id="4" name="Commentaire" dataDxfId="18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5" name="tb_Réception" displayName="tb_Réception" ref="B3:E4" totalsRowShown="0" headerRowDxfId="17">
  <autoFilter ref="B3:E4"/>
  <tableColumns count="4">
    <tableColumn id="1" name="Intitulé"/>
    <tableColumn id="2" name="Montant"/>
    <tableColumn id="3" name="Mois"/>
    <tableColumn id="4" name="Commentaire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4" name="tb_Salaire" displayName="tb_Salaire" ref="B3:E5" totalsRowShown="0" headerRowDxfId="16">
  <autoFilter ref="B3:E5"/>
  <tableColumns count="4">
    <tableColumn id="1" name="Intitulé"/>
    <tableColumn id="2" name="Montant"/>
    <tableColumn id="3" name="Mois"/>
    <tableColumn id="4" name="Commentaire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id="3" name="tb_Sponsoring" displayName="tb_Sponsoring" ref="B3:E4" totalsRowShown="0" headerRowDxfId="15">
  <autoFilter ref="B3:E4"/>
  <tableColumns count="4">
    <tableColumn id="1" name="Intitulé"/>
    <tableColumn id="2" name="Montant"/>
    <tableColumn id="3" name="Mois"/>
    <tableColumn id="4" name="Commentaire"/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1" name="tb_Données" displayName="tb_Données" ref="A1:Z46" totalsRowShown="0">
  <autoFilter ref="A1:Z46"/>
  <sortState ref="A2:Z46">
    <sortCondition ref="Q1:Q46"/>
  </sortState>
  <tableColumns count="26">
    <tableColumn id="1" name="C_CGRA"/>
    <tableColumn id="2" name="A_CGRB"/>
    <tableColumn id="3" name="D_SITUATION_AU" dataDxfId="14"/>
    <tableColumn id="4" name="D_PERIODE_DEB" dataDxfId="13"/>
    <tableColumn id="5" name="M_SOLDE_INITIAL" dataDxfId="12"/>
    <tableColumn id="6" name="M_SOLDE_PERIODE" dataDxfId="11"/>
    <tableColumn id="7" name="D_PERIODE_FIN" dataDxfId="10"/>
    <tableColumn id="8" name="cAvecOuSansEngagements"/>
    <tableColumn id="9" name="M_SOLDE_FINAL" dataDxfId="9"/>
    <tableColumn id="10" name="C_CPT"/>
    <tableColumn id="11" name="A_CPT_INTITULE"/>
    <tableColumn id="12" name="Ecriture"/>
    <tableColumn id="13" name="Dt valeur" dataDxfId="8"/>
    <tableColumn id="14" name="Dt extract" dataDxfId="7"/>
    <tableColumn id="15" name="Ty"/>
    <tableColumn id="16" name="Pièce"/>
    <tableColumn id="17" name="Libellé"/>
    <tableColumn id="18" name="CGRA"/>
    <tableColumn id="19" name="Débit" dataDxfId="6"/>
    <tableColumn id="20" name="Crédit" dataDxfId="5"/>
    <tableColumn id="21" name="Solde" dataDxfId="4"/>
    <tableColumn id="22" name="Intitulé total ou pas de mouvement"/>
    <tableColumn id="23" name="M_SOLDE_CPT"/>
    <tableColumn id="24" name="A comptabiliser" dataDxfId="3"/>
    <tableColumn id="25" name="Catégorie" dataDxfId="2"/>
    <tableColumn id="26" name="Commentaire" dataDxfId="1"/>
  </tableColumns>
  <tableStyleInfo name="TableStyleLight11" showFirstColumn="0" showLastColumn="0" showRowStripes="1" showColumnStripes="0"/>
</table>
</file>

<file path=xl/tables/table10.xml><?xml version="1.0" encoding="utf-8"?>
<table xmlns="http://schemas.openxmlformats.org/spreadsheetml/2006/main" id="2" name="tb_Table" displayName="tb_Table" ref="A1:B8" totalsRowShown="0">
  <autoFilter ref="A1:B8"/>
  <tableColumns count="2">
    <tableColumn id="1" name="Catégorie"/>
    <tableColumn id="2" name="Nom tableau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21"/>
  <sheetViews>
    <sheetView workbookViewId="0">
      <selection activeCell="J6" sqref="J6"/>
    </sheetView>
  </sheetViews>
  <sheetFormatPr baseColWidth="10" defaultRowHeight="15" x14ac:dyDescent="0.25"/>
  <cols>
    <col min="1" max="1" width="46.42578125" bestFit="1" customWidth="1"/>
    <col min="4" max="4" width="12.85546875" customWidth="1"/>
  </cols>
  <sheetData>
    <row r="2" spans="1:5" ht="26.25" x14ac:dyDescent="0.4">
      <c r="A2" s="4" t="s">
        <v>62</v>
      </c>
      <c r="E2" s="4">
        <v>2022</v>
      </c>
    </row>
    <row r="3" spans="1:5" x14ac:dyDescent="0.25">
      <c r="C3" t="s">
        <v>58</v>
      </c>
      <c r="E3">
        <v>7</v>
      </c>
    </row>
    <row r="5" spans="1:5" x14ac:dyDescent="0.25">
      <c r="A5" s="7" t="s">
        <v>59</v>
      </c>
    </row>
    <row r="6" spans="1:5" x14ac:dyDescent="0.25">
      <c r="A6" t="s">
        <v>70</v>
      </c>
      <c r="D6" s="8">
        <v>52000</v>
      </c>
    </row>
    <row r="7" spans="1:5" x14ac:dyDescent="0.25">
      <c r="A7" t="s">
        <v>60</v>
      </c>
      <c r="D7" s="8">
        <v>3000</v>
      </c>
    </row>
    <row r="10" spans="1:5" x14ac:dyDescent="0.25">
      <c r="A10" s="7" t="s">
        <v>59</v>
      </c>
    </row>
    <row r="12" spans="1:5" ht="18.95" customHeight="1" x14ac:dyDescent="0.25">
      <c r="A12" t="s">
        <v>19</v>
      </c>
      <c r="B12" t="s">
        <v>62</v>
      </c>
      <c r="C12" t="s">
        <v>63</v>
      </c>
      <c r="D12" t="s">
        <v>64</v>
      </c>
      <c r="E12" t="s">
        <v>65</v>
      </c>
    </row>
    <row r="13" spans="1:5" x14ac:dyDescent="0.25">
      <c r="A13" s="6" t="s">
        <v>61</v>
      </c>
      <c r="B13" s="9">
        <v>-15000</v>
      </c>
      <c r="C13" s="9">
        <f>SUM(Divers!C:C)</f>
        <v>-2913.08</v>
      </c>
      <c r="D13" s="10">
        <f t="shared" ref="D13:D19" si="0">IFERROR(1-(B13-C13)/B13,"")</f>
        <v>0.19420533333333334</v>
      </c>
      <c r="E13" s="10">
        <f t="shared" ref="E13:E19" si="1">IFERROR((1-(B13*12/$E$3-C13)/B13*12/$E$3)*-1,"")</f>
        <v>1.6058520816326536</v>
      </c>
    </row>
    <row r="14" spans="1:5" x14ac:dyDescent="0.25">
      <c r="A14" s="6" t="s">
        <v>2</v>
      </c>
      <c r="B14" s="9">
        <v>-24000</v>
      </c>
      <c r="C14" s="9">
        <v>-4000</v>
      </c>
      <c r="D14" s="10">
        <f t="shared" si="0"/>
        <v>0.16666666666666663</v>
      </c>
      <c r="E14" s="10">
        <f t="shared" si="1"/>
        <v>1.6530612244897962</v>
      </c>
    </row>
    <row r="15" spans="1:5" x14ac:dyDescent="0.25">
      <c r="A15" s="6" t="s">
        <v>1</v>
      </c>
      <c r="B15" s="9"/>
      <c r="C15" s="9"/>
      <c r="D15" s="10" t="str">
        <f t="shared" si="0"/>
        <v/>
      </c>
      <c r="E15" s="10" t="str">
        <f t="shared" si="1"/>
        <v/>
      </c>
    </row>
    <row r="16" spans="1:5" x14ac:dyDescent="0.25">
      <c r="A16" s="6" t="s">
        <v>66</v>
      </c>
      <c r="B16" s="9">
        <v>-10000</v>
      </c>
      <c r="C16" s="9"/>
      <c r="D16" s="10">
        <f t="shared" si="0"/>
        <v>0</v>
      </c>
      <c r="E16" s="10">
        <f t="shared" si="1"/>
        <v>1.9387755102040813</v>
      </c>
    </row>
    <row r="17" spans="1:5" x14ac:dyDescent="0.25">
      <c r="A17" s="6" t="s">
        <v>67</v>
      </c>
      <c r="B17" s="9"/>
      <c r="C17" s="9"/>
      <c r="D17" s="10" t="str">
        <f t="shared" si="0"/>
        <v/>
      </c>
      <c r="E17" s="10" t="str">
        <f t="shared" si="1"/>
        <v/>
      </c>
    </row>
    <row r="18" spans="1:5" x14ac:dyDescent="0.25">
      <c r="A18" s="6" t="s">
        <v>51</v>
      </c>
      <c r="B18" s="9"/>
      <c r="C18" s="9"/>
      <c r="D18" s="10" t="str">
        <f t="shared" si="0"/>
        <v/>
      </c>
      <c r="E18" s="10" t="str">
        <f t="shared" si="1"/>
        <v/>
      </c>
    </row>
    <row r="19" spans="1:5" x14ac:dyDescent="0.25">
      <c r="A19" s="6" t="s">
        <v>40</v>
      </c>
      <c r="B19" s="9"/>
      <c r="C19" s="9"/>
      <c r="D19" s="10" t="str">
        <f t="shared" si="0"/>
        <v/>
      </c>
      <c r="E19" s="10" t="str">
        <f t="shared" si="1"/>
        <v/>
      </c>
    </row>
    <row r="21" spans="1:5" x14ac:dyDescent="0.25">
      <c r="A21" s="12" t="s">
        <v>68</v>
      </c>
      <c r="B21" s="11">
        <f>SUM(D6:D7)+SUM(B13:B19)</f>
        <v>6000</v>
      </c>
      <c r="C21" s="11">
        <f>SUM(D6:D7)+SUM(C13:C19)</f>
        <v>48086.92</v>
      </c>
    </row>
  </sheetData>
  <dataValidations count="1">
    <dataValidation type="list" allowBlank="1" showInputMessage="1" showErrorMessage="1" sqref="N12">
      <formula1>$G$21:$G$24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E1" sqref="E1"/>
    </sheetView>
  </sheetViews>
  <sheetFormatPr baseColWidth="10" defaultRowHeight="15" x14ac:dyDescent="0.25"/>
  <cols>
    <col min="2" max="2" width="33.5703125" customWidth="1"/>
    <col min="5" max="5" width="26.7109375" customWidth="1"/>
  </cols>
  <sheetData>
    <row r="1" spans="1:5" ht="26.1" x14ac:dyDescent="0.6">
      <c r="A1" s="4">
        <f>Récapitulatif!E2</f>
        <v>2022</v>
      </c>
      <c r="B1" s="4" t="s">
        <v>52</v>
      </c>
      <c r="E1" s="14">
        <f>SUM(tb_Divers[Montant])</f>
        <v>-2913.08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4" spans="1:5" x14ac:dyDescent="0.25">
      <c r="B4" t="s">
        <v>125</v>
      </c>
      <c r="C4">
        <v>-257.08</v>
      </c>
      <c r="D4" t="s">
        <v>0</v>
      </c>
      <c r="E4" t="s">
        <v>117</v>
      </c>
    </row>
    <row r="5" spans="1:5" x14ac:dyDescent="0.25">
      <c r="B5" t="s">
        <v>77</v>
      </c>
      <c r="C5">
        <v>-2656</v>
      </c>
      <c r="D5" t="s">
        <v>0</v>
      </c>
      <c r="E5" t="s">
        <v>56</v>
      </c>
    </row>
    <row r="6" spans="1:5" x14ac:dyDescent="0.25">
      <c r="B6" t="s">
        <v>80</v>
      </c>
      <c r="D6" t="s">
        <v>0</v>
      </c>
      <c r="E6" t="s">
        <v>69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>
      <selection activeCell="E1" sqref="E1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52</v>
      </c>
      <c r="E1" s="14">
        <f>SUM(tb_Formation[Montant])</f>
        <v>-515.29999999999995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4" spans="1:5" x14ac:dyDescent="0.25">
      <c r="B4" s="18" t="s">
        <v>121</v>
      </c>
      <c r="C4" s="18">
        <v>185</v>
      </c>
      <c r="D4" s="18" t="s">
        <v>1</v>
      </c>
      <c r="E4" s="18" t="s">
        <v>117</v>
      </c>
    </row>
    <row r="5" spans="1:5" x14ac:dyDescent="0.25">
      <c r="B5" s="18" t="s">
        <v>122</v>
      </c>
      <c r="C5" s="18">
        <v>-700.3</v>
      </c>
      <c r="D5" s="18" t="s">
        <v>1</v>
      </c>
      <c r="E5" s="18" t="s">
        <v>118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8"/>
  <sheetViews>
    <sheetView workbookViewId="0">
      <selection activeCell="E1" sqref="E1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52</v>
      </c>
      <c r="E1" s="14">
        <f>SUM(tb_Mandats[Montant])</f>
        <v>555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4" spans="1:5" x14ac:dyDescent="0.25">
      <c r="B4" t="s">
        <v>124</v>
      </c>
      <c r="C4">
        <v>555</v>
      </c>
      <c r="D4" t="s">
        <v>50</v>
      </c>
    </row>
    <row r="5" spans="1:5" x14ac:dyDescent="0.25">
      <c r="B5" t="str">
        <f>IF(AND(Données!$X$17=1,Données!$Y$17="Mandat, études et expertises"),Données!Q17,"")</f>
        <v/>
      </c>
      <c r="C5" t="str">
        <f>IF(AND(Données!$X$17=1,Données!$Y$17="Mandat, études et expertises"),Données!W17,"")</f>
        <v/>
      </c>
      <c r="E5" t="str">
        <f>IF(AND(Données!$X$17=1,Données!$Y$17="Mandat, études et expertises"),Données!Z17,"")</f>
        <v/>
      </c>
    </row>
    <row r="18" spans="2:2" ht="26.25" x14ac:dyDescent="0.4">
      <c r="B18" s="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5"/>
  <sheetViews>
    <sheetView workbookViewId="0">
      <selection activeCell="E1" sqref="E1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52</v>
      </c>
      <c r="E1" s="14">
        <f>SUM(tb_Repas[Montant])</f>
        <v>0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4" spans="1:5" x14ac:dyDescent="0.25">
      <c r="B4" s="17"/>
      <c r="C4" s="17"/>
      <c r="D4" s="17"/>
      <c r="E4" s="17"/>
    </row>
    <row r="15" spans="1:5" ht="26.25" x14ac:dyDescent="0.4">
      <c r="B15" s="4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7"/>
  <sheetViews>
    <sheetView workbookViewId="0">
      <selection activeCell="I9" sqref="I9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52</v>
      </c>
      <c r="E1" s="14">
        <f>SUM(tb_Réception[Montant])</f>
        <v>0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17" spans="2:2" ht="26.25" x14ac:dyDescent="0.4">
      <c r="B17" s="4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"/>
  <sheetViews>
    <sheetView workbookViewId="0">
      <selection activeCell="E1" sqref="E1"/>
    </sheetView>
  </sheetViews>
  <sheetFormatPr baseColWidth="10" defaultRowHeight="15" x14ac:dyDescent="0.25"/>
  <cols>
    <col min="2" max="2" width="33.5703125" customWidth="1"/>
    <col min="5" max="5" width="22.42578125" bestFit="1" customWidth="1"/>
  </cols>
  <sheetData>
    <row r="1" spans="1:5" ht="26.25" x14ac:dyDescent="0.4">
      <c r="A1" s="4">
        <f>Récapitulatif!E2</f>
        <v>2022</v>
      </c>
      <c r="B1" s="4" t="s">
        <v>52</v>
      </c>
      <c r="E1" s="14">
        <f>SUM(tb_Salaire[Montant])</f>
        <v>-3770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4" spans="1:5" x14ac:dyDescent="0.25">
      <c r="B4" t="s">
        <v>123</v>
      </c>
      <c r="C4">
        <v>-4000</v>
      </c>
      <c r="D4" t="s">
        <v>2</v>
      </c>
      <c r="E4" t="s">
        <v>107</v>
      </c>
    </row>
    <row r="5" spans="1:5" ht="26.25" x14ac:dyDescent="0.4">
      <c r="B5" s="4" t="s">
        <v>126</v>
      </c>
      <c r="C5">
        <v>230</v>
      </c>
      <c r="D5" t="s">
        <v>2</v>
      </c>
      <c r="E5" t="s">
        <v>120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6"/>
  <sheetViews>
    <sheetView workbookViewId="0">
      <selection activeCell="E11" sqref="E11"/>
    </sheetView>
  </sheetViews>
  <sheetFormatPr baseColWidth="10" defaultRowHeight="15" x14ac:dyDescent="0.25"/>
  <cols>
    <col min="2" max="2" width="33.5703125" customWidth="1"/>
    <col min="5" max="5" width="20.85546875" bestFit="1" customWidth="1"/>
  </cols>
  <sheetData>
    <row r="1" spans="1:5" ht="26.25" x14ac:dyDescent="0.4">
      <c r="A1" s="4">
        <f>Récapitulatif!E2</f>
        <v>2022</v>
      </c>
      <c r="B1" s="4" t="s">
        <v>52</v>
      </c>
      <c r="E1" s="14">
        <f>SUM(tb_Sponsoring[Montant])</f>
        <v>-47.58</v>
      </c>
    </row>
    <row r="3" spans="1:5" ht="20.45" customHeight="1" x14ac:dyDescent="0.25">
      <c r="B3" s="15" t="s">
        <v>53</v>
      </c>
      <c r="C3" s="15" t="s">
        <v>54</v>
      </c>
      <c r="D3" s="15" t="s">
        <v>55</v>
      </c>
      <c r="E3" s="15" t="s">
        <v>57</v>
      </c>
    </row>
    <row r="4" spans="1:5" x14ac:dyDescent="0.25">
      <c r="B4" t="s">
        <v>127</v>
      </c>
      <c r="C4">
        <v>-47.58</v>
      </c>
      <c r="D4" t="s">
        <v>51</v>
      </c>
      <c r="E4" t="s">
        <v>119</v>
      </c>
    </row>
    <row r="16" spans="1:5" ht="26.25" x14ac:dyDescent="0.4">
      <c r="B16" s="4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1000"/>
  <sheetViews>
    <sheetView tabSelected="1" topLeftCell="N1" zoomScaleNormal="100" workbookViewId="0">
      <selection activeCell="Q13" sqref="Q13"/>
    </sheetView>
  </sheetViews>
  <sheetFormatPr baseColWidth="10" defaultRowHeight="15" x14ac:dyDescent="0.25"/>
  <cols>
    <col min="2" max="2" width="46.5703125" bestFit="1" customWidth="1"/>
    <col min="3" max="3" width="19.5703125" customWidth="1"/>
    <col min="4" max="5" width="18.7109375" customWidth="1"/>
    <col min="6" max="6" width="20" customWidth="1"/>
    <col min="7" max="7" width="17" customWidth="1"/>
    <col min="8" max="8" width="26.7109375" customWidth="1"/>
    <col min="9" max="9" width="17.5703125" customWidth="1"/>
    <col min="11" max="11" width="49.42578125" bestFit="1" customWidth="1"/>
    <col min="13" max="13" width="11.140625" customWidth="1"/>
    <col min="14" max="14" width="11.7109375" customWidth="1"/>
    <col min="17" max="17" width="64" bestFit="1" customWidth="1"/>
    <col min="22" max="22" width="34.42578125" customWidth="1"/>
    <col min="23" max="23" width="15.7109375" customWidth="1"/>
    <col min="24" max="24" width="18.42578125" style="9" customWidth="1"/>
    <col min="25" max="25" width="11.7109375" customWidth="1"/>
    <col min="26" max="26" width="25.7109375" customWidth="1"/>
  </cols>
  <sheetData>
    <row r="1" spans="1:26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  <c r="M1" t="s">
        <v>15</v>
      </c>
      <c r="N1" t="s">
        <v>16</v>
      </c>
      <c r="O1" t="s">
        <v>17</v>
      </c>
      <c r="P1" t="s">
        <v>18</v>
      </c>
      <c r="Q1" t="s">
        <v>19</v>
      </c>
      <c r="R1" t="s">
        <v>20</v>
      </c>
      <c r="S1" t="s">
        <v>21</v>
      </c>
      <c r="T1" t="s">
        <v>22</v>
      </c>
      <c r="U1" t="s">
        <v>23</v>
      </c>
      <c r="V1" t="s">
        <v>24</v>
      </c>
      <c r="W1" t="s">
        <v>25</v>
      </c>
      <c r="X1" s="9" t="s">
        <v>116</v>
      </c>
      <c r="Y1" t="s">
        <v>48</v>
      </c>
      <c r="Z1" t="s">
        <v>57</v>
      </c>
    </row>
    <row r="2" spans="1:26" x14ac:dyDescent="0.25">
      <c r="C2" s="1"/>
      <c r="D2" s="1"/>
      <c r="E2" s="2"/>
      <c r="F2" s="2"/>
      <c r="G2" s="1"/>
      <c r="I2" s="2"/>
      <c r="K2" t="s">
        <v>26</v>
      </c>
      <c r="M2" s="1"/>
      <c r="N2" s="1"/>
      <c r="Q2" t="s">
        <v>121</v>
      </c>
      <c r="S2" s="3">
        <v>0</v>
      </c>
      <c r="T2" s="2">
        <v>18010.400000000001</v>
      </c>
      <c r="U2" s="2">
        <v>18010.400000000001</v>
      </c>
      <c r="W2">
        <v>185</v>
      </c>
      <c r="X2" s="13">
        <v>1</v>
      </c>
      <c r="Y2" s="5" t="s">
        <v>1</v>
      </c>
      <c r="Z2" s="5" t="s">
        <v>117</v>
      </c>
    </row>
    <row r="3" spans="1:26" x14ac:dyDescent="0.25">
      <c r="C3" s="1"/>
      <c r="D3" s="1"/>
      <c r="E3" s="2"/>
      <c r="F3" s="2"/>
      <c r="G3" s="1"/>
      <c r="I3" s="2"/>
      <c r="K3" t="s">
        <v>26</v>
      </c>
      <c r="M3" s="1"/>
      <c r="N3" s="1"/>
      <c r="Q3" t="s">
        <v>122</v>
      </c>
      <c r="S3" s="2">
        <v>18710.7</v>
      </c>
      <c r="T3" s="3">
        <v>0</v>
      </c>
      <c r="U3" s="2">
        <v>-18710.7</v>
      </c>
      <c r="V3" t="s">
        <v>27</v>
      </c>
      <c r="W3" s="2">
        <v>-700.3</v>
      </c>
      <c r="X3" s="13">
        <v>1</v>
      </c>
      <c r="Y3" s="5" t="s">
        <v>1</v>
      </c>
      <c r="Z3" s="5" t="s">
        <v>118</v>
      </c>
    </row>
    <row r="4" spans="1:26" x14ac:dyDescent="0.25">
      <c r="C4" s="1"/>
      <c r="D4" s="1"/>
      <c r="E4" s="2"/>
      <c r="F4" s="2"/>
      <c r="G4" s="1"/>
      <c r="I4" s="2"/>
      <c r="K4" t="s">
        <v>28</v>
      </c>
      <c r="M4" s="1"/>
      <c r="N4" s="1"/>
      <c r="Q4" t="s">
        <v>123</v>
      </c>
      <c r="S4" s="3">
        <v>4000</v>
      </c>
      <c r="T4" s="3">
        <v>0</v>
      </c>
      <c r="U4" s="3">
        <v>-4000</v>
      </c>
      <c r="V4" t="s">
        <v>27</v>
      </c>
      <c r="W4" s="3">
        <v>-4000</v>
      </c>
      <c r="X4" s="13">
        <v>1</v>
      </c>
      <c r="Y4" s="5" t="s">
        <v>2</v>
      </c>
      <c r="Z4" s="5" t="s">
        <v>107</v>
      </c>
    </row>
    <row r="5" spans="1:26" x14ac:dyDescent="0.25">
      <c r="C5" s="1"/>
      <c r="D5" s="1"/>
      <c r="E5" s="2"/>
      <c r="F5" s="2"/>
      <c r="G5" s="1"/>
      <c r="I5" s="2"/>
      <c r="K5" t="s">
        <v>29</v>
      </c>
      <c r="M5" s="1"/>
      <c r="N5" s="1"/>
      <c r="Q5" t="s">
        <v>124</v>
      </c>
      <c r="S5" s="3">
        <v>0</v>
      </c>
      <c r="T5" s="2">
        <v>985.65</v>
      </c>
      <c r="U5" s="2">
        <v>985.65</v>
      </c>
      <c r="W5">
        <v>555</v>
      </c>
      <c r="X5" s="13">
        <v>1</v>
      </c>
      <c r="Y5" s="5" t="s">
        <v>50</v>
      </c>
      <c r="Z5" s="5"/>
    </row>
    <row r="6" spans="1:26" x14ac:dyDescent="0.25">
      <c r="C6" s="1"/>
      <c r="D6" s="1"/>
      <c r="E6" s="2"/>
      <c r="F6" s="2"/>
      <c r="G6" s="1"/>
      <c r="I6" s="2"/>
      <c r="K6" t="s">
        <v>29</v>
      </c>
      <c r="M6" s="1"/>
      <c r="N6" s="1"/>
      <c r="Q6" t="s">
        <v>125</v>
      </c>
      <c r="S6" s="2">
        <v>1242.73</v>
      </c>
      <c r="T6" s="3">
        <v>0</v>
      </c>
      <c r="U6" s="2">
        <v>-1242.73</v>
      </c>
      <c r="V6" t="s">
        <v>27</v>
      </c>
      <c r="W6" s="2">
        <v>-257.08</v>
      </c>
      <c r="X6" s="13">
        <v>1</v>
      </c>
      <c r="Y6" s="5" t="s">
        <v>0</v>
      </c>
      <c r="Z6" s="5" t="s">
        <v>117</v>
      </c>
    </row>
    <row r="7" spans="1:26" x14ac:dyDescent="0.25">
      <c r="C7" s="1"/>
      <c r="D7" s="1"/>
      <c r="E7" s="2"/>
      <c r="F7" s="2"/>
      <c r="G7" s="1"/>
      <c r="I7" s="2"/>
      <c r="K7" t="s">
        <v>30</v>
      </c>
      <c r="M7" s="1"/>
      <c r="N7" s="1"/>
      <c r="Q7" t="s">
        <v>126</v>
      </c>
      <c r="S7" s="2">
        <v>3.39</v>
      </c>
      <c r="T7" s="2">
        <v>205.63</v>
      </c>
      <c r="U7" s="2">
        <v>202.24</v>
      </c>
      <c r="W7">
        <v>230</v>
      </c>
      <c r="X7" s="13">
        <v>1</v>
      </c>
      <c r="Y7" s="5" t="s">
        <v>2</v>
      </c>
      <c r="Z7" s="5" t="s">
        <v>120</v>
      </c>
    </row>
    <row r="8" spans="1:26" x14ac:dyDescent="0.25">
      <c r="C8" s="1"/>
      <c r="D8" s="1"/>
      <c r="E8" s="2"/>
      <c r="F8" s="2"/>
      <c r="G8" s="1"/>
      <c r="I8" s="2"/>
      <c r="K8" t="s">
        <v>30</v>
      </c>
      <c r="M8" s="1"/>
      <c r="N8" s="1"/>
      <c r="Q8" t="s">
        <v>127</v>
      </c>
      <c r="S8" s="2">
        <v>249.82</v>
      </c>
      <c r="T8" s="3">
        <v>0</v>
      </c>
      <c r="U8" s="2">
        <v>-249.82</v>
      </c>
      <c r="V8" t="s">
        <v>27</v>
      </c>
      <c r="W8" s="2">
        <v>-47.58</v>
      </c>
      <c r="X8" s="13">
        <v>1</v>
      </c>
      <c r="Y8" s="5" t="s">
        <v>51</v>
      </c>
      <c r="Z8" s="5" t="s">
        <v>119</v>
      </c>
    </row>
    <row r="9" spans="1:26" x14ac:dyDescent="0.25">
      <c r="C9" s="1"/>
      <c r="D9" s="1"/>
      <c r="E9" s="2"/>
      <c r="F9" s="2"/>
      <c r="G9" s="1"/>
      <c r="I9" s="2"/>
      <c r="K9" t="s">
        <v>31</v>
      </c>
      <c r="M9" s="1"/>
      <c r="N9" s="1"/>
      <c r="Q9" t="s">
        <v>128</v>
      </c>
      <c r="S9" s="3">
        <v>0</v>
      </c>
      <c r="T9" s="2">
        <v>29.52</v>
      </c>
      <c r="U9" s="2">
        <v>29.52</v>
      </c>
      <c r="X9" s="13"/>
      <c r="Y9" s="5" t="s">
        <v>38</v>
      </c>
      <c r="Z9" s="5"/>
    </row>
    <row r="10" spans="1:26" x14ac:dyDescent="0.25">
      <c r="C10" s="1"/>
      <c r="D10" s="1"/>
      <c r="E10" s="2"/>
      <c r="F10" s="2"/>
      <c r="G10" s="1"/>
      <c r="I10" s="2"/>
      <c r="K10" t="s">
        <v>31</v>
      </c>
      <c r="M10" s="1"/>
      <c r="N10" s="1"/>
      <c r="Q10" t="s">
        <v>129</v>
      </c>
      <c r="S10" s="2">
        <v>35.880000000000003</v>
      </c>
      <c r="T10" s="3">
        <v>0</v>
      </c>
      <c r="U10" s="2">
        <v>-35.880000000000003</v>
      </c>
      <c r="V10" t="s">
        <v>27</v>
      </c>
      <c r="W10" s="2">
        <v>-6.36</v>
      </c>
      <c r="X10" s="13"/>
      <c r="Y10" s="5" t="s">
        <v>49</v>
      </c>
      <c r="Z10" s="5"/>
    </row>
    <row r="11" spans="1:26" x14ac:dyDescent="0.25">
      <c r="C11" s="1"/>
      <c r="D11" s="1"/>
      <c r="E11" s="2"/>
      <c r="F11" s="2"/>
      <c r="G11" s="1"/>
      <c r="I11" s="2"/>
      <c r="K11" t="s">
        <v>32</v>
      </c>
      <c r="M11" s="1"/>
      <c r="N11" s="1"/>
      <c r="Q11" t="s">
        <v>71</v>
      </c>
      <c r="S11" s="3">
        <v>0</v>
      </c>
      <c r="T11" s="2">
        <v>1369.95</v>
      </c>
      <c r="U11" s="2">
        <v>1369.95</v>
      </c>
      <c r="X11" s="13"/>
      <c r="Y11" s="5"/>
      <c r="Z11" s="5"/>
    </row>
    <row r="12" spans="1:26" x14ac:dyDescent="0.25">
      <c r="C12" s="1"/>
      <c r="D12" s="1"/>
      <c r="E12" s="2"/>
      <c r="F12" s="2"/>
      <c r="G12" s="1"/>
      <c r="I12" s="2"/>
      <c r="K12" t="s">
        <v>32</v>
      </c>
      <c r="M12" s="1"/>
      <c r="N12" s="1"/>
      <c r="Q12" t="s">
        <v>72</v>
      </c>
      <c r="S12" s="2">
        <v>1395.05</v>
      </c>
      <c r="T12" s="3">
        <v>0</v>
      </c>
      <c r="U12" s="2">
        <v>-1395.05</v>
      </c>
      <c r="V12" t="s">
        <v>27</v>
      </c>
      <c r="W12" s="2">
        <v>-25.1</v>
      </c>
      <c r="X12" s="13"/>
      <c r="Y12" s="5"/>
      <c r="Z12" s="5"/>
    </row>
    <row r="13" spans="1:26" x14ac:dyDescent="0.25">
      <c r="C13" s="1"/>
      <c r="D13" s="1"/>
      <c r="E13" s="2"/>
      <c r="F13" s="2"/>
      <c r="G13" s="1"/>
      <c r="I13" s="2"/>
      <c r="K13" t="s">
        <v>33</v>
      </c>
      <c r="M13" s="1"/>
      <c r="N13" s="1"/>
      <c r="Q13" t="s">
        <v>73</v>
      </c>
      <c r="S13" s="3">
        <v>0</v>
      </c>
      <c r="T13" s="2">
        <v>498.03</v>
      </c>
      <c r="U13" s="2">
        <v>498.03</v>
      </c>
      <c r="X13" s="13"/>
      <c r="Y13" s="5"/>
      <c r="Z13" s="5"/>
    </row>
    <row r="14" spans="1:26" x14ac:dyDescent="0.25">
      <c r="C14" s="1"/>
      <c r="D14" s="1"/>
      <c r="E14" s="2"/>
      <c r="F14" s="2"/>
      <c r="G14" s="1"/>
      <c r="I14" s="2"/>
      <c r="K14" t="s">
        <v>33</v>
      </c>
      <c r="M14" s="1"/>
      <c r="N14" s="1"/>
      <c r="Q14" t="s">
        <v>74</v>
      </c>
      <c r="S14" s="2">
        <v>627.95000000000005</v>
      </c>
      <c r="T14" s="3">
        <v>0</v>
      </c>
      <c r="U14" s="2">
        <v>-627.95000000000005</v>
      </c>
      <c r="V14" t="s">
        <v>27</v>
      </c>
      <c r="W14" s="2">
        <v>-129.91999999999999</v>
      </c>
      <c r="X14" s="13"/>
      <c r="Y14" s="5"/>
      <c r="Z14" s="5"/>
    </row>
    <row r="15" spans="1:26" x14ac:dyDescent="0.25">
      <c r="C15" s="1"/>
      <c r="D15" s="1"/>
      <c r="E15" s="2"/>
      <c r="F15" s="2"/>
      <c r="G15" s="1"/>
      <c r="I15" s="2"/>
      <c r="K15" t="s">
        <v>34</v>
      </c>
      <c r="M15" s="1"/>
      <c r="N15" s="1"/>
      <c r="Q15" t="s">
        <v>75</v>
      </c>
      <c r="S15" s="3">
        <v>0</v>
      </c>
      <c r="T15" s="2">
        <v>1285.27</v>
      </c>
      <c r="U15" s="2">
        <v>1285.27</v>
      </c>
      <c r="X15" s="13"/>
      <c r="Y15" s="5"/>
      <c r="Z15" s="5"/>
    </row>
    <row r="16" spans="1:26" x14ac:dyDescent="0.25">
      <c r="C16" s="1"/>
      <c r="D16" s="1"/>
      <c r="E16" s="2"/>
      <c r="F16" s="2"/>
      <c r="G16" s="1"/>
      <c r="I16" s="2"/>
      <c r="K16" t="s">
        <v>34</v>
      </c>
      <c r="M16" s="1"/>
      <c r="N16" s="1"/>
      <c r="Q16" t="s">
        <v>76</v>
      </c>
      <c r="S16" s="2">
        <v>1315.43</v>
      </c>
      <c r="T16" s="3">
        <v>0</v>
      </c>
      <c r="U16" s="2">
        <v>-1315.43</v>
      </c>
      <c r="V16" t="s">
        <v>27</v>
      </c>
      <c r="W16" s="2">
        <v>-30.16</v>
      </c>
      <c r="X16" s="13"/>
      <c r="Y16" s="5"/>
      <c r="Z16" s="5"/>
    </row>
    <row r="17" spans="3:26" x14ac:dyDescent="0.25">
      <c r="C17" s="1"/>
      <c r="D17" s="1"/>
      <c r="E17" s="2"/>
      <c r="F17" s="2"/>
      <c r="G17" s="1"/>
      <c r="I17" s="2"/>
      <c r="K17" t="s">
        <v>35</v>
      </c>
      <c r="M17" s="1"/>
      <c r="N17" s="1"/>
      <c r="Q17" t="s">
        <v>77</v>
      </c>
      <c r="S17" s="3">
        <v>2656</v>
      </c>
      <c r="T17" s="3">
        <v>0</v>
      </c>
      <c r="U17" s="3">
        <v>-2656</v>
      </c>
      <c r="V17" t="s">
        <v>27</v>
      </c>
      <c r="W17" s="3">
        <v>-2656</v>
      </c>
      <c r="X17" s="13">
        <v>1</v>
      </c>
      <c r="Y17" s="5" t="s">
        <v>0</v>
      </c>
      <c r="Z17" s="5" t="s">
        <v>56</v>
      </c>
    </row>
    <row r="18" spans="3:26" x14ac:dyDescent="0.25">
      <c r="C18" s="1"/>
      <c r="D18" s="1"/>
      <c r="E18" s="2"/>
      <c r="F18" s="2"/>
      <c r="G18" s="1"/>
      <c r="I18" s="2"/>
      <c r="K18" t="s">
        <v>36</v>
      </c>
      <c r="M18" s="1"/>
      <c r="N18" s="1"/>
      <c r="Q18" t="s">
        <v>78</v>
      </c>
      <c r="S18" s="2">
        <v>137.5</v>
      </c>
      <c r="T18" s="3">
        <v>0</v>
      </c>
      <c r="U18" s="2">
        <v>-137.5</v>
      </c>
      <c r="V18" t="s">
        <v>27</v>
      </c>
      <c r="W18" s="2">
        <v>-137.5</v>
      </c>
      <c r="X18" s="13"/>
      <c r="Y18" s="5"/>
      <c r="Z18" s="5"/>
    </row>
    <row r="19" spans="3:26" x14ac:dyDescent="0.25">
      <c r="C19" s="1"/>
      <c r="D19" s="1"/>
      <c r="E19" s="2"/>
      <c r="F19" s="2"/>
      <c r="G19" s="1"/>
      <c r="I19" s="2"/>
      <c r="K19" t="s">
        <v>37</v>
      </c>
      <c r="M19" s="1"/>
      <c r="N19" s="1"/>
      <c r="Q19" t="s">
        <v>79</v>
      </c>
      <c r="S19" s="2">
        <v>543.70000000000005</v>
      </c>
      <c r="T19" s="3">
        <v>0</v>
      </c>
      <c r="U19" s="2">
        <v>-543.70000000000005</v>
      </c>
      <c r="V19" t="s">
        <v>27</v>
      </c>
      <c r="W19" s="2">
        <v>-543.70000000000005</v>
      </c>
      <c r="X19" s="13"/>
      <c r="Y19" s="5"/>
      <c r="Z19" s="5"/>
    </row>
    <row r="20" spans="3:26" x14ac:dyDescent="0.25">
      <c r="C20" s="1"/>
      <c r="D20" s="1"/>
      <c r="E20" s="2"/>
      <c r="F20" s="2"/>
      <c r="G20" s="1"/>
      <c r="I20" s="2"/>
      <c r="K20" t="s">
        <v>38</v>
      </c>
      <c r="M20" s="1"/>
      <c r="N20" s="1"/>
      <c r="Q20" t="s">
        <v>80</v>
      </c>
      <c r="S20" s="2">
        <v>9282.67</v>
      </c>
      <c r="T20" s="3">
        <v>0</v>
      </c>
      <c r="U20" s="2">
        <v>-9282.67</v>
      </c>
      <c r="X20" s="13">
        <v>1</v>
      </c>
      <c r="Y20" s="5" t="s">
        <v>0</v>
      </c>
      <c r="Z20" s="5" t="s">
        <v>69</v>
      </c>
    </row>
    <row r="21" spans="3:26" x14ac:dyDescent="0.25">
      <c r="C21" s="1"/>
      <c r="D21" s="1"/>
      <c r="E21" s="2"/>
      <c r="F21" s="2"/>
      <c r="G21" s="1"/>
      <c r="I21" s="2"/>
      <c r="K21" t="s">
        <v>38</v>
      </c>
      <c r="M21" s="1"/>
      <c r="N21" s="1"/>
      <c r="Q21" t="s">
        <v>81</v>
      </c>
      <c r="S21" s="3">
        <v>868</v>
      </c>
      <c r="T21" s="3">
        <v>0</v>
      </c>
      <c r="U21" s="3">
        <v>-868</v>
      </c>
      <c r="V21" t="s">
        <v>27</v>
      </c>
      <c r="W21" s="2">
        <v>-10150.67</v>
      </c>
      <c r="X21" s="13"/>
      <c r="Y21" s="5"/>
      <c r="Z21" s="5"/>
    </row>
    <row r="22" spans="3:26" x14ac:dyDescent="0.25">
      <c r="C22" s="1"/>
      <c r="D22" s="1"/>
      <c r="E22" s="2"/>
      <c r="F22" s="2"/>
      <c r="G22" s="1"/>
      <c r="I22" s="2"/>
      <c r="K22" t="s">
        <v>39</v>
      </c>
      <c r="M22" s="1"/>
      <c r="N22" s="1"/>
      <c r="Q22" t="s">
        <v>82</v>
      </c>
      <c r="S22" s="3">
        <v>696</v>
      </c>
      <c r="T22" s="3">
        <v>0</v>
      </c>
      <c r="U22" s="3">
        <v>-696</v>
      </c>
      <c r="V22" t="s">
        <v>27</v>
      </c>
      <c r="W22" s="3">
        <v>-696</v>
      </c>
      <c r="X22" s="13"/>
      <c r="Y22" s="5"/>
      <c r="Z22" s="16"/>
    </row>
    <row r="23" spans="3:26" x14ac:dyDescent="0.25">
      <c r="C23" s="1"/>
      <c r="D23" s="1"/>
      <c r="E23" s="2"/>
      <c r="F23" s="2"/>
      <c r="G23" s="1"/>
      <c r="I23" s="2"/>
      <c r="K23" t="s">
        <v>40</v>
      </c>
      <c r="M23" s="1"/>
      <c r="N23" s="1"/>
      <c r="Q23" t="s">
        <v>83</v>
      </c>
      <c r="S23" s="2">
        <v>1407.2</v>
      </c>
      <c r="T23" s="3">
        <v>0</v>
      </c>
      <c r="U23" s="2">
        <v>-1407.2</v>
      </c>
      <c r="V23" t="s">
        <v>27</v>
      </c>
      <c r="W23" s="2">
        <v>-1407.2</v>
      </c>
      <c r="X23" s="13"/>
      <c r="Y23" s="5"/>
      <c r="Z23" s="5"/>
    </row>
    <row r="24" spans="3:26" x14ac:dyDescent="0.25">
      <c r="C24" s="1"/>
      <c r="D24" s="1"/>
      <c r="E24" s="2"/>
      <c r="F24" s="2"/>
      <c r="G24" s="1"/>
      <c r="I24" s="2"/>
      <c r="K24" t="s">
        <v>41</v>
      </c>
      <c r="M24" s="1"/>
      <c r="N24" s="1"/>
      <c r="Q24" t="s">
        <v>84</v>
      </c>
      <c r="S24" s="2">
        <v>3.4</v>
      </c>
      <c r="T24" s="3">
        <v>0</v>
      </c>
      <c r="U24" s="2">
        <v>-3.4</v>
      </c>
      <c r="V24" t="s">
        <v>27</v>
      </c>
      <c r="W24" s="2">
        <v>-3.4</v>
      </c>
      <c r="X24" s="13"/>
      <c r="Y24" s="5"/>
      <c r="Z24" s="5"/>
    </row>
    <row r="25" spans="3:26" x14ac:dyDescent="0.25">
      <c r="C25" s="1"/>
      <c r="D25" s="1"/>
      <c r="E25" s="2"/>
      <c r="F25" s="2"/>
      <c r="G25" s="1"/>
      <c r="I25" s="2"/>
      <c r="K25" t="s">
        <v>42</v>
      </c>
      <c r="M25" s="1"/>
      <c r="N25" s="1"/>
      <c r="Q25" t="s">
        <v>85</v>
      </c>
      <c r="S25" s="3">
        <v>300</v>
      </c>
      <c r="T25" s="3">
        <v>0</v>
      </c>
      <c r="U25" s="3">
        <v>-300</v>
      </c>
      <c r="X25" s="13"/>
      <c r="Y25" s="5"/>
      <c r="Z25" s="5"/>
    </row>
    <row r="26" spans="3:26" x14ac:dyDescent="0.25">
      <c r="C26" s="1"/>
      <c r="D26" s="1"/>
      <c r="E26" s="2"/>
      <c r="F26" s="2"/>
      <c r="G26" s="1"/>
      <c r="I26" s="2"/>
      <c r="K26" t="s">
        <v>42</v>
      </c>
      <c r="M26" s="1"/>
      <c r="N26" s="1"/>
      <c r="Q26" t="s">
        <v>86</v>
      </c>
      <c r="S26" s="3">
        <v>200</v>
      </c>
      <c r="T26" s="3">
        <v>0</v>
      </c>
      <c r="U26" s="3">
        <v>-200</v>
      </c>
      <c r="V26" t="s">
        <v>27</v>
      </c>
      <c r="W26" s="3">
        <v>-500</v>
      </c>
      <c r="X26" s="13"/>
      <c r="Y26" s="5"/>
      <c r="Z26" s="5"/>
    </row>
    <row r="27" spans="3:26" x14ac:dyDescent="0.25">
      <c r="C27" s="1"/>
      <c r="D27" s="1"/>
      <c r="E27" s="2"/>
      <c r="F27" s="2"/>
      <c r="G27" s="1"/>
      <c r="I27" s="2"/>
      <c r="K27" t="s">
        <v>43</v>
      </c>
      <c r="M27" s="1"/>
      <c r="N27" s="1"/>
      <c r="Q27" t="s">
        <v>87</v>
      </c>
      <c r="S27" s="2">
        <v>19.55</v>
      </c>
      <c r="T27" s="3">
        <v>0</v>
      </c>
      <c r="U27" s="2">
        <v>-19.55</v>
      </c>
      <c r="V27" t="s">
        <v>27</v>
      </c>
      <c r="W27" s="2">
        <v>-19.55</v>
      </c>
      <c r="X27" s="13"/>
      <c r="Y27" s="5"/>
      <c r="Z27" s="5"/>
    </row>
    <row r="28" spans="3:26" x14ac:dyDescent="0.25">
      <c r="C28" s="1"/>
      <c r="D28" s="1"/>
      <c r="E28" s="2"/>
      <c r="F28" s="2"/>
      <c r="G28" s="1"/>
      <c r="I28" s="2"/>
      <c r="K28" t="s">
        <v>44</v>
      </c>
      <c r="M28" s="1"/>
      <c r="N28" s="1"/>
      <c r="Q28" t="s">
        <v>88</v>
      </c>
      <c r="S28" s="2">
        <v>592.45000000000005</v>
      </c>
      <c r="T28" s="3">
        <v>0</v>
      </c>
      <c r="U28" s="2">
        <v>-592.45000000000005</v>
      </c>
      <c r="V28" t="s">
        <v>27</v>
      </c>
      <c r="W28" s="2">
        <v>-592.45000000000005</v>
      </c>
      <c r="X28" s="13"/>
      <c r="Y28" s="5"/>
      <c r="Z28" s="5"/>
    </row>
    <row r="29" spans="3:26" x14ac:dyDescent="0.25">
      <c r="C29" s="1"/>
      <c r="D29" s="1"/>
      <c r="E29" s="2"/>
      <c r="F29" s="2"/>
      <c r="G29" s="1"/>
      <c r="I29" s="2"/>
      <c r="K29" t="s">
        <v>45</v>
      </c>
      <c r="M29" s="1"/>
      <c r="N29" s="1"/>
      <c r="Q29" t="s">
        <v>89</v>
      </c>
      <c r="S29" s="3">
        <v>500</v>
      </c>
      <c r="T29" s="3">
        <v>0</v>
      </c>
      <c r="U29" s="3">
        <v>-500</v>
      </c>
      <c r="V29" t="s">
        <v>27</v>
      </c>
      <c r="W29" s="3">
        <v>-500</v>
      </c>
      <c r="X29" s="13"/>
      <c r="Y29" s="5"/>
      <c r="Z29" s="5"/>
    </row>
    <row r="30" spans="3:26" x14ac:dyDescent="0.25">
      <c r="C30" s="1"/>
      <c r="D30" s="1"/>
      <c r="E30" s="2"/>
      <c r="F30" s="2"/>
      <c r="G30" s="1"/>
      <c r="I30" s="2"/>
      <c r="K30" t="s">
        <v>46</v>
      </c>
      <c r="M30" s="1"/>
      <c r="N30" s="1"/>
      <c r="Q30" t="s">
        <v>90</v>
      </c>
      <c r="S30" s="3">
        <v>0</v>
      </c>
      <c r="T30" s="3">
        <v>1750</v>
      </c>
      <c r="U30" s="3">
        <v>1750</v>
      </c>
      <c r="X30" s="13"/>
      <c r="Y30" s="5"/>
      <c r="Z30" s="5"/>
    </row>
    <row r="31" spans="3:26" x14ac:dyDescent="0.25">
      <c r="C31" s="1"/>
      <c r="D31" s="1"/>
      <c r="E31" s="2"/>
      <c r="F31" s="2"/>
      <c r="G31" s="1"/>
      <c r="I31" s="2"/>
      <c r="K31" t="s">
        <v>46</v>
      </c>
      <c r="M31" s="1"/>
      <c r="N31" s="1"/>
      <c r="Q31" t="s">
        <v>91</v>
      </c>
      <c r="S31" s="3">
        <v>1000</v>
      </c>
      <c r="T31" s="3">
        <v>0</v>
      </c>
      <c r="U31" s="3">
        <v>-1000</v>
      </c>
      <c r="X31" s="13"/>
      <c r="Y31" s="5"/>
      <c r="Z31" s="5"/>
    </row>
    <row r="32" spans="3:26" x14ac:dyDescent="0.25">
      <c r="C32" s="1"/>
      <c r="D32" s="1"/>
      <c r="E32" s="2"/>
      <c r="F32" s="2"/>
      <c r="G32" s="1"/>
      <c r="I32" s="2"/>
      <c r="K32" t="s">
        <v>46</v>
      </c>
      <c r="M32" s="1"/>
      <c r="N32" s="1"/>
      <c r="Q32" t="s">
        <v>92</v>
      </c>
      <c r="S32" s="3">
        <v>4000</v>
      </c>
      <c r="T32" s="3">
        <v>0</v>
      </c>
      <c r="U32" s="3">
        <v>-4000</v>
      </c>
      <c r="X32" s="13"/>
      <c r="Y32" s="5"/>
      <c r="Z32" s="5"/>
    </row>
    <row r="33" spans="3:26" x14ac:dyDescent="0.25">
      <c r="C33" s="1"/>
      <c r="D33" s="1"/>
      <c r="E33" s="2"/>
      <c r="F33" s="2"/>
      <c r="G33" s="1"/>
      <c r="I33" s="2"/>
      <c r="K33" t="s">
        <v>46</v>
      </c>
      <c r="M33" s="1"/>
      <c r="N33" s="1"/>
      <c r="Q33" t="s">
        <v>93</v>
      </c>
      <c r="S33" s="3">
        <v>2480</v>
      </c>
      <c r="T33" s="3">
        <v>0</v>
      </c>
      <c r="U33" s="3">
        <v>-2480</v>
      </c>
      <c r="X33" s="13"/>
      <c r="Y33" s="5"/>
      <c r="Z33" s="5"/>
    </row>
    <row r="34" spans="3:26" x14ac:dyDescent="0.25">
      <c r="C34" s="1"/>
      <c r="D34" s="1"/>
      <c r="E34" s="2"/>
      <c r="F34" s="2"/>
      <c r="G34" s="1"/>
      <c r="I34" s="2"/>
      <c r="K34" t="s">
        <v>46</v>
      </c>
      <c r="M34" s="1"/>
      <c r="N34" s="1"/>
      <c r="Q34" t="s">
        <v>94</v>
      </c>
      <c r="S34" s="3">
        <v>500</v>
      </c>
      <c r="T34" s="3">
        <v>0</v>
      </c>
      <c r="U34" s="3">
        <v>-500</v>
      </c>
      <c r="X34" s="13"/>
      <c r="Y34" s="5"/>
      <c r="Z34" s="5"/>
    </row>
    <row r="35" spans="3:26" x14ac:dyDescent="0.25">
      <c r="C35" s="1"/>
      <c r="D35" s="1"/>
      <c r="E35" s="2"/>
      <c r="F35" s="2"/>
      <c r="G35" s="1"/>
      <c r="I35" s="2"/>
      <c r="K35" t="s">
        <v>46</v>
      </c>
      <c r="M35" s="1"/>
      <c r="N35" s="1"/>
      <c r="Q35" t="s">
        <v>95</v>
      </c>
      <c r="S35" s="3">
        <v>3000</v>
      </c>
      <c r="T35" s="3">
        <v>0</v>
      </c>
      <c r="U35" s="3">
        <v>-3000</v>
      </c>
      <c r="X35" s="13"/>
      <c r="Y35" s="5"/>
      <c r="Z35" s="5"/>
    </row>
    <row r="36" spans="3:26" x14ac:dyDescent="0.25">
      <c r="C36" s="1"/>
      <c r="D36" s="1"/>
      <c r="E36" s="2"/>
      <c r="F36" s="2"/>
      <c r="G36" s="1"/>
      <c r="I36" s="2"/>
      <c r="K36" t="s">
        <v>46</v>
      </c>
      <c r="M36" s="1"/>
      <c r="N36" s="1"/>
      <c r="Q36" t="s">
        <v>96</v>
      </c>
      <c r="S36" s="3">
        <v>500</v>
      </c>
      <c r="T36" s="3">
        <v>0</v>
      </c>
      <c r="U36" s="3">
        <v>-500</v>
      </c>
      <c r="X36" s="13"/>
      <c r="Y36" s="5"/>
      <c r="Z36" s="5"/>
    </row>
    <row r="37" spans="3:26" x14ac:dyDescent="0.25">
      <c r="C37" s="1"/>
      <c r="D37" s="1"/>
      <c r="E37" s="2"/>
      <c r="F37" s="2"/>
      <c r="G37" s="1"/>
      <c r="I37" s="2"/>
      <c r="K37" t="s">
        <v>46</v>
      </c>
      <c r="M37" s="1"/>
      <c r="N37" s="1"/>
      <c r="Q37" t="s">
        <v>97</v>
      </c>
      <c r="S37" s="3">
        <v>0</v>
      </c>
      <c r="T37" s="3">
        <v>1100</v>
      </c>
      <c r="U37" s="3">
        <v>1100</v>
      </c>
      <c r="X37" s="13"/>
      <c r="Y37" s="5"/>
      <c r="Z37" s="5"/>
    </row>
    <row r="38" spans="3:26" x14ac:dyDescent="0.25">
      <c r="C38" s="1"/>
      <c r="D38" s="1"/>
      <c r="E38" s="2"/>
      <c r="F38" s="2"/>
      <c r="G38" s="1"/>
      <c r="I38" s="2"/>
      <c r="K38" t="s">
        <v>46</v>
      </c>
      <c r="M38" s="1"/>
      <c r="N38" s="1"/>
      <c r="Q38" t="s">
        <v>98</v>
      </c>
      <c r="S38" s="3">
        <v>0</v>
      </c>
      <c r="T38" s="3">
        <v>500</v>
      </c>
      <c r="U38" s="3">
        <v>500</v>
      </c>
      <c r="X38" s="13"/>
      <c r="Y38" s="5"/>
      <c r="Z38" s="5"/>
    </row>
    <row r="39" spans="3:26" x14ac:dyDescent="0.25">
      <c r="C39" s="1"/>
      <c r="D39" s="1"/>
      <c r="E39" s="2"/>
      <c r="F39" s="2"/>
      <c r="G39" s="1"/>
      <c r="I39" s="2"/>
      <c r="K39" t="s">
        <v>46</v>
      </c>
      <c r="M39" s="1"/>
      <c r="N39" s="1"/>
      <c r="Q39" t="s">
        <v>99</v>
      </c>
      <c r="S39" s="3">
        <v>0</v>
      </c>
      <c r="T39" s="3">
        <v>500</v>
      </c>
      <c r="U39" s="3">
        <v>500</v>
      </c>
      <c r="X39" s="13"/>
      <c r="Y39" s="5"/>
      <c r="Z39" s="5"/>
    </row>
    <row r="40" spans="3:26" x14ac:dyDescent="0.25">
      <c r="C40" s="1"/>
      <c r="D40" s="1"/>
      <c r="E40" s="2"/>
      <c r="F40" s="2"/>
      <c r="G40" s="1"/>
      <c r="I40" s="2"/>
      <c r="K40" t="s">
        <v>46</v>
      </c>
      <c r="M40" s="1"/>
      <c r="N40" s="1"/>
      <c r="Q40" t="s">
        <v>100</v>
      </c>
      <c r="S40" s="3">
        <v>0</v>
      </c>
      <c r="T40" s="3">
        <v>500</v>
      </c>
      <c r="U40" s="3">
        <v>500</v>
      </c>
      <c r="X40" s="13"/>
      <c r="Y40" s="5"/>
      <c r="Z40" s="5"/>
    </row>
    <row r="41" spans="3:26" x14ac:dyDescent="0.25">
      <c r="C41" s="1"/>
      <c r="D41" s="1"/>
      <c r="E41" s="2"/>
      <c r="F41" s="2"/>
      <c r="G41" s="1"/>
      <c r="I41" s="2"/>
      <c r="K41" t="s">
        <v>46</v>
      </c>
      <c r="M41" s="1"/>
      <c r="N41" s="1"/>
      <c r="Q41" t="s">
        <v>101</v>
      </c>
      <c r="S41" s="3">
        <v>0</v>
      </c>
      <c r="T41" s="3">
        <v>500</v>
      </c>
      <c r="U41" s="3">
        <v>500</v>
      </c>
      <c r="X41" s="13"/>
      <c r="Y41" s="5"/>
      <c r="Z41" s="5"/>
    </row>
    <row r="42" spans="3:26" x14ac:dyDescent="0.25">
      <c r="C42" s="1"/>
      <c r="D42" s="1"/>
      <c r="E42" s="2"/>
      <c r="F42" s="2"/>
      <c r="G42" s="1"/>
      <c r="I42" s="2"/>
      <c r="K42" t="s">
        <v>46</v>
      </c>
      <c r="M42" s="1"/>
      <c r="N42" s="1"/>
      <c r="Q42" t="s">
        <v>102</v>
      </c>
      <c r="S42" s="3">
        <v>0</v>
      </c>
      <c r="T42" s="3">
        <v>750</v>
      </c>
      <c r="U42" s="3">
        <v>750</v>
      </c>
      <c r="X42" s="13"/>
      <c r="Y42" s="5"/>
      <c r="Z42" s="5"/>
    </row>
    <row r="43" spans="3:26" x14ac:dyDescent="0.25">
      <c r="C43" s="1"/>
      <c r="D43" s="1"/>
      <c r="E43" s="2"/>
      <c r="F43" s="2"/>
      <c r="G43" s="1"/>
      <c r="I43" s="2"/>
      <c r="K43" t="s">
        <v>46</v>
      </c>
      <c r="M43" s="1"/>
      <c r="N43" s="1"/>
      <c r="Q43" t="s">
        <v>103</v>
      </c>
      <c r="S43" s="3">
        <v>500</v>
      </c>
      <c r="T43" s="3">
        <v>0</v>
      </c>
      <c r="U43" s="3">
        <v>-500</v>
      </c>
      <c r="X43" s="13"/>
      <c r="Y43" s="5"/>
      <c r="Z43" s="5"/>
    </row>
    <row r="44" spans="3:26" x14ac:dyDescent="0.25">
      <c r="C44" s="1"/>
      <c r="D44" s="1"/>
      <c r="E44" s="2"/>
      <c r="F44" s="2"/>
      <c r="G44" s="1"/>
      <c r="I44" s="2"/>
      <c r="K44" t="s">
        <v>46</v>
      </c>
      <c r="M44" s="1"/>
      <c r="N44" s="1"/>
      <c r="Q44" t="s">
        <v>104</v>
      </c>
      <c r="S44" s="3">
        <v>0</v>
      </c>
      <c r="T44" s="3">
        <v>1000</v>
      </c>
      <c r="U44" s="3">
        <v>1000</v>
      </c>
      <c r="X44" s="13"/>
      <c r="Y44" s="5"/>
      <c r="Z44" s="5"/>
    </row>
    <row r="45" spans="3:26" x14ac:dyDescent="0.25">
      <c r="C45" s="1"/>
      <c r="D45" s="1"/>
      <c r="E45" s="2"/>
      <c r="F45" s="2"/>
      <c r="G45" s="1"/>
      <c r="I45" s="2"/>
      <c r="K45" t="s">
        <v>46</v>
      </c>
      <c r="M45" s="1"/>
      <c r="N45" s="1"/>
      <c r="Q45" t="s">
        <v>105</v>
      </c>
      <c r="S45" s="3">
        <v>0</v>
      </c>
      <c r="T45" s="3">
        <v>1300</v>
      </c>
      <c r="U45" s="3">
        <v>1300</v>
      </c>
      <c r="V45" t="s">
        <v>27</v>
      </c>
      <c r="W45" s="3">
        <v>-4080</v>
      </c>
      <c r="X45" s="13"/>
      <c r="Y45" s="5"/>
      <c r="Z45" s="5"/>
    </row>
    <row r="46" spans="3:26" x14ac:dyDescent="0.25">
      <c r="C46" s="1"/>
      <c r="D46" s="1"/>
      <c r="E46" s="2"/>
      <c r="F46" s="2"/>
      <c r="G46" s="1"/>
      <c r="I46" s="2"/>
      <c r="K46" t="s">
        <v>47</v>
      </c>
      <c r="M46" s="1"/>
      <c r="N46" s="1"/>
      <c r="Q46" t="s">
        <v>106</v>
      </c>
      <c r="S46" s="3">
        <v>0</v>
      </c>
      <c r="T46" s="3">
        <v>500</v>
      </c>
      <c r="U46" s="3">
        <v>500</v>
      </c>
      <c r="V46" t="s">
        <v>27</v>
      </c>
      <c r="W46" s="3">
        <v>500</v>
      </c>
      <c r="X46" s="13"/>
      <c r="Y46" s="5"/>
      <c r="Z46" s="5"/>
    </row>
    <row r="47" spans="3:26" x14ac:dyDescent="0.25">
      <c r="X47" s="13"/>
      <c r="Y47" s="5"/>
      <c r="Z47" s="5"/>
    </row>
    <row r="48" spans="3:26" x14ac:dyDescent="0.25">
      <c r="X48" s="13"/>
      <c r="Y48" s="5"/>
      <c r="Z48" s="5"/>
    </row>
    <row r="49" spans="24:26" x14ac:dyDescent="0.25">
      <c r="X49" s="13"/>
      <c r="Y49" s="5"/>
      <c r="Z49" s="5"/>
    </row>
    <row r="50" spans="24:26" x14ac:dyDescent="0.25">
      <c r="X50" s="13"/>
      <c r="Y50" s="5"/>
      <c r="Z50" s="5"/>
    </row>
    <row r="51" spans="24:26" x14ac:dyDescent="0.25">
      <c r="X51" s="13"/>
      <c r="Y51" s="5"/>
      <c r="Z51" s="5"/>
    </row>
    <row r="52" spans="24:26" x14ac:dyDescent="0.25">
      <c r="X52" s="13"/>
      <c r="Y52" s="5"/>
      <c r="Z52" s="5"/>
    </row>
    <row r="53" spans="24:26" x14ac:dyDescent="0.25">
      <c r="X53" s="13"/>
      <c r="Y53" s="5"/>
      <c r="Z53" s="5"/>
    </row>
    <row r="54" spans="24:26" x14ac:dyDescent="0.25">
      <c r="X54" s="13"/>
      <c r="Y54" s="5"/>
      <c r="Z54" s="5"/>
    </row>
    <row r="55" spans="24:26" x14ac:dyDescent="0.25">
      <c r="X55" s="13"/>
      <c r="Y55" s="5"/>
      <c r="Z55" s="5"/>
    </row>
    <row r="56" spans="24:26" x14ac:dyDescent="0.25">
      <c r="X56" s="13"/>
      <c r="Y56" s="5"/>
      <c r="Z56" s="5"/>
    </row>
    <row r="57" spans="24:26" x14ac:dyDescent="0.25">
      <c r="X57" s="13"/>
      <c r="Y57" s="5"/>
      <c r="Z57" s="5"/>
    </row>
    <row r="58" spans="24:26" x14ac:dyDescent="0.25">
      <c r="X58" s="13"/>
      <c r="Y58" s="5"/>
      <c r="Z58" s="5"/>
    </row>
    <row r="59" spans="24:26" x14ac:dyDescent="0.25">
      <c r="X59" s="13"/>
      <c r="Y59" s="5"/>
      <c r="Z59" s="5"/>
    </row>
    <row r="60" spans="24:26" x14ac:dyDescent="0.25">
      <c r="X60" s="13"/>
      <c r="Y60" s="5"/>
      <c r="Z60" s="5"/>
    </row>
    <row r="61" spans="24:26" x14ac:dyDescent="0.25">
      <c r="X61" s="13"/>
      <c r="Y61" s="5"/>
      <c r="Z61" s="5"/>
    </row>
    <row r="62" spans="24:26" x14ac:dyDescent="0.25">
      <c r="X62" s="13"/>
      <c r="Y62" s="5"/>
      <c r="Z62" s="5"/>
    </row>
    <row r="63" spans="24:26" x14ac:dyDescent="0.25">
      <c r="X63" s="13"/>
      <c r="Y63" s="5"/>
      <c r="Z63" s="5"/>
    </row>
    <row r="64" spans="24:26" x14ac:dyDescent="0.25">
      <c r="X64" s="13"/>
      <c r="Y64" s="5"/>
      <c r="Z64" s="5"/>
    </row>
    <row r="65" spans="24:26" x14ac:dyDescent="0.25">
      <c r="X65" s="13"/>
      <c r="Y65" s="5"/>
      <c r="Z65" s="5"/>
    </row>
    <row r="66" spans="24:26" x14ac:dyDescent="0.25">
      <c r="X66" s="13"/>
      <c r="Y66" s="5"/>
      <c r="Z66" s="5"/>
    </row>
    <row r="67" spans="24:26" x14ac:dyDescent="0.25">
      <c r="X67" s="13"/>
      <c r="Y67" s="5"/>
      <c r="Z67" s="5"/>
    </row>
    <row r="68" spans="24:26" x14ac:dyDescent="0.25">
      <c r="X68" s="13"/>
      <c r="Y68" s="5"/>
      <c r="Z68" s="5"/>
    </row>
    <row r="69" spans="24:26" x14ac:dyDescent="0.25">
      <c r="X69" s="13"/>
      <c r="Y69" s="5"/>
      <c r="Z69" s="5"/>
    </row>
    <row r="70" spans="24:26" x14ac:dyDescent="0.25">
      <c r="X70" s="13"/>
      <c r="Y70" s="5"/>
      <c r="Z70" s="5"/>
    </row>
    <row r="71" spans="24:26" x14ac:dyDescent="0.25">
      <c r="X71" s="13"/>
      <c r="Y71" s="5"/>
      <c r="Z71" s="5"/>
    </row>
    <row r="72" spans="24:26" x14ac:dyDescent="0.25">
      <c r="X72" s="13"/>
      <c r="Y72" s="5"/>
      <c r="Z72" s="5"/>
    </row>
    <row r="73" spans="24:26" x14ac:dyDescent="0.25">
      <c r="X73" s="13"/>
      <c r="Y73" s="5"/>
      <c r="Z73" s="5"/>
    </row>
    <row r="74" spans="24:26" x14ac:dyDescent="0.25">
      <c r="X74" s="13"/>
      <c r="Y74" s="5"/>
      <c r="Z74" s="5"/>
    </row>
    <row r="75" spans="24:26" x14ac:dyDescent="0.25">
      <c r="X75" s="13"/>
      <c r="Y75" s="5"/>
      <c r="Z75" s="5"/>
    </row>
    <row r="76" spans="24:26" x14ac:dyDescent="0.25">
      <c r="X76" s="13"/>
      <c r="Y76" s="5"/>
      <c r="Z76" s="5"/>
    </row>
    <row r="77" spans="24:26" x14ac:dyDescent="0.25">
      <c r="X77" s="13"/>
      <c r="Y77" s="5"/>
      <c r="Z77" s="5"/>
    </row>
    <row r="78" spans="24:26" x14ac:dyDescent="0.25">
      <c r="X78" s="13"/>
      <c r="Y78" s="5"/>
      <c r="Z78" s="5"/>
    </row>
    <row r="79" spans="24:26" x14ac:dyDescent="0.25">
      <c r="X79" s="13"/>
      <c r="Y79" s="5"/>
      <c r="Z79" s="5"/>
    </row>
    <row r="80" spans="24:26" x14ac:dyDescent="0.25">
      <c r="X80" s="13"/>
      <c r="Y80" s="5"/>
      <c r="Z80" s="5"/>
    </row>
    <row r="81" spans="24:26" x14ac:dyDescent="0.25">
      <c r="X81" s="13"/>
      <c r="Y81" s="5"/>
      <c r="Z81" s="5"/>
    </row>
    <row r="82" spans="24:26" x14ac:dyDescent="0.25">
      <c r="X82" s="13"/>
      <c r="Y82" s="5"/>
      <c r="Z82" s="5"/>
    </row>
    <row r="83" spans="24:26" x14ac:dyDescent="0.25">
      <c r="X83" s="13"/>
      <c r="Y83" s="5"/>
      <c r="Z83" s="5"/>
    </row>
    <row r="84" spans="24:26" x14ac:dyDescent="0.25">
      <c r="X84" s="13"/>
      <c r="Y84" s="5"/>
      <c r="Z84" s="5"/>
    </row>
    <row r="85" spans="24:26" x14ac:dyDescent="0.25">
      <c r="X85" s="13"/>
      <c r="Y85" s="5"/>
      <c r="Z85" s="5"/>
    </row>
    <row r="86" spans="24:26" x14ac:dyDescent="0.25">
      <c r="X86" s="13"/>
      <c r="Y86" s="5"/>
      <c r="Z86" s="5"/>
    </row>
    <row r="87" spans="24:26" x14ac:dyDescent="0.25">
      <c r="X87" s="13"/>
      <c r="Y87" s="5"/>
      <c r="Z87" s="5"/>
    </row>
    <row r="88" spans="24:26" x14ac:dyDescent="0.25">
      <c r="X88" s="13"/>
      <c r="Y88" s="5"/>
      <c r="Z88" s="5"/>
    </row>
    <row r="89" spans="24:26" x14ac:dyDescent="0.25">
      <c r="X89" s="13"/>
      <c r="Y89" s="5"/>
      <c r="Z89" s="5"/>
    </row>
    <row r="90" spans="24:26" x14ac:dyDescent="0.25">
      <c r="X90" s="13"/>
      <c r="Y90" s="5"/>
      <c r="Z90" s="5"/>
    </row>
    <row r="91" spans="24:26" x14ac:dyDescent="0.25">
      <c r="X91" s="13"/>
      <c r="Y91" s="5"/>
      <c r="Z91" s="5"/>
    </row>
    <row r="92" spans="24:26" x14ac:dyDescent="0.25">
      <c r="X92" s="13"/>
      <c r="Y92" s="5"/>
      <c r="Z92" s="5"/>
    </row>
    <row r="93" spans="24:26" x14ac:dyDescent="0.25">
      <c r="X93" s="13"/>
      <c r="Y93" s="5"/>
      <c r="Z93" s="5"/>
    </row>
    <row r="94" spans="24:26" x14ac:dyDescent="0.25">
      <c r="X94" s="13"/>
      <c r="Y94" s="5"/>
      <c r="Z94" s="5"/>
    </row>
    <row r="95" spans="24:26" x14ac:dyDescent="0.25">
      <c r="X95" s="13"/>
      <c r="Y95" s="5"/>
      <c r="Z95" s="5"/>
    </row>
    <row r="96" spans="24:26" x14ac:dyDescent="0.25">
      <c r="X96" s="13"/>
      <c r="Y96" s="5"/>
      <c r="Z96" s="5"/>
    </row>
    <row r="97" spans="24:26" x14ac:dyDescent="0.25">
      <c r="X97" s="13"/>
      <c r="Y97" s="5"/>
      <c r="Z97" s="5"/>
    </row>
    <row r="98" spans="24:26" x14ac:dyDescent="0.25">
      <c r="X98" s="13"/>
      <c r="Y98" s="5"/>
      <c r="Z98" s="5"/>
    </row>
    <row r="99" spans="24:26" x14ac:dyDescent="0.25">
      <c r="X99" s="13"/>
      <c r="Y99" s="5"/>
      <c r="Z99" s="5"/>
    </row>
    <row r="100" spans="24:26" x14ac:dyDescent="0.25">
      <c r="X100" s="13"/>
      <c r="Y100" s="5"/>
      <c r="Z100" s="5"/>
    </row>
    <row r="101" spans="24:26" x14ac:dyDescent="0.25">
      <c r="X101" s="13"/>
      <c r="Y101" s="5"/>
      <c r="Z101" s="5"/>
    </row>
    <row r="102" spans="24:26" x14ac:dyDescent="0.25">
      <c r="X102" s="13"/>
      <c r="Y102" s="5"/>
      <c r="Z102" s="5"/>
    </row>
    <row r="103" spans="24:26" x14ac:dyDescent="0.25">
      <c r="X103" s="13"/>
      <c r="Y103" s="5"/>
      <c r="Z103" s="5"/>
    </row>
    <row r="104" spans="24:26" x14ac:dyDescent="0.25">
      <c r="X104" s="13"/>
      <c r="Y104" s="5"/>
      <c r="Z104" s="5"/>
    </row>
    <row r="105" spans="24:26" x14ac:dyDescent="0.25">
      <c r="X105" s="13"/>
      <c r="Y105" s="5"/>
      <c r="Z105" s="5"/>
    </row>
    <row r="106" spans="24:26" x14ac:dyDescent="0.25">
      <c r="X106" s="13"/>
      <c r="Y106" s="5"/>
      <c r="Z106" s="5"/>
    </row>
    <row r="107" spans="24:26" x14ac:dyDescent="0.25">
      <c r="X107" s="13"/>
      <c r="Y107" s="5"/>
      <c r="Z107" s="5"/>
    </row>
    <row r="108" spans="24:26" x14ac:dyDescent="0.25">
      <c r="X108" s="13"/>
      <c r="Y108" s="5"/>
      <c r="Z108" s="5"/>
    </row>
    <row r="109" spans="24:26" x14ac:dyDescent="0.25">
      <c r="X109" s="13"/>
      <c r="Y109" s="5"/>
      <c r="Z109" s="5"/>
    </row>
    <row r="110" spans="24:26" x14ac:dyDescent="0.25">
      <c r="X110" s="13"/>
      <c r="Y110" s="5"/>
      <c r="Z110" s="5"/>
    </row>
    <row r="111" spans="24:26" x14ac:dyDescent="0.25">
      <c r="X111" s="13"/>
      <c r="Y111" s="5"/>
      <c r="Z111" s="5"/>
    </row>
    <row r="112" spans="24:26" x14ac:dyDescent="0.25">
      <c r="X112" s="13"/>
      <c r="Y112" s="5"/>
      <c r="Z112" s="5"/>
    </row>
    <row r="113" spans="24:26" x14ac:dyDescent="0.25">
      <c r="X113" s="13"/>
      <c r="Y113" s="5"/>
      <c r="Z113" s="5"/>
    </row>
    <row r="114" spans="24:26" x14ac:dyDescent="0.25">
      <c r="X114" s="13"/>
      <c r="Y114" s="5"/>
      <c r="Z114" s="5"/>
    </row>
    <row r="115" spans="24:26" x14ac:dyDescent="0.25">
      <c r="X115" s="13"/>
      <c r="Y115" s="5"/>
      <c r="Z115" s="5"/>
    </row>
    <row r="116" spans="24:26" x14ac:dyDescent="0.25">
      <c r="X116" s="13"/>
      <c r="Y116" s="5"/>
      <c r="Z116" s="5"/>
    </row>
    <row r="117" spans="24:26" x14ac:dyDescent="0.25">
      <c r="X117" s="13"/>
      <c r="Y117" s="5"/>
      <c r="Z117" s="5"/>
    </row>
    <row r="118" spans="24:26" x14ac:dyDescent="0.25">
      <c r="X118" s="13"/>
      <c r="Y118" s="5"/>
      <c r="Z118" s="5"/>
    </row>
    <row r="119" spans="24:26" x14ac:dyDescent="0.25">
      <c r="X119" s="13"/>
      <c r="Y119" s="5"/>
      <c r="Z119" s="5"/>
    </row>
    <row r="120" spans="24:26" x14ac:dyDescent="0.25">
      <c r="X120" s="13"/>
      <c r="Y120" s="5"/>
      <c r="Z120" s="5"/>
    </row>
    <row r="121" spans="24:26" x14ac:dyDescent="0.25">
      <c r="X121" s="13"/>
      <c r="Y121" s="5"/>
      <c r="Z121" s="5"/>
    </row>
    <row r="122" spans="24:26" x14ac:dyDescent="0.25">
      <c r="X122" s="13"/>
      <c r="Y122" s="5"/>
      <c r="Z122" s="5"/>
    </row>
    <row r="123" spans="24:26" x14ac:dyDescent="0.25">
      <c r="X123" s="13"/>
      <c r="Y123" s="5"/>
      <c r="Z123" s="5"/>
    </row>
    <row r="124" spans="24:26" x14ac:dyDescent="0.25">
      <c r="X124" s="13"/>
      <c r="Y124" s="5"/>
      <c r="Z124" s="5"/>
    </row>
    <row r="125" spans="24:26" x14ac:dyDescent="0.25">
      <c r="X125" s="13"/>
      <c r="Y125" s="5"/>
      <c r="Z125" s="5"/>
    </row>
    <row r="126" spans="24:26" x14ac:dyDescent="0.25">
      <c r="X126" s="13"/>
      <c r="Y126" s="5"/>
      <c r="Z126" s="5"/>
    </row>
    <row r="127" spans="24:26" x14ac:dyDescent="0.25">
      <c r="X127" s="13"/>
      <c r="Y127" s="5"/>
      <c r="Z127" s="5"/>
    </row>
    <row r="128" spans="24:26" x14ac:dyDescent="0.25">
      <c r="X128" s="13"/>
      <c r="Y128" s="5"/>
      <c r="Z128" s="5"/>
    </row>
    <row r="129" spans="24:26" x14ac:dyDescent="0.25">
      <c r="X129" s="13"/>
      <c r="Y129" s="5"/>
      <c r="Z129" s="5"/>
    </row>
    <row r="130" spans="24:26" x14ac:dyDescent="0.25">
      <c r="X130" s="13"/>
      <c r="Y130" s="5"/>
      <c r="Z130" s="5"/>
    </row>
    <row r="131" spans="24:26" x14ac:dyDescent="0.25">
      <c r="X131" s="13"/>
      <c r="Y131" s="5"/>
      <c r="Z131" s="5"/>
    </row>
    <row r="132" spans="24:26" x14ac:dyDescent="0.25">
      <c r="X132" s="13"/>
      <c r="Y132" s="5"/>
      <c r="Z132" s="5"/>
    </row>
    <row r="133" spans="24:26" x14ac:dyDescent="0.25">
      <c r="X133" s="13"/>
      <c r="Y133" s="5"/>
      <c r="Z133" s="5"/>
    </row>
    <row r="134" spans="24:26" x14ac:dyDescent="0.25">
      <c r="X134" s="13"/>
      <c r="Y134" s="5"/>
      <c r="Z134" s="5"/>
    </row>
    <row r="135" spans="24:26" x14ac:dyDescent="0.25">
      <c r="X135" s="13"/>
      <c r="Y135" s="5"/>
      <c r="Z135" s="5"/>
    </row>
    <row r="136" spans="24:26" x14ac:dyDescent="0.25">
      <c r="X136" s="13"/>
      <c r="Y136" s="5"/>
      <c r="Z136" s="5"/>
    </row>
    <row r="137" spans="24:26" x14ac:dyDescent="0.25">
      <c r="X137" s="13"/>
      <c r="Y137" s="5"/>
      <c r="Z137" s="5"/>
    </row>
    <row r="138" spans="24:26" x14ac:dyDescent="0.25">
      <c r="X138" s="13"/>
      <c r="Y138" s="5"/>
      <c r="Z138" s="5"/>
    </row>
    <row r="139" spans="24:26" x14ac:dyDescent="0.25">
      <c r="X139" s="13"/>
      <c r="Y139" s="5"/>
      <c r="Z139" s="5"/>
    </row>
    <row r="140" spans="24:26" x14ac:dyDescent="0.25">
      <c r="X140" s="13"/>
      <c r="Y140" s="5"/>
      <c r="Z140" s="5"/>
    </row>
    <row r="141" spans="24:26" x14ac:dyDescent="0.25">
      <c r="X141" s="13"/>
      <c r="Y141" s="5"/>
      <c r="Z141" s="5"/>
    </row>
    <row r="142" spans="24:26" x14ac:dyDescent="0.25">
      <c r="X142" s="13"/>
      <c r="Y142" s="5"/>
      <c r="Z142" s="5"/>
    </row>
    <row r="143" spans="24:26" x14ac:dyDescent="0.25">
      <c r="X143" s="13"/>
      <c r="Y143" s="5"/>
      <c r="Z143" s="5"/>
    </row>
    <row r="144" spans="24:26" x14ac:dyDescent="0.25">
      <c r="X144" s="13"/>
      <c r="Y144" s="5"/>
      <c r="Z144" s="5"/>
    </row>
    <row r="145" spans="24:26" x14ac:dyDescent="0.25">
      <c r="X145" s="13"/>
      <c r="Y145" s="5"/>
      <c r="Z145" s="5"/>
    </row>
    <row r="146" spans="24:26" x14ac:dyDescent="0.25">
      <c r="X146" s="13"/>
      <c r="Y146" s="5"/>
      <c r="Z146" s="5"/>
    </row>
    <row r="147" spans="24:26" x14ac:dyDescent="0.25">
      <c r="X147" s="13"/>
      <c r="Y147" s="5"/>
      <c r="Z147" s="5"/>
    </row>
    <row r="148" spans="24:26" x14ac:dyDescent="0.25">
      <c r="X148" s="13"/>
      <c r="Y148" s="5"/>
      <c r="Z148" s="5"/>
    </row>
    <row r="149" spans="24:26" x14ac:dyDescent="0.25">
      <c r="X149" s="13"/>
      <c r="Y149" s="5"/>
      <c r="Z149" s="5"/>
    </row>
    <row r="150" spans="24:26" x14ac:dyDescent="0.25">
      <c r="X150" s="13"/>
      <c r="Y150" s="5"/>
      <c r="Z150" s="5"/>
    </row>
    <row r="151" spans="24:26" x14ac:dyDescent="0.25">
      <c r="X151" s="13"/>
      <c r="Y151" s="5"/>
      <c r="Z151" s="5"/>
    </row>
    <row r="152" spans="24:26" x14ac:dyDescent="0.25">
      <c r="X152" s="13"/>
      <c r="Y152" s="5"/>
      <c r="Z152" s="5"/>
    </row>
    <row r="153" spans="24:26" x14ac:dyDescent="0.25">
      <c r="X153" s="13"/>
      <c r="Y153" s="5"/>
      <c r="Z153" s="5"/>
    </row>
    <row r="154" spans="24:26" x14ac:dyDescent="0.25">
      <c r="X154" s="13"/>
      <c r="Y154" s="5"/>
      <c r="Z154" s="5"/>
    </row>
    <row r="155" spans="24:26" x14ac:dyDescent="0.25">
      <c r="X155" s="13"/>
      <c r="Y155" s="5"/>
      <c r="Z155" s="5"/>
    </row>
    <row r="156" spans="24:26" x14ac:dyDescent="0.25">
      <c r="X156" s="13"/>
      <c r="Y156" s="5"/>
      <c r="Z156" s="5"/>
    </row>
    <row r="157" spans="24:26" x14ac:dyDescent="0.25">
      <c r="X157" s="13"/>
      <c r="Y157" s="5"/>
      <c r="Z157" s="5"/>
    </row>
    <row r="158" spans="24:26" x14ac:dyDescent="0.25">
      <c r="X158" s="13"/>
      <c r="Y158" s="5"/>
      <c r="Z158" s="5"/>
    </row>
    <row r="159" spans="24:26" x14ac:dyDescent="0.25">
      <c r="X159" s="13"/>
      <c r="Y159" s="5"/>
      <c r="Z159" s="5"/>
    </row>
    <row r="160" spans="24:26" x14ac:dyDescent="0.25">
      <c r="X160" s="13"/>
      <c r="Y160" s="5"/>
      <c r="Z160" s="5"/>
    </row>
    <row r="161" spans="24:26" x14ac:dyDescent="0.25">
      <c r="X161" s="13"/>
      <c r="Y161" s="5"/>
      <c r="Z161" s="5"/>
    </row>
    <row r="162" spans="24:26" x14ac:dyDescent="0.25">
      <c r="X162" s="13"/>
      <c r="Y162" s="5"/>
      <c r="Z162" s="5"/>
    </row>
    <row r="163" spans="24:26" x14ac:dyDescent="0.25">
      <c r="X163" s="13"/>
      <c r="Y163" s="5"/>
      <c r="Z163" s="5"/>
    </row>
    <row r="164" spans="24:26" x14ac:dyDescent="0.25">
      <c r="X164" s="13"/>
      <c r="Y164" s="5"/>
      <c r="Z164" s="5"/>
    </row>
    <row r="165" spans="24:26" x14ac:dyDescent="0.25">
      <c r="X165" s="13"/>
      <c r="Y165" s="5"/>
      <c r="Z165" s="5"/>
    </row>
    <row r="166" spans="24:26" x14ac:dyDescent="0.25">
      <c r="X166" s="13"/>
      <c r="Y166" s="5"/>
      <c r="Z166" s="5"/>
    </row>
    <row r="167" spans="24:26" x14ac:dyDescent="0.25">
      <c r="X167" s="13"/>
      <c r="Y167" s="5"/>
      <c r="Z167" s="5"/>
    </row>
    <row r="168" spans="24:26" x14ac:dyDescent="0.25">
      <c r="X168" s="13"/>
      <c r="Y168" s="5"/>
      <c r="Z168" s="5"/>
    </row>
    <row r="169" spans="24:26" x14ac:dyDescent="0.25">
      <c r="X169" s="13"/>
      <c r="Y169" s="5"/>
      <c r="Z169" s="5"/>
    </row>
    <row r="170" spans="24:26" x14ac:dyDescent="0.25">
      <c r="X170" s="13"/>
      <c r="Y170" s="5"/>
      <c r="Z170" s="5"/>
    </row>
    <row r="171" spans="24:26" x14ac:dyDescent="0.25">
      <c r="X171" s="13"/>
      <c r="Y171" s="5"/>
      <c r="Z171" s="5"/>
    </row>
    <row r="172" spans="24:26" x14ac:dyDescent="0.25">
      <c r="X172" s="13"/>
      <c r="Y172" s="5"/>
      <c r="Z172" s="5"/>
    </row>
    <row r="173" spans="24:26" x14ac:dyDescent="0.25">
      <c r="X173" s="13"/>
      <c r="Y173" s="5"/>
      <c r="Z173" s="5"/>
    </row>
    <row r="174" spans="24:26" x14ac:dyDescent="0.25">
      <c r="X174" s="13"/>
      <c r="Y174" s="5"/>
      <c r="Z174" s="5"/>
    </row>
    <row r="175" spans="24:26" x14ac:dyDescent="0.25">
      <c r="X175" s="13"/>
      <c r="Y175" s="5"/>
      <c r="Z175" s="5"/>
    </row>
    <row r="176" spans="24:26" x14ac:dyDescent="0.25">
      <c r="X176" s="13"/>
      <c r="Y176" s="5"/>
      <c r="Z176" s="5"/>
    </row>
    <row r="177" spans="24:26" x14ac:dyDescent="0.25">
      <c r="X177" s="13"/>
      <c r="Y177" s="5"/>
      <c r="Z177" s="5"/>
    </row>
    <row r="178" spans="24:26" x14ac:dyDescent="0.25">
      <c r="X178" s="13"/>
      <c r="Y178" s="5"/>
      <c r="Z178" s="5"/>
    </row>
    <row r="179" spans="24:26" x14ac:dyDescent="0.25">
      <c r="X179" s="13"/>
      <c r="Y179" s="5"/>
      <c r="Z179" s="5"/>
    </row>
    <row r="180" spans="24:26" x14ac:dyDescent="0.25">
      <c r="X180" s="13"/>
      <c r="Y180" s="5"/>
      <c r="Z180" s="5"/>
    </row>
    <row r="181" spans="24:26" x14ac:dyDescent="0.25">
      <c r="X181" s="13"/>
      <c r="Y181" s="5"/>
      <c r="Z181" s="5"/>
    </row>
    <row r="182" spans="24:26" x14ac:dyDescent="0.25">
      <c r="X182" s="13"/>
      <c r="Y182" s="5"/>
      <c r="Z182" s="5"/>
    </row>
    <row r="183" spans="24:26" x14ac:dyDescent="0.25">
      <c r="X183" s="13"/>
      <c r="Y183" s="5"/>
      <c r="Z183" s="5"/>
    </row>
    <row r="184" spans="24:26" x14ac:dyDescent="0.25">
      <c r="X184" s="13"/>
      <c r="Y184" s="5"/>
      <c r="Z184" s="5"/>
    </row>
    <row r="185" spans="24:26" x14ac:dyDescent="0.25">
      <c r="X185" s="13"/>
      <c r="Y185" s="5"/>
      <c r="Z185" s="5"/>
    </row>
    <row r="186" spans="24:26" x14ac:dyDescent="0.25">
      <c r="X186" s="13"/>
      <c r="Y186" s="5"/>
      <c r="Z186" s="5"/>
    </row>
    <row r="187" spans="24:26" x14ac:dyDescent="0.25">
      <c r="X187" s="13"/>
      <c r="Y187" s="5"/>
      <c r="Z187" s="5"/>
    </row>
    <row r="188" spans="24:26" x14ac:dyDescent="0.25">
      <c r="X188" s="13"/>
      <c r="Y188" s="5"/>
      <c r="Z188" s="5"/>
    </row>
    <row r="189" spans="24:26" x14ac:dyDescent="0.25">
      <c r="X189" s="13"/>
      <c r="Y189" s="5"/>
      <c r="Z189" s="5"/>
    </row>
    <row r="190" spans="24:26" x14ac:dyDescent="0.25">
      <c r="X190" s="13"/>
      <c r="Y190" s="5"/>
      <c r="Z190" s="5"/>
    </row>
    <row r="191" spans="24:26" x14ac:dyDescent="0.25">
      <c r="X191" s="13"/>
      <c r="Y191" s="5"/>
      <c r="Z191" s="5"/>
    </row>
    <row r="192" spans="24:26" x14ac:dyDescent="0.25">
      <c r="X192" s="13"/>
      <c r="Y192" s="5"/>
      <c r="Z192" s="5"/>
    </row>
    <row r="193" spans="24:26" x14ac:dyDescent="0.25">
      <c r="X193" s="13"/>
      <c r="Y193" s="5"/>
      <c r="Z193" s="5"/>
    </row>
    <row r="194" spans="24:26" x14ac:dyDescent="0.25">
      <c r="X194" s="13"/>
      <c r="Y194" s="5"/>
      <c r="Z194" s="5"/>
    </row>
    <row r="195" spans="24:26" x14ac:dyDescent="0.25">
      <c r="X195" s="13"/>
      <c r="Y195" s="5"/>
      <c r="Z195" s="5"/>
    </row>
    <row r="196" spans="24:26" x14ac:dyDescent="0.25">
      <c r="X196" s="13"/>
      <c r="Y196" s="5"/>
      <c r="Z196" s="5"/>
    </row>
    <row r="197" spans="24:26" x14ac:dyDescent="0.25">
      <c r="X197" s="13"/>
      <c r="Y197" s="5"/>
      <c r="Z197" s="5"/>
    </row>
    <row r="198" spans="24:26" x14ac:dyDescent="0.25">
      <c r="X198" s="13"/>
      <c r="Y198" s="5"/>
      <c r="Z198" s="5"/>
    </row>
    <row r="199" spans="24:26" x14ac:dyDescent="0.25">
      <c r="X199" s="13"/>
      <c r="Y199" s="5"/>
      <c r="Z199" s="5"/>
    </row>
    <row r="200" spans="24:26" x14ac:dyDescent="0.25">
      <c r="X200" s="13"/>
      <c r="Y200" s="5"/>
      <c r="Z200" s="5"/>
    </row>
    <row r="201" spans="24:26" x14ac:dyDescent="0.25">
      <c r="X201" s="13"/>
      <c r="Y201" s="5"/>
      <c r="Z201" s="5"/>
    </row>
    <row r="202" spans="24:26" x14ac:dyDescent="0.25">
      <c r="X202" s="13"/>
      <c r="Y202" s="5"/>
      <c r="Z202" s="5"/>
    </row>
    <row r="203" spans="24:26" x14ac:dyDescent="0.25">
      <c r="X203" s="13"/>
      <c r="Y203" s="5"/>
      <c r="Z203" s="5"/>
    </row>
    <row r="204" spans="24:26" x14ac:dyDescent="0.25">
      <c r="X204" s="13"/>
      <c r="Y204" s="5"/>
      <c r="Z204" s="5"/>
    </row>
    <row r="205" spans="24:26" x14ac:dyDescent="0.25">
      <c r="X205" s="13"/>
      <c r="Y205" s="5"/>
      <c r="Z205" s="5"/>
    </row>
    <row r="206" spans="24:26" x14ac:dyDescent="0.25">
      <c r="X206" s="13"/>
      <c r="Y206" s="5"/>
      <c r="Z206" s="5"/>
    </row>
    <row r="207" spans="24:26" x14ac:dyDescent="0.25">
      <c r="X207" s="13"/>
      <c r="Y207" s="5"/>
      <c r="Z207" s="5"/>
    </row>
    <row r="208" spans="24:26" x14ac:dyDescent="0.25">
      <c r="X208" s="13"/>
      <c r="Y208" s="5"/>
      <c r="Z208" s="5"/>
    </row>
    <row r="209" spans="24:26" x14ac:dyDescent="0.25">
      <c r="X209" s="13"/>
      <c r="Y209" s="5"/>
      <c r="Z209" s="5"/>
    </row>
    <row r="210" spans="24:26" x14ac:dyDescent="0.25">
      <c r="X210" s="13"/>
      <c r="Y210" s="5"/>
      <c r="Z210" s="5"/>
    </row>
    <row r="211" spans="24:26" x14ac:dyDescent="0.25">
      <c r="X211" s="13"/>
      <c r="Y211" s="5"/>
      <c r="Z211" s="5"/>
    </row>
    <row r="212" spans="24:26" x14ac:dyDescent="0.25">
      <c r="X212" s="13"/>
      <c r="Y212" s="5"/>
      <c r="Z212" s="5"/>
    </row>
    <row r="213" spans="24:26" x14ac:dyDescent="0.25">
      <c r="X213" s="13"/>
      <c r="Y213" s="5"/>
      <c r="Z213" s="5"/>
    </row>
    <row r="214" spans="24:26" x14ac:dyDescent="0.25">
      <c r="X214" s="13"/>
      <c r="Y214" s="5"/>
      <c r="Z214" s="5"/>
    </row>
    <row r="215" spans="24:26" x14ac:dyDescent="0.25">
      <c r="X215" s="13"/>
      <c r="Y215" s="5"/>
      <c r="Z215" s="5"/>
    </row>
    <row r="216" spans="24:26" x14ac:dyDescent="0.25">
      <c r="X216" s="13"/>
      <c r="Y216" s="5"/>
      <c r="Z216" s="5"/>
    </row>
    <row r="217" spans="24:26" x14ac:dyDescent="0.25">
      <c r="X217" s="13"/>
      <c r="Y217" s="5"/>
      <c r="Z217" s="5"/>
    </row>
    <row r="218" spans="24:26" x14ac:dyDescent="0.25">
      <c r="X218" s="13"/>
      <c r="Y218" s="5"/>
      <c r="Z218" s="5"/>
    </row>
    <row r="219" spans="24:26" x14ac:dyDescent="0.25">
      <c r="X219" s="13"/>
      <c r="Y219" s="5"/>
      <c r="Z219" s="5"/>
    </row>
    <row r="220" spans="24:26" x14ac:dyDescent="0.25">
      <c r="X220" s="13"/>
      <c r="Y220" s="5"/>
      <c r="Z220" s="5"/>
    </row>
    <row r="221" spans="24:26" x14ac:dyDescent="0.25">
      <c r="X221" s="13"/>
      <c r="Y221" s="5"/>
      <c r="Z221" s="5"/>
    </row>
    <row r="222" spans="24:26" x14ac:dyDescent="0.25">
      <c r="X222" s="13"/>
      <c r="Y222" s="5"/>
      <c r="Z222" s="5"/>
    </row>
    <row r="223" spans="24:26" x14ac:dyDescent="0.25">
      <c r="X223" s="13"/>
      <c r="Y223" s="5"/>
      <c r="Z223" s="5"/>
    </row>
    <row r="224" spans="24:26" x14ac:dyDescent="0.25">
      <c r="X224" s="13"/>
      <c r="Y224" s="5"/>
      <c r="Z224" s="5"/>
    </row>
    <row r="225" spans="24:26" x14ac:dyDescent="0.25">
      <c r="X225" s="13"/>
      <c r="Y225" s="5"/>
      <c r="Z225" s="5"/>
    </row>
    <row r="226" spans="24:26" x14ac:dyDescent="0.25">
      <c r="X226" s="13"/>
      <c r="Y226" s="5"/>
      <c r="Z226" s="5"/>
    </row>
    <row r="227" spans="24:26" x14ac:dyDescent="0.25">
      <c r="X227" s="13"/>
      <c r="Y227" s="5"/>
      <c r="Z227" s="5"/>
    </row>
    <row r="228" spans="24:26" x14ac:dyDescent="0.25">
      <c r="X228" s="13"/>
      <c r="Y228" s="5"/>
      <c r="Z228" s="5"/>
    </row>
    <row r="229" spans="24:26" x14ac:dyDescent="0.25">
      <c r="X229" s="13"/>
      <c r="Y229" s="5"/>
      <c r="Z229" s="5"/>
    </row>
    <row r="230" spans="24:26" x14ac:dyDescent="0.25">
      <c r="X230" s="13"/>
      <c r="Y230" s="5"/>
      <c r="Z230" s="5"/>
    </row>
    <row r="231" spans="24:26" x14ac:dyDescent="0.25">
      <c r="X231" s="13"/>
      <c r="Y231" s="5"/>
      <c r="Z231" s="5"/>
    </row>
    <row r="232" spans="24:26" x14ac:dyDescent="0.25">
      <c r="X232" s="13"/>
      <c r="Y232" s="5"/>
      <c r="Z232" s="5"/>
    </row>
    <row r="233" spans="24:26" x14ac:dyDescent="0.25">
      <c r="X233" s="13"/>
      <c r="Y233" s="5"/>
      <c r="Z233" s="5"/>
    </row>
    <row r="234" spans="24:26" x14ac:dyDescent="0.25">
      <c r="X234" s="13"/>
      <c r="Y234" s="5"/>
      <c r="Z234" s="5"/>
    </row>
    <row r="235" spans="24:26" x14ac:dyDescent="0.25">
      <c r="X235" s="13"/>
      <c r="Y235" s="5"/>
      <c r="Z235" s="5"/>
    </row>
    <row r="236" spans="24:26" x14ac:dyDescent="0.25">
      <c r="X236" s="13"/>
      <c r="Y236" s="5"/>
      <c r="Z236" s="5"/>
    </row>
    <row r="237" spans="24:26" x14ac:dyDescent="0.25">
      <c r="X237" s="13"/>
      <c r="Y237" s="5"/>
      <c r="Z237" s="5"/>
    </row>
    <row r="238" spans="24:26" x14ac:dyDescent="0.25">
      <c r="X238" s="13"/>
      <c r="Y238" s="5"/>
      <c r="Z238" s="5"/>
    </row>
    <row r="239" spans="24:26" x14ac:dyDescent="0.25">
      <c r="X239" s="13"/>
      <c r="Y239" s="5"/>
      <c r="Z239" s="5"/>
    </row>
    <row r="240" spans="24:26" x14ac:dyDescent="0.25">
      <c r="X240" s="13"/>
      <c r="Y240" s="5"/>
      <c r="Z240" s="5"/>
    </row>
    <row r="241" spans="24:26" x14ac:dyDescent="0.25">
      <c r="X241" s="13"/>
      <c r="Y241" s="5"/>
      <c r="Z241" s="5"/>
    </row>
    <row r="242" spans="24:26" x14ac:dyDescent="0.25">
      <c r="X242" s="13"/>
      <c r="Y242" s="5"/>
      <c r="Z242" s="5"/>
    </row>
    <row r="243" spans="24:26" x14ac:dyDescent="0.25">
      <c r="X243" s="13"/>
      <c r="Y243" s="5"/>
      <c r="Z243" s="5"/>
    </row>
    <row r="244" spans="24:26" x14ac:dyDescent="0.25">
      <c r="X244" s="13"/>
      <c r="Y244" s="5"/>
      <c r="Z244" s="5"/>
    </row>
    <row r="245" spans="24:26" x14ac:dyDescent="0.25">
      <c r="X245" s="13"/>
      <c r="Y245" s="5"/>
      <c r="Z245" s="5"/>
    </row>
    <row r="246" spans="24:26" x14ac:dyDescent="0.25">
      <c r="X246" s="13"/>
      <c r="Y246" s="5"/>
      <c r="Z246" s="5"/>
    </row>
    <row r="247" spans="24:26" x14ac:dyDescent="0.25">
      <c r="X247" s="13"/>
      <c r="Y247" s="5"/>
      <c r="Z247" s="5"/>
    </row>
    <row r="248" spans="24:26" x14ac:dyDescent="0.25">
      <c r="X248" s="13"/>
      <c r="Y248" s="5"/>
      <c r="Z248" s="5"/>
    </row>
    <row r="249" spans="24:26" x14ac:dyDescent="0.25">
      <c r="X249" s="13"/>
      <c r="Y249" s="5"/>
      <c r="Z249" s="5"/>
    </row>
    <row r="250" spans="24:26" x14ac:dyDescent="0.25">
      <c r="X250" s="13"/>
      <c r="Y250" s="5"/>
      <c r="Z250" s="5"/>
    </row>
    <row r="251" spans="24:26" x14ac:dyDescent="0.25">
      <c r="X251" s="13"/>
      <c r="Y251" s="5"/>
      <c r="Z251" s="5"/>
    </row>
    <row r="252" spans="24:26" x14ac:dyDescent="0.25">
      <c r="X252" s="13"/>
      <c r="Y252" s="5"/>
      <c r="Z252" s="5"/>
    </row>
    <row r="253" spans="24:26" x14ac:dyDescent="0.25">
      <c r="X253" s="13"/>
      <c r="Y253" s="5"/>
      <c r="Z253" s="5"/>
    </row>
    <row r="254" spans="24:26" x14ac:dyDescent="0.25">
      <c r="X254" s="13"/>
      <c r="Y254" s="5"/>
      <c r="Z254" s="5"/>
    </row>
    <row r="255" spans="24:26" x14ac:dyDescent="0.25">
      <c r="X255" s="13"/>
      <c r="Y255" s="5"/>
      <c r="Z255" s="5"/>
    </row>
    <row r="256" spans="24:26" x14ac:dyDescent="0.25">
      <c r="X256" s="13"/>
      <c r="Y256" s="5"/>
      <c r="Z256" s="5"/>
    </row>
    <row r="257" spans="24:26" x14ac:dyDescent="0.25">
      <c r="X257" s="13"/>
      <c r="Y257" s="5"/>
      <c r="Z257" s="5"/>
    </row>
    <row r="258" spans="24:26" x14ac:dyDescent="0.25">
      <c r="X258" s="13"/>
      <c r="Y258" s="5"/>
      <c r="Z258" s="5"/>
    </row>
    <row r="259" spans="24:26" x14ac:dyDescent="0.25">
      <c r="X259" s="13"/>
      <c r="Y259" s="5"/>
      <c r="Z259" s="5"/>
    </row>
    <row r="260" spans="24:26" x14ac:dyDescent="0.25">
      <c r="X260" s="13"/>
      <c r="Y260" s="5"/>
      <c r="Z260" s="5"/>
    </row>
    <row r="261" spans="24:26" x14ac:dyDescent="0.25">
      <c r="X261" s="13"/>
      <c r="Y261" s="5"/>
      <c r="Z261" s="5"/>
    </row>
    <row r="262" spans="24:26" x14ac:dyDescent="0.25">
      <c r="X262" s="13"/>
      <c r="Y262" s="5"/>
      <c r="Z262" s="5"/>
    </row>
    <row r="263" spans="24:26" x14ac:dyDescent="0.25">
      <c r="X263" s="13"/>
      <c r="Y263" s="5"/>
      <c r="Z263" s="5"/>
    </row>
    <row r="264" spans="24:26" x14ac:dyDescent="0.25">
      <c r="X264" s="13"/>
      <c r="Y264" s="5"/>
      <c r="Z264" s="5"/>
    </row>
    <row r="265" spans="24:26" x14ac:dyDescent="0.25">
      <c r="X265" s="13"/>
      <c r="Y265" s="5"/>
      <c r="Z265" s="5"/>
    </row>
    <row r="266" spans="24:26" x14ac:dyDescent="0.25">
      <c r="X266" s="13"/>
      <c r="Y266" s="5"/>
      <c r="Z266" s="5"/>
    </row>
    <row r="267" spans="24:26" x14ac:dyDescent="0.25">
      <c r="X267" s="13"/>
      <c r="Y267" s="5"/>
      <c r="Z267" s="5"/>
    </row>
    <row r="268" spans="24:26" x14ac:dyDescent="0.25">
      <c r="X268" s="13"/>
      <c r="Y268" s="5"/>
      <c r="Z268" s="5"/>
    </row>
    <row r="269" spans="24:26" x14ac:dyDescent="0.25">
      <c r="X269" s="13"/>
      <c r="Y269" s="5"/>
      <c r="Z269" s="5"/>
    </row>
    <row r="270" spans="24:26" x14ac:dyDescent="0.25">
      <c r="X270" s="13"/>
      <c r="Y270" s="5"/>
      <c r="Z270" s="5"/>
    </row>
    <row r="271" spans="24:26" x14ac:dyDescent="0.25">
      <c r="X271" s="13"/>
      <c r="Y271" s="5"/>
      <c r="Z271" s="5"/>
    </row>
    <row r="272" spans="24:26" x14ac:dyDescent="0.25">
      <c r="X272" s="13"/>
      <c r="Y272" s="5"/>
      <c r="Z272" s="5"/>
    </row>
    <row r="273" spans="24:26" x14ac:dyDescent="0.25">
      <c r="X273" s="13"/>
      <c r="Y273" s="5"/>
      <c r="Z273" s="5"/>
    </row>
    <row r="274" spans="24:26" x14ac:dyDescent="0.25">
      <c r="X274" s="13"/>
      <c r="Y274" s="5"/>
      <c r="Z274" s="5"/>
    </row>
    <row r="275" spans="24:26" x14ac:dyDescent="0.25">
      <c r="X275" s="13"/>
      <c r="Y275" s="5"/>
      <c r="Z275" s="5"/>
    </row>
    <row r="276" spans="24:26" x14ac:dyDescent="0.25">
      <c r="X276" s="13"/>
      <c r="Y276" s="5"/>
      <c r="Z276" s="5"/>
    </row>
    <row r="277" spans="24:26" x14ac:dyDescent="0.25">
      <c r="X277" s="13"/>
      <c r="Y277" s="5"/>
      <c r="Z277" s="5"/>
    </row>
    <row r="278" spans="24:26" x14ac:dyDescent="0.25">
      <c r="X278" s="13"/>
      <c r="Y278" s="5"/>
      <c r="Z278" s="5"/>
    </row>
    <row r="279" spans="24:26" x14ac:dyDescent="0.25">
      <c r="X279" s="13"/>
      <c r="Y279" s="5"/>
      <c r="Z279" s="5"/>
    </row>
    <row r="280" spans="24:26" x14ac:dyDescent="0.25">
      <c r="X280" s="13"/>
      <c r="Y280" s="5"/>
      <c r="Z280" s="5"/>
    </row>
    <row r="281" spans="24:26" x14ac:dyDescent="0.25">
      <c r="X281" s="13"/>
      <c r="Y281" s="5"/>
      <c r="Z281" s="5"/>
    </row>
    <row r="282" spans="24:26" x14ac:dyDescent="0.25">
      <c r="X282" s="13"/>
      <c r="Y282" s="5"/>
      <c r="Z282" s="5"/>
    </row>
    <row r="283" spans="24:26" x14ac:dyDescent="0.25">
      <c r="X283" s="13"/>
      <c r="Y283" s="5"/>
      <c r="Z283" s="5"/>
    </row>
    <row r="284" spans="24:26" x14ac:dyDescent="0.25">
      <c r="X284" s="13"/>
      <c r="Y284" s="5"/>
      <c r="Z284" s="5"/>
    </row>
    <row r="285" spans="24:26" x14ac:dyDescent="0.25">
      <c r="X285" s="13"/>
      <c r="Y285" s="5"/>
      <c r="Z285" s="5"/>
    </row>
    <row r="286" spans="24:26" x14ac:dyDescent="0.25">
      <c r="X286" s="13"/>
      <c r="Y286" s="5"/>
      <c r="Z286" s="5"/>
    </row>
    <row r="287" spans="24:26" x14ac:dyDescent="0.25">
      <c r="X287" s="13"/>
      <c r="Y287" s="5"/>
      <c r="Z287" s="5"/>
    </row>
    <row r="288" spans="24:26" x14ac:dyDescent="0.25">
      <c r="X288" s="13"/>
      <c r="Y288" s="5"/>
      <c r="Z288" s="5"/>
    </row>
    <row r="289" spans="24:26" x14ac:dyDescent="0.25">
      <c r="X289" s="13"/>
      <c r="Y289" s="5"/>
      <c r="Z289" s="5"/>
    </row>
    <row r="290" spans="24:26" x14ac:dyDescent="0.25">
      <c r="X290" s="13"/>
      <c r="Y290" s="5"/>
      <c r="Z290" s="5"/>
    </row>
    <row r="291" spans="24:26" x14ac:dyDescent="0.25">
      <c r="X291" s="13"/>
      <c r="Y291" s="5"/>
      <c r="Z291" s="5"/>
    </row>
    <row r="292" spans="24:26" x14ac:dyDescent="0.25">
      <c r="X292" s="13"/>
      <c r="Y292" s="5"/>
      <c r="Z292" s="5"/>
    </row>
    <row r="293" spans="24:26" x14ac:dyDescent="0.25">
      <c r="X293" s="13"/>
      <c r="Y293" s="5"/>
      <c r="Z293" s="5"/>
    </row>
    <row r="294" spans="24:26" x14ac:dyDescent="0.25">
      <c r="X294" s="13"/>
      <c r="Y294" s="5"/>
      <c r="Z294" s="5"/>
    </row>
    <row r="295" spans="24:26" x14ac:dyDescent="0.25">
      <c r="X295" s="13"/>
      <c r="Y295" s="5"/>
      <c r="Z295" s="5"/>
    </row>
    <row r="296" spans="24:26" x14ac:dyDescent="0.25">
      <c r="X296" s="13"/>
      <c r="Y296" s="5"/>
      <c r="Z296" s="5"/>
    </row>
    <row r="297" spans="24:26" x14ac:dyDescent="0.25">
      <c r="X297" s="13"/>
      <c r="Y297" s="5"/>
      <c r="Z297" s="5"/>
    </row>
    <row r="298" spans="24:26" x14ac:dyDescent="0.25">
      <c r="X298" s="13"/>
      <c r="Y298" s="5"/>
      <c r="Z298" s="5"/>
    </row>
    <row r="299" spans="24:26" x14ac:dyDescent="0.25">
      <c r="X299" s="13"/>
      <c r="Y299" s="5"/>
      <c r="Z299" s="5"/>
    </row>
    <row r="300" spans="24:26" x14ac:dyDescent="0.25">
      <c r="X300" s="13"/>
      <c r="Y300" s="5"/>
      <c r="Z300" s="5"/>
    </row>
    <row r="301" spans="24:26" x14ac:dyDescent="0.25">
      <c r="X301" s="13"/>
      <c r="Y301" s="5"/>
      <c r="Z301" s="5"/>
    </row>
    <row r="302" spans="24:26" x14ac:dyDescent="0.25">
      <c r="X302" s="13"/>
      <c r="Y302" s="5"/>
      <c r="Z302" s="5"/>
    </row>
    <row r="303" spans="24:26" x14ac:dyDescent="0.25">
      <c r="X303" s="13"/>
      <c r="Y303" s="5"/>
      <c r="Z303" s="5"/>
    </row>
    <row r="304" spans="24:26" x14ac:dyDescent="0.25">
      <c r="X304" s="13"/>
      <c r="Y304" s="5"/>
      <c r="Z304" s="5"/>
    </row>
    <row r="305" spans="24:26" x14ac:dyDescent="0.25">
      <c r="X305" s="13"/>
      <c r="Y305" s="5"/>
      <c r="Z305" s="5"/>
    </row>
    <row r="306" spans="24:26" x14ac:dyDescent="0.25">
      <c r="X306" s="13"/>
      <c r="Y306" s="5"/>
      <c r="Z306" s="5"/>
    </row>
    <row r="307" spans="24:26" x14ac:dyDescent="0.25">
      <c r="X307" s="13"/>
      <c r="Y307" s="5"/>
      <c r="Z307" s="5"/>
    </row>
    <row r="308" spans="24:26" x14ac:dyDescent="0.25">
      <c r="X308" s="13"/>
      <c r="Y308" s="5"/>
      <c r="Z308" s="5"/>
    </row>
    <row r="309" spans="24:26" x14ac:dyDescent="0.25">
      <c r="X309" s="13"/>
      <c r="Y309" s="5"/>
      <c r="Z309" s="5"/>
    </row>
    <row r="310" spans="24:26" x14ac:dyDescent="0.25">
      <c r="X310" s="13"/>
      <c r="Y310" s="5"/>
      <c r="Z310" s="5"/>
    </row>
    <row r="311" spans="24:26" x14ac:dyDescent="0.25">
      <c r="X311" s="13"/>
      <c r="Y311" s="5"/>
      <c r="Z311" s="5"/>
    </row>
    <row r="312" spans="24:26" x14ac:dyDescent="0.25">
      <c r="X312" s="13"/>
      <c r="Y312" s="5"/>
      <c r="Z312" s="5"/>
    </row>
    <row r="313" spans="24:26" x14ac:dyDescent="0.25">
      <c r="X313" s="13"/>
      <c r="Y313" s="5"/>
      <c r="Z313" s="5"/>
    </row>
    <row r="314" spans="24:26" x14ac:dyDescent="0.25">
      <c r="X314" s="13"/>
      <c r="Y314" s="5"/>
      <c r="Z314" s="5"/>
    </row>
    <row r="315" spans="24:26" x14ac:dyDescent="0.25">
      <c r="X315" s="13"/>
      <c r="Y315" s="5"/>
      <c r="Z315" s="5"/>
    </row>
    <row r="316" spans="24:26" x14ac:dyDescent="0.25">
      <c r="X316" s="13"/>
      <c r="Y316" s="5"/>
      <c r="Z316" s="5"/>
    </row>
    <row r="317" spans="24:26" x14ac:dyDescent="0.25">
      <c r="X317" s="13"/>
      <c r="Y317" s="5"/>
      <c r="Z317" s="5"/>
    </row>
    <row r="318" spans="24:26" x14ac:dyDescent="0.25">
      <c r="X318" s="13"/>
      <c r="Y318" s="5"/>
      <c r="Z318" s="5"/>
    </row>
    <row r="319" spans="24:26" x14ac:dyDescent="0.25">
      <c r="X319" s="13"/>
      <c r="Y319" s="5"/>
      <c r="Z319" s="5"/>
    </row>
    <row r="320" spans="24:26" x14ac:dyDescent="0.25">
      <c r="X320" s="13"/>
      <c r="Y320" s="5"/>
      <c r="Z320" s="5"/>
    </row>
    <row r="321" spans="24:26" x14ac:dyDescent="0.25">
      <c r="X321" s="13"/>
      <c r="Y321" s="5"/>
      <c r="Z321" s="5"/>
    </row>
    <row r="322" spans="24:26" x14ac:dyDescent="0.25">
      <c r="X322" s="13"/>
      <c r="Y322" s="5"/>
      <c r="Z322" s="5"/>
    </row>
    <row r="323" spans="24:26" x14ac:dyDescent="0.25">
      <c r="X323" s="13"/>
      <c r="Y323" s="5"/>
      <c r="Z323" s="5"/>
    </row>
    <row r="324" spans="24:26" x14ac:dyDescent="0.25">
      <c r="X324" s="13"/>
      <c r="Y324" s="5"/>
      <c r="Z324" s="5"/>
    </row>
    <row r="325" spans="24:26" x14ac:dyDescent="0.25">
      <c r="X325" s="13"/>
      <c r="Y325" s="5"/>
      <c r="Z325" s="5"/>
    </row>
    <row r="326" spans="24:26" x14ac:dyDescent="0.25">
      <c r="X326" s="13"/>
      <c r="Y326" s="5"/>
      <c r="Z326" s="5"/>
    </row>
    <row r="327" spans="24:26" x14ac:dyDescent="0.25">
      <c r="X327" s="13"/>
      <c r="Y327" s="5"/>
      <c r="Z327" s="5"/>
    </row>
    <row r="328" spans="24:26" x14ac:dyDescent="0.25">
      <c r="X328" s="13"/>
      <c r="Y328" s="5"/>
      <c r="Z328" s="5"/>
    </row>
    <row r="329" spans="24:26" x14ac:dyDescent="0.25">
      <c r="X329" s="13"/>
      <c r="Y329" s="5"/>
      <c r="Z329" s="5"/>
    </row>
    <row r="330" spans="24:26" x14ac:dyDescent="0.25">
      <c r="X330" s="13"/>
      <c r="Y330" s="5"/>
      <c r="Z330" s="5"/>
    </row>
    <row r="331" spans="24:26" x14ac:dyDescent="0.25">
      <c r="X331" s="13"/>
      <c r="Y331" s="5"/>
      <c r="Z331" s="5"/>
    </row>
    <row r="332" spans="24:26" x14ac:dyDescent="0.25">
      <c r="X332" s="13"/>
      <c r="Y332" s="5"/>
      <c r="Z332" s="5"/>
    </row>
    <row r="333" spans="24:26" x14ac:dyDescent="0.25">
      <c r="X333" s="13"/>
      <c r="Y333" s="5"/>
      <c r="Z333" s="5"/>
    </row>
    <row r="334" spans="24:26" x14ac:dyDescent="0.25">
      <c r="X334" s="13"/>
      <c r="Y334" s="5"/>
      <c r="Z334" s="5"/>
    </row>
    <row r="335" spans="24:26" x14ac:dyDescent="0.25">
      <c r="X335" s="13"/>
      <c r="Y335" s="5"/>
      <c r="Z335" s="5"/>
    </row>
    <row r="336" spans="24:26" x14ac:dyDescent="0.25">
      <c r="X336" s="13"/>
      <c r="Y336" s="5"/>
      <c r="Z336" s="5"/>
    </row>
    <row r="337" spans="24:26" x14ac:dyDescent="0.25">
      <c r="X337" s="13"/>
      <c r="Y337" s="5"/>
      <c r="Z337" s="5"/>
    </row>
    <row r="338" spans="24:26" x14ac:dyDescent="0.25">
      <c r="X338" s="13"/>
      <c r="Y338" s="5"/>
      <c r="Z338" s="5"/>
    </row>
    <row r="339" spans="24:26" x14ac:dyDescent="0.25">
      <c r="X339" s="13"/>
      <c r="Y339" s="5"/>
      <c r="Z339" s="5"/>
    </row>
    <row r="340" spans="24:26" x14ac:dyDescent="0.25">
      <c r="X340" s="13"/>
      <c r="Y340" s="5"/>
      <c r="Z340" s="5"/>
    </row>
    <row r="341" spans="24:26" x14ac:dyDescent="0.25">
      <c r="X341" s="13"/>
      <c r="Y341" s="5"/>
      <c r="Z341" s="5"/>
    </row>
    <row r="342" spans="24:26" x14ac:dyDescent="0.25">
      <c r="X342" s="13"/>
      <c r="Y342" s="5"/>
      <c r="Z342" s="5"/>
    </row>
    <row r="343" spans="24:26" x14ac:dyDescent="0.25">
      <c r="X343" s="13"/>
      <c r="Y343" s="5"/>
      <c r="Z343" s="5"/>
    </row>
    <row r="344" spans="24:26" x14ac:dyDescent="0.25">
      <c r="X344" s="13"/>
      <c r="Y344" s="5"/>
      <c r="Z344" s="5"/>
    </row>
    <row r="345" spans="24:26" x14ac:dyDescent="0.25">
      <c r="X345" s="13"/>
      <c r="Y345" s="5"/>
      <c r="Z345" s="5"/>
    </row>
    <row r="346" spans="24:26" x14ac:dyDescent="0.25">
      <c r="X346" s="13"/>
      <c r="Y346" s="5"/>
      <c r="Z346" s="5"/>
    </row>
    <row r="347" spans="24:26" x14ac:dyDescent="0.25">
      <c r="X347" s="13"/>
      <c r="Y347" s="5"/>
      <c r="Z347" s="5"/>
    </row>
    <row r="348" spans="24:26" x14ac:dyDescent="0.25">
      <c r="X348" s="13"/>
      <c r="Y348" s="5"/>
      <c r="Z348" s="5"/>
    </row>
    <row r="349" spans="24:26" x14ac:dyDescent="0.25">
      <c r="X349" s="13"/>
      <c r="Y349" s="5"/>
      <c r="Z349" s="5"/>
    </row>
    <row r="350" spans="24:26" x14ac:dyDescent="0.25">
      <c r="X350" s="13"/>
      <c r="Y350" s="5"/>
      <c r="Z350" s="5"/>
    </row>
    <row r="351" spans="24:26" x14ac:dyDescent="0.25">
      <c r="X351" s="13"/>
      <c r="Y351" s="5"/>
      <c r="Z351" s="5"/>
    </row>
    <row r="352" spans="24:26" x14ac:dyDescent="0.25">
      <c r="X352" s="13"/>
      <c r="Y352" s="5"/>
      <c r="Z352" s="5"/>
    </row>
    <row r="353" spans="24:26" x14ac:dyDescent="0.25">
      <c r="X353" s="13"/>
      <c r="Y353" s="5"/>
      <c r="Z353" s="5"/>
    </row>
    <row r="354" spans="24:26" x14ac:dyDescent="0.25">
      <c r="X354" s="13"/>
      <c r="Y354" s="5"/>
      <c r="Z354" s="5"/>
    </row>
    <row r="355" spans="24:26" x14ac:dyDescent="0.25">
      <c r="X355" s="13"/>
      <c r="Y355" s="5"/>
      <c r="Z355" s="5"/>
    </row>
    <row r="356" spans="24:26" x14ac:dyDescent="0.25">
      <c r="X356" s="13"/>
      <c r="Y356" s="5"/>
      <c r="Z356" s="5"/>
    </row>
    <row r="357" spans="24:26" x14ac:dyDescent="0.25">
      <c r="X357" s="13"/>
      <c r="Y357" s="5"/>
      <c r="Z357" s="5"/>
    </row>
    <row r="358" spans="24:26" x14ac:dyDescent="0.25">
      <c r="X358" s="13"/>
      <c r="Y358" s="5"/>
      <c r="Z358" s="5"/>
    </row>
    <row r="359" spans="24:26" x14ac:dyDescent="0.25">
      <c r="X359" s="13"/>
      <c r="Y359" s="5"/>
      <c r="Z359" s="5"/>
    </row>
    <row r="360" spans="24:26" x14ac:dyDescent="0.25">
      <c r="X360" s="13"/>
      <c r="Y360" s="5"/>
      <c r="Z360" s="5"/>
    </row>
    <row r="361" spans="24:26" x14ac:dyDescent="0.25">
      <c r="X361" s="13"/>
      <c r="Y361" s="5"/>
      <c r="Z361" s="5"/>
    </row>
    <row r="362" spans="24:26" x14ac:dyDescent="0.25">
      <c r="X362" s="13"/>
      <c r="Y362" s="5"/>
      <c r="Z362" s="5"/>
    </row>
    <row r="363" spans="24:26" x14ac:dyDescent="0.25">
      <c r="X363" s="13"/>
      <c r="Y363" s="5"/>
      <c r="Z363" s="5"/>
    </row>
    <row r="364" spans="24:26" x14ac:dyDescent="0.25">
      <c r="X364" s="13"/>
      <c r="Y364" s="5"/>
      <c r="Z364" s="5"/>
    </row>
    <row r="365" spans="24:26" x14ac:dyDescent="0.25">
      <c r="X365" s="13"/>
      <c r="Y365" s="5"/>
      <c r="Z365" s="5"/>
    </row>
    <row r="366" spans="24:26" x14ac:dyDescent="0.25">
      <c r="X366" s="13"/>
      <c r="Y366" s="5"/>
      <c r="Z366" s="5"/>
    </row>
    <row r="367" spans="24:26" x14ac:dyDescent="0.25">
      <c r="X367" s="13"/>
      <c r="Y367" s="5"/>
      <c r="Z367" s="5"/>
    </row>
    <row r="368" spans="24:26" x14ac:dyDescent="0.25">
      <c r="X368" s="13"/>
      <c r="Y368" s="5"/>
      <c r="Z368" s="5"/>
    </row>
    <row r="369" spans="24:26" x14ac:dyDescent="0.25">
      <c r="X369" s="13"/>
      <c r="Y369" s="5"/>
      <c r="Z369" s="5"/>
    </row>
    <row r="370" spans="24:26" x14ac:dyDescent="0.25">
      <c r="X370" s="13"/>
      <c r="Y370" s="5"/>
      <c r="Z370" s="5"/>
    </row>
    <row r="371" spans="24:26" x14ac:dyDescent="0.25">
      <c r="X371" s="13"/>
      <c r="Y371" s="5"/>
      <c r="Z371" s="5"/>
    </row>
    <row r="372" spans="24:26" x14ac:dyDescent="0.25">
      <c r="X372" s="13"/>
      <c r="Y372" s="5"/>
      <c r="Z372" s="5"/>
    </row>
    <row r="373" spans="24:26" x14ac:dyDescent="0.25">
      <c r="X373" s="13"/>
      <c r="Y373" s="5"/>
      <c r="Z373" s="5"/>
    </row>
    <row r="374" spans="24:26" x14ac:dyDescent="0.25">
      <c r="X374" s="13"/>
      <c r="Y374" s="5"/>
      <c r="Z374" s="5"/>
    </row>
    <row r="375" spans="24:26" x14ac:dyDescent="0.25">
      <c r="X375" s="13"/>
      <c r="Y375" s="5"/>
      <c r="Z375" s="5"/>
    </row>
    <row r="376" spans="24:26" x14ac:dyDescent="0.25">
      <c r="X376" s="13"/>
      <c r="Y376" s="5"/>
      <c r="Z376" s="5"/>
    </row>
    <row r="377" spans="24:26" x14ac:dyDescent="0.25">
      <c r="X377" s="13"/>
      <c r="Y377" s="5"/>
      <c r="Z377" s="5"/>
    </row>
    <row r="378" spans="24:26" x14ac:dyDescent="0.25">
      <c r="X378" s="13"/>
      <c r="Y378" s="5"/>
      <c r="Z378" s="5"/>
    </row>
    <row r="379" spans="24:26" x14ac:dyDescent="0.25">
      <c r="X379" s="13"/>
      <c r="Y379" s="5"/>
      <c r="Z379" s="5"/>
    </row>
    <row r="380" spans="24:26" x14ac:dyDescent="0.25">
      <c r="X380" s="13"/>
      <c r="Y380" s="5"/>
      <c r="Z380" s="5"/>
    </row>
    <row r="381" spans="24:26" x14ac:dyDescent="0.25">
      <c r="X381" s="13"/>
      <c r="Y381" s="5"/>
      <c r="Z381" s="5"/>
    </row>
    <row r="382" spans="24:26" x14ac:dyDescent="0.25">
      <c r="X382" s="13"/>
      <c r="Y382" s="5"/>
      <c r="Z382" s="5"/>
    </row>
    <row r="383" spans="24:26" x14ac:dyDescent="0.25">
      <c r="X383" s="13"/>
      <c r="Y383" s="5"/>
      <c r="Z383" s="5"/>
    </row>
    <row r="384" spans="24:26" x14ac:dyDescent="0.25">
      <c r="X384" s="13"/>
      <c r="Y384" s="5"/>
      <c r="Z384" s="5"/>
    </row>
    <row r="385" spans="24:26" x14ac:dyDescent="0.25">
      <c r="X385" s="13"/>
      <c r="Y385" s="5"/>
      <c r="Z385" s="5"/>
    </row>
    <row r="386" spans="24:26" x14ac:dyDescent="0.25">
      <c r="X386" s="13"/>
      <c r="Y386" s="5"/>
      <c r="Z386" s="5"/>
    </row>
    <row r="387" spans="24:26" x14ac:dyDescent="0.25">
      <c r="X387" s="13"/>
      <c r="Y387" s="5"/>
      <c r="Z387" s="5"/>
    </row>
    <row r="388" spans="24:26" x14ac:dyDescent="0.25">
      <c r="X388" s="13"/>
      <c r="Y388" s="5"/>
      <c r="Z388" s="5"/>
    </row>
    <row r="389" spans="24:26" x14ac:dyDescent="0.25">
      <c r="X389" s="13"/>
      <c r="Y389" s="5"/>
      <c r="Z389" s="5"/>
    </row>
    <row r="390" spans="24:26" x14ac:dyDescent="0.25">
      <c r="X390" s="13"/>
      <c r="Y390" s="5"/>
      <c r="Z390" s="5"/>
    </row>
    <row r="391" spans="24:26" x14ac:dyDescent="0.25">
      <c r="X391" s="13"/>
      <c r="Y391" s="5"/>
      <c r="Z391" s="5"/>
    </row>
    <row r="392" spans="24:26" x14ac:dyDescent="0.25">
      <c r="X392" s="13"/>
      <c r="Y392" s="5"/>
      <c r="Z392" s="5"/>
    </row>
    <row r="393" spans="24:26" x14ac:dyDescent="0.25">
      <c r="X393" s="13"/>
      <c r="Y393" s="5"/>
      <c r="Z393" s="5"/>
    </row>
    <row r="394" spans="24:26" x14ac:dyDescent="0.25">
      <c r="X394" s="13"/>
      <c r="Y394" s="5"/>
      <c r="Z394" s="5"/>
    </row>
    <row r="395" spans="24:26" x14ac:dyDescent="0.25">
      <c r="X395" s="13"/>
      <c r="Y395" s="5"/>
      <c r="Z395" s="5"/>
    </row>
    <row r="396" spans="24:26" x14ac:dyDescent="0.25">
      <c r="X396" s="13"/>
      <c r="Y396" s="5"/>
      <c r="Z396" s="5"/>
    </row>
    <row r="397" spans="24:26" x14ac:dyDescent="0.25">
      <c r="X397" s="13"/>
      <c r="Y397" s="5"/>
      <c r="Z397" s="5"/>
    </row>
    <row r="398" spans="24:26" x14ac:dyDescent="0.25">
      <c r="X398" s="13"/>
      <c r="Y398" s="5"/>
      <c r="Z398" s="5"/>
    </row>
    <row r="399" spans="24:26" x14ac:dyDescent="0.25">
      <c r="X399" s="13"/>
      <c r="Y399" s="5"/>
      <c r="Z399" s="5"/>
    </row>
    <row r="400" spans="24:26" x14ac:dyDescent="0.25">
      <c r="X400" s="13"/>
      <c r="Y400" s="5"/>
      <c r="Z400" s="5"/>
    </row>
    <row r="401" spans="24:26" x14ac:dyDescent="0.25">
      <c r="X401" s="13"/>
      <c r="Y401" s="5"/>
      <c r="Z401" s="5"/>
    </row>
    <row r="402" spans="24:26" x14ac:dyDescent="0.25">
      <c r="X402" s="13"/>
      <c r="Y402" s="5"/>
      <c r="Z402" s="5"/>
    </row>
    <row r="403" spans="24:26" x14ac:dyDescent="0.25">
      <c r="X403" s="13"/>
      <c r="Y403" s="5"/>
      <c r="Z403" s="5"/>
    </row>
    <row r="404" spans="24:26" x14ac:dyDescent="0.25">
      <c r="X404" s="13"/>
      <c r="Y404" s="5"/>
      <c r="Z404" s="5"/>
    </row>
    <row r="405" spans="24:26" x14ac:dyDescent="0.25">
      <c r="X405" s="13"/>
      <c r="Y405" s="5"/>
      <c r="Z405" s="5"/>
    </row>
    <row r="406" spans="24:26" x14ac:dyDescent="0.25">
      <c r="X406" s="13"/>
      <c r="Y406" s="5"/>
      <c r="Z406" s="5"/>
    </row>
    <row r="407" spans="24:26" x14ac:dyDescent="0.25">
      <c r="X407" s="13"/>
      <c r="Y407" s="5"/>
      <c r="Z407" s="5"/>
    </row>
    <row r="408" spans="24:26" x14ac:dyDescent="0.25">
      <c r="X408" s="13"/>
      <c r="Y408" s="5"/>
      <c r="Z408" s="5"/>
    </row>
    <row r="409" spans="24:26" x14ac:dyDescent="0.25">
      <c r="X409" s="13"/>
      <c r="Y409" s="5"/>
      <c r="Z409" s="5"/>
    </row>
    <row r="410" spans="24:26" x14ac:dyDescent="0.25">
      <c r="X410" s="13"/>
      <c r="Y410" s="5"/>
      <c r="Z410" s="5"/>
    </row>
    <row r="411" spans="24:26" x14ac:dyDescent="0.25">
      <c r="X411" s="13"/>
      <c r="Y411" s="5"/>
      <c r="Z411" s="5"/>
    </row>
    <row r="412" spans="24:26" x14ac:dyDescent="0.25">
      <c r="X412" s="13"/>
      <c r="Y412" s="5"/>
      <c r="Z412" s="5"/>
    </row>
    <row r="413" spans="24:26" x14ac:dyDescent="0.25">
      <c r="X413" s="13"/>
      <c r="Y413" s="5"/>
      <c r="Z413" s="5"/>
    </row>
    <row r="414" spans="24:26" x14ac:dyDescent="0.25">
      <c r="X414" s="13"/>
      <c r="Y414" s="5"/>
      <c r="Z414" s="5"/>
    </row>
    <row r="415" spans="24:26" x14ac:dyDescent="0.25">
      <c r="X415" s="13"/>
      <c r="Y415" s="5"/>
      <c r="Z415" s="5"/>
    </row>
    <row r="416" spans="24:26" x14ac:dyDescent="0.25">
      <c r="X416" s="13"/>
      <c r="Y416" s="5"/>
      <c r="Z416" s="5"/>
    </row>
    <row r="417" spans="24:26" x14ac:dyDescent="0.25">
      <c r="X417" s="13"/>
      <c r="Y417" s="5"/>
      <c r="Z417" s="5"/>
    </row>
    <row r="418" spans="24:26" x14ac:dyDescent="0.25">
      <c r="X418" s="13"/>
      <c r="Y418" s="5"/>
      <c r="Z418" s="5"/>
    </row>
    <row r="419" spans="24:26" x14ac:dyDescent="0.25">
      <c r="X419" s="13"/>
      <c r="Y419" s="5"/>
      <c r="Z419" s="5"/>
    </row>
    <row r="420" spans="24:26" x14ac:dyDescent="0.25">
      <c r="X420" s="13"/>
      <c r="Y420" s="5"/>
      <c r="Z420" s="5"/>
    </row>
    <row r="421" spans="24:26" x14ac:dyDescent="0.25">
      <c r="X421" s="13"/>
      <c r="Y421" s="5"/>
      <c r="Z421" s="5"/>
    </row>
    <row r="422" spans="24:26" x14ac:dyDescent="0.25">
      <c r="X422" s="13"/>
      <c r="Y422" s="5"/>
      <c r="Z422" s="5"/>
    </row>
    <row r="423" spans="24:26" x14ac:dyDescent="0.25">
      <c r="X423" s="13"/>
      <c r="Y423" s="5"/>
      <c r="Z423" s="5"/>
    </row>
    <row r="424" spans="24:26" x14ac:dyDescent="0.25">
      <c r="X424" s="13"/>
      <c r="Y424" s="5"/>
      <c r="Z424" s="5"/>
    </row>
    <row r="425" spans="24:26" x14ac:dyDescent="0.25">
      <c r="X425" s="13"/>
      <c r="Y425" s="5"/>
      <c r="Z425" s="5"/>
    </row>
    <row r="426" spans="24:26" x14ac:dyDescent="0.25">
      <c r="X426" s="13"/>
      <c r="Y426" s="5"/>
      <c r="Z426" s="5"/>
    </row>
    <row r="427" spans="24:26" x14ac:dyDescent="0.25">
      <c r="X427" s="13"/>
      <c r="Y427" s="5"/>
      <c r="Z427" s="5"/>
    </row>
    <row r="428" spans="24:26" x14ac:dyDescent="0.25">
      <c r="X428" s="13"/>
      <c r="Y428" s="5"/>
      <c r="Z428" s="5"/>
    </row>
    <row r="429" spans="24:26" x14ac:dyDescent="0.25">
      <c r="X429" s="13"/>
      <c r="Y429" s="5"/>
      <c r="Z429" s="5"/>
    </row>
    <row r="430" spans="24:26" x14ac:dyDescent="0.25">
      <c r="X430" s="13"/>
      <c r="Y430" s="5"/>
      <c r="Z430" s="5"/>
    </row>
    <row r="431" spans="24:26" x14ac:dyDescent="0.25">
      <c r="X431" s="13"/>
      <c r="Y431" s="5"/>
      <c r="Z431" s="5"/>
    </row>
    <row r="432" spans="24:26" x14ac:dyDescent="0.25">
      <c r="X432" s="13"/>
      <c r="Y432" s="5"/>
      <c r="Z432" s="5"/>
    </row>
    <row r="433" spans="24:26" x14ac:dyDescent="0.25">
      <c r="X433" s="13"/>
      <c r="Y433" s="5"/>
      <c r="Z433" s="5"/>
    </row>
    <row r="434" spans="24:26" x14ac:dyDescent="0.25">
      <c r="X434" s="13"/>
      <c r="Y434" s="5"/>
      <c r="Z434" s="5"/>
    </row>
    <row r="435" spans="24:26" x14ac:dyDescent="0.25">
      <c r="X435" s="13"/>
      <c r="Y435" s="5"/>
      <c r="Z435" s="5"/>
    </row>
    <row r="436" spans="24:26" x14ac:dyDescent="0.25">
      <c r="X436" s="13"/>
      <c r="Y436" s="5"/>
      <c r="Z436" s="5"/>
    </row>
    <row r="437" spans="24:26" x14ac:dyDescent="0.25">
      <c r="X437" s="13"/>
      <c r="Y437" s="5"/>
      <c r="Z437" s="5"/>
    </row>
    <row r="438" spans="24:26" x14ac:dyDescent="0.25">
      <c r="X438" s="13"/>
      <c r="Y438" s="5"/>
      <c r="Z438" s="5"/>
    </row>
    <row r="439" spans="24:26" x14ac:dyDescent="0.25">
      <c r="X439" s="13"/>
      <c r="Y439" s="5"/>
      <c r="Z439" s="5"/>
    </row>
    <row r="440" spans="24:26" x14ac:dyDescent="0.25">
      <c r="X440" s="13"/>
      <c r="Y440" s="5"/>
      <c r="Z440" s="5"/>
    </row>
    <row r="441" spans="24:26" x14ac:dyDescent="0.25">
      <c r="X441" s="13"/>
      <c r="Y441" s="5"/>
      <c r="Z441" s="5"/>
    </row>
    <row r="442" spans="24:26" x14ac:dyDescent="0.25">
      <c r="X442" s="13"/>
      <c r="Y442" s="5"/>
      <c r="Z442" s="5"/>
    </row>
    <row r="443" spans="24:26" x14ac:dyDescent="0.25">
      <c r="X443" s="13"/>
      <c r="Y443" s="5"/>
      <c r="Z443" s="5"/>
    </row>
    <row r="444" spans="24:26" x14ac:dyDescent="0.25">
      <c r="X444" s="13"/>
      <c r="Y444" s="5"/>
      <c r="Z444" s="5"/>
    </row>
    <row r="445" spans="24:26" x14ac:dyDescent="0.25">
      <c r="X445" s="13"/>
      <c r="Y445" s="5"/>
      <c r="Z445" s="5"/>
    </row>
    <row r="446" spans="24:26" x14ac:dyDescent="0.25">
      <c r="X446" s="13"/>
      <c r="Y446" s="5"/>
      <c r="Z446" s="5"/>
    </row>
    <row r="447" spans="24:26" x14ac:dyDescent="0.25">
      <c r="X447" s="13"/>
      <c r="Y447" s="5"/>
      <c r="Z447" s="5"/>
    </row>
    <row r="448" spans="24:26" x14ac:dyDescent="0.25">
      <c r="X448" s="13"/>
      <c r="Y448" s="5"/>
      <c r="Z448" s="5"/>
    </row>
    <row r="449" spans="24:26" x14ac:dyDescent="0.25">
      <c r="X449" s="13"/>
      <c r="Y449" s="5"/>
      <c r="Z449" s="5"/>
    </row>
    <row r="450" spans="24:26" x14ac:dyDescent="0.25">
      <c r="X450" s="13"/>
      <c r="Y450" s="5"/>
      <c r="Z450" s="5"/>
    </row>
    <row r="451" spans="24:26" x14ac:dyDescent="0.25">
      <c r="X451" s="13"/>
      <c r="Y451" s="5"/>
      <c r="Z451" s="5"/>
    </row>
    <row r="452" spans="24:26" x14ac:dyDescent="0.25">
      <c r="X452" s="13"/>
      <c r="Y452" s="5"/>
      <c r="Z452" s="5"/>
    </row>
    <row r="453" spans="24:26" x14ac:dyDescent="0.25">
      <c r="X453" s="13"/>
      <c r="Y453" s="5"/>
      <c r="Z453" s="5"/>
    </row>
    <row r="454" spans="24:26" x14ac:dyDescent="0.25">
      <c r="X454" s="13"/>
      <c r="Y454" s="5"/>
      <c r="Z454" s="5"/>
    </row>
    <row r="455" spans="24:26" x14ac:dyDescent="0.25">
      <c r="X455" s="13"/>
      <c r="Y455" s="5"/>
      <c r="Z455" s="5"/>
    </row>
    <row r="456" spans="24:26" x14ac:dyDescent="0.25">
      <c r="X456" s="13"/>
      <c r="Y456" s="5"/>
      <c r="Z456" s="5"/>
    </row>
    <row r="457" spans="24:26" x14ac:dyDescent="0.25">
      <c r="X457" s="13"/>
      <c r="Y457" s="5"/>
      <c r="Z457" s="5"/>
    </row>
    <row r="458" spans="24:26" x14ac:dyDescent="0.25">
      <c r="X458" s="13"/>
      <c r="Y458" s="5"/>
      <c r="Z458" s="5"/>
    </row>
    <row r="459" spans="24:26" x14ac:dyDescent="0.25">
      <c r="X459" s="13"/>
      <c r="Y459" s="5"/>
      <c r="Z459" s="5"/>
    </row>
    <row r="460" spans="24:26" x14ac:dyDescent="0.25">
      <c r="X460" s="13"/>
      <c r="Y460" s="5"/>
      <c r="Z460" s="5"/>
    </row>
    <row r="461" spans="24:26" x14ac:dyDescent="0.25">
      <c r="X461" s="13"/>
      <c r="Y461" s="5"/>
      <c r="Z461" s="5"/>
    </row>
    <row r="462" spans="24:26" x14ac:dyDescent="0.25">
      <c r="X462" s="13"/>
      <c r="Y462" s="5"/>
      <c r="Z462" s="5"/>
    </row>
    <row r="463" spans="24:26" x14ac:dyDescent="0.25">
      <c r="X463" s="13"/>
      <c r="Y463" s="5"/>
      <c r="Z463" s="5"/>
    </row>
    <row r="464" spans="24:26" x14ac:dyDescent="0.25">
      <c r="X464" s="13"/>
      <c r="Y464" s="5"/>
      <c r="Z464" s="5"/>
    </row>
    <row r="465" spans="24:26" x14ac:dyDescent="0.25">
      <c r="X465" s="13"/>
      <c r="Y465" s="5"/>
      <c r="Z465" s="5"/>
    </row>
    <row r="466" spans="24:26" x14ac:dyDescent="0.25">
      <c r="X466" s="13"/>
      <c r="Y466" s="5"/>
      <c r="Z466" s="5"/>
    </row>
    <row r="467" spans="24:26" x14ac:dyDescent="0.25">
      <c r="X467" s="13"/>
      <c r="Y467" s="5"/>
      <c r="Z467" s="5"/>
    </row>
    <row r="468" spans="24:26" x14ac:dyDescent="0.25">
      <c r="X468" s="13"/>
      <c r="Y468" s="5"/>
      <c r="Z468" s="5"/>
    </row>
    <row r="469" spans="24:26" x14ac:dyDescent="0.25">
      <c r="X469" s="13"/>
      <c r="Y469" s="5"/>
      <c r="Z469" s="5"/>
    </row>
    <row r="470" spans="24:26" x14ac:dyDescent="0.25">
      <c r="X470" s="13"/>
      <c r="Y470" s="5"/>
      <c r="Z470" s="5"/>
    </row>
    <row r="471" spans="24:26" x14ac:dyDescent="0.25">
      <c r="X471" s="13"/>
      <c r="Y471" s="5"/>
      <c r="Z471" s="5"/>
    </row>
    <row r="472" spans="24:26" x14ac:dyDescent="0.25">
      <c r="X472" s="13"/>
      <c r="Y472" s="5"/>
      <c r="Z472" s="5"/>
    </row>
    <row r="473" spans="24:26" x14ac:dyDescent="0.25">
      <c r="X473" s="13"/>
      <c r="Y473" s="5"/>
      <c r="Z473" s="5"/>
    </row>
    <row r="474" spans="24:26" x14ac:dyDescent="0.25">
      <c r="X474" s="13"/>
      <c r="Y474" s="5"/>
      <c r="Z474" s="5"/>
    </row>
    <row r="475" spans="24:26" x14ac:dyDescent="0.25">
      <c r="X475" s="13"/>
      <c r="Y475" s="5"/>
      <c r="Z475" s="5"/>
    </row>
    <row r="476" spans="24:26" x14ac:dyDescent="0.25">
      <c r="X476" s="13"/>
      <c r="Y476" s="5"/>
      <c r="Z476" s="5"/>
    </row>
    <row r="477" spans="24:26" x14ac:dyDescent="0.25">
      <c r="X477" s="13"/>
      <c r="Y477" s="5"/>
      <c r="Z477" s="5"/>
    </row>
    <row r="478" spans="24:26" x14ac:dyDescent="0.25">
      <c r="X478" s="13"/>
      <c r="Y478" s="5"/>
      <c r="Z478" s="5"/>
    </row>
    <row r="479" spans="24:26" x14ac:dyDescent="0.25">
      <c r="X479" s="13"/>
      <c r="Y479" s="5"/>
      <c r="Z479" s="5"/>
    </row>
    <row r="480" spans="24:26" x14ac:dyDescent="0.25">
      <c r="X480" s="13"/>
      <c r="Y480" s="5"/>
      <c r="Z480" s="5"/>
    </row>
    <row r="481" spans="24:26" x14ac:dyDescent="0.25">
      <c r="X481" s="13"/>
      <c r="Y481" s="5"/>
      <c r="Z481" s="5"/>
    </row>
    <row r="482" spans="24:26" x14ac:dyDescent="0.25">
      <c r="X482" s="13"/>
      <c r="Y482" s="5"/>
      <c r="Z482" s="5"/>
    </row>
    <row r="483" spans="24:26" x14ac:dyDescent="0.25">
      <c r="X483" s="13"/>
      <c r="Y483" s="5"/>
      <c r="Z483" s="5"/>
    </row>
    <row r="484" spans="24:26" x14ac:dyDescent="0.25">
      <c r="X484" s="13"/>
      <c r="Y484" s="5"/>
      <c r="Z484" s="5"/>
    </row>
    <row r="485" spans="24:26" x14ac:dyDescent="0.25">
      <c r="X485" s="13"/>
      <c r="Y485" s="5"/>
      <c r="Z485" s="5"/>
    </row>
    <row r="486" spans="24:26" x14ac:dyDescent="0.25">
      <c r="X486" s="13"/>
      <c r="Y486" s="5"/>
      <c r="Z486" s="5"/>
    </row>
    <row r="487" spans="24:26" x14ac:dyDescent="0.25">
      <c r="X487" s="13"/>
      <c r="Y487" s="5"/>
      <c r="Z487" s="5"/>
    </row>
    <row r="488" spans="24:26" x14ac:dyDescent="0.25">
      <c r="X488" s="13"/>
      <c r="Y488" s="5"/>
      <c r="Z488" s="5"/>
    </row>
    <row r="489" spans="24:26" x14ac:dyDescent="0.25">
      <c r="X489" s="13"/>
      <c r="Y489" s="5"/>
      <c r="Z489" s="5"/>
    </row>
    <row r="490" spans="24:26" x14ac:dyDescent="0.25">
      <c r="X490" s="13"/>
      <c r="Y490" s="5"/>
      <c r="Z490" s="5"/>
    </row>
    <row r="491" spans="24:26" x14ac:dyDescent="0.25">
      <c r="X491" s="13"/>
      <c r="Y491" s="5"/>
      <c r="Z491" s="5"/>
    </row>
    <row r="492" spans="24:26" x14ac:dyDescent="0.25">
      <c r="X492" s="13"/>
      <c r="Y492" s="5"/>
      <c r="Z492" s="5"/>
    </row>
    <row r="493" spans="24:26" x14ac:dyDescent="0.25">
      <c r="X493" s="13"/>
      <c r="Y493" s="5"/>
      <c r="Z493" s="5"/>
    </row>
    <row r="494" spans="24:26" x14ac:dyDescent="0.25">
      <c r="X494" s="13"/>
      <c r="Y494" s="5"/>
      <c r="Z494" s="5"/>
    </row>
    <row r="495" spans="24:26" x14ac:dyDescent="0.25">
      <c r="X495" s="13"/>
      <c r="Y495" s="5"/>
      <c r="Z495" s="5"/>
    </row>
    <row r="496" spans="24:26" x14ac:dyDescent="0.25">
      <c r="X496" s="13"/>
      <c r="Y496" s="5"/>
      <c r="Z496" s="5"/>
    </row>
    <row r="497" spans="24:26" x14ac:dyDescent="0.25">
      <c r="X497" s="13"/>
      <c r="Y497" s="5"/>
      <c r="Z497" s="5"/>
    </row>
    <row r="498" spans="24:26" x14ac:dyDescent="0.25">
      <c r="X498" s="13"/>
      <c r="Y498" s="5"/>
      <c r="Z498" s="5"/>
    </row>
    <row r="499" spans="24:26" x14ac:dyDescent="0.25">
      <c r="X499" s="13"/>
      <c r="Y499" s="5"/>
      <c r="Z499" s="5"/>
    </row>
    <row r="500" spans="24:26" x14ac:dyDescent="0.25">
      <c r="X500" s="13"/>
      <c r="Y500" s="5"/>
      <c r="Z500" s="5"/>
    </row>
    <row r="501" spans="24:26" x14ac:dyDescent="0.25">
      <c r="X501" s="13"/>
      <c r="Y501" s="5"/>
      <c r="Z501" s="5"/>
    </row>
    <row r="502" spans="24:26" x14ac:dyDescent="0.25">
      <c r="X502" s="13"/>
      <c r="Y502" s="5"/>
      <c r="Z502" s="5"/>
    </row>
    <row r="503" spans="24:26" x14ac:dyDescent="0.25">
      <c r="X503" s="13"/>
      <c r="Y503" s="5"/>
      <c r="Z503" s="5"/>
    </row>
    <row r="504" spans="24:26" x14ac:dyDescent="0.25">
      <c r="X504" s="13"/>
      <c r="Y504" s="5"/>
      <c r="Z504" s="5"/>
    </row>
    <row r="505" spans="24:26" x14ac:dyDescent="0.25">
      <c r="X505" s="13"/>
      <c r="Y505" s="5"/>
      <c r="Z505" s="5"/>
    </row>
    <row r="506" spans="24:26" x14ac:dyDescent="0.25">
      <c r="X506" s="13"/>
      <c r="Y506" s="5"/>
      <c r="Z506" s="5"/>
    </row>
    <row r="507" spans="24:26" x14ac:dyDescent="0.25">
      <c r="X507" s="13"/>
      <c r="Y507" s="5"/>
      <c r="Z507" s="5"/>
    </row>
    <row r="508" spans="24:26" x14ac:dyDescent="0.25">
      <c r="X508" s="13"/>
      <c r="Y508" s="5"/>
      <c r="Z508" s="5"/>
    </row>
    <row r="509" spans="24:26" x14ac:dyDescent="0.25">
      <c r="X509" s="13"/>
      <c r="Y509" s="5"/>
      <c r="Z509" s="5"/>
    </row>
    <row r="510" spans="24:26" x14ac:dyDescent="0.25">
      <c r="X510" s="13"/>
      <c r="Y510" s="5"/>
      <c r="Z510" s="5"/>
    </row>
    <row r="511" spans="24:26" x14ac:dyDescent="0.25">
      <c r="X511" s="13"/>
      <c r="Y511" s="5"/>
      <c r="Z511" s="5"/>
    </row>
    <row r="512" spans="24:26" x14ac:dyDescent="0.25">
      <c r="X512" s="13"/>
      <c r="Y512" s="5"/>
      <c r="Z512" s="5"/>
    </row>
    <row r="513" spans="24:26" x14ac:dyDescent="0.25">
      <c r="X513" s="13"/>
      <c r="Y513" s="5"/>
      <c r="Z513" s="5"/>
    </row>
    <row r="514" spans="24:26" x14ac:dyDescent="0.25">
      <c r="X514" s="13"/>
      <c r="Y514" s="5"/>
      <c r="Z514" s="5"/>
    </row>
    <row r="515" spans="24:26" x14ac:dyDescent="0.25">
      <c r="X515" s="13"/>
      <c r="Y515" s="5"/>
      <c r="Z515" s="5"/>
    </row>
    <row r="516" spans="24:26" x14ac:dyDescent="0.25">
      <c r="X516" s="13"/>
      <c r="Y516" s="5"/>
      <c r="Z516" s="5"/>
    </row>
    <row r="517" spans="24:26" x14ac:dyDescent="0.25">
      <c r="X517" s="13"/>
      <c r="Y517" s="5"/>
      <c r="Z517" s="5"/>
    </row>
    <row r="518" spans="24:26" x14ac:dyDescent="0.25">
      <c r="X518" s="13"/>
      <c r="Y518" s="5"/>
      <c r="Z518" s="5"/>
    </row>
    <row r="519" spans="24:26" x14ac:dyDescent="0.25">
      <c r="X519" s="13"/>
      <c r="Y519" s="5"/>
      <c r="Z519" s="5"/>
    </row>
    <row r="520" spans="24:26" x14ac:dyDescent="0.25">
      <c r="X520" s="13"/>
      <c r="Y520" s="5"/>
      <c r="Z520" s="5"/>
    </row>
    <row r="521" spans="24:26" x14ac:dyDescent="0.25">
      <c r="X521" s="13"/>
      <c r="Y521" s="5"/>
      <c r="Z521" s="5"/>
    </row>
    <row r="522" spans="24:26" x14ac:dyDescent="0.25">
      <c r="X522" s="13"/>
      <c r="Y522" s="5"/>
      <c r="Z522" s="5"/>
    </row>
    <row r="523" spans="24:26" x14ac:dyDescent="0.25">
      <c r="X523" s="13"/>
      <c r="Y523" s="5"/>
      <c r="Z523" s="5"/>
    </row>
    <row r="524" spans="24:26" x14ac:dyDescent="0.25">
      <c r="X524" s="13"/>
      <c r="Y524" s="5"/>
      <c r="Z524" s="5"/>
    </row>
    <row r="525" spans="24:26" x14ac:dyDescent="0.25">
      <c r="X525" s="13"/>
      <c r="Y525" s="5"/>
      <c r="Z525" s="5"/>
    </row>
    <row r="526" spans="24:26" x14ac:dyDescent="0.25">
      <c r="X526" s="13"/>
      <c r="Y526" s="5"/>
      <c r="Z526" s="5"/>
    </row>
    <row r="527" spans="24:26" x14ac:dyDescent="0.25">
      <c r="X527" s="13"/>
      <c r="Y527" s="5"/>
      <c r="Z527" s="5"/>
    </row>
    <row r="528" spans="24:26" x14ac:dyDescent="0.25">
      <c r="X528" s="13"/>
      <c r="Y528" s="5"/>
      <c r="Z528" s="5"/>
    </row>
    <row r="529" spans="24:26" x14ac:dyDescent="0.25">
      <c r="X529" s="13"/>
      <c r="Y529" s="5"/>
      <c r="Z529" s="5"/>
    </row>
    <row r="530" spans="24:26" x14ac:dyDescent="0.25">
      <c r="X530" s="13"/>
      <c r="Y530" s="5"/>
      <c r="Z530" s="5"/>
    </row>
    <row r="531" spans="24:26" x14ac:dyDescent="0.25">
      <c r="X531" s="13"/>
      <c r="Y531" s="5"/>
      <c r="Z531" s="5"/>
    </row>
    <row r="532" spans="24:26" x14ac:dyDescent="0.25">
      <c r="X532" s="13"/>
      <c r="Y532" s="5"/>
      <c r="Z532" s="5"/>
    </row>
    <row r="533" spans="24:26" x14ac:dyDescent="0.25">
      <c r="X533" s="13"/>
      <c r="Y533" s="5"/>
      <c r="Z533" s="5"/>
    </row>
    <row r="534" spans="24:26" x14ac:dyDescent="0.25">
      <c r="X534" s="13"/>
      <c r="Y534" s="5"/>
      <c r="Z534" s="5"/>
    </row>
    <row r="535" spans="24:26" x14ac:dyDescent="0.25">
      <c r="X535" s="13"/>
      <c r="Y535" s="5"/>
      <c r="Z535" s="5"/>
    </row>
    <row r="536" spans="24:26" x14ac:dyDescent="0.25">
      <c r="X536" s="13"/>
      <c r="Y536" s="5"/>
      <c r="Z536" s="5"/>
    </row>
    <row r="537" spans="24:26" x14ac:dyDescent="0.25">
      <c r="X537" s="13"/>
      <c r="Y537" s="5"/>
      <c r="Z537" s="5"/>
    </row>
    <row r="538" spans="24:26" x14ac:dyDescent="0.25">
      <c r="X538" s="13"/>
      <c r="Y538" s="5"/>
      <c r="Z538" s="5"/>
    </row>
    <row r="539" spans="24:26" x14ac:dyDescent="0.25">
      <c r="X539" s="13"/>
      <c r="Y539" s="5"/>
      <c r="Z539" s="5"/>
    </row>
    <row r="540" spans="24:26" x14ac:dyDescent="0.25">
      <c r="X540" s="13"/>
      <c r="Y540" s="5"/>
      <c r="Z540" s="5"/>
    </row>
    <row r="541" spans="24:26" x14ac:dyDescent="0.25">
      <c r="X541" s="13"/>
      <c r="Y541" s="5"/>
      <c r="Z541" s="5"/>
    </row>
    <row r="542" spans="24:26" x14ac:dyDescent="0.25">
      <c r="X542" s="13"/>
      <c r="Y542" s="5"/>
      <c r="Z542" s="5"/>
    </row>
    <row r="543" spans="24:26" x14ac:dyDescent="0.25">
      <c r="X543" s="13"/>
      <c r="Y543" s="5"/>
      <c r="Z543" s="5"/>
    </row>
    <row r="544" spans="24:26" x14ac:dyDescent="0.25">
      <c r="X544" s="13"/>
      <c r="Y544" s="5"/>
      <c r="Z544" s="5"/>
    </row>
    <row r="545" spans="24:26" x14ac:dyDescent="0.25">
      <c r="X545" s="13"/>
      <c r="Y545" s="5"/>
      <c r="Z545" s="5"/>
    </row>
    <row r="546" spans="24:26" x14ac:dyDescent="0.25">
      <c r="X546" s="13"/>
      <c r="Y546" s="5"/>
      <c r="Z546" s="5"/>
    </row>
    <row r="547" spans="24:26" x14ac:dyDescent="0.25">
      <c r="X547" s="13"/>
      <c r="Y547" s="5"/>
      <c r="Z547" s="5"/>
    </row>
    <row r="548" spans="24:26" x14ac:dyDescent="0.25">
      <c r="X548" s="13"/>
      <c r="Y548" s="5"/>
      <c r="Z548" s="5"/>
    </row>
    <row r="549" spans="24:26" x14ac:dyDescent="0.25">
      <c r="X549" s="13"/>
      <c r="Y549" s="5"/>
      <c r="Z549" s="5"/>
    </row>
    <row r="550" spans="24:26" x14ac:dyDescent="0.25">
      <c r="X550" s="13"/>
      <c r="Y550" s="5"/>
      <c r="Z550" s="5"/>
    </row>
    <row r="551" spans="24:26" x14ac:dyDescent="0.25">
      <c r="X551" s="13"/>
      <c r="Y551" s="5"/>
      <c r="Z551" s="5"/>
    </row>
    <row r="552" spans="24:26" x14ac:dyDescent="0.25">
      <c r="X552" s="13"/>
      <c r="Y552" s="5"/>
      <c r="Z552" s="5"/>
    </row>
    <row r="553" spans="24:26" x14ac:dyDescent="0.25">
      <c r="X553" s="13"/>
      <c r="Y553" s="5"/>
      <c r="Z553" s="5"/>
    </row>
    <row r="554" spans="24:26" x14ac:dyDescent="0.25">
      <c r="X554" s="13"/>
      <c r="Y554" s="5"/>
      <c r="Z554" s="5"/>
    </row>
    <row r="555" spans="24:26" x14ac:dyDescent="0.25">
      <c r="X555" s="13"/>
      <c r="Y555" s="5"/>
      <c r="Z555" s="5"/>
    </row>
    <row r="556" spans="24:26" x14ac:dyDescent="0.25">
      <c r="X556" s="13"/>
      <c r="Y556" s="5"/>
      <c r="Z556" s="5"/>
    </row>
    <row r="557" spans="24:26" x14ac:dyDescent="0.25">
      <c r="X557" s="13"/>
      <c r="Y557" s="5"/>
      <c r="Z557" s="5"/>
    </row>
    <row r="558" spans="24:26" x14ac:dyDescent="0.25">
      <c r="X558" s="13"/>
      <c r="Y558" s="5"/>
      <c r="Z558" s="5"/>
    </row>
    <row r="559" spans="24:26" x14ac:dyDescent="0.25">
      <c r="X559" s="13"/>
      <c r="Y559" s="5"/>
      <c r="Z559" s="5"/>
    </row>
    <row r="560" spans="24:26" x14ac:dyDescent="0.25">
      <c r="X560" s="13"/>
      <c r="Y560" s="5"/>
      <c r="Z560" s="5"/>
    </row>
    <row r="561" spans="24:26" x14ac:dyDescent="0.25">
      <c r="X561" s="13"/>
      <c r="Y561" s="5"/>
      <c r="Z561" s="5"/>
    </row>
    <row r="562" spans="24:26" x14ac:dyDescent="0.25">
      <c r="X562" s="13"/>
      <c r="Y562" s="5"/>
      <c r="Z562" s="5"/>
    </row>
    <row r="563" spans="24:26" x14ac:dyDescent="0.25">
      <c r="X563" s="13"/>
      <c r="Y563" s="5"/>
      <c r="Z563" s="5"/>
    </row>
    <row r="564" spans="24:26" x14ac:dyDescent="0.25">
      <c r="X564" s="13"/>
      <c r="Y564" s="5"/>
      <c r="Z564" s="5"/>
    </row>
    <row r="565" spans="24:26" x14ac:dyDescent="0.25">
      <c r="X565" s="13"/>
      <c r="Y565" s="5"/>
      <c r="Z565" s="5"/>
    </row>
    <row r="566" spans="24:26" x14ac:dyDescent="0.25">
      <c r="X566" s="13"/>
      <c r="Y566" s="5"/>
      <c r="Z566" s="5"/>
    </row>
    <row r="567" spans="24:26" x14ac:dyDescent="0.25">
      <c r="X567" s="13"/>
      <c r="Y567" s="5"/>
      <c r="Z567" s="5"/>
    </row>
    <row r="568" spans="24:26" x14ac:dyDescent="0.25">
      <c r="X568" s="13"/>
      <c r="Y568" s="5"/>
      <c r="Z568" s="5"/>
    </row>
    <row r="569" spans="24:26" x14ac:dyDescent="0.25">
      <c r="X569" s="13"/>
      <c r="Y569" s="5"/>
      <c r="Z569" s="5"/>
    </row>
    <row r="570" spans="24:26" x14ac:dyDescent="0.25">
      <c r="X570" s="13"/>
      <c r="Y570" s="5"/>
      <c r="Z570" s="5"/>
    </row>
    <row r="571" spans="24:26" x14ac:dyDescent="0.25">
      <c r="X571" s="13"/>
      <c r="Y571" s="5"/>
      <c r="Z571" s="5"/>
    </row>
    <row r="572" spans="24:26" x14ac:dyDescent="0.25">
      <c r="X572" s="13"/>
      <c r="Y572" s="5"/>
      <c r="Z572" s="5"/>
    </row>
    <row r="573" spans="24:26" x14ac:dyDescent="0.25">
      <c r="X573" s="13"/>
      <c r="Y573" s="5"/>
      <c r="Z573" s="5"/>
    </row>
    <row r="574" spans="24:26" x14ac:dyDescent="0.25">
      <c r="X574" s="13"/>
      <c r="Y574" s="5"/>
      <c r="Z574" s="5"/>
    </row>
    <row r="575" spans="24:26" x14ac:dyDescent="0.25">
      <c r="X575" s="13"/>
      <c r="Y575" s="5"/>
      <c r="Z575" s="5"/>
    </row>
    <row r="576" spans="24:26" x14ac:dyDescent="0.25">
      <c r="X576" s="13"/>
      <c r="Y576" s="5"/>
      <c r="Z576" s="5"/>
    </row>
    <row r="577" spans="24:26" x14ac:dyDescent="0.25">
      <c r="X577" s="13"/>
      <c r="Y577" s="5"/>
      <c r="Z577" s="5"/>
    </row>
    <row r="578" spans="24:26" x14ac:dyDescent="0.25">
      <c r="X578" s="13"/>
      <c r="Y578" s="5"/>
      <c r="Z578" s="5"/>
    </row>
    <row r="579" spans="24:26" x14ac:dyDescent="0.25">
      <c r="X579" s="13"/>
      <c r="Y579" s="5"/>
      <c r="Z579" s="5"/>
    </row>
    <row r="580" spans="24:26" x14ac:dyDescent="0.25">
      <c r="X580" s="13"/>
      <c r="Y580" s="5"/>
      <c r="Z580" s="5"/>
    </row>
    <row r="581" spans="24:26" x14ac:dyDescent="0.25">
      <c r="X581" s="13"/>
      <c r="Y581" s="5"/>
      <c r="Z581" s="5"/>
    </row>
    <row r="582" spans="24:26" x14ac:dyDescent="0.25">
      <c r="X582" s="13"/>
      <c r="Y582" s="5"/>
      <c r="Z582" s="5"/>
    </row>
    <row r="583" spans="24:26" x14ac:dyDescent="0.25">
      <c r="X583" s="13"/>
      <c r="Y583" s="5"/>
      <c r="Z583" s="5"/>
    </row>
    <row r="584" spans="24:26" x14ac:dyDescent="0.25">
      <c r="X584" s="13"/>
      <c r="Y584" s="5"/>
      <c r="Z584" s="5"/>
    </row>
    <row r="585" spans="24:26" x14ac:dyDescent="0.25">
      <c r="X585" s="13"/>
      <c r="Y585" s="5"/>
      <c r="Z585" s="5"/>
    </row>
    <row r="586" spans="24:26" x14ac:dyDescent="0.25">
      <c r="X586" s="13"/>
      <c r="Y586" s="5"/>
      <c r="Z586" s="5"/>
    </row>
    <row r="587" spans="24:26" x14ac:dyDescent="0.25">
      <c r="X587" s="13"/>
      <c r="Y587" s="5"/>
      <c r="Z587" s="5"/>
    </row>
    <row r="588" spans="24:26" x14ac:dyDescent="0.25">
      <c r="X588" s="13"/>
      <c r="Y588" s="5"/>
      <c r="Z588" s="5"/>
    </row>
    <row r="589" spans="24:26" x14ac:dyDescent="0.25">
      <c r="X589" s="13"/>
      <c r="Y589" s="5"/>
      <c r="Z589" s="5"/>
    </row>
    <row r="590" spans="24:26" x14ac:dyDescent="0.25">
      <c r="X590" s="13"/>
      <c r="Y590" s="5"/>
      <c r="Z590" s="5"/>
    </row>
    <row r="591" spans="24:26" x14ac:dyDescent="0.25">
      <c r="X591" s="13"/>
      <c r="Y591" s="5"/>
      <c r="Z591" s="5"/>
    </row>
    <row r="592" spans="24:26" x14ac:dyDescent="0.25">
      <c r="X592" s="13"/>
      <c r="Y592" s="5"/>
      <c r="Z592" s="5"/>
    </row>
    <row r="593" spans="24:26" x14ac:dyDescent="0.25">
      <c r="X593" s="13"/>
      <c r="Y593" s="5"/>
      <c r="Z593" s="5"/>
    </row>
    <row r="594" spans="24:26" x14ac:dyDescent="0.25">
      <c r="X594" s="13"/>
      <c r="Y594" s="5"/>
      <c r="Z594" s="5"/>
    </row>
    <row r="595" spans="24:26" x14ac:dyDescent="0.25">
      <c r="X595" s="13"/>
      <c r="Y595" s="5"/>
      <c r="Z595" s="5"/>
    </row>
    <row r="596" spans="24:26" x14ac:dyDescent="0.25">
      <c r="X596" s="13"/>
      <c r="Y596" s="5"/>
      <c r="Z596" s="5"/>
    </row>
    <row r="597" spans="24:26" x14ac:dyDescent="0.25">
      <c r="X597" s="13"/>
      <c r="Y597" s="5"/>
      <c r="Z597" s="5"/>
    </row>
    <row r="598" spans="24:26" x14ac:dyDescent="0.25">
      <c r="X598" s="13"/>
      <c r="Y598" s="5"/>
      <c r="Z598" s="5"/>
    </row>
    <row r="599" spans="24:26" x14ac:dyDescent="0.25">
      <c r="X599" s="13"/>
      <c r="Y599" s="5"/>
      <c r="Z599" s="5"/>
    </row>
    <row r="600" spans="24:26" x14ac:dyDescent="0.25">
      <c r="X600" s="13"/>
      <c r="Y600" s="5"/>
      <c r="Z600" s="5"/>
    </row>
    <row r="601" spans="24:26" x14ac:dyDescent="0.25">
      <c r="X601" s="13"/>
      <c r="Y601" s="5"/>
      <c r="Z601" s="5"/>
    </row>
    <row r="602" spans="24:26" x14ac:dyDescent="0.25">
      <c r="X602" s="13"/>
      <c r="Y602" s="5"/>
      <c r="Z602" s="5"/>
    </row>
    <row r="603" spans="24:26" x14ac:dyDescent="0.25">
      <c r="X603" s="13"/>
      <c r="Y603" s="5"/>
      <c r="Z603" s="5"/>
    </row>
    <row r="604" spans="24:26" x14ac:dyDescent="0.25">
      <c r="X604" s="13"/>
      <c r="Y604" s="5"/>
      <c r="Z604" s="5"/>
    </row>
    <row r="605" spans="24:26" x14ac:dyDescent="0.25">
      <c r="X605" s="13"/>
      <c r="Y605" s="5"/>
      <c r="Z605" s="5"/>
    </row>
    <row r="606" spans="24:26" x14ac:dyDescent="0.25">
      <c r="X606" s="13"/>
      <c r="Y606" s="5"/>
      <c r="Z606" s="5"/>
    </row>
    <row r="607" spans="24:26" x14ac:dyDescent="0.25">
      <c r="X607" s="13"/>
      <c r="Y607" s="5"/>
      <c r="Z607" s="5"/>
    </row>
    <row r="608" spans="24:26" x14ac:dyDescent="0.25">
      <c r="X608" s="13"/>
      <c r="Y608" s="5"/>
      <c r="Z608" s="5"/>
    </row>
    <row r="609" spans="24:26" x14ac:dyDescent="0.25">
      <c r="X609" s="13"/>
      <c r="Y609" s="5"/>
      <c r="Z609" s="5"/>
    </row>
    <row r="610" spans="24:26" x14ac:dyDescent="0.25">
      <c r="X610" s="13"/>
      <c r="Y610" s="5"/>
      <c r="Z610" s="5"/>
    </row>
    <row r="611" spans="24:26" x14ac:dyDescent="0.25">
      <c r="X611" s="13"/>
      <c r="Y611" s="5"/>
      <c r="Z611" s="5"/>
    </row>
    <row r="612" spans="24:26" x14ac:dyDescent="0.25">
      <c r="X612" s="13"/>
      <c r="Y612" s="5"/>
      <c r="Z612" s="5"/>
    </row>
    <row r="613" spans="24:26" x14ac:dyDescent="0.25">
      <c r="X613" s="13"/>
      <c r="Y613" s="5"/>
      <c r="Z613" s="5"/>
    </row>
    <row r="614" spans="24:26" x14ac:dyDescent="0.25">
      <c r="X614" s="13"/>
      <c r="Y614" s="5"/>
      <c r="Z614" s="5"/>
    </row>
    <row r="615" spans="24:26" x14ac:dyDescent="0.25">
      <c r="X615" s="13"/>
      <c r="Y615" s="5"/>
      <c r="Z615" s="5"/>
    </row>
    <row r="616" spans="24:26" x14ac:dyDescent="0.25">
      <c r="X616" s="13"/>
      <c r="Y616" s="5"/>
      <c r="Z616" s="5"/>
    </row>
    <row r="617" spans="24:26" x14ac:dyDescent="0.25">
      <c r="X617" s="13"/>
      <c r="Y617" s="5"/>
      <c r="Z617" s="5"/>
    </row>
    <row r="618" spans="24:26" x14ac:dyDescent="0.25">
      <c r="X618" s="13"/>
      <c r="Y618" s="5"/>
      <c r="Z618" s="5"/>
    </row>
    <row r="619" spans="24:26" x14ac:dyDescent="0.25">
      <c r="X619" s="13"/>
      <c r="Y619" s="5"/>
      <c r="Z619" s="5"/>
    </row>
    <row r="620" spans="24:26" x14ac:dyDescent="0.25">
      <c r="X620" s="13"/>
      <c r="Y620" s="5"/>
      <c r="Z620" s="5"/>
    </row>
    <row r="621" spans="24:26" x14ac:dyDescent="0.25">
      <c r="X621" s="13"/>
      <c r="Y621" s="5"/>
      <c r="Z621" s="5"/>
    </row>
    <row r="622" spans="24:26" x14ac:dyDescent="0.25">
      <c r="X622" s="13"/>
      <c r="Y622" s="5"/>
      <c r="Z622" s="5"/>
    </row>
    <row r="623" spans="24:26" x14ac:dyDescent="0.25">
      <c r="X623" s="13"/>
      <c r="Y623" s="5"/>
      <c r="Z623" s="5"/>
    </row>
    <row r="624" spans="24:26" x14ac:dyDescent="0.25">
      <c r="X624" s="13"/>
      <c r="Y624" s="5"/>
      <c r="Z624" s="5"/>
    </row>
    <row r="625" spans="24:26" x14ac:dyDescent="0.25">
      <c r="X625" s="13"/>
      <c r="Y625" s="5"/>
      <c r="Z625" s="5"/>
    </row>
    <row r="626" spans="24:26" x14ac:dyDescent="0.25">
      <c r="X626" s="13"/>
      <c r="Y626" s="5"/>
      <c r="Z626" s="5"/>
    </row>
    <row r="627" spans="24:26" x14ac:dyDescent="0.25">
      <c r="X627" s="13"/>
      <c r="Y627" s="5"/>
      <c r="Z627" s="5"/>
    </row>
    <row r="628" spans="24:26" x14ac:dyDescent="0.25">
      <c r="X628" s="13"/>
      <c r="Y628" s="5"/>
      <c r="Z628" s="5"/>
    </row>
    <row r="629" spans="24:26" x14ac:dyDescent="0.25">
      <c r="X629" s="13"/>
      <c r="Y629" s="5"/>
      <c r="Z629" s="5"/>
    </row>
    <row r="630" spans="24:26" x14ac:dyDescent="0.25">
      <c r="X630" s="13"/>
      <c r="Y630" s="5"/>
      <c r="Z630" s="5"/>
    </row>
    <row r="631" spans="24:26" x14ac:dyDescent="0.25">
      <c r="X631" s="13"/>
      <c r="Y631" s="5"/>
      <c r="Z631" s="5"/>
    </row>
    <row r="632" spans="24:26" x14ac:dyDescent="0.25">
      <c r="X632" s="13"/>
      <c r="Y632" s="5"/>
      <c r="Z632" s="5"/>
    </row>
    <row r="633" spans="24:26" x14ac:dyDescent="0.25">
      <c r="X633" s="13"/>
      <c r="Y633" s="5"/>
      <c r="Z633" s="5"/>
    </row>
    <row r="634" spans="24:26" x14ac:dyDescent="0.25">
      <c r="X634" s="13"/>
      <c r="Y634" s="5"/>
      <c r="Z634" s="5"/>
    </row>
    <row r="635" spans="24:26" x14ac:dyDescent="0.25">
      <c r="X635" s="13"/>
      <c r="Y635" s="5"/>
      <c r="Z635" s="5"/>
    </row>
    <row r="636" spans="24:26" x14ac:dyDescent="0.25">
      <c r="X636" s="13"/>
      <c r="Y636" s="5"/>
      <c r="Z636" s="5"/>
    </row>
    <row r="637" spans="24:26" x14ac:dyDescent="0.25">
      <c r="X637" s="13"/>
      <c r="Y637" s="5"/>
      <c r="Z637" s="5"/>
    </row>
    <row r="638" spans="24:26" x14ac:dyDescent="0.25">
      <c r="X638" s="13"/>
      <c r="Y638" s="5"/>
      <c r="Z638" s="5"/>
    </row>
    <row r="639" spans="24:26" x14ac:dyDescent="0.25">
      <c r="X639" s="13"/>
      <c r="Y639" s="5"/>
      <c r="Z639" s="5"/>
    </row>
    <row r="640" spans="24:26" x14ac:dyDescent="0.25">
      <c r="X640" s="13"/>
      <c r="Y640" s="5"/>
      <c r="Z640" s="5"/>
    </row>
    <row r="641" spans="24:26" x14ac:dyDescent="0.25">
      <c r="X641" s="13"/>
      <c r="Y641" s="5"/>
      <c r="Z641" s="5"/>
    </row>
    <row r="642" spans="24:26" x14ac:dyDescent="0.25">
      <c r="X642" s="13"/>
      <c r="Y642" s="5"/>
      <c r="Z642" s="5"/>
    </row>
    <row r="643" spans="24:26" x14ac:dyDescent="0.25">
      <c r="X643" s="13"/>
      <c r="Y643" s="5"/>
      <c r="Z643" s="5"/>
    </row>
    <row r="644" spans="24:26" x14ac:dyDescent="0.25">
      <c r="X644" s="13"/>
      <c r="Y644" s="5"/>
      <c r="Z644" s="5"/>
    </row>
    <row r="645" spans="24:26" x14ac:dyDescent="0.25">
      <c r="X645" s="13"/>
      <c r="Y645" s="5"/>
      <c r="Z645" s="5"/>
    </row>
    <row r="646" spans="24:26" x14ac:dyDescent="0.25">
      <c r="X646" s="13"/>
      <c r="Y646" s="5"/>
      <c r="Z646" s="5"/>
    </row>
    <row r="647" spans="24:26" x14ac:dyDescent="0.25">
      <c r="X647" s="13"/>
      <c r="Y647" s="5"/>
      <c r="Z647" s="5"/>
    </row>
    <row r="648" spans="24:26" x14ac:dyDescent="0.25">
      <c r="X648" s="13"/>
      <c r="Y648" s="5"/>
      <c r="Z648" s="5"/>
    </row>
    <row r="649" spans="24:26" x14ac:dyDescent="0.25">
      <c r="X649" s="13"/>
      <c r="Y649" s="5"/>
      <c r="Z649" s="5"/>
    </row>
    <row r="650" spans="24:26" x14ac:dyDescent="0.25">
      <c r="X650" s="13"/>
      <c r="Y650" s="5"/>
      <c r="Z650" s="5"/>
    </row>
    <row r="651" spans="24:26" x14ac:dyDescent="0.25">
      <c r="X651" s="13"/>
      <c r="Y651" s="5"/>
      <c r="Z651" s="5"/>
    </row>
    <row r="652" spans="24:26" x14ac:dyDescent="0.25">
      <c r="X652" s="13"/>
      <c r="Y652" s="5"/>
      <c r="Z652" s="5"/>
    </row>
    <row r="653" spans="24:26" x14ac:dyDescent="0.25">
      <c r="X653" s="13"/>
      <c r="Y653" s="5"/>
      <c r="Z653" s="5"/>
    </row>
    <row r="654" spans="24:26" x14ac:dyDescent="0.25">
      <c r="X654" s="13"/>
      <c r="Y654" s="5"/>
      <c r="Z654" s="5"/>
    </row>
    <row r="655" spans="24:26" x14ac:dyDescent="0.25">
      <c r="X655" s="13"/>
      <c r="Y655" s="5"/>
      <c r="Z655" s="5"/>
    </row>
    <row r="656" spans="24:26" x14ac:dyDescent="0.25">
      <c r="X656" s="13"/>
      <c r="Y656" s="5"/>
      <c r="Z656" s="5"/>
    </row>
    <row r="657" spans="24:26" x14ac:dyDescent="0.25">
      <c r="X657" s="13"/>
      <c r="Y657" s="5"/>
      <c r="Z657" s="5"/>
    </row>
    <row r="658" spans="24:26" x14ac:dyDescent="0.25">
      <c r="X658" s="13"/>
      <c r="Y658" s="5"/>
      <c r="Z658" s="5"/>
    </row>
    <row r="659" spans="24:26" x14ac:dyDescent="0.25">
      <c r="X659" s="13"/>
      <c r="Y659" s="5"/>
      <c r="Z659" s="5"/>
    </row>
    <row r="660" spans="24:26" x14ac:dyDescent="0.25">
      <c r="X660" s="13"/>
      <c r="Y660" s="5"/>
      <c r="Z660" s="5"/>
    </row>
    <row r="661" spans="24:26" x14ac:dyDescent="0.25">
      <c r="X661" s="13"/>
      <c r="Y661" s="5"/>
      <c r="Z661" s="5"/>
    </row>
    <row r="662" spans="24:26" x14ac:dyDescent="0.25">
      <c r="X662" s="13"/>
      <c r="Y662" s="5"/>
      <c r="Z662" s="5"/>
    </row>
    <row r="663" spans="24:26" x14ac:dyDescent="0.25">
      <c r="X663" s="13"/>
      <c r="Y663" s="5"/>
      <c r="Z663" s="5"/>
    </row>
    <row r="664" spans="24:26" x14ac:dyDescent="0.25">
      <c r="X664" s="13"/>
      <c r="Y664" s="5"/>
      <c r="Z664" s="5"/>
    </row>
    <row r="665" spans="24:26" x14ac:dyDescent="0.25">
      <c r="X665" s="13"/>
      <c r="Y665" s="5"/>
      <c r="Z665" s="5"/>
    </row>
    <row r="666" spans="24:26" x14ac:dyDescent="0.25">
      <c r="X666" s="13"/>
      <c r="Y666" s="5"/>
      <c r="Z666" s="5"/>
    </row>
    <row r="667" spans="24:26" x14ac:dyDescent="0.25">
      <c r="X667" s="13"/>
      <c r="Y667" s="5"/>
      <c r="Z667" s="5"/>
    </row>
    <row r="668" spans="24:26" x14ac:dyDescent="0.25">
      <c r="X668" s="13"/>
      <c r="Y668" s="5"/>
      <c r="Z668" s="5"/>
    </row>
    <row r="669" spans="24:26" x14ac:dyDescent="0.25">
      <c r="X669" s="13"/>
      <c r="Y669" s="5"/>
      <c r="Z669" s="5"/>
    </row>
    <row r="670" spans="24:26" x14ac:dyDescent="0.25">
      <c r="X670" s="13"/>
      <c r="Y670" s="5"/>
      <c r="Z670" s="5"/>
    </row>
    <row r="671" spans="24:26" x14ac:dyDescent="0.25">
      <c r="X671" s="13"/>
      <c r="Y671" s="5"/>
      <c r="Z671" s="5"/>
    </row>
    <row r="672" spans="24:26" x14ac:dyDescent="0.25">
      <c r="X672" s="13"/>
      <c r="Y672" s="5"/>
      <c r="Z672" s="5"/>
    </row>
    <row r="673" spans="24:26" x14ac:dyDescent="0.25">
      <c r="X673" s="13"/>
      <c r="Y673" s="5"/>
      <c r="Z673" s="5"/>
    </row>
    <row r="674" spans="24:26" x14ac:dyDescent="0.25">
      <c r="X674" s="13"/>
      <c r="Y674" s="5"/>
      <c r="Z674" s="5"/>
    </row>
    <row r="675" spans="24:26" x14ac:dyDescent="0.25">
      <c r="X675" s="13"/>
      <c r="Y675" s="5"/>
      <c r="Z675" s="5"/>
    </row>
    <row r="676" spans="24:26" x14ac:dyDescent="0.25">
      <c r="X676" s="13"/>
      <c r="Y676" s="5"/>
      <c r="Z676" s="5"/>
    </row>
    <row r="677" spans="24:26" x14ac:dyDescent="0.25">
      <c r="X677" s="13"/>
      <c r="Y677" s="5"/>
      <c r="Z677" s="5"/>
    </row>
    <row r="678" spans="24:26" x14ac:dyDescent="0.25">
      <c r="X678" s="13"/>
      <c r="Y678" s="5"/>
      <c r="Z678" s="5"/>
    </row>
    <row r="679" spans="24:26" x14ac:dyDescent="0.25">
      <c r="X679" s="13"/>
      <c r="Y679" s="5"/>
      <c r="Z679" s="5"/>
    </row>
    <row r="680" spans="24:26" x14ac:dyDescent="0.25">
      <c r="X680" s="13"/>
      <c r="Y680" s="5"/>
      <c r="Z680" s="5"/>
    </row>
    <row r="681" spans="24:26" x14ac:dyDescent="0.25">
      <c r="X681" s="13"/>
      <c r="Y681" s="5"/>
      <c r="Z681" s="5"/>
    </row>
    <row r="682" spans="24:26" x14ac:dyDescent="0.25">
      <c r="X682" s="13"/>
      <c r="Y682" s="5"/>
      <c r="Z682" s="5"/>
    </row>
    <row r="683" spans="24:26" x14ac:dyDescent="0.25">
      <c r="X683" s="13"/>
      <c r="Y683" s="5"/>
      <c r="Z683" s="5"/>
    </row>
    <row r="684" spans="24:26" x14ac:dyDescent="0.25">
      <c r="X684" s="13"/>
      <c r="Y684" s="5"/>
      <c r="Z684" s="5"/>
    </row>
    <row r="685" spans="24:26" x14ac:dyDescent="0.25">
      <c r="X685" s="13"/>
      <c r="Y685" s="5"/>
      <c r="Z685" s="5"/>
    </row>
    <row r="686" spans="24:26" x14ac:dyDescent="0.25">
      <c r="X686" s="13"/>
      <c r="Y686" s="5"/>
      <c r="Z686" s="5"/>
    </row>
    <row r="687" spans="24:26" x14ac:dyDescent="0.25">
      <c r="X687" s="13"/>
      <c r="Y687" s="5"/>
      <c r="Z687" s="5"/>
    </row>
    <row r="688" spans="24:26" x14ac:dyDescent="0.25">
      <c r="X688" s="13"/>
      <c r="Y688" s="5"/>
      <c r="Z688" s="5"/>
    </row>
    <row r="689" spans="24:26" x14ac:dyDescent="0.25">
      <c r="X689" s="13"/>
      <c r="Y689" s="5"/>
      <c r="Z689" s="5"/>
    </row>
    <row r="690" spans="24:26" x14ac:dyDescent="0.25">
      <c r="X690" s="13"/>
      <c r="Y690" s="5"/>
      <c r="Z690" s="5"/>
    </row>
    <row r="691" spans="24:26" x14ac:dyDescent="0.25">
      <c r="X691" s="13"/>
      <c r="Y691" s="5"/>
      <c r="Z691" s="5"/>
    </row>
    <row r="692" spans="24:26" x14ac:dyDescent="0.25">
      <c r="X692" s="13"/>
      <c r="Y692" s="5"/>
      <c r="Z692" s="5"/>
    </row>
    <row r="693" spans="24:26" x14ac:dyDescent="0.25">
      <c r="X693" s="13"/>
      <c r="Y693" s="5"/>
      <c r="Z693" s="5"/>
    </row>
    <row r="694" spans="24:26" x14ac:dyDescent="0.25">
      <c r="X694" s="13"/>
      <c r="Y694" s="5"/>
      <c r="Z694" s="5"/>
    </row>
    <row r="695" spans="24:26" x14ac:dyDescent="0.25">
      <c r="X695" s="13"/>
      <c r="Y695" s="5"/>
      <c r="Z695" s="5"/>
    </row>
    <row r="696" spans="24:26" x14ac:dyDescent="0.25">
      <c r="X696" s="13"/>
      <c r="Y696" s="5"/>
      <c r="Z696" s="5"/>
    </row>
    <row r="697" spans="24:26" x14ac:dyDescent="0.25">
      <c r="X697" s="13"/>
      <c r="Y697" s="5"/>
      <c r="Z697" s="5"/>
    </row>
    <row r="698" spans="24:26" x14ac:dyDescent="0.25">
      <c r="X698" s="13"/>
      <c r="Y698" s="5"/>
      <c r="Z698" s="5"/>
    </row>
    <row r="699" spans="24:26" x14ac:dyDescent="0.25">
      <c r="X699" s="13"/>
      <c r="Y699" s="5"/>
      <c r="Z699" s="5"/>
    </row>
    <row r="700" spans="24:26" x14ac:dyDescent="0.25">
      <c r="X700" s="13"/>
      <c r="Y700" s="5"/>
      <c r="Z700" s="5"/>
    </row>
    <row r="701" spans="24:26" x14ac:dyDescent="0.25">
      <c r="X701" s="13"/>
      <c r="Y701" s="5"/>
      <c r="Z701" s="5"/>
    </row>
    <row r="702" spans="24:26" x14ac:dyDescent="0.25">
      <c r="X702" s="13"/>
      <c r="Y702" s="5"/>
      <c r="Z702" s="5"/>
    </row>
    <row r="703" spans="24:26" x14ac:dyDescent="0.25">
      <c r="X703" s="13"/>
      <c r="Y703" s="5"/>
      <c r="Z703" s="5"/>
    </row>
    <row r="704" spans="24:26" x14ac:dyDescent="0.25">
      <c r="X704" s="13"/>
      <c r="Y704" s="5"/>
      <c r="Z704" s="5"/>
    </row>
    <row r="705" spans="24:26" x14ac:dyDescent="0.25">
      <c r="X705" s="13"/>
      <c r="Y705" s="5"/>
      <c r="Z705" s="5"/>
    </row>
    <row r="706" spans="24:26" x14ac:dyDescent="0.25">
      <c r="X706" s="13"/>
      <c r="Y706" s="5"/>
      <c r="Z706" s="5"/>
    </row>
    <row r="707" spans="24:26" x14ac:dyDescent="0.25">
      <c r="X707" s="13"/>
      <c r="Y707" s="5"/>
      <c r="Z707" s="5"/>
    </row>
    <row r="708" spans="24:26" x14ac:dyDescent="0.25">
      <c r="X708" s="13"/>
      <c r="Y708" s="5"/>
      <c r="Z708" s="5"/>
    </row>
    <row r="709" spans="24:26" x14ac:dyDescent="0.25">
      <c r="X709" s="13"/>
      <c r="Y709" s="5"/>
      <c r="Z709" s="5"/>
    </row>
    <row r="710" spans="24:26" x14ac:dyDescent="0.25">
      <c r="X710" s="13"/>
      <c r="Y710" s="5"/>
      <c r="Z710" s="5"/>
    </row>
    <row r="711" spans="24:26" x14ac:dyDescent="0.25">
      <c r="X711" s="13"/>
      <c r="Y711" s="5"/>
      <c r="Z711" s="5"/>
    </row>
    <row r="712" spans="24:26" x14ac:dyDescent="0.25">
      <c r="X712" s="13"/>
      <c r="Y712" s="5"/>
      <c r="Z712" s="5"/>
    </row>
    <row r="713" spans="24:26" x14ac:dyDescent="0.25">
      <c r="X713" s="13"/>
      <c r="Y713" s="5"/>
      <c r="Z713" s="5"/>
    </row>
    <row r="714" spans="24:26" x14ac:dyDescent="0.25">
      <c r="X714" s="13"/>
      <c r="Y714" s="5"/>
      <c r="Z714" s="5"/>
    </row>
    <row r="715" spans="24:26" x14ac:dyDescent="0.25">
      <c r="X715" s="13"/>
      <c r="Y715" s="5"/>
      <c r="Z715" s="5"/>
    </row>
    <row r="716" spans="24:26" x14ac:dyDescent="0.25">
      <c r="X716" s="13"/>
      <c r="Y716" s="5"/>
      <c r="Z716" s="5"/>
    </row>
    <row r="717" spans="24:26" x14ac:dyDescent="0.25">
      <c r="X717" s="13"/>
      <c r="Y717" s="5"/>
      <c r="Z717" s="5"/>
    </row>
    <row r="718" spans="24:26" x14ac:dyDescent="0.25">
      <c r="X718" s="13"/>
      <c r="Y718" s="5"/>
      <c r="Z718" s="5"/>
    </row>
    <row r="719" spans="24:26" x14ac:dyDescent="0.25">
      <c r="X719" s="13"/>
      <c r="Y719" s="5"/>
      <c r="Z719" s="5"/>
    </row>
    <row r="720" spans="24:26" x14ac:dyDescent="0.25">
      <c r="X720" s="13"/>
      <c r="Y720" s="5"/>
      <c r="Z720" s="5"/>
    </row>
    <row r="721" spans="24:26" x14ac:dyDescent="0.25">
      <c r="X721" s="13"/>
      <c r="Y721" s="5"/>
      <c r="Z721" s="5"/>
    </row>
    <row r="722" spans="24:26" x14ac:dyDescent="0.25">
      <c r="X722" s="13"/>
      <c r="Y722" s="5"/>
      <c r="Z722" s="5"/>
    </row>
    <row r="723" spans="24:26" x14ac:dyDescent="0.25">
      <c r="X723" s="13"/>
      <c r="Y723" s="5"/>
      <c r="Z723" s="5"/>
    </row>
    <row r="724" spans="24:26" x14ac:dyDescent="0.25">
      <c r="X724" s="13"/>
      <c r="Y724" s="5"/>
      <c r="Z724" s="5"/>
    </row>
    <row r="725" spans="24:26" x14ac:dyDescent="0.25">
      <c r="X725" s="13"/>
      <c r="Y725" s="5"/>
      <c r="Z725" s="5"/>
    </row>
    <row r="726" spans="24:26" x14ac:dyDescent="0.25">
      <c r="X726" s="13"/>
      <c r="Y726" s="5"/>
      <c r="Z726" s="5"/>
    </row>
    <row r="727" spans="24:26" x14ac:dyDescent="0.25">
      <c r="X727" s="13"/>
      <c r="Y727" s="5"/>
      <c r="Z727" s="5"/>
    </row>
    <row r="728" spans="24:26" x14ac:dyDescent="0.25">
      <c r="X728" s="13"/>
      <c r="Y728" s="5"/>
      <c r="Z728" s="5"/>
    </row>
    <row r="729" spans="24:26" x14ac:dyDescent="0.25">
      <c r="X729" s="13"/>
      <c r="Y729" s="5"/>
      <c r="Z729" s="5"/>
    </row>
    <row r="730" spans="24:26" x14ac:dyDescent="0.25">
      <c r="X730" s="13"/>
      <c r="Y730" s="5"/>
      <c r="Z730" s="5"/>
    </row>
    <row r="731" spans="24:26" x14ac:dyDescent="0.25">
      <c r="X731" s="13"/>
      <c r="Y731" s="5"/>
      <c r="Z731" s="5"/>
    </row>
    <row r="732" spans="24:26" x14ac:dyDescent="0.25">
      <c r="X732" s="13"/>
      <c r="Y732" s="5"/>
      <c r="Z732" s="5"/>
    </row>
    <row r="733" spans="24:26" x14ac:dyDescent="0.25">
      <c r="X733" s="13"/>
      <c r="Y733" s="5"/>
      <c r="Z733" s="5"/>
    </row>
    <row r="734" spans="24:26" x14ac:dyDescent="0.25">
      <c r="X734" s="13"/>
      <c r="Y734" s="5"/>
      <c r="Z734" s="5"/>
    </row>
    <row r="735" spans="24:26" x14ac:dyDescent="0.25">
      <c r="X735" s="13"/>
      <c r="Y735" s="5"/>
      <c r="Z735" s="5"/>
    </row>
    <row r="736" spans="24:26" x14ac:dyDescent="0.25">
      <c r="X736" s="13"/>
      <c r="Y736" s="5"/>
      <c r="Z736" s="5"/>
    </row>
    <row r="737" spans="24:26" x14ac:dyDescent="0.25">
      <c r="X737" s="13"/>
      <c r="Y737" s="5"/>
      <c r="Z737" s="5"/>
    </row>
    <row r="738" spans="24:26" x14ac:dyDescent="0.25">
      <c r="X738" s="13"/>
      <c r="Y738" s="5"/>
      <c r="Z738" s="5"/>
    </row>
    <row r="739" spans="24:26" x14ac:dyDescent="0.25">
      <c r="X739" s="13"/>
      <c r="Y739" s="5"/>
      <c r="Z739" s="5"/>
    </row>
    <row r="740" spans="24:26" x14ac:dyDescent="0.25">
      <c r="X740" s="13"/>
      <c r="Y740" s="5"/>
      <c r="Z740" s="5"/>
    </row>
    <row r="741" spans="24:26" x14ac:dyDescent="0.25">
      <c r="X741" s="13"/>
      <c r="Y741" s="5"/>
      <c r="Z741" s="5"/>
    </row>
    <row r="742" spans="24:26" x14ac:dyDescent="0.25">
      <c r="X742" s="13"/>
      <c r="Y742" s="5"/>
      <c r="Z742" s="5"/>
    </row>
    <row r="743" spans="24:26" x14ac:dyDescent="0.25">
      <c r="X743" s="13"/>
      <c r="Y743" s="5"/>
      <c r="Z743" s="5"/>
    </row>
    <row r="744" spans="24:26" x14ac:dyDescent="0.25">
      <c r="X744" s="13"/>
      <c r="Y744" s="5"/>
      <c r="Z744" s="5"/>
    </row>
    <row r="745" spans="24:26" x14ac:dyDescent="0.25">
      <c r="X745" s="13"/>
      <c r="Y745" s="5"/>
      <c r="Z745" s="5"/>
    </row>
    <row r="746" spans="24:26" x14ac:dyDescent="0.25">
      <c r="X746" s="13"/>
      <c r="Y746" s="5"/>
      <c r="Z746" s="5"/>
    </row>
    <row r="747" spans="24:26" x14ac:dyDescent="0.25">
      <c r="X747" s="13"/>
      <c r="Y747" s="5"/>
      <c r="Z747" s="5"/>
    </row>
    <row r="748" spans="24:26" x14ac:dyDescent="0.25">
      <c r="X748" s="13"/>
      <c r="Y748" s="5"/>
      <c r="Z748" s="5"/>
    </row>
    <row r="749" spans="24:26" x14ac:dyDescent="0.25">
      <c r="X749" s="13"/>
      <c r="Y749" s="5"/>
      <c r="Z749" s="5"/>
    </row>
    <row r="750" spans="24:26" x14ac:dyDescent="0.25">
      <c r="X750" s="13"/>
      <c r="Y750" s="5"/>
      <c r="Z750" s="5"/>
    </row>
    <row r="751" spans="24:26" x14ac:dyDescent="0.25">
      <c r="X751" s="13"/>
      <c r="Y751" s="5"/>
      <c r="Z751" s="5"/>
    </row>
    <row r="752" spans="24:26" x14ac:dyDescent="0.25">
      <c r="X752" s="13"/>
      <c r="Y752" s="5"/>
      <c r="Z752" s="5"/>
    </row>
    <row r="753" spans="24:26" x14ac:dyDescent="0.25">
      <c r="X753" s="13"/>
      <c r="Y753" s="5"/>
      <c r="Z753" s="5"/>
    </row>
    <row r="754" spans="24:26" x14ac:dyDescent="0.25">
      <c r="X754" s="13"/>
      <c r="Y754" s="5"/>
      <c r="Z754" s="5"/>
    </row>
    <row r="755" spans="24:26" x14ac:dyDescent="0.25">
      <c r="X755" s="13"/>
      <c r="Y755" s="5"/>
      <c r="Z755" s="5"/>
    </row>
    <row r="756" spans="24:26" x14ac:dyDescent="0.25">
      <c r="X756" s="13"/>
      <c r="Y756" s="5"/>
      <c r="Z756" s="5"/>
    </row>
    <row r="757" spans="24:26" x14ac:dyDescent="0.25">
      <c r="X757" s="13"/>
      <c r="Y757" s="5"/>
      <c r="Z757" s="5"/>
    </row>
    <row r="758" spans="24:26" x14ac:dyDescent="0.25">
      <c r="X758" s="13"/>
      <c r="Y758" s="5"/>
      <c r="Z758" s="5"/>
    </row>
    <row r="759" spans="24:26" x14ac:dyDescent="0.25">
      <c r="X759" s="13"/>
      <c r="Y759" s="5"/>
      <c r="Z759" s="5"/>
    </row>
    <row r="760" spans="24:26" x14ac:dyDescent="0.25">
      <c r="X760" s="13"/>
      <c r="Y760" s="5"/>
      <c r="Z760" s="5"/>
    </row>
    <row r="761" spans="24:26" x14ac:dyDescent="0.25">
      <c r="X761" s="13"/>
      <c r="Y761" s="5"/>
      <c r="Z761" s="5"/>
    </row>
    <row r="762" spans="24:26" x14ac:dyDescent="0.25">
      <c r="X762" s="13"/>
      <c r="Y762" s="5"/>
      <c r="Z762" s="5"/>
    </row>
    <row r="763" spans="24:26" x14ac:dyDescent="0.25">
      <c r="X763" s="13"/>
      <c r="Y763" s="5"/>
      <c r="Z763" s="5"/>
    </row>
    <row r="764" spans="24:26" x14ac:dyDescent="0.25">
      <c r="X764" s="13"/>
      <c r="Y764" s="5"/>
      <c r="Z764" s="5"/>
    </row>
    <row r="765" spans="24:26" x14ac:dyDescent="0.25">
      <c r="X765" s="13"/>
      <c r="Y765" s="5"/>
      <c r="Z765" s="5"/>
    </row>
    <row r="766" spans="24:26" x14ac:dyDescent="0.25">
      <c r="X766" s="13"/>
      <c r="Y766" s="5"/>
      <c r="Z766" s="5"/>
    </row>
    <row r="767" spans="24:26" x14ac:dyDescent="0.25">
      <c r="X767" s="13"/>
      <c r="Y767" s="5"/>
      <c r="Z767" s="5"/>
    </row>
    <row r="768" spans="24:26" x14ac:dyDescent="0.25">
      <c r="X768" s="13"/>
      <c r="Y768" s="5"/>
      <c r="Z768" s="5"/>
    </row>
    <row r="769" spans="24:26" x14ac:dyDescent="0.25">
      <c r="X769" s="13"/>
      <c r="Y769" s="5"/>
      <c r="Z769" s="5"/>
    </row>
    <row r="770" spans="24:26" x14ac:dyDescent="0.25">
      <c r="X770" s="13"/>
      <c r="Y770" s="5"/>
      <c r="Z770" s="5"/>
    </row>
    <row r="771" spans="24:26" x14ac:dyDescent="0.25">
      <c r="X771" s="13"/>
      <c r="Y771" s="5"/>
      <c r="Z771" s="5"/>
    </row>
    <row r="772" spans="24:26" x14ac:dyDescent="0.25">
      <c r="X772" s="13"/>
      <c r="Y772" s="5"/>
      <c r="Z772" s="5"/>
    </row>
    <row r="773" spans="24:26" x14ac:dyDescent="0.25">
      <c r="X773" s="13"/>
      <c r="Y773" s="5"/>
      <c r="Z773" s="5"/>
    </row>
    <row r="774" spans="24:26" x14ac:dyDescent="0.25">
      <c r="X774" s="13"/>
      <c r="Y774" s="5"/>
      <c r="Z774" s="5"/>
    </row>
    <row r="775" spans="24:26" x14ac:dyDescent="0.25">
      <c r="X775" s="13"/>
      <c r="Y775" s="5"/>
      <c r="Z775" s="5"/>
    </row>
    <row r="776" spans="24:26" x14ac:dyDescent="0.25">
      <c r="X776" s="13"/>
      <c r="Y776" s="5"/>
      <c r="Z776" s="5"/>
    </row>
    <row r="777" spans="24:26" x14ac:dyDescent="0.25">
      <c r="X777" s="13"/>
      <c r="Y777" s="5"/>
      <c r="Z777" s="5"/>
    </row>
    <row r="778" spans="24:26" x14ac:dyDescent="0.25">
      <c r="X778" s="13"/>
      <c r="Y778" s="5"/>
      <c r="Z778" s="5"/>
    </row>
    <row r="779" spans="24:26" x14ac:dyDescent="0.25">
      <c r="X779" s="13"/>
      <c r="Y779" s="5"/>
      <c r="Z779" s="5"/>
    </row>
    <row r="780" spans="24:26" x14ac:dyDescent="0.25">
      <c r="X780" s="13"/>
      <c r="Y780" s="5"/>
      <c r="Z780" s="5"/>
    </row>
    <row r="781" spans="24:26" x14ac:dyDescent="0.25">
      <c r="X781" s="13"/>
      <c r="Y781" s="5"/>
      <c r="Z781" s="5"/>
    </row>
    <row r="782" spans="24:26" x14ac:dyDescent="0.25">
      <c r="X782" s="13"/>
      <c r="Y782" s="5"/>
      <c r="Z782" s="5"/>
    </row>
    <row r="783" spans="24:26" x14ac:dyDescent="0.25">
      <c r="X783" s="13"/>
      <c r="Y783" s="5"/>
      <c r="Z783" s="5"/>
    </row>
    <row r="784" spans="24:26" x14ac:dyDescent="0.25">
      <c r="X784" s="13"/>
      <c r="Y784" s="5"/>
      <c r="Z784" s="5"/>
    </row>
    <row r="785" spans="24:26" x14ac:dyDescent="0.25">
      <c r="X785" s="13"/>
      <c r="Y785" s="5"/>
      <c r="Z785" s="5"/>
    </row>
    <row r="786" spans="24:26" x14ac:dyDescent="0.25">
      <c r="X786" s="13"/>
      <c r="Y786" s="5"/>
      <c r="Z786" s="5"/>
    </row>
    <row r="787" spans="24:26" x14ac:dyDescent="0.25">
      <c r="X787" s="13"/>
      <c r="Y787" s="5"/>
      <c r="Z787" s="5"/>
    </row>
    <row r="788" spans="24:26" x14ac:dyDescent="0.25">
      <c r="X788" s="13"/>
      <c r="Y788" s="5"/>
      <c r="Z788" s="5"/>
    </row>
    <row r="789" spans="24:26" x14ac:dyDescent="0.25">
      <c r="X789" s="13"/>
      <c r="Y789" s="5"/>
      <c r="Z789" s="5"/>
    </row>
    <row r="790" spans="24:26" x14ac:dyDescent="0.25">
      <c r="X790" s="13"/>
      <c r="Y790" s="5"/>
      <c r="Z790" s="5"/>
    </row>
    <row r="791" spans="24:26" x14ac:dyDescent="0.25">
      <c r="X791" s="13"/>
      <c r="Y791" s="5"/>
      <c r="Z791" s="5"/>
    </row>
    <row r="792" spans="24:26" x14ac:dyDescent="0.25">
      <c r="X792" s="13"/>
      <c r="Y792" s="5"/>
      <c r="Z792" s="5"/>
    </row>
    <row r="793" spans="24:26" x14ac:dyDescent="0.25">
      <c r="X793" s="13"/>
      <c r="Y793" s="5"/>
      <c r="Z793" s="5"/>
    </row>
    <row r="794" spans="24:26" x14ac:dyDescent="0.25">
      <c r="X794" s="13"/>
      <c r="Y794" s="5"/>
      <c r="Z794" s="5"/>
    </row>
    <row r="795" spans="24:26" x14ac:dyDescent="0.25">
      <c r="X795" s="13"/>
      <c r="Y795" s="5"/>
      <c r="Z795" s="5"/>
    </row>
    <row r="796" spans="24:26" x14ac:dyDescent="0.25">
      <c r="X796" s="13"/>
      <c r="Y796" s="5"/>
      <c r="Z796" s="5"/>
    </row>
    <row r="797" spans="24:26" x14ac:dyDescent="0.25">
      <c r="X797" s="13"/>
      <c r="Y797" s="5"/>
      <c r="Z797" s="5"/>
    </row>
    <row r="798" spans="24:26" x14ac:dyDescent="0.25">
      <c r="X798" s="13"/>
      <c r="Y798" s="5"/>
      <c r="Z798" s="5"/>
    </row>
    <row r="799" spans="24:26" x14ac:dyDescent="0.25">
      <c r="X799" s="13"/>
      <c r="Y799" s="5"/>
      <c r="Z799" s="5"/>
    </row>
    <row r="800" spans="24:26" x14ac:dyDescent="0.25">
      <c r="X800" s="13"/>
      <c r="Y800" s="5"/>
      <c r="Z800" s="5"/>
    </row>
    <row r="801" spans="24:26" x14ac:dyDescent="0.25">
      <c r="X801" s="13"/>
      <c r="Y801" s="5"/>
      <c r="Z801" s="5"/>
    </row>
    <row r="802" spans="24:26" x14ac:dyDescent="0.25">
      <c r="X802" s="13"/>
      <c r="Y802" s="5"/>
      <c r="Z802" s="5"/>
    </row>
    <row r="803" spans="24:26" x14ac:dyDescent="0.25">
      <c r="X803" s="13"/>
      <c r="Y803" s="5"/>
      <c r="Z803" s="5"/>
    </row>
    <row r="804" spans="24:26" x14ac:dyDescent="0.25">
      <c r="X804" s="13"/>
      <c r="Y804" s="5"/>
      <c r="Z804" s="5"/>
    </row>
    <row r="805" spans="24:26" x14ac:dyDescent="0.25">
      <c r="X805" s="13"/>
      <c r="Y805" s="5"/>
      <c r="Z805" s="5"/>
    </row>
    <row r="806" spans="24:26" x14ac:dyDescent="0.25">
      <c r="X806" s="13"/>
      <c r="Y806" s="5"/>
      <c r="Z806" s="5"/>
    </row>
    <row r="807" spans="24:26" x14ac:dyDescent="0.25">
      <c r="X807" s="13"/>
      <c r="Y807" s="5"/>
      <c r="Z807" s="5"/>
    </row>
    <row r="808" spans="24:26" x14ac:dyDescent="0.25">
      <c r="X808" s="13"/>
      <c r="Y808" s="5"/>
      <c r="Z808" s="5"/>
    </row>
    <row r="809" spans="24:26" x14ac:dyDescent="0.25">
      <c r="X809" s="13"/>
      <c r="Y809" s="5"/>
      <c r="Z809" s="5"/>
    </row>
    <row r="810" spans="24:26" x14ac:dyDescent="0.25">
      <c r="X810" s="13"/>
      <c r="Y810" s="5"/>
      <c r="Z810" s="5"/>
    </row>
    <row r="811" spans="24:26" x14ac:dyDescent="0.25">
      <c r="X811" s="13"/>
      <c r="Y811" s="5"/>
      <c r="Z811" s="5"/>
    </row>
    <row r="812" spans="24:26" x14ac:dyDescent="0.25">
      <c r="X812" s="13"/>
      <c r="Y812" s="5"/>
      <c r="Z812" s="5"/>
    </row>
    <row r="813" spans="24:26" x14ac:dyDescent="0.25">
      <c r="X813" s="13"/>
      <c r="Y813" s="5"/>
      <c r="Z813" s="5"/>
    </row>
    <row r="814" spans="24:26" x14ac:dyDescent="0.25">
      <c r="X814" s="13"/>
      <c r="Y814" s="5"/>
      <c r="Z814" s="5"/>
    </row>
    <row r="815" spans="24:26" x14ac:dyDescent="0.25">
      <c r="X815" s="13"/>
      <c r="Y815" s="5"/>
      <c r="Z815" s="5"/>
    </row>
    <row r="816" spans="24:26" x14ac:dyDescent="0.25">
      <c r="X816" s="13"/>
      <c r="Y816" s="5"/>
      <c r="Z816" s="5"/>
    </row>
    <row r="817" spans="24:26" x14ac:dyDescent="0.25">
      <c r="X817" s="13"/>
      <c r="Y817" s="5"/>
      <c r="Z817" s="5"/>
    </row>
    <row r="818" spans="24:26" x14ac:dyDescent="0.25">
      <c r="X818" s="13"/>
      <c r="Y818" s="5"/>
      <c r="Z818" s="5"/>
    </row>
    <row r="819" spans="24:26" x14ac:dyDescent="0.25">
      <c r="X819" s="13"/>
      <c r="Y819" s="5"/>
      <c r="Z819" s="5"/>
    </row>
    <row r="820" spans="24:26" x14ac:dyDescent="0.25">
      <c r="X820" s="13"/>
      <c r="Y820" s="5"/>
      <c r="Z820" s="5"/>
    </row>
    <row r="821" spans="24:26" x14ac:dyDescent="0.25">
      <c r="X821" s="13"/>
      <c r="Y821" s="5"/>
      <c r="Z821" s="5"/>
    </row>
    <row r="822" spans="24:26" x14ac:dyDescent="0.25">
      <c r="X822" s="13"/>
      <c r="Y822" s="5"/>
      <c r="Z822" s="5"/>
    </row>
    <row r="823" spans="24:26" x14ac:dyDescent="0.25">
      <c r="X823" s="13"/>
      <c r="Y823" s="5"/>
      <c r="Z823" s="5"/>
    </row>
    <row r="824" spans="24:26" x14ac:dyDescent="0.25">
      <c r="X824" s="13"/>
      <c r="Y824" s="5"/>
      <c r="Z824" s="5"/>
    </row>
    <row r="825" spans="24:26" x14ac:dyDescent="0.25">
      <c r="X825" s="13"/>
      <c r="Y825" s="5"/>
      <c r="Z825" s="5"/>
    </row>
    <row r="826" spans="24:26" x14ac:dyDescent="0.25">
      <c r="X826" s="13"/>
      <c r="Y826" s="5"/>
      <c r="Z826" s="5"/>
    </row>
    <row r="827" spans="24:26" x14ac:dyDescent="0.25">
      <c r="X827" s="13"/>
      <c r="Y827" s="5"/>
      <c r="Z827" s="5"/>
    </row>
    <row r="828" spans="24:26" x14ac:dyDescent="0.25">
      <c r="X828" s="13"/>
      <c r="Y828" s="5"/>
      <c r="Z828" s="5"/>
    </row>
    <row r="829" spans="24:26" x14ac:dyDescent="0.25">
      <c r="X829" s="13"/>
      <c r="Y829" s="5"/>
      <c r="Z829" s="5"/>
    </row>
    <row r="830" spans="24:26" x14ac:dyDescent="0.25">
      <c r="X830" s="13"/>
      <c r="Y830" s="5"/>
      <c r="Z830" s="5"/>
    </row>
    <row r="831" spans="24:26" x14ac:dyDescent="0.25">
      <c r="X831" s="13"/>
      <c r="Y831" s="5"/>
      <c r="Z831" s="5"/>
    </row>
    <row r="832" spans="24:26" x14ac:dyDescent="0.25">
      <c r="X832" s="13"/>
      <c r="Y832" s="5"/>
      <c r="Z832" s="5"/>
    </row>
    <row r="833" spans="24:26" x14ac:dyDescent="0.25">
      <c r="X833" s="13"/>
      <c r="Y833" s="5"/>
      <c r="Z833" s="5"/>
    </row>
    <row r="834" spans="24:26" x14ac:dyDescent="0.25">
      <c r="X834" s="13"/>
      <c r="Y834" s="5"/>
      <c r="Z834" s="5"/>
    </row>
    <row r="835" spans="24:26" x14ac:dyDescent="0.25">
      <c r="X835" s="13"/>
      <c r="Y835" s="5"/>
      <c r="Z835" s="5"/>
    </row>
    <row r="836" spans="24:26" x14ac:dyDescent="0.25">
      <c r="X836" s="13"/>
      <c r="Y836" s="5"/>
      <c r="Z836" s="5"/>
    </row>
    <row r="837" spans="24:26" x14ac:dyDescent="0.25">
      <c r="X837" s="13"/>
      <c r="Y837" s="5"/>
      <c r="Z837" s="5"/>
    </row>
    <row r="838" spans="24:26" x14ac:dyDescent="0.25">
      <c r="X838" s="13"/>
      <c r="Y838" s="5"/>
      <c r="Z838" s="5"/>
    </row>
    <row r="839" spans="24:26" x14ac:dyDescent="0.25">
      <c r="X839" s="13"/>
      <c r="Y839" s="5"/>
      <c r="Z839" s="5"/>
    </row>
    <row r="840" spans="24:26" x14ac:dyDescent="0.25">
      <c r="X840" s="13"/>
      <c r="Y840" s="5"/>
      <c r="Z840" s="5"/>
    </row>
    <row r="841" spans="24:26" x14ac:dyDescent="0.25">
      <c r="X841" s="13"/>
      <c r="Y841" s="5"/>
      <c r="Z841" s="5"/>
    </row>
    <row r="842" spans="24:26" x14ac:dyDescent="0.25">
      <c r="X842" s="13"/>
      <c r="Y842" s="5"/>
      <c r="Z842" s="5"/>
    </row>
    <row r="843" spans="24:26" x14ac:dyDescent="0.25">
      <c r="X843" s="13"/>
      <c r="Y843" s="5"/>
      <c r="Z843" s="5"/>
    </row>
    <row r="844" spans="24:26" x14ac:dyDescent="0.25">
      <c r="X844" s="13"/>
      <c r="Y844" s="5"/>
      <c r="Z844" s="5"/>
    </row>
    <row r="845" spans="24:26" x14ac:dyDescent="0.25">
      <c r="X845" s="13"/>
      <c r="Y845" s="5"/>
      <c r="Z845" s="5"/>
    </row>
    <row r="846" spans="24:26" x14ac:dyDescent="0.25">
      <c r="X846" s="13"/>
      <c r="Y846" s="5"/>
      <c r="Z846" s="5"/>
    </row>
    <row r="847" spans="24:26" x14ac:dyDescent="0.25">
      <c r="X847" s="13"/>
      <c r="Y847" s="5"/>
      <c r="Z847" s="5"/>
    </row>
    <row r="848" spans="24:26" x14ac:dyDescent="0.25">
      <c r="X848" s="13"/>
      <c r="Y848" s="5"/>
      <c r="Z848" s="5"/>
    </row>
    <row r="849" spans="24:26" x14ac:dyDescent="0.25">
      <c r="X849" s="13"/>
      <c r="Y849" s="5"/>
      <c r="Z849" s="5"/>
    </row>
    <row r="850" spans="24:26" x14ac:dyDescent="0.25">
      <c r="X850" s="13"/>
      <c r="Y850" s="5"/>
      <c r="Z850" s="5"/>
    </row>
    <row r="851" spans="24:26" x14ac:dyDescent="0.25">
      <c r="X851" s="13"/>
      <c r="Y851" s="5"/>
      <c r="Z851" s="5"/>
    </row>
    <row r="852" spans="24:26" x14ac:dyDescent="0.25">
      <c r="X852" s="13"/>
      <c r="Y852" s="5"/>
      <c r="Z852" s="5"/>
    </row>
    <row r="853" spans="24:26" x14ac:dyDescent="0.25">
      <c r="X853" s="13"/>
      <c r="Y853" s="5"/>
      <c r="Z853" s="5"/>
    </row>
    <row r="854" spans="24:26" x14ac:dyDescent="0.25">
      <c r="X854" s="13"/>
      <c r="Y854" s="5"/>
      <c r="Z854" s="5"/>
    </row>
    <row r="855" spans="24:26" x14ac:dyDescent="0.25">
      <c r="X855" s="13"/>
      <c r="Y855" s="5"/>
      <c r="Z855" s="5"/>
    </row>
    <row r="856" spans="24:26" x14ac:dyDescent="0.25">
      <c r="X856" s="13"/>
      <c r="Y856" s="5"/>
      <c r="Z856" s="5"/>
    </row>
    <row r="857" spans="24:26" x14ac:dyDescent="0.25">
      <c r="X857" s="13"/>
      <c r="Y857" s="5"/>
      <c r="Z857" s="5"/>
    </row>
    <row r="858" spans="24:26" x14ac:dyDescent="0.25">
      <c r="X858" s="13"/>
      <c r="Y858" s="5"/>
      <c r="Z858" s="5"/>
    </row>
    <row r="859" spans="24:26" x14ac:dyDescent="0.25">
      <c r="X859" s="13"/>
      <c r="Y859" s="5"/>
      <c r="Z859" s="5"/>
    </row>
    <row r="860" spans="24:26" x14ac:dyDescent="0.25">
      <c r="X860" s="13"/>
      <c r="Y860" s="5"/>
      <c r="Z860" s="5"/>
    </row>
    <row r="861" spans="24:26" x14ac:dyDescent="0.25">
      <c r="X861" s="13"/>
      <c r="Y861" s="5"/>
      <c r="Z861" s="5"/>
    </row>
    <row r="862" spans="24:26" x14ac:dyDescent="0.25">
      <c r="X862" s="13"/>
      <c r="Y862" s="5"/>
      <c r="Z862" s="5"/>
    </row>
    <row r="863" spans="24:26" x14ac:dyDescent="0.25">
      <c r="X863" s="13"/>
      <c r="Y863" s="5"/>
      <c r="Z863" s="5"/>
    </row>
    <row r="864" spans="24:26" x14ac:dyDescent="0.25">
      <c r="X864" s="13"/>
      <c r="Y864" s="5"/>
      <c r="Z864" s="5"/>
    </row>
    <row r="865" spans="24:26" x14ac:dyDescent="0.25">
      <c r="X865" s="13"/>
      <c r="Y865" s="5"/>
      <c r="Z865" s="5"/>
    </row>
    <row r="866" spans="24:26" x14ac:dyDescent="0.25">
      <c r="X866" s="13"/>
      <c r="Y866" s="5"/>
      <c r="Z866" s="5"/>
    </row>
    <row r="867" spans="24:26" x14ac:dyDescent="0.25">
      <c r="X867" s="13"/>
      <c r="Y867" s="5"/>
      <c r="Z867" s="5"/>
    </row>
    <row r="868" spans="24:26" x14ac:dyDescent="0.25">
      <c r="X868" s="13"/>
      <c r="Y868" s="5"/>
      <c r="Z868" s="5"/>
    </row>
    <row r="869" spans="24:26" x14ac:dyDescent="0.25">
      <c r="X869" s="13"/>
      <c r="Y869" s="5"/>
      <c r="Z869" s="5"/>
    </row>
    <row r="870" spans="24:26" x14ac:dyDescent="0.25">
      <c r="X870" s="13"/>
      <c r="Y870" s="5"/>
      <c r="Z870" s="5"/>
    </row>
    <row r="871" spans="24:26" x14ac:dyDescent="0.25">
      <c r="X871" s="13"/>
      <c r="Y871" s="5"/>
      <c r="Z871" s="5"/>
    </row>
    <row r="872" spans="24:26" x14ac:dyDescent="0.25">
      <c r="X872" s="13"/>
      <c r="Y872" s="5"/>
      <c r="Z872" s="5"/>
    </row>
    <row r="873" spans="24:26" x14ac:dyDescent="0.25">
      <c r="X873" s="13"/>
      <c r="Y873" s="5"/>
      <c r="Z873" s="5"/>
    </row>
    <row r="874" spans="24:26" x14ac:dyDescent="0.25">
      <c r="X874" s="13"/>
      <c r="Y874" s="5"/>
      <c r="Z874" s="5"/>
    </row>
    <row r="875" spans="24:26" x14ac:dyDescent="0.25">
      <c r="X875" s="13"/>
      <c r="Y875" s="5"/>
      <c r="Z875" s="5"/>
    </row>
    <row r="876" spans="24:26" x14ac:dyDescent="0.25">
      <c r="X876" s="13"/>
      <c r="Y876" s="5"/>
      <c r="Z876" s="5"/>
    </row>
    <row r="877" spans="24:26" x14ac:dyDescent="0.25">
      <c r="X877" s="13"/>
      <c r="Y877" s="5"/>
      <c r="Z877" s="5"/>
    </row>
    <row r="878" spans="24:26" x14ac:dyDescent="0.25">
      <c r="X878" s="13"/>
      <c r="Y878" s="5"/>
      <c r="Z878" s="5"/>
    </row>
    <row r="879" spans="24:26" x14ac:dyDescent="0.25">
      <c r="X879" s="13"/>
      <c r="Y879" s="5"/>
      <c r="Z879" s="5"/>
    </row>
    <row r="880" spans="24:26" x14ac:dyDescent="0.25">
      <c r="X880" s="13"/>
      <c r="Y880" s="5"/>
      <c r="Z880" s="5"/>
    </row>
    <row r="881" spans="24:26" x14ac:dyDescent="0.25">
      <c r="X881" s="13"/>
      <c r="Y881" s="5"/>
      <c r="Z881" s="5"/>
    </row>
    <row r="882" spans="24:26" x14ac:dyDescent="0.25">
      <c r="X882" s="13"/>
      <c r="Y882" s="5"/>
      <c r="Z882" s="5"/>
    </row>
    <row r="883" spans="24:26" x14ac:dyDescent="0.25">
      <c r="X883" s="13"/>
      <c r="Y883" s="5"/>
      <c r="Z883" s="5"/>
    </row>
    <row r="884" spans="24:26" x14ac:dyDescent="0.25">
      <c r="X884" s="13"/>
      <c r="Y884" s="5"/>
      <c r="Z884" s="5"/>
    </row>
    <row r="885" spans="24:26" x14ac:dyDescent="0.25">
      <c r="X885" s="13"/>
      <c r="Y885" s="5"/>
      <c r="Z885" s="5"/>
    </row>
    <row r="886" spans="24:26" x14ac:dyDescent="0.25">
      <c r="X886" s="13"/>
      <c r="Y886" s="5"/>
      <c r="Z886" s="5"/>
    </row>
    <row r="887" spans="24:26" x14ac:dyDescent="0.25">
      <c r="X887" s="13"/>
      <c r="Y887" s="5"/>
      <c r="Z887" s="5"/>
    </row>
    <row r="888" spans="24:26" x14ac:dyDescent="0.25">
      <c r="X888" s="13"/>
      <c r="Y888" s="5"/>
      <c r="Z888" s="5"/>
    </row>
    <row r="889" spans="24:26" x14ac:dyDescent="0.25">
      <c r="X889" s="13"/>
      <c r="Y889" s="5"/>
      <c r="Z889" s="5"/>
    </row>
    <row r="890" spans="24:26" x14ac:dyDescent="0.25">
      <c r="X890" s="13"/>
      <c r="Y890" s="5"/>
      <c r="Z890" s="5"/>
    </row>
    <row r="891" spans="24:26" x14ac:dyDescent="0.25">
      <c r="X891" s="13"/>
      <c r="Y891" s="5"/>
      <c r="Z891" s="5"/>
    </row>
    <row r="892" spans="24:26" x14ac:dyDescent="0.25">
      <c r="X892" s="13"/>
      <c r="Y892" s="5"/>
      <c r="Z892" s="5"/>
    </row>
    <row r="893" spans="24:26" x14ac:dyDescent="0.25">
      <c r="X893" s="13"/>
      <c r="Y893" s="5"/>
      <c r="Z893" s="5"/>
    </row>
    <row r="894" spans="24:26" x14ac:dyDescent="0.25">
      <c r="X894" s="13"/>
      <c r="Y894" s="5"/>
      <c r="Z894" s="5"/>
    </row>
    <row r="895" spans="24:26" x14ac:dyDescent="0.25">
      <c r="X895" s="13"/>
      <c r="Y895" s="5"/>
      <c r="Z895" s="5"/>
    </row>
    <row r="896" spans="24:26" x14ac:dyDescent="0.25">
      <c r="X896" s="13"/>
      <c r="Y896" s="5"/>
      <c r="Z896" s="5"/>
    </row>
    <row r="897" spans="24:26" x14ac:dyDescent="0.25">
      <c r="X897" s="13"/>
      <c r="Y897" s="5"/>
      <c r="Z897" s="5"/>
    </row>
    <row r="898" spans="24:26" x14ac:dyDescent="0.25">
      <c r="X898" s="13"/>
      <c r="Y898" s="5"/>
      <c r="Z898" s="5"/>
    </row>
    <row r="899" spans="24:26" x14ac:dyDescent="0.25">
      <c r="X899" s="13"/>
      <c r="Y899" s="5"/>
      <c r="Z899" s="5"/>
    </row>
    <row r="900" spans="24:26" x14ac:dyDescent="0.25">
      <c r="X900" s="13"/>
      <c r="Y900" s="5"/>
      <c r="Z900" s="5"/>
    </row>
    <row r="901" spans="24:26" x14ac:dyDescent="0.25">
      <c r="X901" s="13"/>
      <c r="Y901" s="5"/>
      <c r="Z901" s="5"/>
    </row>
    <row r="902" spans="24:26" x14ac:dyDescent="0.25">
      <c r="X902" s="13"/>
      <c r="Y902" s="5"/>
      <c r="Z902" s="5"/>
    </row>
    <row r="903" spans="24:26" x14ac:dyDescent="0.25">
      <c r="X903" s="13"/>
      <c r="Y903" s="5"/>
      <c r="Z903" s="5"/>
    </row>
    <row r="904" spans="24:26" x14ac:dyDescent="0.25">
      <c r="X904" s="13"/>
      <c r="Y904" s="5"/>
      <c r="Z904" s="5"/>
    </row>
    <row r="905" spans="24:26" x14ac:dyDescent="0.25">
      <c r="X905" s="13"/>
      <c r="Y905" s="5"/>
      <c r="Z905" s="5"/>
    </row>
    <row r="906" spans="24:26" x14ac:dyDescent="0.25">
      <c r="X906" s="13"/>
      <c r="Y906" s="5"/>
      <c r="Z906" s="5"/>
    </row>
    <row r="907" spans="24:26" x14ac:dyDescent="0.25">
      <c r="X907" s="13"/>
      <c r="Y907" s="5"/>
      <c r="Z907" s="5"/>
    </row>
    <row r="908" spans="24:26" x14ac:dyDescent="0.25">
      <c r="X908" s="13"/>
      <c r="Y908" s="5"/>
      <c r="Z908" s="5"/>
    </row>
    <row r="909" spans="24:26" x14ac:dyDescent="0.25">
      <c r="X909" s="13"/>
      <c r="Y909" s="5"/>
      <c r="Z909" s="5"/>
    </row>
    <row r="910" spans="24:26" x14ac:dyDescent="0.25">
      <c r="X910" s="13"/>
      <c r="Y910" s="5"/>
      <c r="Z910" s="5"/>
    </row>
    <row r="911" spans="24:26" x14ac:dyDescent="0.25">
      <c r="X911" s="13"/>
      <c r="Y911" s="5"/>
      <c r="Z911" s="5"/>
    </row>
    <row r="912" spans="24:26" x14ac:dyDescent="0.25">
      <c r="X912" s="13"/>
      <c r="Y912" s="5"/>
      <c r="Z912" s="5"/>
    </row>
    <row r="913" spans="24:26" x14ac:dyDescent="0.25">
      <c r="X913" s="13"/>
      <c r="Y913" s="5"/>
      <c r="Z913" s="5"/>
    </row>
    <row r="914" spans="24:26" x14ac:dyDescent="0.25">
      <c r="X914" s="13"/>
      <c r="Y914" s="5"/>
      <c r="Z914" s="5"/>
    </row>
    <row r="915" spans="24:26" x14ac:dyDescent="0.25">
      <c r="X915" s="13"/>
      <c r="Y915" s="5"/>
      <c r="Z915" s="5"/>
    </row>
    <row r="916" spans="24:26" x14ac:dyDescent="0.25">
      <c r="X916" s="13"/>
      <c r="Y916" s="5"/>
      <c r="Z916" s="5"/>
    </row>
    <row r="917" spans="24:26" x14ac:dyDescent="0.25">
      <c r="X917" s="13"/>
      <c r="Y917" s="5"/>
      <c r="Z917" s="5"/>
    </row>
    <row r="918" spans="24:26" x14ac:dyDescent="0.25">
      <c r="X918" s="13"/>
      <c r="Y918" s="5"/>
      <c r="Z918" s="5"/>
    </row>
    <row r="919" spans="24:26" x14ac:dyDescent="0.25">
      <c r="X919" s="13"/>
      <c r="Y919" s="5"/>
      <c r="Z919" s="5"/>
    </row>
    <row r="920" spans="24:26" x14ac:dyDescent="0.25">
      <c r="X920" s="13"/>
      <c r="Y920" s="5"/>
      <c r="Z920" s="5"/>
    </row>
    <row r="921" spans="24:26" x14ac:dyDescent="0.25">
      <c r="X921" s="13"/>
      <c r="Y921" s="5"/>
      <c r="Z921" s="5"/>
    </row>
    <row r="922" spans="24:26" x14ac:dyDescent="0.25">
      <c r="X922" s="13"/>
      <c r="Y922" s="5"/>
      <c r="Z922" s="5"/>
    </row>
    <row r="923" spans="24:26" x14ac:dyDescent="0.25">
      <c r="X923" s="13"/>
      <c r="Y923" s="5"/>
      <c r="Z923" s="5"/>
    </row>
    <row r="924" spans="24:26" x14ac:dyDescent="0.25">
      <c r="X924" s="13"/>
      <c r="Y924" s="5"/>
      <c r="Z924" s="5"/>
    </row>
    <row r="925" spans="24:26" x14ac:dyDescent="0.25">
      <c r="X925" s="13"/>
      <c r="Y925" s="5"/>
      <c r="Z925" s="5"/>
    </row>
    <row r="926" spans="24:26" x14ac:dyDescent="0.25">
      <c r="X926" s="13"/>
      <c r="Y926" s="5"/>
      <c r="Z926" s="5"/>
    </row>
    <row r="927" spans="24:26" x14ac:dyDescent="0.25">
      <c r="X927" s="13"/>
      <c r="Y927" s="5"/>
      <c r="Z927" s="5"/>
    </row>
    <row r="928" spans="24:26" x14ac:dyDescent="0.25">
      <c r="X928" s="13"/>
      <c r="Y928" s="5"/>
      <c r="Z928" s="5"/>
    </row>
    <row r="929" spans="24:26" x14ac:dyDescent="0.25">
      <c r="X929" s="13"/>
      <c r="Y929" s="5"/>
      <c r="Z929" s="5"/>
    </row>
    <row r="930" spans="24:26" x14ac:dyDescent="0.25">
      <c r="X930" s="13"/>
      <c r="Y930" s="5"/>
      <c r="Z930" s="5"/>
    </row>
    <row r="931" spans="24:26" x14ac:dyDescent="0.25">
      <c r="X931" s="13"/>
      <c r="Y931" s="5"/>
      <c r="Z931" s="5"/>
    </row>
    <row r="932" spans="24:26" x14ac:dyDescent="0.25">
      <c r="X932" s="13"/>
      <c r="Y932" s="5"/>
      <c r="Z932" s="5"/>
    </row>
    <row r="933" spans="24:26" x14ac:dyDescent="0.25">
      <c r="X933" s="13"/>
      <c r="Y933" s="5"/>
      <c r="Z933" s="5"/>
    </row>
    <row r="934" spans="24:26" x14ac:dyDescent="0.25">
      <c r="X934" s="13"/>
      <c r="Y934" s="5"/>
      <c r="Z934" s="5"/>
    </row>
    <row r="935" spans="24:26" x14ac:dyDescent="0.25">
      <c r="X935" s="13"/>
      <c r="Y935" s="5"/>
      <c r="Z935" s="5"/>
    </row>
    <row r="936" spans="24:26" x14ac:dyDescent="0.25">
      <c r="X936" s="13"/>
      <c r="Y936" s="5"/>
      <c r="Z936" s="5"/>
    </row>
    <row r="937" spans="24:26" x14ac:dyDescent="0.25">
      <c r="X937" s="13"/>
      <c r="Y937" s="5"/>
      <c r="Z937" s="5"/>
    </row>
    <row r="938" spans="24:26" x14ac:dyDescent="0.25">
      <c r="X938" s="13"/>
      <c r="Y938" s="5"/>
      <c r="Z938" s="5"/>
    </row>
    <row r="939" spans="24:26" x14ac:dyDescent="0.25">
      <c r="X939" s="13"/>
      <c r="Y939" s="5"/>
      <c r="Z939" s="5"/>
    </row>
    <row r="940" spans="24:26" x14ac:dyDescent="0.25">
      <c r="X940" s="13"/>
      <c r="Y940" s="5"/>
      <c r="Z940" s="5"/>
    </row>
    <row r="941" spans="24:26" x14ac:dyDescent="0.25">
      <c r="X941" s="13"/>
      <c r="Y941" s="5"/>
      <c r="Z941" s="5"/>
    </row>
    <row r="942" spans="24:26" x14ac:dyDescent="0.25">
      <c r="X942" s="13"/>
      <c r="Y942" s="5"/>
      <c r="Z942" s="5"/>
    </row>
    <row r="943" spans="24:26" x14ac:dyDescent="0.25">
      <c r="X943" s="13"/>
      <c r="Y943" s="5"/>
      <c r="Z943" s="5"/>
    </row>
    <row r="944" spans="24:26" x14ac:dyDescent="0.25">
      <c r="X944" s="13"/>
      <c r="Y944" s="5"/>
      <c r="Z944" s="5"/>
    </row>
    <row r="945" spans="24:26" x14ac:dyDescent="0.25">
      <c r="X945" s="13"/>
      <c r="Y945" s="5"/>
      <c r="Z945" s="5"/>
    </row>
    <row r="946" spans="24:26" x14ac:dyDescent="0.25">
      <c r="X946" s="13"/>
      <c r="Y946" s="5"/>
      <c r="Z946" s="5"/>
    </row>
    <row r="947" spans="24:26" x14ac:dyDescent="0.25">
      <c r="X947" s="13"/>
      <c r="Y947" s="5"/>
      <c r="Z947" s="5"/>
    </row>
    <row r="948" spans="24:26" x14ac:dyDescent="0.25">
      <c r="X948" s="13"/>
      <c r="Y948" s="5"/>
      <c r="Z948" s="5"/>
    </row>
    <row r="949" spans="24:26" x14ac:dyDescent="0.25">
      <c r="X949" s="13"/>
      <c r="Y949" s="5"/>
      <c r="Z949" s="5"/>
    </row>
    <row r="950" spans="24:26" x14ac:dyDescent="0.25">
      <c r="X950" s="13"/>
      <c r="Y950" s="5"/>
      <c r="Z950" s="5"/>
    </row>
    <row r="951" spans="24:26" x14ac:dyDescent="0.25">
      <c r="X951" s="13"/>
      <c r="Y951" s="5"/>
      <c r="Z951" s="5"/>
    </row>
    <row r="952" spans="24:26" x14ac:dyDescent="0.25">
      <c r="X952" s="13"/>
      <c r="Y952" s="5"/>
      <c r="Z952" s="5"/>
    </row>
    <row r="953" spans="24:26" x14ac:dyDescent="0.25">
      <c r="X953" s="13"/>
      <c r="Y953" s="5"/>
      <c r="Z953" s="5"/>
    </row>
    <row r="954" spans="24:26" x14ac:dyDescent="0.25">
      <c r="X954" s="13"/>
      <c r="Y954" s="5"/>
      <c r="Z954" s="5"/>
    </row>
    <row r="955" spans="24:26" x14ac:dyDescent="0.25">
      <c r="X955" s="13"/>
      <c r="Y955" s="5"/>
      <c r="Z955" s="5"/>
    </row>
    <row r="956" spans="24:26" x14ac:dyDescent="0.25">
      <c r="X956" s="13"/>
      <c r="Y956" s="5"/>
      <c r="Z956" s="5"/>
    </row>
    <row r="957" spans="24:26" x14ac:dyDescent="0.25">
      <c r="X957" s="13"/>
      <c r="Y957" s="5"/>
      <c r="Z957" s="5"/>
    </row>
    <row r="958" spans="24:26" x14ac:dyDescent="0.25">
      <c r="X958" s="13"/>
      <c r="Y958" s="5"/>
      <c r="Z958" s="5"/>
    </row>
    <row r="959" spans="24:26" x14ac:dyDescent="0.25">
      <c r="X959" s="13"/>
      <c r="Y959" s="5"/>
      <c r="Z959" s="5"/>
    </row>
    <row r="960" spans="24:26" x14ac:dyDescent="0.25">
      <c r="X960" s="13"/>
      <c r="Y960" s="5"/>
      <c r="Z960" s="5"/>
    </row>
    <row r="961" spans="24:26" x14ac:dyDescent="0.25">
      <c r="X961" s="13"/>
      <c r="Y961" s="5"/>
      <c r="Z961" s="5"/>
    </row>
    <row r="962" spans="24:26" x14ac:dyDescent="0.25">
      <c r="X962" s="13"/>
      <c r="Y962" s="5"/>
      <c r="Z962" s="5"/>
    </row>
    <row r="963" spans="24:26" x14ac:dyDescent="0.25">
      <c r="X963" s="13"/>
      <c r="Y963" s="5"/>
      <c r="Z963" s="5"/>
    </row>
    <row r="964" spans="24:26" x14ac:dyDescent="0.25">
      <c r="X964" s="13"/>
      <c r="Y964" s="5"/>
      <c r="Z964" s="5"/>
    </row>
    <row r="965" spans="24:26" x14ac:dyDescent="0.25">
      <c r="X965" s="13"/>
      <c r="Y965" s="5"/>
      <c r="Z965" s="5"/>
    </row>
    <row r="966" spans="24:26" x14ac:dyDescent="0.25">
      <c r="X966" s="13"/>
      <c r="Y966" s="5"/>
      <c r="Z966" s="5"/>
    </row>
    <row r="967" spans="24:26" x14ac:dyDescent="0.25">
      <c r="X967" s="13"/>
      <c r="Y967" s="5"/>
      <c r="Z967" s="5"/>
    </row>
    <row r="968" spans="24:26" x14ac:dyDescent="0.25">
      <c r="X968" s="13"/>
      <c r="Y968" s="5"/>
      <c r="Z968" s="5"/>
    </row>
    <row r="969" spans="24:26" x14ac:dyDescent="0.25">
      <c r="X969" s="13"/>
      <c r="Y969" s="5"/>
      <c r="Z969" s="5"/>
    </row>
    <row r="970" spans="24:26" x14ac:dyDescent="0.25">
      <c r="X970" s="13"/>
      <c r="Y970" s="5"/>
      <c r="Z970" s="5"/>
    </row>
    <row r="971" spans="24:26" x14ac:dyDescent="0.25">
      <c r="X971" s="13"/>
      <c r="Y971" s="5"/>
      <c r="Z971" s="5"/>
    </row>
    <row r="972" spans="24:26" x14ac:dyDescent="0.25">
      <c r="X972" s="13"/>
      <c r="Y972" s="5"/>
      <c r="Z972" s="5"/>
    </row>
    <row r="973" spans="24:26" x14ac:dyDescent="0.25">
      <c r="X973" s="13"/>
      <c r="Y973" s="5"/>
      <c r="Z973" s="5"/>
    </row>
    <row r="974" spans="24:26" x14ac:dyDescent="0.25">
      <c r="X974" s="13"/>
      <c r="Y974" s="5"/>
      <c r="Z974" s="5"/>
    </row>
    <row r="975" spans="24:26" x14ac:dyDescent="0.25">
      <c r="X975" s="13"/>
      <c r="Y975" s="5"/>
      <c r="Z975" s="5"/>
    </row>
    <row r="976" spans="24:26" x14ac:dyDescent="0.25">
      <c r="X976" s="13"/>
      <c r="Y976" s="5"/>
      <c r="Z976" s="5"/>
    </row>
    <row r="977" spans="24:26" x14ac:dyDescent="0.25">
      <c r="X977" s="13"/>
      <c r="Y977" s="5"/>
      <c r="Z977" s="5"/>
    </row>
    <row r="978" spans="24:26" x14ac:dyDescent="0.25">
      <c r="X978" s="13"/>
      <c r="Y978" s="5"/>
      <c r="Z978" s="5"/>
    </row>
    <row r="979" spans="24:26" x14ac:dyDescent="0.25">
      <c r="X979" s="13"/>
      <c r="Y979" s="5"/>
      <c r="Z979" s="5"/>
    </row>
    <row r="980" spans="24:26" x14ac:dyDescent="0.25">
      <c r="X980" s="13"/>
      <c r="Y980" s="5"/>
      <c r="Z980" s="5"/>
    </row>
    <row r="981" spans="24:26" x14ac:dyDescent="0.25">
      <c r="X981" s="13"/>
      <c r="Y981" s="5"/>
      <c r="Z981" s="5"/>
    </row>
    <row r="982" spans="24:26" x14ac:dyDescent="0.25">
      <c r="X982" s="13"/>
      <c r="Y982" s="5"/>
      <c r="Z982" s="5"/>
    </row>
    <row r="983" spans="24:26" x14ac:dyDescent="0.25">
      <c r="X983" s="13"/>
      <c r="Y983" s="5"/>
      <c r="Z983" s="5"/>
    </row>
    <row r="984" spans="24:26" x14ac:dyDescent="0.25">
      <c r="X984" s="13"/>
      <c r="Y984" s="5"/>
      <c r="Z984" s="5"/>
    </row>
    <row r="985" spans="24:26" x14ac:dyDescent="0.25">
      <c r="X985" s="13"/>
      <c r="Y985" s="5"/>
      <c r="Z985" s="5"/>
    </row>
    <row r="986" spans="24:26" x14ac:dyDescent="0.25">
      <c r="X986" s="13"/>
      <c r="Y986" s="5"/>
      <c r="Z986" s="5"/>
    </row>
    <row r="987" spans="24:26" x14ac:dyDescent="0.25">
      <c r="X987" s="13"/>
      <c r="Y987" s="5"/>
      <c r="Z987" s="5"/>
    </row>
    <row r="988" spans="24:26" x14ac:dyDescent="0.25">
      <c r="X988" s="13"/>
      <c r="Y988" s="5"/>
      <c r="Z988" s="5"/>
    </row>
    <row r="989" spans="24:26" x14ac:dyDescent="0.25">
      <c r="X989" s="13"/>
      <c r="Y989" s="5"/>
      <c r="Z989" s="5"/>
    </row>
    <row r="990" spans="24:26" x14ac:dyDescent="0.25">
      <c r="X990" s="13"/>
      <c r="Y990" s="5"/>
      <c r="Z990" s="5"/>
    </row>
    <row r="991" spans="24:26" x14ac:dyDescent="0.25">
      <c r="X991" s="13"/>
      <c r="Y991" s="5"/>
      <c r="Z991" s="5"/>
    </row>
    <row r="992" spans="24:26" x14ac:dyDescent="0.25">
      <c r="X992" s="13"/>
      <c r="Y992" s="5"/>
      <c r="Z992" s="5"/>
    </row>
    <row r="993" spans="24:26" x14ac:dyDescent="0.25">
      <c r="X993" s="13"/>
      <c r="Y993" s="5"/>
      <c r="Z993" s="5"/>
    </row>
    <row r="994" spans="24:26" x14ac:dyDescent="0.25">
      <c r="X994" s="13"/>
      <c r="Y994" s="5"/>
      <c r="Z994" s="5"/>
    </row>
    <row r="995" spans="24:26" x14ac:dyDescent="0.25">
      <c r="X995" s="13"/>
      <c r="Y995" s="5"/>
      <c r="Z995" s="5"/>
    </row>
    <row r="996" spans="24:26" x14ac:dyDescent="0.25">
      <c r="X996" s="13"/>
      <c r="Y996" s="5"/>
      <c r="Z996" s="5"/>
    </row>
    <row r="997" spans="24:26" x14ac:dyDescent="0.25">
      <c r="X997" s="13"/>
      <c r="Y997" s="5"/>
      <c r="Z997" s="5"/>
    </row>
    <row r="998" spans="24:26" x14ac:dyDescent="0.25">
      <c r="X998" s="13"/>
      <c r="Y998" s="5"/>
      <c r="Z998" s="5"/>
    </row>
    <row r="999" spans="24:26" x14ac:dyDescent="0.25">
      <c r="X999" s="13"/>
      <c r="Y999" s="5"/>
      <c r="Z999" s="5"/>
    </row>
    <row r="1000" spans="24:26" x14ac:dyDescent="0.25">
      <c r="X1000" s="13"/>
      <c r="Y1000" s="5"/>
      <c r="Z1000" s="5"/>
    </row>
  </sheetData>
  <dataConsolidate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Table!$A$2:$A$8</xm:f>
          </x14:formula1>
          <xm:sqref>Y2:Y1000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8"/>
  <sheetViews>
    <sheetView workbookViewId="0">
      <selection activeCell="D9" sqref="D9"/>
    </sheetView>
  </sheetViews>
  <sheetFormatPr baseColWidth="10" defaultRowHeight="15" x14ac:dyDescent="0.25"/>
  <cols>
    <col min="1" max="1" width="32.5703125" bestFit="1" customWidth="1"/>
    <col min="2" max="2" width="25.42578125" bestFit="1" customWidth="1"/>
    <col min="3" max="3" width="14.7109375" bestFit="1" customWidth="1"/>
  </cols>
  <sheetData>
    <row r="1" spans="1:2" x14ac:dyDescent="0.25">
      <c r="A1" t="s">
        <v>48</v>
      </c>
      <c r="B1" t="s">
        <v>108</v>
      </c>
    </row>
    <row r="2" spans="1:2" x14ac:dyDescent="0.25">
      <c r="A2" t="s">
        <v>0</v>
      </c>
      <c r="B2" t="s">
        <v>109</v>
      </c>
    </row>
    <row r="3" spans="1:2" x14ac:dyDescent="0.25">
      <c r="A3" t="s">
        <v>1</v>
      </c>
      <c r="B3" t="s">
        <v>110</v>
      </c>
    </row>
    <row r="4" spans="1:2" x14ac:dyDescent="0.25">
      <c r="A4" t="s">
        <v>38</v>
      </c>
      <c r="B4" t="s">
        <v>113</v>
      </c>
    </row>
    <row r="5" spans="1:2" x14ac:dyDescent="0.25">
      <c r="A5" t="s">
        <v>49</v>
      </c>
      <c r="B5" t="s">
        <v>114</v>
      </c>
    </row>
    <row r="6" spans="1:2" x14ac:dyDescent="0.25">
      <c r="A6" t="s">
        <v>50</v>
      </c>
      <c r="B6" t="s">
        <v>115</v>
      </c>
    </row>
    <row r="7" spans="1:2" x14ac:dyDescent="0.25">
      <c r="A7" t="s">
        <v>2</v>
      </c>
      <c r="B7" t="s">
        <v>111</v>
      </c>
    </row>
    <row r="8" spans="1:2" x14ac:dyDescent="0.25">
      <c r="A8" t="s">
        <v>51</v>
      </c>
      <c r="B8" t="s">
        <v>112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Récapitulatif</vt:lpstr>
      <vt:lpstr>Divers</vt:lpstr>
      <vt:lpstr>Formation</vt:lpstr>
      <vt:lpstr>Mandats</vt:lpstr>
      <vt:lpstr>Repas et d'hôtel</vt:lpstr>
      <vt:lpstr>Réception et manifestation</vt:lpstr>
      <vt:lpstr>Salaire</vt:lpstr>
      <vt:lpstr>Sponsoring</vt:lpstr>
      <vt:lpstr>Données</vt:lpstr>
      <vt:lpstr>Table</vt:lpstr>
    </vt:vector>
  </TitlesOfParts>
  <Company>CHUV | Centre hospitalier universitaire vaudois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Cartiser Frederic (HOS42995)</dc:creator>
  <cp:lastModifiedBy>yal</cp:lastModifiedBy>
  <dcterms:created xsi:type="dcterms:W3CDTF">2022-09-06T06:00:07Z</dcterms:created>
  <dcterms:modified xsi:type="dcterms:W3CDTF">2022-09-28T12:21:23Z</dcterms:modified>
</cp:coreProperties>
</file>