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00" activeTab="1"/>
  </bookViews>
  <sheets>
    <sheet name="Choix de l'ouvrage" sheetId="18" r:id="rId1"/>
    <sheet name="Dimensionnement" sheetId="16" r:id="rId2"/>
    <sheet name="Coefficients de Montana" sheetId="17" r:id="rId3"/>
    <sheet name="Listes" sheetId="19" r:id="rId4"/>
  </sheets>
  <definedNames>
    <definedName name="coefficients">INDIRECT(LOOKUP(Dimensionnement!$C$3:$H$19,4,0))</definedName>
    <definedName name="pl_1">'Coefficients de Montana'!$B$24:$T$44</definedName>
    <definedName name="pl_10">'Coefficients de Montana'!$B$249:$T$269</definedName>
    <definedName name="pl_11">'Coefficients de Montana'!$B$274:$T$294</definedName>
    <definedName name="pl_12">'Coefficients de Montana'!$B$299:$T$319</definedName>
    <definedName name="pl_13">'Coefficients de Montana'!$B$324:$T$344</definedName>
    <definedName name="pl_15">'Coefficients de Montana'!$B$349:$T$369</definedName>
    <definedName name="pl_2">'Coefficients de Montana'!$B$49:$T$69</definedName>
    <definedName name="pl_3">'Coefficients de Montana'!$B$74:$T$94</definedName>
    <definedName name="pl_4">'Coefficients de Montana'!$B$99:$T$119</definedName>
    <definedName name="pl_5">'Coefficients de Montana'!$B$124:$T$144</definedName>
    <definedName name="pl_6">'Coefficients de Montana'!$B$149:$T$169</definedName>
    <definedName name="pl_7">'Coefficients de Montana'!$B$174:$T$194</definedName>
    <definedName name="pl_8">'Coefficients de Montana'!$B$199:$T$219</definedName>
    <definedName name="pl_9">'Coefficients de Montana'!$B$224:$T$244</definedName>
    <definedName name="_xlnm.Print_Area" localSheetId="1">Dimensionnement!$A$1:$AD$32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6" l="1"/>
  <c r="V8" i="16" s="1"/>
  <c r="N17" i="16"/>
  <c r="P22" i="16"/>
  <c r="N47" i="16"/>
  <c r="N46" i="16"/>
  <c r="N37" i="16"/>
  <c r="N36" i="16"/>
  <c r="G11" i="17" l="1"/>
  <c r="N22" i="16" l="1"/>
  <c r="N26" i="16" l="1"/>
  <c r="P11" i="16"/>
  <c r="L5" i="16"/>
  <c r="P17" i="16" l="1"/>
</calcChain>
</file>

<file path=xl/comments1.xml><?xml version="1.0" encoding="utf-8"?>
<comments xmlns="http://schemas.openxmlformats.org/spreadsheetml/2006/main">
  <authors>
    <author>Direction Informatique</author>
  </authors>
  <commentList>
    <comment ref="C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1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1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1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1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1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1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1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1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1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1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1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1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2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2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2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2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2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2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2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2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27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2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2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29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3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3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323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C3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E3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  <comment ref="G348" authorId="0">
      <text>
        <r>
          <rPr>
            <sz val="8"/>
            <color indexed="81"/>
            <rFont val="Tahoma"/>
            <family val="2"/>
          </rPr>
          <t>L'intensité de pluie en mm/min</t>
        </r>
      </text>
    </comment>
  </commentList>
</comments>
</file>

<file path=xl/sharedStrings.xml><?xml version="1.0" encoding="utf-8"?>
<sst xmlns="http://schemas.openxmlformats.org/spreadsheetml/2006/main" count="1473" uniqueCount="180">
  <si>
    <t>I = a.(Δt)⁻ᵇ</t>
  </si>
  <si>
    <r>
      <rPr>
        <b/>
        <sz val="11"/>
        <color theme="1"/>
        <rFont val="Century Gothic"/>
        <family val="2"/>
      </rPr>
      <t>Dt</t>
    </r>
    <r>
      <rPr>
        <sz val="11"/>
        <color theme="1"/>
        <rFont val="Century Gothic"/>
        <family val="2"/>
      </rPr>
      <t xml:space="preserve"> en min</t>
    </r>
  </si>
  <si>
    <r>
      <rPr>
        <b/>
        <sz val="11"/>
        <color theme="1"/>
        <rFont val="Century Gothic"/>
        <family val="2"/>
      </rPr>
      <t>I</t>
    </r>
    <r>
      <rPr>
        <sz val="11"/>
        <color theme="1"/>
        <rFont val="Century Gothic"/>
        <family val="2"/>
      </rPr>
      <t xml:space="preserve"> en mm/min</t>
    </r>
  </si>
  <si>
    <t>Période de retour</t>
  </si>
  <si>
    <t>1 mois</t>
  </si>
  <si>
    <t>2 mois</t>
  </si>
  <si>
    <t>3 mois</t>
  </si>
  <si>
    <t>6 mois</t>
  </si>
  <si>
    <t>1 an</t>
  </si>
  <si>
    <t xml:space="preserve">2 ans </t>
  </si>
  <si>
    <t xml:space="preserve">5 ans </t>
  </si>
  <si>
    <t>3 ans</t>
  </si>
  <si>
    <t xml:space="preserve">10 ans </t>
  </si>
  <si>
    <t xml:space="preserve">20 ans </t>
  </si>
  <si>
    <t>30 ans</t>
  </si>
  <si>
    <t>50 ans</t>
  </si>
  <si>
    <t>100 ans</t>
  </si>
  <si>
    <t>Pluie de 6 min à 30 min</t>
  </si>
  <si>
    <t>a</t>
  </si>
  <si>
    <t>b</t>
  </si>
  <si>
    <r>
      <t xml:space="preserve">Coefficient a et b de Montana estimés à partir des données pluvimètre du </t>
    </r>
    <r>
      <rPr>
        <b/>
        <sz val="11"/>
        <color theme="1"/>
        <rFont val="Century Gothic"/>
        <family val="2"/>
      </rPr>
      <t>Grand Lyon</t>
    </r>
    <r>
      <rPr>
        <sz val="11"/>
        <color theme="1"/>
        <rFont val="Century Gothic"/>
        <family val="2"/>
      </rPr>
      <t xml:space="preserve"> recueillies entre 1987 et 2019</t>
    </r>
  </si>
  <si>
    <t>Pluie de 1 heure à 24 heures</t>
  </si>
  <si>
    <t>Pluie de 1 à 24 heures</t>
  </si>
  <si>
    <t>Pluie de 6 min à 1 heure</t>
  </si>
  <si>
    <t>bi-mensuelle</t>
  </si>
  <si>
    <t>mensuelle</t>
  </si>
  <si>
    <t>bimestrielle</t>
  </si>
  <si>
    <t>trimestrielle</t>
  </si>
  <si>
    <t>semestrielle</t>
  </si>
  <si>
    <t>annuelle</t>
  </si>
  <si>
    <t>bisannuelle</t>
  </si>
  <si>
    <r>
      <t>Coefficient a et b de Montana estimés à partir des données pluvimètre d'</t>
    </r>
    <r>
      <rPr>
        <b/>
        <sz val="11"/>
        <color theme="1"/>
        <rFont val="Century Gothic"/>
        <family val="2"/>
      </rPr>
      <t>Albertville</t>
    </r>
    <r>
      <rPr>
        <sz val="11"/>
        <color theme="1"/>
        <rFont val="Century Gothic"/>
        <family val="2"/>
      </rPr>
      <t xml:space="preserve"> recueillies entre 1998 et 2018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</si>
  <si>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St Etienne-Boutheon</t>
    </r>
    <r>
      <rPr>
        <sz val="11"/>
        <color theme="1"/>
        <rFont val="Century Gothic"/>
        <family val="2"/>
      </rPr>
      <t xml:space="preserve"> recueillies entre 1986 et 2018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</si>
  <si>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St Etienne-Boutheon</t>
    </r>
    <r>
      <rPr>
        <sz val="11"/>
        <color theme="1"/>
        <rFont val="Century Gothic"/>
        <family val="2"/>
      </rPr>
      <t xml:space="preserve"> recueillies entre 1987 et 2016</t>
    </r>
  </si>
  <si>
    <r>
      <t>Coefficient a et b de Montana estimés à partir des données pluvimètre d'</t>
    </r>
    <r>
      <rPr>
        <b/>
        <sz val="11"/>
        <color theme="1"/>
        <rFont val="Century Gothic"/>
        <family val="2"/>
      </rPr>
      <t>Albertville</t>
    </r>
    <r>
      <rPr>
        <sz val="11"/>
        <color theme="1"/>
        <rFont val="Century Gothic"/>
        <family val="2"/>
      </rPr>
      <t xml:space="preserve"> recueillies entre 1979 et 2014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</si>
  <si>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Clermont-Ferrand</t>
    </r>
    <r>
      <rPr>
        <sz val="11"/>
        <color theme="1"/>
        <rFont val="Century Gothic"/>
        <family val="2"/>
      </rPr>
      <t xml:space="preserve"> recueillies entre 1960 et 2014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</si>
  <si>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Grenoble</t>
    </r>
    <r>
      <rPr>
        <sz val="11"/>
        <color theme="1"/>
        <rFont val="Century Gothic"/>
        <family val="2"/>
      </rPr>
      <t xml:space="preserve"> recueillies entre 2001 et 2014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</si>
  <si>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Grenoble</t>
    </r>
    <r>
      <rPr>
        <sz val="11"/>
        <color theme="1"/>
        <rFont val="Century Gothic"/>
        <family val="2"/>
      </rPr>
      <t xml:space="preserve"> recueillies entre 2002 et 2014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</si>
  <si>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Grenoble</t>
    </r>
    <r>
      <rPr>
        <sz val="11"/>
        <color theme="1"/>
        <rFont val="Century Gothic"/>
        <family val="2"/>
      </rPr>
      <t xml:space="preserve"> recueillies entre 1994 et 2016</t>
    </r>
  </si>
  <si>
    <t>Pluie de 2 heures à 24 heures</t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</si>
  <si>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Grenoble</t>
    </r>
    <r>
      <rPr>
        <sz val="11"/>
        <color theme="1"/>
        <rFont val="Century Gothic"/>
        <family val="2"/>
      </rPr>
      <t xml:space="preserve"> recueillies entre 1993 et 2013</t>
    </r>
  </si>
  <si>
    <t>hebdomadaire</t>
  </si>
  <si>
    <t>Pluie de 30 min à 2 heures</t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</si>
  <si>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Le Puy-Loudes</t>
    </r>
    <r>
      <rPr>
        <sz val="11"/>
        <color theme="1"/>
        <rFont val="Century Gothic"/>
        <family val="2"/>
      </rPr>
      <t xml:space="preserve"> recueillies entre 1987 et 2016</t>
    </r>
  </si>
  <si>
    <t>Pluie de 6 min à 96 heures</t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</si>
  <si>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Lyon - ST Exupery</t>
    </r>
    <r>
      <rPr>
        <sz val="11"/>
        <color theme="1"/>
        <rFont val="Century Gothic"/>
        <family val="2"/>
      </rPr>
      <t xml:space="preserve"> recueillies entre 1982 et 2013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</si>
  <si>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Lyon - ST Exupery</t>
    </r>
    <r>
      <rPr>
        <sz val="11"/>
        <color theme="1"/>
        <rFont val="Century Gothic"/>
        <family val="2"/>
      </rPr>
      <t xml:space="preserve"> recueillies entre 1982 et 2016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</si>
  <si>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Valence - Chabeui</t>
    </r>
    <r>
      <rPr>
        <sz val="11"/>
        <color theme="1"/>
        <rFont val="Century Gothic"/>
        <family val="2"/>
      </rPr>
      <t xml:space="preserve"> recueillies entre 1997 et 2013</t>
    </r>
  </si>
  <si>
    <t>IMPOSSIBLE</t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</si>
  <si>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Valence - Chabeui</t>
    </r>
    <r>
      <rPr>
        <sz val="11"/>
        <color theme="1"/>
        <rFont val="Century Gothic"/>
        <family val="2"/>
      </rPr>
      <t xml:space="preserve"> recueillies entre 1998 et 2016</t>
    </r>
  </si>
  <si>
    <r>
      <t>Coefficient a et b de Montana estimés à partir des données pluvimètre d'</t>
    </r>
    <r>
      <rPr>
        <b/>
        <sz val="11"/>
        <color theme="1"/>
        <rFont val="Century Gothic"/>
        <family val="2"/>
      </rPr>
      <t>Aix en Provence</t>
    </r>
    <r>
      <rPr>
        <sz val="11"/>
        <color theme="1"/>
        <rFont val="Century Gothic"/>
        <family val="2"/>
      </rPr>
      <t xml:space="preserve"> recueillies entre 1988 et 2018</t>
    </r>
  </si>
  <si>
    <r>
      <t>Coefficient a et b de Montana estimés à partir des données pluvimètre d'</t>
    </r>
    <r>
      <rPr>
        <b/>
        <sz val="11"/>
        <color theme="1"/>
        <rFont val="Century Gothic"/>
        <family val="2"/>
      </rPr>
      <t>Aix en Provence</t>
    </r>
    <r>
      <rPr>
        <sz val="11"/>
        <color theme="1"/>
        <rFont val="Century Gothic"/>
        <family val="2"/>
      </rPr>
      <t xml:space="preserve"> recueillies entre 1979 et 2018</t>
    </r>
  </si>
  <si>
    <t>Pluie de 6 min à 2 heures</t>
  </si>
  <si>
    <r>
      <t>Coefficient a et b de Montana estimés à partir des données pluvimètre d'</t>
    </r>
    <r>
      <rPr>
        <b/>
        <sz val="11"/>
        <color theme="1"/>
        <rFont val="Century Gothic"/>
        <family val="2"/>
      </rPr>
      <t>Orange</t>
    </r>
    <r>
      <rPr>
        <sz val="11"/>
        <color theme="1"/>
        <rFont val="Century Gothic"/>
        <family val="2"/>
      </rPr>
      <t xml:space="preserve"> recueillies entre 1994 et 2018</t>
    </r>
  </si>
  <si>
    <r>
      <t>Coefficient a et b de Montana estimés à partir des données pluvimètre d'</t>
    </r>
    <r>
      <rPr>
        <b/>
        <sz val="11"/>
        <color theme="1"/>
        <rFont val="Century Gothic"/>
        <family val="2"/>
      </rPr>
      <t>Istres</t>
    </r>
    <r>
      <rPr>
        <sz val="11"/>
        <color theme="1"/>
        <rFont val="Century Gothic"/>
        <family val="2"/>
      </rPr>
      <t xml:space="preserve"> recueillies entre 1982 et 2018</t>
    </r>
  </si>
  <si>
    <r>
      <t xml:space="preserve">Multiplier le résultat obtenu par 60 pour avoir </t>
    </r>
    <r>
      <rPr>
        <b/>
        <sz val="11"/>
        <color theme="1"/>
        <rFont val="Century Gothic"/>
        <family val="2"/>
      </rPr>
      <t>I</t>
    </r>
    <r>
      <rPr>
        <sz val="11"/>
        <color theme="1"/>
        <rFont val="Century Gothic"/>
        <family val="2"/>
      </rPr>
      <t xml:space="preserve"> en mm/h</t>
    </r>
  </si>
  <si>
    <r>
      <t xml:space="preserve">Coefficient a et b de Montana estimés à partir des données pluvimètre de </t>
    </r>
    <r>
      <rPr>
        <b/>
        <sz val="11"/>
        <color theme="1"/>
        <rFont val="Century Gothic"/>
        <family val="2"/>
      </rPr>
      <t>Mâcon</t>
    </r>
    <r>
      <rPr>
        <sz val="11"/>
        <color theme="1"/>
        <rFont val="Century Gothic"/>
        <family val="2"/>
      </rPr>
      <t xml:space="preserve"> recueillies entre 1972 et 2014</t>
    </r>
  </si>
  <si>
    <t>Coefficients de Montana</t>
  </si>
  <si>
    <t>Station météo</t>
  </si>
  <si>
    <t>Valeurs</t>
  </si>
  <si>
    <t>Domaine de durée de pluie (min)</t>
  </si>
  <si>
    <t>Coefficients</t>
  </si>
  <si>
    <t>de</t>
  </si>
  <si>
    <t>à</t>
  </si>
  <si>
    <t>Pluie de 15 min à 6 heures</t>
  </si>
  <si>
    <t>Pluie de 30 min à 1 jour</t>
  </si>
  <si>
    <t>Aix en Provence</t>
  </si>
  <si>
    <t>Istres</t>
  </si>
  <si>
    <t>Clermont-Ferrand</t>
  </si>
  <si>
    <t>Lyon - St Exupery</t>
  </si>
  <si>
    <t>Grand Lyon</t>
  </si>
  <si>
    <t>Mâcon</t>
  </si>
  <si>
    <t>Albertville</t>
  </si>
  <si>
    <t>Chambéry - Aix</t>
  </si>
  <si>
    <t>Orange</t>
  </si>
  <si>
    <t>Ville</t>
  </si>
  <si>
    <t>Lyon - ST Exupery</t>
  </si>
  <si>
    <t>Le Puy - Loudes</t>
  </si>
  <si>
    <t>Grenoble - St Geoirs</t>
  </si>
  <si>
    <t>Grenoble - LVD</t>
  </si>
  <si>
    <t>Valence - Chabeui</t>
  </si>
  <si>
    <t>Durées (mn)</t>
  </si>
  <si>
    <t>2 ans</t>
  </si>
  <si>
    <t>5 ans</t>
  </si>
  <si>
    <t>10 ans</t>
  </si>
  <si>
    <t>20 ans</t>
  </si>
  <si>
    <t>St Etienne - Bouthéon</t>
  </si>
  <si>
    <t>Grang Lyon</t>
  </si>
  <si>
    <t>Durées (min)</t>
  </si>
  <si>
    <r>
      <t>Coefficients de Montana de la loi I(mm/mn) = a x t(mn)</t>
    </r>
    <r>
      <rPr>
        <b/>
        <vertAlign val="superscript"/>
        <sz val="14"/>
        <rFont val="Century Gothic"/>
        <family val="2"/>
      </rPr>
      <t xml:space="preserve"> -b</t>
    </r>
  </si>
  <si>
    <t>Périmètre de captage</t>
  </si>
  <si>
    <t>Périmètre de Protection Immédiat</t>
  </si>
  <si>
    <t>Perimètre de Protection Rapproché</t>
  </si>
  <si>
    <t>Périmètre de Protection Eloigné</t>
  </si>
  <si>
    <t>Hors Zone</t>
  </si>
  <si>
    <t>Valeur</t>
  </si>
  <si>
    <t xml:space="preserve">au dessus de 10⁻³ et en dessous de 10⁻⁷ </t>
  </si>
  <si>
    <t>entre 10⁻³ et 10⁻⁷</t>
  </si>
  <si>
    <t>Distance</t>
  </si>
  <si>
    <t>˃ 3 mètres</t>
  </si>
  <si>
    <t>˂ 3 mètres</t>
  </si>
  <si>
    <t>3. Carrefour à fort trafic, avec risques d'accidents ?</t>
  </si>
  <si>
    <t>1. Quelle est la zone du périmètre de captage ?</t>
  </si>
  <si>
    <t>6. Présence d'une nappe à une distance</t>
  </si>
  <si>
    <t>2. Valeur de perméabilité du sol</t>
  </si>
  <si>
    <t xml:space="preserve">5.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</si>
  <si>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</si>
  <si>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</si>
  <si>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</si>
  <si>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</si>
  <si>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</si>
  <si>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>7.  Pollution compatible avec l'infiltration</t>
  </si>
  <si>
    <t>4. Risques de mouvements de terrain ?</t>
  </si>
  <si>
    <t>Dimensionnement d'un dispositif de rétention/infiltration</t>
  </si>
  <si>
    <t>Caractéristiques du bassin versant / site</t>
  </si>
  <si>
    <t>Surface</t>
  </si>
  <si>
    <t>Coefficient d'apport</t>
  </si>
  <si>
    <t>Surface active</t>
  </si>
  <si>
    <t>ha</t>
  </si>
  <si>
    <t>m²</t>
  </si>
  <si>
    <t>Infiltration</t>
  </si>
  <si>
    <t>Perméabilité du sol (K)</t>
  </si>
  <si>
    <t>Surface infiltrante</t>
  </si>
  <si>
    <t>Débit d'infiltration</t>
  </si>
  <si>
    <t>m/s</t>
  </si>
  <si>
    <t>l/s</t>
  </si>
  <si>
    <r>
      <t>m</t>
    </r>
    <r>
      <rPr>
        <sz val="11"/>
        <color theme="1"/>
        <rFont val="Calibri"/>
        <family val="2"/>
      </rPr>
      <t>³</t>
    </r>
    <r>
      <rPr>
        <sz val="11"/>
        <color theme="1"/>
        <rFont val="Century Gothic"/>
        <family val="2"/>
      </rPr>
      <t>/s</t>
    </r>
  </si>
  <si>
    <t>Rejet au réseau</t>
  </si>
  <si>
    <t>Débit de rejet autorisé</t>
  </si>
  <si>
    <t>l/s/ha</t>
  </si>
  <si>
    <t>Débit de vidange spécifique de l'ouvrage</t>
  </si>
  <si>
    <t>Débit de vidange</t>
  </si>
  <si>
    <t>mm/min</t>
  </si>
  <si>
    <t>Résultats</t>
  </si>
  <si>
    <t>Coefficient de sécurité</t>
  </si>
  <si>
    <t>Hauteur à stocker</t>
  </si>
  <si>
    <t>Durée pluie</t>
  </si>
  <si>
    <t>mm</t>
  </si>
  <si>
    <t>min</t>
  </si>
  <si>
    <t>Volume à stocker</t>
  </si>
  <si>
    <r>
      <t>m</t>
    </r>
    <r>
      <rPr>
        <b/>
        <sz val="11"/>
        <color theme="1"/>
        <rFont val="Calibri"/>
        <family val="2"/>
      </rPr>
      <t>³</t>
    </r>
  </si>
  <si>
    <t>Légende :</t>
  </si>
  <si>
    <t>Cellule à remplir</t>
  </si>
  <si>
    <t>Cellule résultat</t>
  </si>
  <si>
    <t>Longueur</t>
  </si>
  <si>
    <t>m</t>
  </si>
  <si>
    <t>Largeur surface</t>
  </si>
  <si>
    <t>Profondeur</t>
  </si>
  <si>
    <t>Noue</t>
  </si>
  <si>
    <t>Largeur fond</t>
  </si>
  <si>
    <t>m³</t>
  </si>
  <si>
    <t>Volume total</t>
  </si>
  <si>
    <t>Bassin</t>
  </si>
  <si>
    <t>Surface haut de talus</t>
  </si>
  <si>
    <t>Surface fond</t>
  </si>
  <si>
    <t>Profondeur moyenne</t>
  </si>
  <si>
    <t>Espace vert</t>
  </si>
  <si>
    <t>Piste cyclable</t>
  </si>
  <si>
    <t>Plateforme bétonné</t>
  </si>
  <si>
    <t>Voirie</t>
  </si>
  <si>
    <t>Plateforme enherbé</t>
  </si>
  <si>
    <t>Questionnaire</t>
  </si>
  <si>
    <t>Ouvrage possible</t>
  </si>
  <si>
    <t>Trottoir</t>
  </si>
  <si>
    <t>Nom plage</t>
  </si>
  <si>
    <t>pl_1</t>
  </si>
  <si>
    <t>pl_2</t>
  </si>
  <si>
    <t>pl_3</t>
  </si>
  <si>
    <t>pl_4</t>
  </si>
  <si>
    <t>pl_5</t>
  </si>
  <si>
    <t>pl_6</t>
  </si>
  <si>
    <t>pl_7</t>
  </si>
  <si>
    <t>pl_8</t>
  </si>
  <si>
    <t>pl_9</t>
  </si>
  <si>
    <t>pl_10</t>
  </si>
  <si>
    <t>pl_11</t>
  </si>
  <si>
    <t>pl_12</t>
  </si>
  <si>
    <t>pl_13</t>
  </si>
  <si>
    <t>pl_14</t>
  </si>
  <si>
    <t>Periodes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</si>
</sst>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"/>
    <numFmt numFmtId="166" formatCode="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4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14"/>
      <name val="Century Gothic"/>
      <family val="2"/>
    </font>
    <font>
      <b/>
      <vertAlign val="superscript"/>
      <sz val="14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14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entury Gothic"/>
      <family val="2"/>
    </font>
    <font>
      <sz val="11"/>
      <color theme="1"/>
      <name val="Calibri"/>
      <family val="2"/>
    </font>
    <font>
      <b/>
      <u/>
      <sz val="11"/>
      <color theme="1"/>
      <name val="Century Gothic"/>
      <family val="2"/>
    </font>
    <font>
      <b/>
      <sz val="11"/>
      <color theme="1"/>
      <name val="Calibri"/>
      <family val="2"/>
    </font>
    <font>
      <b/>
      <u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4" tint="0.79998168889431442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6"/>
      </top>
      <bottom/>
      <diagonal/>
    </border>
    <border>
      <left style="medium">
        <color indexed="64"/>
      </left>
      <right style="medium">
        <color indexed="64"/>
      </right>
      <top style="thin">
        <color theme="6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13" fillId="0" borderId="0" applyNumberFormat="0" applyFill="0" applyBorder="0" applyAlignment="0" applyProtection="0"/>
  </cellStyleXfs>
  <cellXfs count="375">
    <xf numFmtId="0" fontId="0" fillId="0" borderId="0" xfId="0"/>
    <xf numFmtId="164" fontId="1" fillId="3" borderId="5" xfId="0" applyNumberFormat="1" applyFont="1" applyFill="1" applyBorder="1" applyAlignment="1">
      <alignment horizontal="right"/>
    </xf>
    <xf numFmtId="164" fontId="1" fillId="3" borderId="7" xfId="0" applyNumberFormat="1" applyFont="1" applyFill="1" applyBorder="1" applyAlignment="1">
      <alignment horizontal="right"/>
    </xf>
    <xf numFmtId="164" fontId="1" fillId="3" borderId="19" xfId="0" applyNumberFormat="1" applyFont="1" applyFill="1" applyBorder="1" applyAlignment="1">
      <alignment horizontal="right"/>
    </xf>
    <xf numFmtId="164" fontId="1" fillId="2" borderId="5" xfId="0" applyNumberFormat="1" applyFont="1" applyFill="1" applyBorder="1" applyAlignment="1">
      <alignment horizontal="right"/>
    </xf>
    <xf numFmtId="164" fontId="1" fillId="2" borderId="19" xfId="0" applyNumberFormat="1" applyFont="1" applyFill="1" applyBorder="1" applyAlignment="1">
      <alignment horizontal="right"/>
    </xf>
    <xf numFmtId="164" fontId="1" fillId="2" borderId="20" xfId="0" applyNumberFormat="1" applyFont="1" applyFill="1" applyBorder="1" applyAlignment="1">
      <alignment horizontal="right"/>
    </xf>
    <xf numFmtId="164" fontId="1" fillId="2" borderId="3" xfId="0" applyNumberFormat="1" applyFont="1" applyFill="1" applyBorder="1" applyAlignment="1">
      <alignment horizontal="right"/>
    </xf>
    <xf numFmtId="164" fontId="1" fillId="3" borderId="9" xfId="0" applyNumberFormat="1" applyFont="1" applyFill="1" applyBorder="1" applyAlignment="1">
      <alignment horizontal="right"/>
    </xf>
    <xf numFmtId="0" fontId="1" fillId="3" borderId="8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164" fontId="1" fillId="3" borderId="11" xfId="0" applyNumberFormat="1" applyFont="1" applyFill="1" applyBorder="1" applyAlignment="1">
      <alignment horizontal="right"/>
    </xf>
    <xf numFmtId="0" fontId="0" fillId="0" borderId="0" xfId="0" applyBorder="1"/>
    <xf numFmtId="164" fontId="1" fillId="2" borderId="6" xfId="0" applyNumberFormat="1" applyFont="1" applyFill="1" applyBorder="1" applyAlignment="1">
      <alignment horizontal="right"/>
    </xf>
    <xf numFmtId="164" fontId="1" fillId="2" borderId="7" xfId="0" applyNumberFormat="1" applyFont="1" applyFill="1" applyBorder="1" applyAlignment="1">
      <alignment horizontal="right"/>
    </xf>
    <xf numFmtId="164" fontId="1" fillId="3" borderId="30" xfId="0" applyNumberFormat="1" applyFont="1" applyFill="1" applyBorder="1" applyAlignment="1">
      <alignment horizontal="right"/>
    </xf>
    <xf numFmtId="0" fontId="1" fillId="0" borderId="0" xfId="0" applyFont="1"/>
    <xf numFmtId="0" fontId="0" fillId="0" borderId="0" xfId="0" applyAlignment="1"/>
    <xf numFmtId="165" fontId="0" fillId="0" borderId="0" xfId="0" applyNumberFormat="1" applyFill="1" applyBorder="1" applyAlignment="1">
      <alignment vertical="center"/>
    </xf>
    <xf numFmtId="0" fontId="0" fillId="0" borderId="0" xfId="0" applyFill="1" applyBorder="1"/>
    <xf numFmtId="0" fontId="3" fillId="0" borderId="59" xfId="0" applyFont="1" applyBorder="1" applyAlignment="1">
      <alignment vertical="center"/>
    </xf>
    <xf numFmtId="0" fontId="0" fillId="0" borderId="45" xfId="0" applyBorder="1"/>
    <xf numFmtId="0" fontId="1" fillId="0" borderId="61" xfId="0" applyFont="1" applyBorder="1"/>
    <xf numFmtId="0" fontId="1" fillId="0" borderId="0" xfId="0" applyFont="1" applyBorder="1"/>
    <xf numFmtId="0" fontId="1" fillId="7" borderId="21" xfId="0" applyFont="1" applyFill="1" applyBorder="1" applyProtection="1"/>
    <xf numFmtId="0" fontId="1" fillId="7" borderId="20" xfId="0" applyFont="1" applyFill="1" applyBorder="1" applyProtection="1"/>
    <xf numFmtId="3" fontId="1" fillId="7" borderId="11" xfId="0" applyNumberFormat="1" applyFont="1" applyFill="1" applyBorder="1" applyProtection="1"/>
    <xf numFmtId="0" fontId="1" fillId="7" borderId="19" xfId="0" applyFont="1" applyFill="1" applyBorder="1" applyProtection="1"/>
    <xf numFmtId="3" fontId="1" fillId="7" borderId="5" xfId="0" applyNumberFormat="1" applyFont="1" applyFill="1" applyBorder="1" applyProtection="1"/>
    <xf numFmtId="0" fontId="1" fillId="7" borderId="30" xfId="0" applyFont="1" applyFill="1" applyBorder="1" applyProtection="1"/>
    <xf numFmtId="3" fontId="1" fillId="7" borderId="7" xfId="0" applyNumberFormat="1" applyFont="1" applyFill="1" applyBorder="1" applyProtection="1"/>
    <xf numFmtId="0" fontId="1" fillId="7" borderId="22" xfId="0" applyFont="1" applyFill="1" applyBorder="1" applyAlignment="1" applyProtection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7" borderId="67" xfId="0" applyFont="1" applyFill="1" applyBorder="1" applyProtection="1"/>
    <xf numFmtId="0" fontId="1" fillId="7" borderId="21" xfId="0" applyFont="1" applyFill="1" applyBorder="1" applyAlignment="1" applyProtection="1">
      <alignment horizontal="center"/>
    </xf>
    <xf numFmtId="0" fontId="0" fillId="0" borderId="39" xfId="0" applyBorder="1"/>
    <xf numFmtId="0" fontId="6" fillId="0" borderId="17" xfId="1" applyFont="1" applyBorder="1" applyAlignment="1">
      <alignment horizontal="left" vertical="center" indent="1"/>
    </xf>
    <xf numFmtId="0" fontId="7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3" fontId="7" fillId="0" borderId="36" xfId="0" applyNumberFormat="1" applyFont="1" applyFill="1" applyBorder="1" applyAlignment="1">
      <alignment vertical="center"/>
    </xf>
    <xf numFmtId="3" fontId="7" fillId="0" borderId="15" xfId="0" applyNumberFormat="1" applyFont="1" applyBorder="1" applyAlignment="1">
      <alignment horizontal="right" vertical="center"/>
    </xf>
    <xf numFmtId="3" fontId="7" fillId="5" borderId="46" xfId="0" applyNumberFormat="1" applyFont="1" applyFill="1" applyBorder="1" applyAlignment="1">
      <alignment horizontal="center" vertical="center"/>
    </xf>
    <xf numFmtId="3" fontId="7" fillId="5" borderId="47" xfId="0" applyNumberFormat="1" applyFont="1" applyFill="1" applyBorder="1" applyAlignment="1">
      <alignment horizontal="center" vertical="center"/>
    </xf>
    <xf numFmtId="3" fontId="7" fillId="5" borderId="46" xfId="0" quotePrefix="1" applyNumberFormat="1" applyFont="1" applyFill="1" applyBorder="1" applyAlignment="1">
      <alignment horizontal="center" vertical="center"/>
    </xf>
    <xf numFmtId="0" fontId="0" fillId="0" borderId="68" xfId="0" applyBorder="1"/>
    <xf numFmtId="164" fontId="10" fillId="5" borderId="46" xfId="0" applyNumberFormat="1" applyFont="1" applyFill="1" applyBorder="1" applyAlignment="1">
      <alignment horizontal="left" vertical="center" indent="1"/>
    </xf>
    <xf numFmtId="165" fontId="10" fillId="5" borderId="46" xfId="0" applyNumberFormat="1" applyFont="1" applyFill="1" applyBorder="1" applyAlignment="1">
      <alignment vertical="center"/>
    </xf>
    <xf numFmtId="165" fontId="10" fillId="5" borderId="47" xfId="0" applyNumberFormat="1" applyFont="1" applyFill="1" applyBorder="1" applyAlignment="1">
      <alignment vertical="center"/>
    </xf>
    <xf numFmtId="164" fontId="10" fillId="5" borderId="50" xfId="0" applyNumberFormat="1" applyFont="1" applyFill="1" applyBorder="1" applyAlignment="1">
      <alignment horizontal="left" vertical="center" indent="1"/>
    </xf>
    <xf numFmtId="165" fontId="10" fillId="5" borderId="50" xfId="0" applyNumberFormat="1" applyFont="1" applyFill="1" applyBorder="1" applyAlignment="1">
      <alignment vertical="center"/>
    </xf>
    <xf numFmtId="165" fontId="10" fillId="5" borderId="51" xfId="0" applyNumberFormat="1" applyFont="1" applyFill="1" applyBorder="1" applyAlignment="1">
      <alignment vertical="center"/>
    </xf>
    <xf numFmtId="164" fontId="10" fillId="5" borderId="48" xfId="0" applyNumberFormat="1" applyFont="1" applyFill="1" applyBorder="1" applyAlignment="1">
      <alignment horizontal="left" vertical="center" indent="1"/>
    </xf>
    <xf numFmtId="165" fontId="10" fillId="5" borderId="48" xfId="0" applyNumberFormat="1" applyFont="1" applyFill="1" applyBorder="1" applyAlignment="1">
      <alignment vertical="center"/>
    </xf>
    <xf numFmtId="165" fontId="10" fillId="5" borderId="49" xfId="0" applyNumberFormat="1" applyFont="1" applyFill="1" applyBorder="1" applyAlignment="1">
      <alignment vertical="center"/>
    </xf>
    <xf numFmtId="166" fontId="10" fillId="5" borderId="52" xfId="0" applyNumberFormat="1" applyFont="1" applyFill="1" applyBorder="1" applyAlignment="1">
      <alignment horizontal="left" vertical="center" indent="1"/>
    </xf>
    <xf numFmtId="165" fontId="10" fillId="5" borderId="52" xfId="0" applyNumberFormat="1" applyFont="1" applyFill="1" applyBorder="1" applyAlignment="1">
      <alignment vertical="center"/>
    </xf>
    <xf numFmtId="165" fontId="10" fillId="5" borderId="53" xfId="0" applyNumberFormat="1" applyFont="1" applyFill="1" applyBorder="1" applyAlignment="1">
      <alignment vertical="center"/>
    </xf>
    <xf numFmtId="165" fontId="10" fillId="5" borderId="55" xfId="0" applyNumberFormat="1" applyFont="1" applyFill="1" applyBorder="1" applyAlignment="1">
      <alignment vertical="center"/>
    </xf>
    <xf numFmtId="3" fontId="10" fillId="5" borderId="50" xfId="0" applyNumberFormat="1" applyFont="1" applyFill="1" applyBorder="1" applyAlignment="1">
      <alignment vertical="center"/>
    </xf>
    <xf numFmtId="165" fontId="10" fillId="5" borderId="54" xfId="0" applyNumberFormat="1" applyFont="1" applyFill="1" applyBorder="1" applyAlignment="1">
      <alignment vertical="center"/>
    </xf>
    <xf numFmtId="3" fontId="10" fillId="5" borderId="48" xfId="0" applyNumberFormat="1" applyFont="1" applyFill="1" applyBorder="1" applyAlignment="1">
      <alignment vertical="center"/>
    </xf>
    <xf numFmtId="165" fontId="10" fillId="5" borderId="58" xfId="0" applyNumberFormat="1" applyFont="1" applyFill="1" applyBorder="1" applyAlignment="1">
      <alignment vertical="center"/>
    </xf>
    <xf numFmtId="165" fontId="10" fillId="5" borderId="56" xfId="0" applyNumberFormat="1" applyFont="1" applyFill="1" applyBorder="1" applyAlignment="1">
      <alignment vertical="center"/>
    </xf>
    <xf numFmtId="164" fontId="10" fillId="5" borderId="52" xfId="0" applyNumberFormat="1" applyFont="1" applyFill="1" applyBorder="1" applyAlignment="1">
      <alignment horizontal="left" vertical="center" indent="1"/>
    </xf>
    <xf numFmtId="165" fontId="10" fillId="5" borderId="52" xfId="0" applyNumberFormat="1" applyFont="1" applyFill="1" applyBorder="1" applyAlignment="1">
      <alignment horizontal="left" vertical="center" indent="1"/>
    </xf>
    <xf numFmtId="165" fontId="10" fillId="5" borderId="57" xfId="0" applyNumberFormat="1" applyFont="1" applyFill="1" applyBorder="1" applyAlignment="1">
      <alignment horizontal="left" vertical="center" indent="1"/>
    </xf>
    <xf numFmtId="165" fontId="10" fillId="5" borderId="53" xfId="0" applyNumberFormat="1" applyFont="1" applyFill="1" applyBorder="1" applyAlignment="1">
      <alignment horizontal="left" vertical="center" indent="1"/>
    </xf>
    <xf numFmtId="165" fontId="10" fillId="5" borderId="50" xfId="0" applyNumberFormat="1" applyFont="1" applyFill="1" applyBorder="1" applyAlignment="1">
      <alignment horizontal="left" vertical="center" indent="1"/>
    </xf>
    <xf numFmtId="165" fontId="10" fillId="5" borderId="54" xfId="0" applyNumberFormat="1" applyFont="1" applyFill="1" applyBorder="1" applyAlignment="1">
      <alignment horizontal="left" vertical="center" indent="1"/>
    </xf>
    <xf numFmtId="165" fontId="10" fillId="5" borderId="51" xfId="0" applyNumberFormat="1" applyFont="1" applyFill="1" applyBorder="1" applyAlignment="1">
      <alignment horizontal="left" vertical="center" indent="1"/>
    </xf>
    <xf numFmtId="165" fontId="10" fillId="5" borderId="48" xfId="0" applyNumberFormat="1" applyFont="1" applyFill="1" applyBorder="1" applyAlignment="1">
      <alignment horizontal="left" vertical="center" indent="1"/>
    </xf>
    <xf numFmtId="165" fontId="10" fillId="5" borderId="56" xfId="0" applyNumberFormat="1" applyFont="1" applyFill="1" applyBorder="1" applyAlignment="1">
      <alignment horizontal="left" vertical="center" indent="1"/>
    </xf>
    <xf numFmtId="165" fontId="10" fillId="5" borderId="49" xfId="0" applyNumberFormat="1" applyFont="1" applyFill="1" applyBorder="1" applyAlignment="1">
      <alignment horizontal="left" vertical="center" indent="1"/>
    </xf>
    <xf numFmtId="165" fontId="10" fillId="5" borderId="57" xfId="0" applyNumberFormat="1" applyFont="1" applyFill="1" applyBorder="1" applyAlignment="1">
      <alignment vertical="center"/>
    </xf>
    <xf numFmtId="165" fontId="10" fillId="5" borderId="52" xfId="0" applyNumberFormat="1" applyFont="1" applyFill="1" applyBorder="1" applyAlignment="1">
      <alignment horizontal="center"/>
    </xf>
    <xf numFmtId="165" fontId="10" fillId="5" borderId="53" xfId="0" applyNumberFormat="1" applyFont="1" applyFill="1" applyBorder="1" applyAlignment="1">
      <alignment horizontal="center"/>
    </xf>
    <xf numFmtId="165" fontId="10" fillId="5" borderId="50" xfId="0" applyNumberFormat="1" applyFont="1" applyFill="1" applyBorder="1" applyAlignment="1">
      <alignment horizontal="center"/>
    </xf>
    <xf numFmtId="165" fontId="10" fillId="5" borderId="51" xfId="0" applyNumberFormat="1" applyFont="1" applyFill="1" applyBorder="1" applyAlignment="1">
      <alignment horizontal="center"/>
    </xf>
    <xf numFmtId="164" fontId="10" fillId="0" borderId="48" xfId="0" applyNumberFormat="1" applyFont="1" applyFill="1" applyBorder="1" applyAlignment="1">
      <alignment horizontal="left" vertical="center" indent="1"/>
    </xf>
    <xf numFmtId="164" fontId="10" fillId="5" borderId="50" xfId="0" applyNumberFormat="1" applyFont="1" applyFill="1" applyBorder="1" applyAlignment="1">
      <alignment vertical="center"/>
    </xf>
    <xf numFmtId="164" fontId="10" fillId="5" borderId="50" xfId="0" applyNumberFormat="1" applyFont="1" applyFill="1" applyBorder="1" applyAlignment="1">
      <alignment horizontal="right" vertical="center"/>
    </xf>
    <xf numFmtId="164" fontId="10" fillId="5" borderId="48" xfId="0" applyNumberFormat="1" applyFont="1" applyFill="1" applyBorder="1" applyAlignment="1">
      <alignment vertical="center"/>
    </xf>
    <xf numFmtId="164" fontId="10" fillId="5" borderId="48" xfId="0" applyNumberFormat="1" applyFont="1" applyFill="1" applyBorder="1" applyAlignment="1">
      <alignment horizontal="right" vertical="center"/>
    </xf>
    <xf numFmtId="164" fontId="10" fillId="5" borderId="52" xfId="0" applyNumberFormat="1" applyFont="1" applyFill="1" applyBorder="1" applyAlignment="1">
      <alignment vertical="center"/>
    </xf>
    <xf numFmtId="164" fontId="10" fillId="5" borderId="52" xfId="0" applyNumberFormat="1" applyFont="1" applyFill="1" applyBorder="1" applyAlignment="1">
      <alignment horizontal="center" vertical="center"/>
    </xf>
    <xf numFmtId="164" fontId="11" fillId="0" borderId="48" xfId="0" applyNumberFormat="1" applyFont="1" applyFill="1" applyBorder="1" applyAlignment="1">
      <alignment horizontal="center" vertical="center"/>
    </xf>
    <xf numFmtId="164" fontId="10" fillId="0" borderId="60" xfId="0" applyNumberFormat="1" applyFont="1" applyFill="1" applyBorder="1" applyAlignment="1">
      <alignment horizontal="left" vertical="center" indent="1"/>
    </xf>
    <xf numFmtId="164" fontId="10" fillId="0" borderId="60" xfId="0" applyNumberFormat="1" applyFont="1" applyFill="1" applyBorder="1" applyAlignment="1">
      <alignment horizontal="center" vertical="center"/>
    </xf>
    <xf numFmtId="164" fontId="10" fillId="5" borderId="60" xfId="0" applyNumberFormat="1" applyFont="1" applyFill="1" applyBorder="1" applyAlignment="1">
      <alignment horizontal="left" vertical="center" indent="1"/>
    </xf>
    <xf numFmtId="164" fontId="11" fillId="0" borderId="69" xfId="0" applyNumberFormat="1" applyFont="1" applyFill="1" applyBorder="1" applyAlignment="1">
      <alignment horizontal="center" vertical="center"/>
    </xf>
    <xf numFmtId="1" fontId="10" fillId="5" borderId="50" xfId="0" applyNumberFormat="1" applyFont="1" applyFill="1" applyBorder="1" applyAlignment="1">
      <alignment vertical="center"/>
    </xf>
    <xf numFmtId="1" fontId="10" fillId="5" borderId="48" xfId="0" applyNumberFormat="1" applyFont="1" applyFill="1" applyBorder="1" applyAlignment="1">
      <alignment vertical="center"/>
    </xf>
    <xf numFmtId="3" fontId="10" fillId="5" borderId="52" xfId="0" applyNumberFormat="1" applyFont="1" applyFill="1" applyBorder="1" applyAlignment="1">
      <alignment vertical="center"/>
    </xf>
    <xf numFmtId="165" fontId="10" fillId="5" borderId="57" xfId="0" applyNumberFormat="1" applyFont="1" applyFill="1" applyBorder="1" applyAlignment="1"/>
    <xf numFmtId="165" fontId="10" fillId="5" borderId="47" xfId="0" applyNumberFormat="1" applyFont="1" applyFill="1" applyBorder="1" applyAlignment="1"/>
    <xf numFmtId="165" fontId="10" fillId="5" borderId="54" xfId="0" applyNumberFormat="1" applyFont="1" applyFill="1" applyBorder="1" applyAlignment="1"/>
    <xf numFmtId="165" fontId="10" fillId="5" borderId="51" xfId="0" applyNumberFormat="1" applyFont="1" applyFill="1" applyBorder="1" applyAlignment="1"/>
    <xf numFmtId="165" fontId="10" fillId="5" borderId="60" xfId="0" applyNumberFormat="1" applyFont="1" applyFill="1" applyBorder="1" applyAlignment="1">
      <alignment vertical="center"/>
    </xf>
    <xf numFmtId="165" fontId="10" fillId="5" borderId="56" xfId="0" applyNumberFormat="1" applyFont="1" applyFill="1" applyBorder="1" applyAlignment="1"/>
    <xf numFmtId="165" fontId="10" fillId="5" borderId="49" xfId="0" applyNumberFormat="1" applyFont="1" applyFill="1" applyBorder="1" applyAlignment="1"/>
    <xf numFmtId="164" fontId="11" fillId="0" borderId="70" xfId="0" applyNumberFormat="1" applyFont="1" applyFill="1" applyBorder="1" applyAlignment="1">
      <alignment horizontal="center" vertical="center"/>
    </xf>
    <xf numFmtId="164" fontId="11" fillId="0" borderId="49" xfId="0" applyNumberFormat="1" applyFont="1" applyFill="1" applyBorder="1" applyAlignment="1">
      <alignment horizontal="center" vertical="center"/>
    </xf>
    <xf numFmtId="164" fontId="11" fillId="0" borderId="56" xfId="0" applyNumberFormat="1" applyFont="1" applyFill="1" applyBorder="1" applyAlignment="1">
      <alignment horizontal="center" vertical="center"/>
    </xf>
    <xf numFmtId="164" fontId="11" fillId="0" borderId="71" xfId="0" applyNumberFormat="1" applyFont="1" applyFill="1" applyBorder="1" applyAlignment="1">
      <alignment horizontal="center" vertical="center"/>
    </xf>
    <xf numFmtId="164" fontId="11" fillId="0" borderId="72" xfId="0" applyNumberFormat="1" applyFont="1" applyFill="1" applyBorder="1" applyAlignment="1">
      <alignment horizontal="center" vertical="center"/>
    </xf>
    <xf numFmtId="164" fontId="11" fillId="0" borderId="58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Border="1" applyAlignment="1"/>
    <xf numFmtId="0" fontId="10" fillId="0" borderId="0" xfId="0" applyFont="1"/>
    <xf numFmtId="0" fontId="10" fillId="0" borderId="0" xfId="0" applyFont="1" applyAlignment="1"/>
    <xf numFmtId="0" fontId="10" fillId="0" borderId="0" xfId="0" applyFont="1" applyBorder="1" applyAlignment="1"/>
    <xf numFmtId="0" fontId="2" fillId="0" borderId="8" xfId="0" applyFont="1" applyBorder="1"/>
    <xf numFmtId="0" fontId="1" fillId="0" borderId="39" xfId="0" applyFont="1" applyBorder="1"/>
    <xf numFmtId="0" fontId="2" fillId="0" borderId="8" xfId="0" applyFont="1" applyBorder="1" applyAlignment="1"/>
    <xf numFmtId="0" fontId="2" fillId="0" borderId="0" xfId="0" applyFont="1" applyBorder="1" applyAlignment="1"/>
    <xf numFmtId="0" fontId="1" fillId="0" borderId="39" xfId="0" applyFont="1" applyBorder="1" applyAlignment="1"/>
    <xf numFmtId="0" fontId="1" fillId="0" borderId="0" xfId="0" applyFont="1" applyBorder="1" applyAlignment="1"/>
    <xf numFmtId="0" fontId="1" fillId="0" borderId="13" xfId="0" applyFont="1" applyBorder="1" applyAlignment="1"/>
    <xf numFmtId="0" fontId="1" fillId="0" borderId="35" xfId="0" applyFont="1" applyBorder="1" applyAlignment="1"/>
    <xf numFmtId="0" fontId="2" fillId="0" borderId="0" xfId="0" applyFont="1"/>
    <xf numFmtId="0" fontId="1" fillId="0" borderId="31" xfId="0" applyFont="1" applyFill="1" applyBorder="1"/>
    <xf numFmtId="0" fontId="1" fillId="0" borderId="40" xfId="0" applyFont="1" applyFill="1" applyBorder="1"/>
    <xf numFmtId="0" fontId="1" fillId="0" borderId="74" xfId="0" applyFont="1" applyFill="1" applyBorder="1"/>
    <xf numFmtId="0" fontId="1" fillId="0" borderId="28" xfId="0" applyFont="1" applyFill="1" applyBorder="1"/>
    <xf numFmtId="0" fontId="1" fillId="0" borderId="73" xfId="0" applyFont="1" applyFill="1" applyBorder="1"/>
    <xf numFmtId="0" fontId="1" fillId="0" borderId="0" xfId="0" applyFont="1" applyFill="1" applyBorder="1"/>
    <xf numFmtId="0" fontId="1" fillId="0" borderId="38" xfId="0" applyFont="1" applyFill="1" applyBorder="1"/>
    <xf numFmtId="0" fontId="1" fillId="0" borderId="75" xfId="0" applyFont="1" applyFill="1" applyBorder="1"/>
    <xf numFmtId="0" fontId="1" fillId="0" borderId="61" xfId="0" applyFont="1" applyFill="1" applyBorder="1"/>
    <xf numFmtId="0" fontId="1" fillId="0" borderId="0" xfId="0" applyFont="1" applyFill="1" applyBorder="1" applyAlignment="1"/>
    <xf numFmtId="165" fontId="10" fillId="0" borderId="0" xfId="0" applyNumberFormat="1" applyFont="1"/>
    <xf numFmtId="3" fontId="10" fillId="0" borderId="0" xfId="0" applyNumberFormat="1" applyFont="1"/>
    <xf numFmtId="0" fontId="10" fillId="0" borderId="0" xfId="0" applyFont="1" applyBorder="1" applyAlignment="1"/>
    <xf numFmtId="0" fontId="0" fillId="0" borderId="0" xfId="0" applyAlignment="1">
      <alignment vertical="center"/>
    </xf>
    <xf numFmtId="0" fontId="0" fillId="0" borderId="59" xfId="0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0" xfId="0" applyFont="1" applyAlignment="1">
      <alignment vertical="center"/>
    </xf>
    <xf numFmtId="164" fontId="10" fillId="5" borderId="76" xfId="0" applyNumberFormat="1" applyFont="1" applyFill="1" applyBorder="1" applyAlignment="1">
      <alignment horizontal="left" vertical="center" indent="1"/>
    </xf>
    <xf numFmtId="164" fontId="10" fillId="5" borderId="54" xfId="0" applyNumberFormat="1" applyFont="1" applyFill="1" applyBorder="1" applyAlignment="1">
      <alignment horizontal="left" vertical="center" indent="1"/>
    </xf>
    <xf numFmtId="164" fontId="10" fillId="5" borderId="72" xfId="0" applyNumberFormat="1" applyFont="1" applyFill="1" applyBorder="1" applyAlignment="1">
      <alignment horizontal="left" vertical="center" indent="1"/>
    </xf>
    <xf numFmtId="164" fontId="10" fillId="5" borderId="56" xfId="0" applyNumberFormat="1" applyFont="1" applyFill="1" applyBorder="1" applyAlignment="1">
      <alignment horizontal="left" vertical="center" indent="1"/>
    </xf>
    <xf numFmtId="164" fontId="10" fillId="5" borderId="57" xfId="0" applyNumberFormat="1" applyFont="1" applyFill="1" applyBorder="1" applyAlignment="1">
      <alignment horizontal="left" vertical="center" indent="1"/>
    </xf>
    <xf numFmtId="164" fontId="10" fillId="5" borderId="54" xfId="0" applyNumberFormat="1" applyFont="1" applyFill="1" applyBorder="1" applyAlignment="1">
      <alignment vertical="center"/>
    </xf>
    <xf numFmtId="164" fontId="10" fillId="5" borderId="56" xfId="0" applyNumberFormat="1" applyFont="1" applyFill="1" applyBorder="1" applyAlignment="1">
      <alignment vertical="center"/>
    </xf>
    <xf numFmtId="164" fontId="10" fillId="5" borderId="77" xfId="0" applyNumberFormat="1" applyFont="1" applyFill="1" applyBorder="1" applyAlignment="1">
      <alignment horizontal="left" vertical="center" indent="1"/>
    </xf>
    <xf numFmtId="164" fontId="10" fillId="5" borderId="55" xfId="0" applyNumberFormat="1" applyFont="1" applyFill="1" applyBorder="1" applyAlignment="1">
      <alignment horizontal="left" vertical="center" indent="1"/>
    </xf>
    <xf numFmtId="164" fontId="10" fillId="5" borderId="78" xfId="0" applyNumberFormat="1" applyFont="1" applyFill="1" applyBorder="1" applyAlignment="1">
      <alignment horizontal="left" vertical="center" indent="1"/>
    </xf>
    <xf numFmtId="164" fontId="10" fillId="5" borderId="58" xfId="0" applyNumberFormat="1" applyFont="1" applyFill="1" applyBorder="1" applyAlignment="1">
      <alignment horizontal="left" vertical="center" indent="1"/>
    </xf>
    <xf numFmtId="164" fontId="10" fillId="5" borderId="79" xfId="0" applyNumberFormat="1" applyFont="1" applyFill="1" applyBorder="1" applyAlignment="1">
      <alignment horizontal="left" vertical="center" indent="1"/>
    </xf>
    <xf numFmtId="164" fontId="10" fillId="5" borderId="55" xfId="0" applyNumberFormat="1" applyFont="1" applyFill="1" applyBorder="1" applyAlignment="1">
      <alignment vertical="center"/>
    </xf>
    <xf numFmtId="164" fontId="10" fillId="5" borderId="58" xfId="0" applyNumberFormat="1" applyFont="1" applyFill="1" applyBorder="1" applyAlignment="1">
      <alignment vertical="center"/>
    </xf>
    <xf numFmtId="164" fontId="10" fillId="5" borderId="79" xfId="0" applyNumberFormat="1" applyFont="1" applyFill="1" applyBorder="1" applyAlignment="1">
      <alignment vertical="center"/>
    </xf>
    <xf numFmtId="164" fontId="10" fillId="5" borderId="57" xfId="0" applyNumberFormat="1" applyFont="1" applyFill="1" applyBorder="1" applyAlignment="1">
      <alignment vertical="center"/>
    </xf>
    <xf numFmtId="164" fontId="10" fillId="5" borderId="54" xfId="0" applyNumberFormat="1" applyFont="1" applyFill="1" applyBorder="1" applyAlignment="1">
      <alignment horizontal="right" vertical="center"/>
    </xf>
    <xf numFmtId="164" fontId="10" fillId="5" borderId="56" xfId="0" applyNumberFormat="1" applyFont="1" applyFill="1" applyBorder="1" applyAlignment="1">
      <alignment horizontal="right" vertical="center"/>
    </xf>
    <xf numFmtId="164" fontId="10" fillId="5" borderId="57" xfId="0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164" fontId="1" fillId="2" borderId="13" xfId="0" applyNumberFormat="1" applyFont="1" applyFill="1" applyBorder="1" applyAlignment="1">
      <alignment horizontal="right"/>
    </xf>
    <xf numFmtId="164" fontId="1" fillId="2" borderId="43" xfId="0" applyNumberFormat="1" applyFont="1" applyFill="1" applyBorder="1" applyAlignment="1">
      <alignment horizontal="right"/>
    </xf>
    <xf numFmtId="0" fontId="1" fillId="0" borderId="81" xfId="0" applyFont="1" applyBorder="1"/>
    <xf numFmtId="0" fontId="1" fillId="0" borderId="82" xfId="0" applyFont="1" applyBorder="1"/>
    <xf numFmtId="0" fontId="1" fillId="0" borderId="68" xfId="0" applyFont="1" applyBorder="1"/>
    <xf numFmtId="0" fontId="1" fillId="0" borderId="63" xfId="0" applyFont="1" applyBorder="1"/>
    <xf numFmtId="0" fontId="14" fillId="10" borderId="0" xfId="0" applyFont="1" applyFill="1" applyBorder="1" applyAlignment="1">
      <alignment horizontal="right"/>
    </xf>
    <xf numFmtId="0" fontId="1" fillId="0" borderId="83" xfId="0" applyFont="1" applyBorder="1"/>
    <xf numFmtId="0" fontId="1" fillId="0" borderId="59" xfId="0" applyFont="1" applyBorder="1"/>
    <xf numFmtId="0" fontId="1" fillId="0" borderId="20" xfId="0" applyFont="1" applyBorder="1"/>
    <xf numFmtId="0" fontId="2" fillId="0" borderId="0" xfId="0" applyFont="1" applyBorder="1"/>
    <xf numFmtId="0" fontId="1" fillId="0" borderId="80" xfId="0" applyFont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/>
    </xf>
    <xf numFmtId="165" fontId="1" fillId="0" borderId="0" xfId="0" applyNumberFormat="1" applyFont="1" applyFill="1" applyBorder="1"/>
    <xf numFmtId="0" fontId="1" fillId="0" borderId="0" xfId="0" applyFont="1" applyFill="1"/>
    <xf numFmtId="0" fontId="1" fillId="0" borderId="63" xfId="0" applyFont="1" applyFill="1" applyBorder="1"/>
    <xf numFmtId="0" fontId="1" fillId="0" borderId="62" xfId="0" applyFont="1" applyBorder="1"/>
    <xf numFmtId="0" fontId="1" fillId="0" borderId="63" xfId="0" applyFont="1" applyFill="1" applyBorder="1" applyAlignment="1">
      <alignment horizontal="center"/>
    </xf>
    <xf numFmtId="0" fontId="1" fillId="0" borderId="63" xfId="0" applyFont="1" applyFill="1" applyBorder="1" applyAlignment="1" applyProtection="1">
      <alignment horizontal="center" vertical="center" wrapText="1"/>
    </xf>
    <xf numFmtId="0" fontId="1" fillId="0" borderId="63" xfId="0" applyFont="1" applyFill="1" applyBorder="1" applyAlignment="1" applyProtection="1">
      <alignment horizontal="center"/>
    </xf>
    <xf numFmtId="165" fontId="1" fillId="0" borderId="63" xfId="0" applyNumberFormat="1" applyFont="1" applyFill="1" applyBorder="1"/>
    <xf numFmtId="3" fontId="1" fillId="0" borderId="59" xfId="0" applyNumberFormat="1" applyFont="1" applyBorder="1"/>
    <xf numFmtId="0" fontId="1" fillId="0" borderId="20" xfId="0" applyFont="1" applyFill="1" applyBorder="1"/>
    <xf numFmtId="3" fontId="14" fillId="10" borderId="0" xfId="0" applyNumberFormat="1" applyFont="1" applyFill="1" applyBorder="1"/>
    <xf numFmtId="0" fontId="14" fillId="10" borderId="0" xfId="0" applyFont="1" applyFill="1" applyBorder="1"/>
    <xf numFmtId="0" fontId="1" fillId="10" borderId="0" xfId="0" applyFont="1" applyFill="1" applyBorder="1"/>
    <xf numFmtId="0" fontId="0" fillId="0" borderId="0" xfId="0" applyFont="1"/>
    <xf numFmtId="0" fontId="16" fillId="0" borderId="0" xfId="0" applyFont="1" applyAlignment="1">
      <alignment horizontal="center"/>
    </xf>
    <xf numFmtId="0" fontId="13" fillId="0" borderId="0" xfId="2" applyFont="1" applyBorder="1"/>
    <xf numFmtId="0" fontId="0" fillId="0" borderId="0" xfId="0" applyFont="1" applyBorder="1"/>
    <xf numFmtId="0" fontId="1" fillId="0" borderId="0" xfId="0" applyFont="1" applyBorder="1"/>
    <xf numFmtId="0" fontId="2" fillId="0" borderId="0" xfId="0" applyFont="1" applyBorder="1" applyAlignment="1">
      <alignment horizontal="left"/>
    </xf>
    <xf numFmtId="0" fontId="1" fillId="0" borderId="0" xfId="0" applyFont="1" applyBorder="1" applyAlignment="1"/>
    <xf numFmtId="165" fontId="1" fillId="11" borderId="20" xfId="0" applyNumberFormat="1" applyFont="1" applyFill="1" applyBorder="1"/>
    <xf numFmtId="165" fontId="1" fillId="11" borderId="3" xfId="0" applyNumberFormat="1" applyFont="1" applyFill="1" applyBorder="1"/>
    <xf numFmtId="165" fontId="1" fillId="11" borderId="19" xfId="0" applyNumberFormat="1" applyFont="1" applyFill="1" applyBorder="1"/>
    <xf numFmtId="165" fontId="1" fillId="11" borderId="5" xfId="0" applyNumberFormat="1" applyFont="1" applyFill="1" applyBorder="1"/>
    <xf numFmtId="165" fontId="1" fillId="11" borderId="30" xfId="0" applyNumberFormat="1" applyFont="1" applyFill="1" applyBorder="1"/>
    <xf numFmtId="165" fontId="1" fillId="11" borderId="7" xfId="0" applyNumberFormat="1" applyFont="1" applyFill="1" applyBorder="1"/>
    <xf numFmtId="0" fontId="1" fillId="11" borderId="0" xfId="0" applyFont="1" applyFill="1" applyBorder="1"/>
    <xf numFmtId="0" fontId="1" fillId="11" borderId="0" xfId="0" applyFont="1" applyFill="1" applyBorder="1" applyAlignment="1">
      <alignment horizontal="right"/>
    </xf>
    <xf numFmtId="0" fontId="2" fillId="0" borderId="0" xfId="0" applyFont="1" applyFill="1" applyBorder="1"/>
    <xf numFmtId="0" fontId="1" fillId="10" borderId="0" xfId="0" applyFont="1" applyFill="1" applyBorder="1" applyAlignment="1"/>
    <xf numFmtId="0" fontId="1" fillId="11" borderId="0" xfId="0" applyFont="1" applyFill="1" applyBorder="1" applyAlignment="1"/>
    <xf numFmtId="0" fontId="1" fillId="0" borderId="63" xfId="0" applyFont="1" applyBorder="1" applyAlignment="1"/>
    <xf numFmtId="0" fontId="0" fillId="0" borderId="68" xfId="0" applyFont="1" applyBorder="1"/>
    <xf numFmtId="0" fontId="0" fillId="0" borderId="83" xfId="0" applyBorder="1"/>
    <xf numFmtId="0" fontId="0" fillId="0" borderId="80" xfId="0" applyBorder="1"/>
    <xf numFmtId="0" fontId="0" fillId="0" borderId="81" xfId="0" applyBorder="1"/>
    <xf numFmtId="0" fontId="0" fillId="0" borderId="82" xfId="0" applyBorder="1"/>
    <xf numFmtId="0" fontId="0" fillId="0" borderId="59" xfId="0" applyBorder="1"/>
    <xf numFmtId="0" fontId="0" fillId="0" borderId="20" xfId="0" applyBorder="1"/>
    <xf numFmtId="0" fontId="1" fillId="0" borderId="40" xfId="0" applyFont="1" applyBorder="1"/>
    <xf numFmtId="0" fontId="1" fillId="0" borderId="45" xfId="0" applyFont="1" applyBorder="1"/>
    <xf numFmtId="0" fontId="0" fillId="0" borderId="63" xfId="0" applyFont="1" applyBorder="1"/>
    <xf numFmtId="0" fontId="1" fillId="0" borderId="11" xfId="0" applyFont="1" applyBorder="1"/>
    <xf numFmtId="0" fontId="1" fillId="0" borderId="5" xfId="0" applyFont="1" applyBorder="1"/>
    <xf numFmtId="0" fontId="1" fillId="0" borderId="7" xfId="0" applyFont="1" applyBorder="1"/>
    <xf numFmtId="0" fontId="13" fillId="0" borderId="0" xfId="2"/>
    <xf numFmtId="0" fontId="18" fillId="0" borderId="0" xfId="2" applyFont="1"/>
    <xf numFmtId="0" fontId="1" fillId="9" borderId="36" xfId="0" applyFont="1" applyFill="1" applyBorder="1" applyAlignment="1"/>
    <xf numFmtId="0" fontId="1" fillId="9" borderId="45" xfId="0" applyFont="1" applyFill="1" applyBorder="1" applyAlignment="1"/>
    <xf numFmtId="0" fontId="1" fillId="9" borderId="19" xfId="0" applyFont="1" applyFill="1" applyBorder="1" applyAlignment="1"/>
    <xf numFmtId="0" fontId="1" fillId="6" borderId="23" xfId="0" applyFont="1" applyFill="1" applyBorder="1" applyAlignment="1">
      <alignment horizontal="center"/>
    </xf>
    <xf numFmtId="0" fontId="1" fillId="6" borderId="32" xfId="0" applyFont="1" applyFill="1" applyBorder="1" applyAlignment="1">
      <alignment horizontal="center"/>
    </xf>
    <xf numFmtId="0" fontId="1" fillId="6" borderId="37" xfId="0" applyFont="1" applyFill="1" applyBorder="1" applyAlignment="1">
      <alignment horizontal="center"/>
    </xf>
    <xf numFmtId="0" fontId="12" fillId="9" borderId="23" xfId="0" applyFont="1" applyFill="1" applyBorder="1" applyAlignment="1">
      <alignment horizontal="center"/>
    </xf>
    <xf numFmtId="0" fontId="12" fillId="9" borderId="32" xfId="0" applyFont="1" applyFill="1" applyBorder="1" applyAlignment="1">
      <alignment horizontal="center"/>
    </xf>
    <xf numFmtId="0" fontId="12" fillId="9" borderId="37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/>
    </xf>
    <xf numFmtId="0" fontId="2" fillId="6" borderId="32" xfId="0" applyFont="1" applyFill="1" applyBorder="1" applyAlignment="1">
      <alignment horizontal="center"/>
    </xf>
    <xf numFmtId="0" fontId="2" fillId="6" borderId="37" xfId="0" applyFont="1" applyFill="1" applyBorder="1" applyAlignment="1">
      <alignment horizontal="center"/>
    </xf>
    <xf numFmtId="0" fontId="2" fillId="8" borderId="23" xfId="0" applyFont="1" applyFill="1" applyBorder="1" applyAlignment="1">
      <alignment horizontal="left"/>
    </xf>
    <xf numFmtId="0" fontId="2" fillId="8" borderId="32" xfId="0" applyFont="1" applyFill="1" applyBorder="1" applyAlignment="1">
      <alignment horizontal="left"/>
    </xf>
    <xf numFmtId="0" fontId="2" fillId="8" borderId="37" xfId="0" applyFont="1" applyFill="1" applyBorder="1" applyAlignment="1">
      <alignment horizontal="left"/>
    </xf>
    <xf numFmtId="0" fontId="1" fillId="7" borderId="66" xfId="0" applyFont="1" applyFill="1" applyBorder="1"/>
    <xf numFmtId="0" fontId="1" fillId="7" borderId="22" xfId="0" applyFont="1" applyFill="1" applyBorder="1"/>
    <xf numFmtId="0" fontId="1" fillId="7" borderId="21" xfId="0" applyFont="1" applyFill="1" applyBorder="1"/>
    <xf numFmtId="0" fontId="1" fillId="10" borderId="63" xfId="0" applyFont="1" applyFill="1" applyBorder="1" applyAlignment="1">
      <alignment horizontal="center"/>
    </xf>
    <xf numFmtId="0" fontId="1" fillId="10" borderId="65" xfId="0" applyFont="1" applyFill="1" applyBorder="1" applyAlignment="1">
      <alignment horizontal="center"/>
    </xf>
    <xf numFmtId="0" fontId="1" fillId="10" borderId="62" xfId="0" applyFont="1" applyFill="1" applyBorder="1" applyAlignment="1">
      <alignment horizontal="center"/>
    </xf>
    <xf numFmtId="0" fontId="1" fillId="7" borderId="31" xfId="0" applyFont="1" applyFill="1" applyBorder="1" applyAlignment="1" applyProtection="1">
      <alignment horizontal="center" vertical="center"/>
    </xf>
    <xf numFmtId="0" fontId="1" fillId="7" borderId="73" xfId="0" applyFont="1" applyFill="1" applyBorder="1" applyAlignment="1" applyProtection="1">
      <alignment horizontal="center" vertical="center"/>
    </xf>
    <xf numFmtId="0" fontId="1" fillId="7" borderId="40" xfId="0" applyFont="1" applyFill="1" applyBorder="1" applyAlignment="1" applyProtection="1">
      <alignment horizontal="center" vertical="center"/>
    </xf>
    <xf numFmtId="0" fontId="1" fillId="7" borderId="38" xfId="0" applyFont="1" applyFill="1" applyBorder="1" applyAlignment="1" applyProtection="1">
      <alignment horizontal="center" vertical="center"/>
    </xf>
    <xf numFmtId="0" fontId="1" fillId="7" borderId="74" xfId="0" applyFont="1" applyFill="1" applyBorder="1" applyAlignment="1" applyProtection="1">
      <alignment horizontal="center" vertical="center"/>
    </xf>
    <xf numFmtId="0" fontId="1" fillId="7" borderId="75" xfId="0" applyFont="1" applyFill="1" applyBorder="1" applyAlignment="1" applyProtection="1">
      <alignment horizontal="center" vertical="center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6" fillId="0" borderId="68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63" xfId="0" applyFont="1" applyBorder="1" applyAlignment="1">
      <alignment horizontal="center"/>
    </xf>
    <xf numFmtId="0" fontId="2" fillId="11" borderId="0" xfId="0" applyFont="1" applyFill="1" applyBorder="1" applyAlignment="1">
      <alignment horizontal="right"/>
    </xf>
    <xf numFmtId="0" fontId="2" fillId="0" borderId="63" xfId="0" applyFont="1" applyBorder="1" applyAlignment="1">
      <alignment horizontal="left"/>
    </xf>
    <xf numFmtId="0" fontId="10" fillId="0" borderId="0" xfId="0" applyFont="1" applyBorder="1"/>
    <xf numFmtId="0" fontId="2" fillId="11" borderId="0" xfId="0" applyFont="1" applyFill="1" applyBorder="1" applyAlignment="1">
      <alignment horizontal="center"/>
    </xf>
    <xf numFmtId="0" fontId="1" fillId="7" borderId="31" xfId="0" applyFont="1" applyFill="1" applyBorder="1" applyAlignment="1" applyProtection="1">
      <alignment horizontal="center" vertical="center" wrapText="1"/>
    </xf>
    <xf numFmtId="0" fontId="1" fillId="7" borderId="73" xfId="0" applyFont="1" applyFill="1" applyBorder="1" applyAlignment="1" applyProtection="1">
      <alignment horizontal="center" vertical="center" wrapText="1"/>
    </xf>
    <xf numFmtId="0" fontId="1" fillId="7" borderId="40" xfId="0" applyFont="1" applyFill="1" applyBorder="1" applyAlignment="1" applyProtection="1">
      <alignment horizontal="center" vertical="center" wrapText="1"/>
    </xf>
    <xf numFmtId="0" fontId="1" fillId="7" borderId="38" xfId="0" applyFont="1" applyFill="1" applyBorder="1" applyAlignment="1" applyProtection="1">
      <alignment horizontal="center" vertical="center" wrapText="1"/>
    </xf>
    <xf numFmtId="0" fontId="1" fillId="7" borderId="74" xfId="0" applyFont="1" applyFill="1" applyBorder="1" applyAlignment="1" applyProtection="1">
      <alignment horizontal="center" vertical="center" wrapText="1"/>
    </xf>
    <xf numFmtId="0" fontId="1" fillId="7" borderId="75" xfId="0" applyFont="1" applyFill="1" applyBorder="1" applyAlignment="1" applyProtection="1">
      <alignment horizontal="center" vertical="center" wrapText="1"/>
    </xf>
    <xf numFmtId="0" fontId="1" fillId="7" borderId="28" xfId="0" applyFont="1" applyFill="1" applyBorder="1" applyAlignment="1" applyProtection="1">
      <alignment horizontal="center" vertical="center" wrapText="1"/>
    </xf>
    <xf numFmtId="0" fontId="1" fillId="7" borderId="0" xfId="0" applyFont="1" applyFill="1" applyBorder="1" applyAlignment="1" applyProtection="1">
      <alignment horizontal="center" vertical="center" wrapText="1"/>
    </xf>
    <xf numFmtId="0" fontId="1" fillId="7" borderId="61" xfId="0" applyFont="1" applyFill="1" applyBorder="1" applyAlignment="1" applyProtection="1">
      <alignment horizontal="center" vertical="center" wrapText="1"/>
    </xf>
    <xf numFmtId="0" fontId="1" fillId="10" borderId="21" xfId="0" applyFont="1" applyFill="1" applyBorder="1" applyAlignment="1">
      <alignment horizontal="center"/>
    </xf>
    <xf numFmtId="0" fontId="1" fillId="10" borderId="64" xfId="0" applyFont="1" applyFill="1" applyBorder="1" applyAlignment="1">
      <alignment horizontal="center"/>
    </xf>
    <xf numFmtId="0" fontId="1" fillId="10" borderId="22" xfId="0" applyFont="1" applyFill="1" applyBorder="1" applyAlignment="1">
      <alignment horizontal="center"/>
    </xf>
    <xf numFmtId="0" fontId="1" fillId="0" borderId="5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9" xfId="0" applyFont="1" applyBorder="1"/>
    <xf numFmtId="0" fontId="1" fillId="0" borderId="10" xfId="0" applyFont="1" applyBorder="1"/>
    <xf numFmtId="0" fontId="1" fillId="0" borderId="4" xfId="0" applyFont="1" applyBorder="1"/>
    <xf numFmtId="0" fontId="1" fillId="0" borderId="1" xfId="0" applyFont="1" applyBorder="1"/>
    <xf numFmtId="0" fontId="1" fillId="0" borderId="6" xfId="0" applyFont="1" applyBorder="1"/>
    <xf numFmtId="0" fontId="1" fillId="0" borderId="12" xfId="0" applyFont="1" applyBorder="1"/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1" fontId="1" fillId="2" borderId="35" xfId="0" applyNumberFormat="1" applyFont="1" applyFill="1" applyBorder="1" applyAlignment="1">
      <alignment horizontal="right"/>
    </xf>
    <xf numFmtId="0" fontId="1" fillId="2" borderId="35" xfId="0" applyFont="1" applyFill="1" applyBorder="1" applyAlignment="1">
      <alignment horizontal="right"/>
    </xf>
    <xf numFmtId="0" fontId="1" fillId="4" borderId="4" xfId="0" applyFont="1" applyFill="1" applyBorder="1" applyAlignment="1">
      <alignment horizontal="center"/>
    </xf>
    <xf numFmtId="0" fontId="1" fillId="4" borderId="36" xfId="0" applyFont="1" applyFill="1" applyBorder="1" applyAlignment="1">
      <alignment horizontal="center"/>
    </xf>
    <xf numFmtId="1" fontId="1" fillId="2" borderId="13" xfId="0" applyNumberFormat="1" applyFont="1" applyFill="1" applyBorder="1" applyAlignment="1">
      <alignment horizontal="right"/>
    </xf>
    <xf numFmtId="0" fontId="1" fillId="2" borderId="38" xfId="0" applyFont="1" applyFill="1" applyBorder="1" applyAlignment="1">
      <alignment horizontal="right"/>
    </xf>
    <xf numFmtId="0" fontId="1" fillId="2" borderId="39" xfId="0" applyFont="1" applyFill="1" applyBorder="1" applyAlignment="1">
      <alignment horizontal="right"/>
    </xf>
    <xf numFmtId="0" fontId="1" fillId="4" borderId="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right"/>
    </xf>
    <xf numFmtId="164" fontId="1" fillId="2" borderId="13" xfId="0" applyNumberFormat="1" applyFont="1" applyFill="1" applyBorder="1" applyAlignment="1">
      <alignment horizontal="right"/>
    </xf>
    <xf numFmtId="0" fontId="1" fillId="2" borderId="25" xfId="0" applyFont="1" applyFill="1" applyBorder="1" applyAlignment="1">
      <alignment horizontal="right"/>
    </xf>
    <xf numFmtId="1" fontId="1" fillId="2" borderId="33" xfId="0" applyNumberFormat="1" applyFont="1" applyFill="1" applyBorder="1" applyAlignment="1">
      <alignment horizontal="right"/>
    </xf>
    <xf numFmtId="0" fontId="1" fillId="4" borderId="9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1" fontId="1" fillId="2" borderId="41" xfId="0" applyNumberFormat="1" applyFont="1" applyFill="1" applyBorder="1" applyAlignment="1">
      <alignment horizontal="right"/>
    </xf>
    <xf numFmtId="1" fontId="1" fillId="2" borderId="42" xfId="0" applyNumberFormat="1" applyFont="1" applyFill="1" applyBorder="1" applyAlignment="1">
      <alignment horizontal="right"/>
    </xf>
    <xf numFmtId="0" fontId="1" fillId="2" borderId="18" xfId="0" applyFont="1" applyFill="1" applyBorder="1" applyAlignment="1">
      <alignment horizontal="right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164" fontId="1" fillId="2" borderId="33" xfId="0" applyNumberFormat="1" applyFont="1" applyFill="1" applyBorder="1" applyAlignment="1">
      <alignment horizontal="right"/>
    </xf>
    <xf numFmtId="164" fontId="1" fillId="2" borderId="25" xfId="0" applyNumberFormat="1" applyFont="1" applyFill="1" applyBorder="1" applyAlignment="1">
      <alignment horizontal="right"/>
    </xf>
    <xf numFmtId="164" fontId="1" fillId="2" borderId="34" xfId="0" applyNumberFormat="1" applyFont="1" applyFill="1" applyBorder="1" applyAlignment="1"/>
    <xf numFmtId="164" fontId="1" fillId="2" borderId="44" xfId="0" applyNumberFormat="1" applyFont="1" applyFill="1" applyBorder="1" applyAlignment="1"/>
    <xf numFmtId="164" fontId="1" fillId="2" borderId="35" xfId="0" applyNumberFormat="1" applyFont="1" applyFill="1" applyBorder="1" applyAlignment="1">
      <alignment horizontal="right"/>
    </xf>
    <xf numFmtId="0" fontId="1" fillId="4" borderId="14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164" fontId="1" fillId="2" borderId="39" xfId="0" applyNumberFormat="1" applyFont="1" applyFill="1" applyBorder="1" applyAlignment="1">
      <alignment horizontal="right"/>
    </xf>
    <xf numFmtId="164" fontId="1" fillId="2" borderId="43" xfId="0" applyNumberFormat="1" applyFont="1" applyFill="1" applyBorder="1" applyAlignment="1">
      <alignment horizontal="right"/>
    </xf>
    <xf numFmtId="164" fontId="1" fillId="2" borderId="38" xfId="0" applyNumberFormat="1" applyFont="1" applyFill="1" applyBorder="1" applyAlignment="1">
      <alignment horizontal="right"/>
    </xf>
    <xf numFmtId="164" fontId="1" fillId="2" borderId="41" xfId="0" applyNumberFormat="1" applyFont="1" applyFill="1" applyBorder="1" applyAlignment="1">
      <alignment horizontal="right"/>
    </xf>
    <xf numFmtId="164" fontId="1" fillId="2" borderId="42" xfId="0" applyNumberFormat="1" applyFont="1" applyFill="1" applyBorder="1" applyAlignment="1">
      <alignment horizontal="right"/>
    </xf>
    <xf numFmtId="164" fontId="1" fillId="2" borderId="33" xfId="0" applyNumberFormat="1" applyFont="1" applyFill="1" applyBorder="1" applyAlignment="1"/>
    <xf numFmtId="164" fontId="1" fillId="2" borderId="25" xfId="0" applyNumberFormat="1" applyFont="1" applyFill="1" applyBorder="1" applyAlignment="1"/>
    <xf numFmtId="164" fontId="1" fillId="2" borderId="18" xfId="0" applyNumberFormat="1" applyFont="1" applyFill="1" applyBorder="1" applyAlignment="1">
      <alignment horizontal="right"/>
    </xf>
    <xf numFmtId="164" fontId="1" fillId="2" borderId="29" xfId="0" applyNumberFormat="1" applyFont="1" applyFill="1" applyBorder="1" applyAlignment="1">
      <alignment horizontal="right"/>
    </xf>
    <xf numFmtId="3" fontId="1" fillId="2" borderId="13" xfId="0" applyNumberFormat="1" applyFont="1" applyFill="1" applyBorder="1" applyAlignment="1">
      <alignment horizontal="right"/>
    </xf>
    <xf numFmtId="3" fontId="1" fillId="2" borderId="41" xfId="0" applyNumberFormat="1" applyFont="1" applyFill="1" applyBorder="1" applyAlignment="1">
      <alignment horizontal="right"/>
    </xf>
    <xf numFmtId="3" fontId="1" fillId="2" borderId="42" xfId="0" applyNumberFormat="1" applyFont="1" applyFill="1" applyBorder="1" applyAlignment="1">
      <alignment horizontal="right"/>
    </xf>
    <xf numFmtId="3" fontId="1" fillId="2" borderId="35" xfId="0" applyNumberFormat="1" applyFont="1" applyFill="1" applyBorder="1" applyAlignment="1">
      <alignment horizontal="right"/>
    </xf>
    <xf numFmtId="3" fontId="7" fillId="5" borderId="36" xfId="0" applyNumberFormat="1" applyFont="1" applyFill="1" applyBorder="1" applyAlignment="1">
      <alignment vertical="center"/>
    </xf>
    <xf numFmtId="3" fontId="7" fillId="5" borderId="45" xfId="0" applyNumberFormat="1" applyFont="1" applyFill="1" applyBorder="1" applyAlignment="1">
      <alignment vertical="center"/>
    </xf>
    <xf numFmtId="3" fontId="7" fillId="5" borderId="19" xfId="0" applyNumberFormat="1" applyFont="1" applyFill="1" applyBorder="1" applyAlignment="1">
      <alignment vertical="center"/>
    </xf>
    <xf numFmtId="3" fontId="1" fillId="2" borderId="33" xfId="0" applyNumberFormat="1" applyFont="1" applyFill="1" applyBorder="1" applyAlignment="1">
      <alignment horizontal="right"/>
    </xf>
    <xf numFmtId="1" fontId="1" fillId="2" borderId="43" xfId="0" applyNumberFormat="1" applyFont="1" applyFill="1" applyBorder="1" applyAlignment="1">
      <alignment horizontal="right"/>
    </xf>
    <xf numFmtId="1" fontId="1" fillId="2" borderId="29" xfId="0" applyNumberFormat="1" applyFont="1" applyFill="1" applyBorder="1" applyAlignment="1">
      <alignment horizontal="right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164" fontId="1" fillId="2" borderId="34" xfId="0" applyNumberFormat="1" applyFont="1" applyFill="1" applyBorder="1" applyAlignment="1">
      <alignment horizontal="right"/>
    </xf>
    <xf numFmtId="0" fontId="8" fillId="0" borderId="59" xfId="0" applyFont="1" applyBorder="1" applyAlignment="1">
      <alignment horizontal="left" vertical="center"/>
    </xf>
    <xf numFmtId="0" fontId="19" fillId="0" borderId="27" xfId="0" applyFont="1" applyBorder="1"/>
    <xf numFmtId="0" fontId="0" fillId="0" borderId="84" xfId="0" applyFont="1" applyBorder="1"/>
    <xf numFmtId="0" fontId="0" fillId="0" borderId="85" xfId="0" applyFont="1" applyBorder="1"/>
    <xf numFmtId="0" fontId="11" fillId="0" borderId="73" xfId="0" applyFont="1" applyBorder="1"/>
    <xf numFmtId="0" fontId="10" fillId="0" borderId="9" xfId="0" applyFont="1" applyBorder="1" applyAlignment="1"/>
    <xf numFmtId="0" fontId="0" fillId="0" borderId="11" xfId="0" applyBorder="1"/>
    <xf numFmtId="0" fontId="10" fillId="0" borderId="4" xfId="0" applyFont="1" applyBorder="1" applyAlignment="1"/>
    <xf numFmtId="0" fontId="0" fillId="0" borderId="5" xfId="0" applyBorder="1"/>
    <xf numFmtId="0" fontId="10" fillId="0" borderId="6" xfId="0" applyFont="1" applyBorder="1" applyAlignment="1"/>
    <xf numFmtId="0" fontId="0" fillId="0" borderId="7" xfId="0" applyBorder="1"/>
    <xf numFmtId="0" fontId="0" fillId="0" borderId="27" xfId="0" applyFont="1" applyBorder="1"/>
  </cellXfs>
  <cellStyles count="3">
    <cellStyle name="Lien hypertexte" xfId="2" builtinId="8"/>
    <cellStyle name="Normal" xfId="0" builtinId="0"/>
    <cellStyle name="Normal 2" xfId="1"/>
  </cellStyles>
  <dxfs count="2"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general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CC66"/>
      <color rgb="FFFF99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b_nomsPlages" displayName="tb_nomsPlages" ref="A1:B15" totalsRowShown="0">
  <autoFilter ref="A1:B15"/>
  <tableColumns count="2">
    <tableColumn id="1" name="Ville" dataDxfId="1"/>
    <tableColumn id="2" name="Nom plag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W173"/>
  <sheetViews>
    <sheetView showGridLines="0" workbookViewId="0">
      <selection activeCell="E34" sqref="E34"/>
    </sheetView>
  </sheetViews>
  <sheetFormatPr baseColWidth="10" defaultRowHeight="15" x14ac:dyDescent="0.25"/>
  <cols>
    <col min="2" max="2" width="3.140625" customWidth="1"/>
    <col min="8" max="8" width="3.5703125" customWidth="1"/>
    <col min="13" max="13" width="3.28515625" customWidth="1"/>
  </cols>
  <sheetData>
    <row r="1" spans="1:23" ht="17.25" thickBot="1" x14ac:dyDescent="0.3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ht="17.25" thickBot="1" x14ac:dyDescent="0.35">
      <c r="A2" s="16"/>
      <c r="B2" s="122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ht="19.5" thickBot="1" x14ac:dyDescent="0.35">
      <c r="A3" s="16"/>
      <c r="B3" s="123"/>
      <c r="C3" s="230" t="s">
        <v>161</v>
      </c>
      <c r="D3" s="231"/>
      <c r="E3" s="232"/>
      <c r="F3" s="127"/>
      <c r="G3" s="127"/>
      <c r="H3" s="127"/>
      <c r="I3" s="127"/>
      <c r="J3" s="127"/>
      <c r="K3" s="127"/>
      <c r="L3" s="127"/>
      <c r="M3" s="128"/>
      <c r="N3" s="16"/>
      <c r="O3" s="230" t="s">
        <v>162</v>
      </c>
      <c r="P3" s="231"/>
      <c r="Q3" s="232"/>
      <c r="R3" s="16"/>
      <c r="S3" s="16"/>
      <c r="T3" s="16"/>
      <c r="U3" s="16"/>
      <c r="V3" s="16"/>
      <c r="W3" s="16"/>
    </row>
    <row r="4" spans="1:23" ht="17.25" thickBot="1" x14ac:dyDescent="0.35">
      <c r="A4" s="16"/>
      <c r="B4" s="123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8"/>
      <c r="N4" s="16"/>
      <c r="O4" s="16"/>
      <c r="P4" s="16"/>
      <c r="Q4" s="16"/>
      <c r="R4" s="16"/>
      <c r="S4" s="16"/>
      <c r="T4" s="16"/>
      <c r="U4" s="16"/>
      <c r="V4" s="16"/>
      <c r="W4" s="16"/>
    </row>
    <row r="5" spans="1:23" ht="17.25" thickBot="1" x14ac:dyDescent="0.35">
      <c r="A5" s="16"/>
      <c r="B5" s="123"/>
      <c r="C5" s="224" t="s">
        <v>102</v>
      </c>
      <c r="D5" s="225"/>
      <c r="E5" s="225"/>
      <c r="F5" s="225"/>
      <c r="G5" s="226"/>
      <c r="H5" s="131"/>
      <c r="I5" s="233" t="s">
        <v>90</v>
      </c>
      <c r="J5" s="234"/>
      <c r="K5" s="234"/>
      <c r="L5" s="235"/>
      <c r="M5" s="128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7.25" thickBot="1" x14ac:dyDescent="0.35">
      <c r="A6" s="16"/>
      <c r="B6" s="123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8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7.25" thickBot="1" x14ac:dyDescent="0.35">
      <c r="A7" s="16"/>
      <c r="B7" s="123"/>
      <c r="C7" s="224" t="s">
        <v>104</v>
      </c>
      <c r="D7" s="225"/>
      <c r="E7" s="225"/>
      <c r="F7" s="225"/>
      <c r="G7" s="226"/>
      <c r="H7" s="131"/>
      <c r="I7" s="233" t="s">
        <v>95</v>
      </c>
      <c r="J7" s="234"/>
      <c r="K7" s="234"/>
      <c r="L7" s="235"/>
      <c r="M7" s="128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3" ht="17.25" thickBot="1" x14ac:dyDescent="0.35">
      <c r="A8" s="16"/>
      <c r="B8" s="123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8"/>
      <c r="N8" s="16"/>
      <c r="O8" s="16"/>
      <c r="P8" s="16"/>
      <c r="Q8" s="16"/>
      <c r="R8" s="16"/>
      <c r="S8" s="16"/>
      <c r="T8" s="16"/>
      <c r="U8" s="16"/>
      <c r="V8" s="16"/>
      <c r="W8" s="16"/>
    </row>
    <row r="9" spans="1:23" ht="17.25" thickBot="1" x14ac:dyDescent="0.35">
      <c r="A9" s="16"/>
      <c r="B9" s="123"/>
      <c r="C9" s="224" t="s">
        <v>101</v>
      </c>
      <c r="D9" s="225"/>
      <c r="E9" s="225"/>
      <c r="F9" s="225"/>
      <c r="G9" s="226"/>
      <c r="H9" s="131"/>
      <c r="I9" s="227"/>
      <c r="J9" s="228"/>
      <c r="K9" s="228"/>
      <c r="L9" s="229"/>
      <c r="M9" s="128"/>
      <c r="N9" s="16"/>
      <c r="O9" s="16"/>
      <c r="P9" s="16"/>
      <c r="Q9" s="16"/>
      <c r="R9" s="16"/>
      <c r="S9" s="16"/>
      <c r="T9" s="16"/>
      <c r="U9" s="16"/>
      <c r="V9" s="16"/>
      <c r="W9" s="16"/>
    </row>
    <row r="10" spans="1:23" ht="17.25" thickBot="1" x14ac:dyDescent="0.35">
      <c r="A10" s="16"/>
      <c r="B10" s="123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8"/>
      <c r="N10" s="16"/>
      <c r="O10" s="16"/>
      <c r="P10" s="16"/>
      <c r="Q10" s="16"/>
      <c r="R10" s="16"/>
      <c r="S10" s="16"/>
      <c r="T10" s="16"/>
      <c r="U10" s="16"/>
      <c r="V10" s="16"/>
      <c r="W10" s="16"/>
    </row>
    <row r="11" spans="1:23" ht="17.25" thickBot="1" x14ac:dyDescent="0.35">
      <c r="A11" s="16"/>
      <c r="B11" s="123"/>
      <c r="C11" s="224" t="s">
        <v>112</v>
      </c>
      <c r="D11" s="225"/>
      <c r="E11" s="225"/>
      <c r="F11" s="225"/>
      <c r="G11" s="226"/>
      <c r="H11" s="131"/>
      <c r="I11" s="227"/>
      <c r="J11" s="228"/>
      <c r="K11" s="228"/>
      <c r="L11" s="229"/>
      <c r="M11" s="128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1:23" ht="17.25" thickBot="1" x14ac:dyDescent="0.35">
      <c r="A12" s="16"/>
      <c r="B12" s="123"/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8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3" ht="17.25" thickBot="1" x14ac:dyDescent="0.35">
      <c r="A13" s="16"/>
      <c r="B13" s="123"/>
      <c r="C13" s="224" t="s">
        <v>105</v>
      </c>
      <c r="D13" s="225"/>
      <c r="E13" s="225"/>
      <c r="F13" s="225"/>
      <c r="G13" s="226"/>
      <c r="H13" s="131"/>
      <c r="I13" s="227"/>
      <c r="J13" s="228"/>
      <c r="K13" s="228"/>
      <c r="L13" s="229"/>
      <c r="M13" s="128"/>
      <c r="N13" s="16"/>
      <c r="O13" s="16"/>
      <c r="P13" s="16"/>
      <c r="Q13" s="16"/>
      <c r="R13" s="16"/>
      <c r="S13" s="16"/>
      <c r="T13" s="16"/>
      <c r="U13" s="16"/>
      <c r="V13" s="16"/>
      <c r="W13" s="16"/>
    </row>
    <row r="14" spans="1:23" ht="17.25" thickBot="1" x14ac:dyDescent="0.35">
      <c r="A14" s="16"/>
      <c r="B14" s="123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8"/>
      <c r="N14" s="16"/>
      <c r="O14" s="16"/>
      <c r="P14" s="16"/>
      <c r="Q14" s="16"/>
      <c r="R14" s="16"/>
      <c r="S14" s="16"/>
      <c r="T14" s="16"/>
      <c r="U14" s="16"/>
      <c r="V14" s="16"/>
      <c r="W14" s="16"/>
    </row>
    <row r="15" spans="1:23" ht="17.25" thickBot="1" x14ac:dyDescent="0.35">
      <c r="A15" s="16"/>
      <c r="B15" s="123"/>
      <c r="C15" s="224" t="s">
        <v>103</v>
      </c>
      <c r="D15" s="225"/>
      <c r="E15" s="225"/>
      <c r="F15" s="225"/>
      <c r="G15" s="226"/>
      <c r="H15" s="131"/>
      <c r="I15" s="233" t="s">
        <v>98</v>
      </c>
      <c r="J15" s="234"/>
      <c r="K15" s="234"/>
      <c r="L15" s="235"/>
      <c r="M15" s="128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17.25" thickBot="1" x14ac:dyDescent="0.35">
      <c r="A16" s="16"/>
      <c r="B16" s="123"/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M16" s="128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1:23" ht="17.25" thickBot="1" x14ac:dyDescent="0.35">
      <c r="A17" s="16"/>
      <c r="B17" s="123"/>
      <c r="C17" s="224" t="s">
        <v>111</v>
      </c>
      <c r="D17" s="225"/>
      <c r="E17" s="225"/>
      <c r="F17" s="225"/>
      <c r="G17" s="226"/>
      <c r="H17" s="131"/>
      <c r="I17" s="227"/>
      <c r="J17" s="228"/>
      <c r="K17" s="228"/>
      <c r="L17" s="229"/>
      <c r="M17" s="128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23" ht="17.25" thickBot="1" x14ac:dyDescent="0.35">
      <c r="A18" s="16"/>
      <c r="B18" s="123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8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1:23" ht="17.25" thickBot="1" x14ac:dyDescent="0.35">
      <c r="A19" s="16"/>
      <c r="B19" s="123"/>
      <c r="C19" s="224" t="s">
        <v>106</v>
      </c>
      <c r="D19" s="225"/>
      <c r="E19" s="225"/>
      <c r="F19" s="225"/>
      <c r="G19" s="226"/>
      <c r="H19" s="131"/>
      <c r="I19" s="227"/>
      <c r="J19" s="228"/>
      <c r="K19" s="228"/>
      <c r="L19" s="229"/>
      <c r="M19" s="128"/>
      <c r="N19" s="16"/>
      <c r="O19" s="16"/>
      <c r="P19" s="16"/>
      <c r="Q19" s="16"/>
      <c r="R19" s="16"/>
      <c r="S19" s="16"/>
      <c r="T19" s="16"/>
      <c r="U19" s="16"/>
      <c r="V19" s="16"/>
      <c r="W19" s="16"/>
    </row>
    <row r="20" spans="1:23" ht="17.25" thickBot="1" x14ac:dyDescent="0.35">
      <c r="A20" s="16"/>
      <c r="B20" s="123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8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1:23" ht="17.25" thickBot="1" x14ac:dyDescent="0.35">
      <c r="A21" s="16"/>
      <c r="B21" s="123"/>
      <c r="C21" s="224" t="s">
        <v>107</v>
      </c>
      <c r="D21" s="225"/>
      <c r="E21" s="225"/>
      <c r="F21" s="225"/>
      <c r="G21" s="226"/>
      <c r="H21" s="131"/>
      <c r="I21" s="227"/>
      <c r="J21" s="228"/>
      <c r="K21" s="228"/>
      <c r="L21" s="229"/>
      <c r="M21" s="128"/>
      <c r="N21" s="16"/>
      <c r="O21" s="16"/>
      <c r="P21" s="16"/>
      <c r="Q21" s="16"/>
      <c r="R21" s="16"/>
      <c r="S21" s="16"/>
      <c r="T21" s="16"/>
      <c r="U21" s="16"/>
      <c r="V21" s="16"/>
      <c r="W21" s="16"/>
    </row>
    <row r="22" spans="1:23" ht="17.25" thickBot="1" x14ac:dyDescent="0.35">
      <c r="A22" s="16"/>
      <c r="B22" s="123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8"/>
      <c r="N22" s="16"/>
      <c r="O22" s="16"/>
      <c r="P22" s="16"/>
      <c r="Q22" s="16"/>
      <c r="R22" s="16"/>
      <c r="S22" s="16"/>
      <c r="T22" s="16"/>
      <c r="U22" s="16"/>
      <c r="V22" s="16"/>
      <c r="W22" s="16"/>
    </row>
    <row r="23" spans="1:23" ht="17.25" thickBot="1" x14ac:dyDescent="0.35">
      <c r="A23" s="16"/>
      <c r="B23" s="123"/>
      <c r="C23" s="224" t="s">
        <v>108</v>
      </c>
      <c r="D23" s="225"/>
      <c r="E23" s="225"/>
      <c r="F23" s="225"/>
      <c r="G23" s="226"/>
      <c r="H23" s="131"/>
      <c r="I23" s="227"/>
      <c r="J23" s="228"/>
      <c r="K23" s="228"/>
      <c r="L23" s="229"/>
      <c r="M23" s="128"/>
      <c r="N23" s="16"/>
      <c r="O23" s="16"/>
      <c r="P23" s="16"/>
      <c r="Q23" s="16"/>
      <c r="R23" s="16"/>
      <c r="S23" s="16"/>
      <c r="T23" s="16"/>
      <c r="U23" s="16"/>
      <c r="V23" s="16"/>
      <c r="W23" s="16"/>
    </row>
    <row r="24" spans="1:23" ht="17.25" thickBot="1" x14ac:dyDescent="0.35">
      <c r="A24" s="16"/>
      <c r="B24" s="123"/>
      <c r="C24" s="127"/>
      <c r="D24" s="127"/>
      <c r="E24" s="127"/>
      <c r="F24" s="127"/>
      <c r="G24" s="127"/>
      <c r="H24" s="127"/>
      <c r="I24" s="127"/>
      <c r="J24" s="127"/>
      <c r="K24" s="127"/>
      <c r="L24" s="127"/>
      <c r="M24" s="128"/>
      <c r="N24" s="16"/>
      <c r="O24" s="16"/>
      <c r="P24" s="16"/>
      <c r="Q24" s="16"/>
      <c r="R24" s="16"/>
      <c r="S24" s="16"/>
      <c r="T24" s="16"/>
      <c r="U24" s="16"/>
      <c r="V24" s="16"/>
      <c r="W24" s="16"/>
    </row>
    <row r="25" spans="1:23" ht="17.25" thickBot="1" x14ac:dyDescent="0.35">
      <c r="A25" s="16"/>
      <c r="B25" s="123"/>
      <c r="C25" s="224" t="s">
        <v>109</v>
      </c>
      <c r="D25" s="225"/>
      <c r="E25" s="225"/>
      <c r="F25" s="225"/>
      <c r="G25" s="226"/>
      <c r="H25" s="131"/>
      <c r="I25" s="227"/>
      <c r="J25" s="228"/>
      <c r="K25" s="228"/>
      <c r="L25" s="229"/>
      <c r="M25" s="128"/>
      <c r="N25" s="16"/>
      <c r="O25" s="16"/>
      <c r="P25" s="16"/>
      <c r="Q25" s="16"/>
      <c r="R25" s="16"/>
      <c r="S25" s="16"/>
      <c r="T25" s="16"/>
      <c r="U25" s="16"/>
      <c r="V25" s="16"/>
      <c r="W25" s="16"/>
    </row>
    <row r="26" spans="1:23" ht="17.25" thickBot="1" x14ac:dyDescent="0.35">
      <c r="A26" s="16"/>
      <c r="B26" s="123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8"/>
      <c r="N26" s="16"/>
      <c r="O26" s="16"/>
      <c r="P26" s="16"/>
      <c r="Q26" s="16"/>
      <c r="R26" s="16"/>
      <c r="S26" s="16"/>
      <c r="T26" s="16"/>
      <c r="U26" s="16"/>
      <c r="V26" s="16"/>
      <c r="W26" s="16"/>
    </row>
    <row r="27" spans="1:23" ht="17.25" thickBot="1" x14ac:dyDescent="0.35">
      <c r="A27" s="16"/>
      <c r="B27" s="123"/>
      <c r="C27" s="224" t="s">
        <v>110</v>
      </c>
      <c r="D27" s="225"/>
      <c r="E27" s="225"/>
      <c r="F27" s="225"/>
      <c r="G27" s="226"/>
      <c r="H27" s="131"/>
      <c r="I27" s="227"/>
      <c r="J27" s="228"/>
      <c r="K27" s="228"/>
      <c r="L27" s="229"/>
      <c r="M27" s="128"/>
      <c r="N27" s="16"/>
      <c r="O27" s="16"/>
      <c r="P27" s="16"/>
      <c r="Q27" s="16"/>
      <c r="R27" s="16"/>
      <c r="S27" s="16"/>
      <c r="T27" s="16"/>
      <c r="U27" s="16"/>
      <c r="V27" s="16"/>
      <c r="W27" s="16"/>
    </row>
    <row r="28" spans="1:23" ht="17.25" thickBot="1" x14ac:dyDescent="0.35">
      <c r="A28" s="16"/>
      <c r="B28" s="124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29"/>
      <c r="N28" s="16"/>
      <c r="O28" s="16"/>
      <c r="P28" s="16"/>
      <c r="Q28" s="16"/>
      <c r="R28" s="16"/>
      <c r="S28" s="16"/>
      <c r="T28" s="16"/>
      <c r="U28" s="16"/>
      <c r="V28" s="16"/>
      <c r="W28" s="16"/>
    </row>
    <row r="29" spans="1:23" ht="16.5" x14ac:dyDescent="0.3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</row>
    <row r="30" spans="1:23" ht="16.5" x14ac:dyDescent="0.3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</row>
    <row r="31" spans="1:23" ht="16.5" x14ac:dyDescent="0.3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</row>
    <row r="32" spans="1:23" ht="16.5" x14ac:dyDescent="0.3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</row>
    <row r="33" spans="1:23" ht="16.5" x14ac:dyDescent="0.3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</row>
    <row r="34" spans="1:23" ht="16.5" x14ac:dyDescent="0.3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</row>
    <row r="35" spans="1:23" ht="16.5" x14ac:dyDescent="0.3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</row>
    <row r="36" spans="1:23" ht="16.5" x14ac:dyDescent="0.3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</row>
    <row r="37" spans="1:23" ht="16.5" x14ac:dyDescent="0.3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</row>
    <row r="38" spans="1:23" ht="16.5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</row>
    <row r="39" spans="1:23" ht="16.5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</row>
    <row r="40" spans="1:23" ht="16.5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</row>
    <row r="41" spans="1:23" ht="16.5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</row>
    <row r="42" spans="1:23" ht="16.5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</row>
    <row r="43" spans="1:23" ht="16.5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</row>
    <row r="44" spans="1:23" ht="16.5" x14ac:dyDescent="0.3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23" ht="16.5" x14ac:dyDescent="0.3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</row>
    <row r="46" spans="1:23" ht="16.5" x14ac:dyDescent="0.3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</row>
    <row r="47" spans="1:23" ht="16.5" x14ac:dyDescent="0.3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</row>
    <row r="48" spans="1:23" ht="16.5" x14ac:dyDescent="0.3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</row>
    <row r="49" spans="1:23" ht="16.5" x14ac:dyDescent="0.3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</row>
    <row r="50" spans="1:23" ht="16.5" x14ac:dyDescent="0.3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</row>
    <row r="51" spans="1:23" ht="16.5" x14ac:dyDescent="0.3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</row>
    <row r="52" spans="1:23" ht="16.5" x14ac:dyDescent="0.3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</row>
    <row r="53" spans="1:23" ht="16.5" x14ac:dyDescent="0.3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</row>
    <row r="54" spans="1:23" ht="16.5" x14ac:dyDescent="0.3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</row>
    <row r="55" spans="1:23" ht="16.5" x14ac:dyDescent="0.3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</row>
    <row r="56" spans="1:23" ht="16.5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</row>
    <row r="57" spans="1:23" ht="16.5" x14ac:dyDescent="0.3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</row>
    <row r="58" spans="1:23" ht="16.5" x14ac:dyDescent="0.3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</row>
    <row r="59" spans="1:23" ht="16.5" x14ac:dyDescent="0.3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</row>
    <row r="60" spans="1:23" ht="16.5" x14ac:dyDescent="0.3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</row>
    <row r="61" spans="1:23" ht="16.5" x14ac:dyDescent="0.3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</row>
    <row r="62" spans="1:23" ht="16.5" x14ac:dyDescent="0.3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</row>
    <row r="63" spans="1:23" ht="16.5" x14ac:dyDescent="0.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</row>
    <row r="64" spans="1:23" ht="16.5" x14ac:dyDescent="0.3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</row>
    <row r="65" spans="1:23" ht="16.5" x14ac:dyDescent="0.3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</row>
    <row r="66" spans="1:23" ht="16.5" x14ac:dyDescent="0.3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</row>
    <row r="67" spans="1:23" ht="16.5" x14ac:dyDescent="0.3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</row>
    <row r="68" spans="1:23" ht="16.5" x14ac:dyDescent="0.3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</row>
    <row r="69" spans="1:23" ht="16.5" x14ac:dyDescent="0.3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</row>
    <row r="70" spans="1:23" ht="16.5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</row>
    <row r="71" spans="1:23" ht="16.5" x14ac:dyDescent="0.3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</row>
    <row r="72" spans="1:23" ht="16.5" x14ac:dyDescent="0.3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</row>
    <row r="73" spans="1:23" ht="16.5" x14ac:dyDescent="0.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</row>
    <row r="74" spans="1:23" ht="16.5" x14ac:dyDescent="0.3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</row>
    <row r="75" spans="1:23" ht="16.5" x14ac:dyDescent="0.3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</row>
    <row r="76" spans="1:23" ht="16.5" x14ac:dyDescent="0.3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</row>
    <row r="77" spans="1:23" ht="16.5" x14ac:dyDescent="0.3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</row>
    <row r="78" spans="1:23" ht="16.5" x14ac:dyDescent="0.3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</row>
    <row r="79" spans="1:23" ht="16.5" x14ac:dyDescent="0.3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</row>
    <row r="80" spans="1:23" ht="16.5" x14ac:dyDescent="0.3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</row>
    <row r="81" spans="1:23" ht="16.5" x14ac:dyDescent="0.3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</row>
    <row r="82" spans="1:23" ht="16.5" x14ac:dyDescent="0.3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</row>
    <row r="83" spans="1:23" ht="16.5" x14ac:dyDescent="0.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</row>
    <row r="84" spans="1:23" ht="16.5" x14ac:dyDescent="0.3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</row>
    <row r="85" spans="1:23" ht="16.5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</row>
    <row r="86" spans="1:23" ht="16.5" x14ac:dyDescent="0.3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</row>
    <row r="87" spans="1:23" ht="16.5" x14ac:dyDescent="0.3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</row>
    <row r="88" spans="1:23" ht="16.5" x14ac:dyDescent="0.3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</row>
    <row r="89" spans="1:23" ht="16.5" x14ac:dyDescent="0.3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</row>
    <row r="90" spans="1:23" ht="16.5" x14ac:dyDescent="0.3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</row>
    <row r="91" spans="1:23" ht="16.5" x14ac:dyDescent="0.3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</row>
    <row r="92" spans="1:23" ht="16.5" x14ac:dyDescent="0.3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</row>
    <row r="93" spans="1:23" ht="16.5" x14ac:dyDescent="0.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</row>
    <row r="94" spans="1:23" ht="16.5" x14ac:dyDescent="0.3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</row>
    <row r="95" spans="1:23" ht="16.5" x14ac:dyDescent="0.3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</row>
    <row r="96" spans="1:23" ht="16.5" x14ac:dyDescent="0.3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</row>
    <row r="97" spans="1:23" ht="16.5" x14ac:dyDescent="0.3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</row>
    <row r="98" spans="1:23" ht="16.5" x14ac:dyDescent="0.3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</row>
    <row r="99" spans="1:23" ht="16.5" x14ac:dyDescent="0.3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</row>
    <row r="100" spans="1:23" ht="16.5" x14ac:dyDescent="0.3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</row>
    <row r="101" spans="1:23" ht="16.5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</row>
    <row r="102" spans="1:23" ht="16.5" x14ac:dyDescent="0.3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</row>
    <row r="103" spans="1:23" ht="16.5" x14ac:dyDescent="0.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</row>
    <row r="104" spans="1:23" ht="16.5" x14ac:dyDescent="0.3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</row>
    <row r="105" spans="1:23" ht="16.5" x14ac:dyDescent="0.3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</row>
    <row r="106" spans="1:23" ht="16.5" x14ac:dyDescent="0.3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</row>
    <row r="107" spans="1:23" ht="16.5" x14ac:dyDescent="0.3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</row>
    <row r="108" spans="1:23" ht="16.5" x14ac:dyDescent="0.3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</row>
    <row r="109" spans="1:23" ht="16.5" x14ac:dyDescent="0.3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</row>
    <row r="110" spans="1:23" ht="16.5" x14ac:dyDescent="0.3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</row>
    <row r="111" spans="1:23" ht="16.5" x14ac:dyDescent="0.3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</row>
    <row r="112" spans="1:23" ht="16.5" x14ac:dyDescent="0.3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</row>
    <row r="113" spans="1:23" ht="16.5" x14ac:dyDescent="0.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</row>
    <row r="114" spans="1:23" ht="16.5" x14ac:dyDescent="0.3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</row>
    <row r="115" spans="1:23" ht="16.5" x14ac:dyDescent="0.3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</row>
    <row r="116" spans="1:23" ht="16.5" x14ac:dyDescent="0.3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</row>
    <row r="117" spans="1:23" ht="16.5" x14ac:dyDescent="0.3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</row>
    <row r="118" spans="1:23" ht="16.5" x14ac:dyDescent="0.3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</row>
    <row r="119" spans="1:23" ht="16.5" x14ac:dyDescent="0.3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</row>
    <row r="120" spans="1:23" ht="16.5" x14ac:dyDescent="0.3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</row>
    <row r="121" spans="1:23" ht="16.5" x14ac:dyDescent="0.3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</row>
    <row r="122" spans="1:23" ht="16.5" x14ac:dyDescent="0.3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</row>
    <row r="123" spans="1:23" ht="16.5" x14ac:dyDescent="0.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</row>
    <row r="124" spans="1:23" ht="16.5" x14ac:dyDescent="0.3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</row>
    <row r="125" spans="1:23" ht="16.5" x14ac:dyDescent="0.3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</row>
    <row r="126" spans="1:23" ht="16.5" x14ac:dyDescent="0.3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</row>
    <row r="127" spans="1:23" ht="16.5" x14ac:dyDescent="0.3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</row>
    <row r="128" spans="1:23" ht="16.5" x14ac:dyDescent="0.3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</row>
    <row r="129" spans="1:23" ht="16.5" x14ac:dyDescent="0.3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</row>
    <row r="130" spans="1:23" ht="16.5" x14ac:dyDescent="0.3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</row>
    <row r="131" spans="1:23" ht="16.5" x14ac:dyDescent="0.3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</row>
    <row r="132" spans="1:23" ht="16.5" x14ac:dyDescent="0.3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</row>
    <row r="133" spans="1:23" ht="16.5" x14ac:dyDescent="0.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</row>
    <row r="134" spans="1:23" ht="16.5" x14ac:dyDescent="0.3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</row>
    <row r="135" spans="1:23" ht="16.5" x14ac:dyDescent="0.3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</row>
    <row r="136" spans="1:23" ht="16.5" x14ac:dyDescent="0.3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</row>
    <row r="137" spans="1:23" ht="16.5" x14ac:dyDescent="0.3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</row>
    <row r="138" spans="1:23" ht="16.5" x14ac:dyDescent="0.3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</row>
    <row r="139" spans="1:23" ht="16.5" x14ac:dyDescent="0.3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</row>
    <row r="140" spans="1:23" ht="16.5" x14ac:dyDescent="0.3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</row>
    <row r="141" spans="1:23" ht="16.5" x14ac:dyDescent="0.3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</row>
    <row r="142" spans="1:23" ht="16.5" x14ac:dyDescent="0.3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</row>
    <row r="143" spans="1:23" ht="16.5" x14ac:dyDescent="0.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</row>
    <row r="144" spans="1:23" ht="16.5" x14ac:dyDescent="0.3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</row>
    <row r="145" spans="1:23" ht="16.5" x14ac:dyDescent="0.3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</row>
    <row r="146" spans="1:23" ht="16.5" x14ac:dyDescent="0.3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</row>
    <row r="147" spans="1:23" ht="16.5" x14ac:dyDescent="0.3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</row>
    <row r="148" spans="1:23" ht="16.5" x14ac:dyDescent="0.3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</row>
    <row r="149" spans="1:23" ht="16.5" x14ac:dyDescent="0.3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</row>
    <row r="150" spans="1:23" ht="16.5" x14ac:dyDescent="0.3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</row>
    <row r="151" spans="1:23" ht="16.5" x14ac:dyDescent="0.3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</row>
    <row r="152" spans="1:23" ht="16.5" x14ac:dyDescent="0.3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</row>
    <row r="153" spans="1:23" ht="16.5" x14ac:dyDescent="0.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</row>
    <row r="154" spans="1:23" ht="16.5" x14ac:dyDescent="0.3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</row>
    <row r="155" spans="1:23" ht="16.5" x14ac:dyDescent="0.3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</row>
    <row r="156" spans="1:23" ht="16.5" x14ac:dyDescent="0.3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</row>
    <row r="157" spans="1:23" ht="16.5" x14ac:dyDescent="0.3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</row>
    <row r="158" spans="1:23" ht="16.5" x14ac:dyDescent="0.3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</row>
    <row r="159" spans="1:23" ht="16.5" x14ac:dyDescent="0.3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</row>
    <row r="160" spans="1:23" ht="16.5" x14ac:dyDescent="0.3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</row>
    <row r="161" spans="1:23" ht="16.5" x14ac:dyDescent="0.3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</row>
    <row r="162" spans="1:23" ht="16.5" x14ac:dyDescent="0.3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</row>
    <row r="163" spans="1:23" ht="16.5" x14ac:dyDescent="0.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</row>
    <row r="164" spans="1:23" ht="16.5" x14ac:dyDescent="0.3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</row>
    <row r="165" spans="1:23" ht="16.5" x14ac:dyDescent="0.3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</row>
    <row r="166" spans="1:23" ht="16.5" x14ac:dyDescent="0.3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</row>
    <row r="167" spans="1:23" ht="16.5" x14ac:dyDescent="0.3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</row>
    <row r="168" spans="1:23" ht="16.5" x14ac:dyDescent="0.3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</row>
    <row r="169" spans="1:23" ht="16.5" x14ac:dyDescent="0.3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</row>
    <row r="170" spans="1:23" ht="16.5" x14ac:dyDescent="0.3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</row>
    <row r="171" spans="1:23" ht="16.5" x14ac:dyDescent="0.3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</row>
    <row r="172" spans="1:23" ht="16.5" x14ac:dyDescent="0.3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</row>
    <row r="173" spans="1:23" ht="16.5" x14ac:dyDescent="0.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</row>
  </sheetData>
  <mergeCells count="26">
    <mergeCell ref="O3:Q3"/>
    <mergeCell ref="I17:L17"/>
    <mergeCell ref="C13:G13"/>
    <mergeCell ref="C11:G11"/>
    <mergeCell ref="C9:G9"/>
    <mergeCell ref="C7:G7"/>
    <mergeCell ref="C3:E3"/>
    <mergeCell ref="C17:G17"/>
    <mergeCell ref="C5:G5"/>
    <mergeCell ref="C15:G15"/>
    <mergeCell ref="I5:L5"/>
    <mergeCell ref="I7:L7"/>
    <mergeCell ref="I9:L9"/>
    <mergeCell ref="I15:L15"/>
    <mergeCell ref="I13:L13"/>
    <mergeCell ref="I11:L11"/>
    <mergeCell ref="I27:L27"/>
    <mergeCell ref="I25:L25"/>
    <mergeCell ref="I23:L23"/>
    <mergeCell ref="I21:L21"/>
    <mergeCell ref="I19:L19"/>
    <mergeCell ref="C27:G27"/>
    <mergeCell ref="C25:G25"/>
    <mergeCell ref="C23:G23"/>
    <mergeCell ref="C21:G21"/>
    <mergeCell ref="C19:G1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'Coefficients de Montana'!$BM$18:$BM$22</xm:f>
          </x14:formula1>
          <xm:sqref>I5:L5</xm:sqref>
        </x14:dataValidation>
        <x14:dataValidation type="list" allowBlank="1" showInputMessage="1" showErrorMessage="1">
          <x14:formula1>
            <xm:f>'Coefficients de Montana'!$BO$18:$BO$20</xm:f>
          </x14:formula1>
          <xm:sqref>I7:L7</xm:sqref>
        </x14:dataValidation>
        <x14:dataValidation type="list" allowBlank="1" showInputMessage="1" showErrorMessage="1">
          <x14:formula1>
            <xm:f>'Coefficients de Montana'!$BU$18:$BU$20</xm:f>
          </x14:formula1>
          <xm:sqref>I15:L15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48"/>
  <sheetViews>
    <sheetView showGridLines="0" tabSelected="1" zoomScaleNormal="100" workbookViewId="0">
      <selection activeCell="U15" sqref="U15"/>
    </sheetView>
  </sheetViews>
  <sheetFormatPr baseColWidth="10" defaultRowHeight="15" x14ac:dyDescent="0.25"/>
  <cols>
    <col min="1" max="2" width="4.7109375" customWidth="1"/>
    <col min="5" max="6" width="10.7109375" customWidth="1"/>
    <col min="7" max="8" width="13" customWidth="1"/>
    <col min="9" max="11" width="4.7109375" customWidth="1"/>
    <col min="12" max="13" width="11.7109375" customWidth="1"/>
    <col min="18" max="18" width="4.7109375" customWidth="1"/>
    <col min="19" max="19" width="3.85546875" customWidth="1"/>
    <col min="23" max="23" width="11.28515625" customWidth="1"/>
    <col min="24" max="25" width="4.7109375" customWidth="1"/>
    <col min="27" max="27" width="7.42578125" customWidth="1"/>
    <col min="28" max="28" width="6.7109375" customWidth="1"/>
    <col min="29" max="29" width="4.7109375" customWidth="1"/>
  </cols>
  <sheetData>
    <row r="1" spans="1:29" x14ac:dyDescent="0.25">
      <c r="A1" s="190"/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C1" s="190"/>
    </row>
    <row r="2" spans="1:29" ht="17.25" thickBot="1" x14ac:dyDescent="0.35">
      <c r="A2" s="190"/>
      <c r="B2" s="173"/>
      <c r="C2" s="164"/>
      <c r="D2" s="164"/>
      <c r="E2" s="164"/>
      <c r="F2" s="164"/>
      <c r="G2" s="164"/>
      <c r="H2" s="164"/>
      <c r="I2" s="165"/>
      <c r="J2" s="16"/>
      <c r="K2" s="173"/>
      <c r="L2" s="164"/>
      <c r="M2" s="164"/>
      <c r="N2" s="164"/>
      <c r="O2" s="164"/>
      <c r="P2" s="164"/>
      <c r="Q2" s="165"/>
      <c r="R2" s="16"/>
      <c r="S2" s="173"/>
      <c r="T2" s="164"/>
      <c r="U2" s="164"/>
      <c r="V2" s="164"/>
      <c r="W2" s="165"/>
      <c r="X2" s="16"/>
      <c r="Y2" s="173"/>
      <c r="Z2" s="164"/>
      <c r="AA2" s="164"/>
      <c r="AB2" s="164"/>
      <c r="AC2" s="165"/>
    </row>
    <row r="3" spans="1:29" ht="17.25" thickBot="1" x14ac:dyDescent="0.35">
      <c r="A3" s="190"/>
      <c r="B3" s="166"/>
      <c r="C3" s="236" t="s">
        <v>57</v>
      </c>
      <c r="D3" s="237"/>
      <c r="E3" s="238"/>
      <c r="F3" s="23"/>
      <c r="G3" s="23"/>
      <c r="H3" s="23"/>
      <c r="I3" s="167"/>
      <c r="J3" s="16"/>
      <c r="K3" s="256" t="s">
        <v>113</v>
      </c>
      <c r="L3" s="257"/>
      <c r="M3" s="257"/>
      <c r="N3" s="257"/>
      <c r="O3" s="257"/>
      <c r="P3" s="257"/>
      <c r="Q3" s="258"/>
      <c r="R3" s="191"/>
      <c r="S3" s="166"/>
      <c r="T3" s="172" t="s">
        <v>133</v>
      </c>
      <c r="U3" s="23"/>
      <c r="V3" s="23"/>
      <c r="W3" s="167"/>
      <c r="X3" s="16"/>
      <c r="Y3" s="166"/>
      <c r="Z3" s="23" t="s">
        <v>141</v>
      </c>
      <c r="AA3" s="23"/>
      <c r="AB3" s="23"/>
      <c r="AC3" s="167"/>
    </row>
    <row r="4" spans="1:29" ht="17.25" thickBot="1" x14ac:dyDescent="0.35">
      <c r="A4" s="190"/>
      <c r="B4" s="166"/>
      <c r="C4" s="23"/>
      <c r="D4" s="23"/>
      <c r="E4" s="22"/>
      <c r="F4" s="22"/>
      <c r="G4" s="22"/>
      <c r="H4" s="22"/>
      <c r="I4" s="179"/>
      <c r="J4" s="127"/>
      <c r="K4" s="166"/>
      <c r="L4" s="23"/>
      <c r="M4" s="23"/>
      <c r="N4" s="23"/>
      <c r="O4" s="23"/>
      <c r="P4" s="23"/>
      <c r="Q4" s="167"/>
      <c r="R4" s="16"/>
      <c r="S4" s="166"/>
      <c r="T4" s="23"/>
      <c r="U4" s="23"/>
      <c r="V4" s="23"/>
      <c r="W4" s="167"/>
      <c r="X4" s="16"/>
      <c r="Y4" s="166"/>
      <c r="Z4" s="255" t="s">
        <v>142</v>
      </c>
      <c r="AA4" s="255"/>
      <c r="AB4" s="189"/>
      <c r="AC4" s="167"/>
    </row>
    <row r="5" spans="1:29" ht="17.25" thickBot="1" x14ac:dyDescent="0.35">
      <c r="A5" s="190"/>
      <c r="B5" s="180"/>
      <c r="C5" s="239" t="s">
        <v>58</v>
      </c>
      <c r="D5" s="240"/>
      <c r="E5" s="242" t="s">
        <v>78</v>
      </c>
      <c r="F5" s="243"/>
      <c r="G5" s="243"/>
      <c r="H5" s="244"/>
      <c r="I5" s="181"/>
      <c r="J5" s="174"/>
      <c r="K5" s="166"/>
      <c r="L5" s="262" t="str">
        <f>E5</f>
        <v>Grenoble - St Geoirs</v>
      </c>
      <c r="M5" s="262"/>
      <c r="N5" s="23"/>
      <c r="O5" s="23"/>
      <c r="P5" s="23"/>
      <c r="Q5" s="167"/>
      <c r="R5" s="16"/>
      <c r="S5" s="166"/>
      <c r="T5" s="261" t="s">
        <v>134</v>
      </c>
      <c r="U5" s="261"/>
      <c r="V5" s="168">
        <v>0</v>
      </c>
      <c r="W5" s="167"/>
      <c r="X5" s="16"/>
      <c r="Y5" s="166"/>
      <c r="Z5" s="255" t="s">
        <v>143</v>
      </c>
      <c r="AA5" s="255"/>
      <c r="AB5" s="203"/>
      <c r="AC5" s="167"/>
    </row>
    <row r="6" spans="1:29" ht="17.25" thickBot="1" x14ac:dyDescent="0.35">
      <c r="A6" s="190"/>
      <c r="B6" s="180"/>
      <c r="C6" s="241" t="s">
        <v>3</v>
      </c>
      <c r="D6" s="240"/>
      <c r="E6" s="272" t="s">
        <v>16</v>
      </c>
      <c r="F6" s="273"/>
      <c r="G6" s="273"/>
      <c r="H6" s="274"/>
      <c r="I6" s="181"/>
      <c r="J6" s="174"/>
      <c r="K6" s="166"/>
      <c r="L6" s="23"/>
      <c r="M6" s="192"/>
      <c r="N6" s="23"/>
      <c r="O6" s="23"/>
      <c r="P6" s="23"/>
      <c r="Q6" s="167"/>
      <c r="R6" s="16"/>
      <c r="S6" s="166"/>
      <c r="T6" s="261" t="s">
        <v>135</v>
      </c>
      <c r="U6" s="261"/>
      <c r="V6" s="204"/>
      <c r="W6" s="167" t="s">
        <v>137</v>
      </c>
      <c r="X6" s="16"/>
      <c r="Y6" s="169"/>
      <c r="Z6" s="170"/>
      <c r="AA6" s="170"/>
      <c r="AB6" s="170"/>
      <c r="AC6" s="171"/>
    </row>
    <row r="7" spans="1:29" ht="16.5" x14ac:dyDescent="0.3">
      <c r="A7" s="190"/>
      <c r="B7" s="166"/>
      <c r="C7" s="245" t="s">
        <v>59</v>
      </c>
      <c r="D7" s="246"/>
      <c r="E7" s="263" t="s">
        <v>60</v>
      </c>
      <c r="F7" s="264"/>
      <c r="G7" s="269" t="s">
        <v>61</v>
      </c>
      <c r="H7" s="264"/>
      <c r="I7" s="182"/>
      <c r="J7" s="175"/>
      <c r="K7" s="166"/>
      <c r="L7" s="251" t="s">
        <v>114</v>
      </c>
      <c r="M7" s="251"/>
      <c r="N7" s="251"/>
      <c r="O7" s="251"/>
      <c r="P7" s="23"/>
      <c r="Q7" s="167"/>
      <c r="R7" s="16"/>
      <c r="S7" s="166"/>
      <c r="T7" s="261" t="s">
        <v>136</v>
      </c>
      <c r="U7" s="261"/>
      <c r="V7" s="204"/>
      <c r="W7" s="167" t="s">
        <v>138</v>
      </c>
      <c r="X7" s="16"/>
      <c r="Y7" s="16"/>
      <c r="Z7" s="16"/>
      <c r="AA7" s="16"/>
      <c r="AB7" s="16"/>
      <c r="AC7" s="16"/>
    </row>
    <row r="8" spans="1:29" ht="16.5" x14ac:dyDescent="0.3">
      <c r="A8" s="190"/>
      <c r="B8" s="166"/>
      <c r="C8" s="247"/>
      <c r="D8" s="248"/>
      <c r="E8" s="265"/>
      <c r="F8" s="266"/>
      <c r="G8" s="270"/>
      <c r="H8" s="266"/>
      <c r="I8" s="182"/>
      <c r="J8" s="175"/>
      <c r="K8" s="166"/>
      <c r="L8" s="23"/>
      <c r="M8" s="192"/>
      <c r="N8" s="23"/>
      <c r="O8" s="23"/>
      <c r="P8" s="23"/>
      <c r="Q8" s="167"/>
      <c r="R8" s="16"/>
      <c r="S8" s="166"/>
      <c r="T8" s="251" t="s">
        <v>139</v>
      </c>
      <c r="U8" s="251"/>
      <c r="V8" s="259">
        <f>(1+V5)*10*V6*N11</f>
        <v>0</v>
      </c>
      <c r="W8" s="260" t="s">
        <v>140</v>
      </c>
      <c r="X8" s="16"/>
      <c r="Y8" s="16"/>
      <c r="Z8" s="16"/>
      <c r="AA8" s="16"/>
      <c r="AB8" s="16"/>
      <c r="AC8" s="16"/>
    </row>
    <row r="9" spans="1:29" ht="17.25" customHeight="1" thickBot="1" x14ac:dyDescent="0.35">
      <c r="A9" s="190"/>
      <c r="B9" s="166"/>
      <c r="C9" s="247"/>
      <c r="D9" s="248"/>
      <c r="E9" s="267"/>
      <c r="F9" s="268"/>
      <c r="G9" s="271"/>
      <c r="H9" s="268"/>
      <c r="I9" s="182"/>
      <c r="J9" s="175"/>
      <c r="K9" s="166"/>
      <c r="L9" s="253" t="s">
        <v>115</v>
      </c>
      <c r="M9" s="253"/>
      <c r="N9" s="187">
        <v>0</v>
      </c>
      <c r="O9" s="23" t="s">
        <v>118</v>
      </c>
      <c r="P9" s="23"/>
      <c r="Q9" s="167"/>
      <c r="R9" s="16"/>
      <c r="S9" s="166"/>
      <c r="T9" s="251"/>
      <c r="U9" s="251"/>
      <c r="V9" s="259"/>
      <c r="W9" s="260"/>
      <c r="X9" s="16"/>
      <c r="Y9" s="16"/>
      <c r="Z9" s="16"/>
      <c r="AA9" s="16"/>
      <c r="AB9" s="16"/>
      <c r="AC9" s="16"/>
    </row>
    <row r="10" spans="1:29" ht="17.25" thickBot="1" x14ac:dyDescent="0.35">
      <c r="A10" s="190"/>
      <c r="B10" s="166"/>
      <c r="C10" s="247"/>
      <c r="D10" s="248"/>
      <c r="E10" s="24" t="s">
        <v>62</v>
      </c>
      <c r="F10" s="34" t="s">
        <v>63</v>
      </c>
      <c r="G10" s="35" t="s">
        <v>18</v>
      </c>
      <c r="H10" s="31" t="s">
        <v>19</v>
      </c>
      <c r="I10" s="183"/>
      <c r="J10" s="176"/>
      <c r="K10" s="166"/>
      <c r="L10" s="253" t="s">
        <v>116</v>
      </c>
      <c r="M10" s="253"/>
      <c r="N10" s="187">
        <v>0</v>
      </c>
      <c r="O10" s="23"/>
      <c r="P10" s="23"/>
      <c r="Q10" s="167"/>
      <c r="R10" s="16"/>
      <c r="S10" s="169"/>
      <c r="T10" s="170"/>
      <c r="U10" s="170"/>
      <c r="V10" s="170"/>
      <c r="W10" s="171"/>
      <c r="X10" s="16"/>
      <c r="Y10" s="16"/>
      <c r="Z10" s="16"/>
      <c r="AA10" s="16"/>
      <c r="AB10" s="16"/>
      <c r="AC10" s="16"/>
    </row>
    <row r="11" spans="1:29" ht="16.5" x14ac:dyDescent="0.3">
      <c r="A11" s="190"/>
      <c r="B11" s="166"/>
      <c r="C11" s="247"/>
      <c r="D11" s="248"/>
      <c r="E11" s="25">
        <v>6</v>
      </c>
      <c r="F11" s="26">
        <v>30</v>
      </c>
      <c r="G11" s="197">
        <v>3.8839999999999999</v>
      </c>
      <c r="H11" s="198">
        <v>0.371</v>
      </c>
      <c r="I11" s="184"/>
      <c r="J11" s="177"/>
      <c r="K11" s="166"/>
      <c r="L11" s="253" t="s">
        <v>117</v>
      </c>
      <c r="M11" s="253"/>
      <c r="N11" s="203">
        <f>N9*N10</f>
        <v>0</v>
      </c>
      <c r="O11" s="23" t="s">
        <v>118</v>
      </c>
      <c r="P11" s="203">
        <f>N11*10000</f>
        <v>0</v>
      </c>
      <c r="Q11" s="167" t="s">
        <v>119</v>
      </c>
      <c r="R11" s="16"/>
      <c r="S11" s="190"/>
      <c r="T11" s="190"/>
      <c r="U11" s="190"/>
      <c r="V11" s="190"/>
      <c r="W11" s="190"/>
      <c r="X11" s="16"/>
      <c r="Y11" s="16"/>
      <c r="Z11" s="16"/>
      <c r="AA11" s="16"/>
      <c r="AB11" s="16"/>
      <c r="AC11" s="16"/>
    </row>
    <row r="12" spans="1:29" ht="16.5" x14ac:dyDescent="0.3">
      <c r="A12" s="190"/>
      <c r="B12" s="166"/>
      <c r="C12" s="247"/>
      <c r="D12" s="248"/>
      <c r="E12" s="27">
        <v>6</v>
      </c>
      <c r="F12" s="28">
        <v>60</v>
      </c>
      <c r="G12" s="199"/>
      <c r="H12" s="200"/>
      <c r="I12" s="184"/>
      <c r="J12" s="177"/>
      <c r="K12" s="166"/>
      <c r="L12" s="23"/>
      <c r="M12" s="193"/>
      <c r="N12" s="23"/>
      <c r="O12" s="23"/>
      <c r="P12" s="23"/>
      <c r="Q12" s="167"/>
      <c r="R12" s="16"/>
      <c r="S12" s="127"/>
      <c r="T12" s="127"/>
      <c r="U12" s="127"/>
      <c r="V12" s="127"/>
      <c r="W12" s="127"/>
      <c r="X12" s="127"/>
      <c r="Y12" s="127"/>
      <c r="Z12" s="16"/>
      <c r="AA12" s="16"/>
      <c r="AB12" s="16"/>
      <c r="AC12" s="16"/>
    </row>
    <row r="13" spans="1:29" ht="16.5" x14ac:dyDescent="0.3">
      <c r="A13" s="190"/>
      <c r="B13" s="166"/>
      <c r="C13" s="247"/>
      <c r="D13" s="248"/>
      <c r="E13" s="27">
        <v>6</v>
      </c>
      <c r="F13" s="28">
        <v>120</v>
      </c>
      <c r="G13" s="199"/>
      <c r="H13" s="200"/>
      <c r="I13" s="184"/>
      <c r="J13" s="177"/>
      <c r="K13" s="166"/>
      <c r="L13" s="172" t="s">
        <v>120</v>
      </c>
      <c r="M13" s="23"/>
      <c r="N13" s="23"/>
      <c r="O13" s="23"/>
      <c r="P13" s="23"/>
      <c r="Q13" s="167"/>
      <c r="R13" s="16"/>
      <c r="S13" s="127"/>
      <c r="T13" s="205"/>
      <c r="U13" s="205"/>
      <c r="V13" s="127"/>
      <c r="W13" s="127"/>
      <c r="X13" s="127"/>
      <c r="Y13" s="127"/>
      <c r="Z13" s="16"/>
      <c r="AA13" s="16"/>
      <c r="AB13" s="16"/>
      <c r="AC13" s="16"/>
    </row>
    <row r="14" spans="1:29" ht="16.5" x14ac:dyDescent="0.3">
      <c r="A14" s="190"/>
      <c r="B14" s="166"/>
      <c r="C14" s="247"/>
      <c r="D14" s="248"/>
      <c r="E14" s="27">
        <v>6</v>
      </c>
      <c r="F14" s="28">
        <v>5760</v>
      </c>
      <c r="G14" s="199"/>
      <c r="H14" s="200"/>
      <c r="I14" s="184"/>
      <c r="J14" s="177"/>
      <c r="K14" s="166"/>
      <c r="L14" s="23"/>
      <c r="M14" s="23"/>
      <c r="N14" s="23"/>
      <c r="O14" s="23"/>
      <c r="P14" s="23"/>
      <c r="Q14" s="167"/>
      <c r="R14" s="16"/>
      <c r="S14" s="127"/>
      <c r="T14" s="222"/>
      <c r="U14" s="127"/>
      <c r="V14" s="127"/>
      <c r="W14" s="127"/>
      <c r="X14" s="127"/>
      <c r="Y14" s="127"/>
      <c r="Z14" s="16"/>
      <c r="AA14" s="16"/>
      <c r="AB14" s="16"/>
      <c r="AC14" s="16"/>
    </row>
    <row r="15" spans="1:29" ht="16.5" x14ac:dyDescent="0.3">
      <c r="A15" s="190"/>
      <c r="B15" s="166"/>
      <c r="C15" s="247"/>
      <c r="D15" s="248"/>
      <c r="E15" s="27">
        <v>15</v>
      </c>
      <c r="F15" s="28">
        <v>360</v>
      </c>
      <c r="G15" s="199"/>
      <c r="H15" s="200"/>
      <c r="I15" s="184"/>
      <c r="J15" s="177"/>
      <c r="K15" s="166"/>
      <c r="L15" s="254" t="s">
        <v>121</v>
      </c>
      <c r="M15" s="254"/>
      <c r="N15" s="188">
        <v>0</v>
      </c>
      <c r="O15" s="23" t="s">
        <v>124</v>
      </c>
      <c r="P15" s="23"/>
      <c r="Q15" s="167"/>
      <c r="R15" s="16"/>
      <c r="S15" s="127"/>
      <c r="T15" s="222"/>
      <c r="U15" s="127"/>
      <c r="V15" s="127"/>
      <c r="W15" s="127"/>
      <c r="X15" s="127"/>
      <c r="Y15" s="127"/>
      <c r="Z15" s="16"/>
      <c r="AA15" s="16"/>
      <c r="AB15" s="16"/>
      <c r="AC15" s="16"/>
    </row>
    <row r="16" spans="1:29" ht="16.5" x14ac:dyDescent="0.3">
      <c r="A16" s="190"/>
      <c r="B16" s="166"/>
      <c r="C16" s="247"/>
      <c r="D16" s="248"/>
      <c r="E16" s="27">
        <v>30</v>
      </c>
      <c r="F16" s="28">
        <v>120</v>
      </c>
      <c r="G16" s="199">
        <v>6.234</v>
      </c>
      <c r="H16" s="200">
        <v>0.51500000000000001</v>
      </c>
      <c r="I16" s="184"/>
      <c r="J16" s="177"/>
      <c r="K16" s="166"/>
      <c r="L16" s="255" t="s">
        <v>122</v>
      </c>
      <c r="M16" s="255"/>
      <c r="N16" s="188">
        <v>0</v>
      </c>
      <c r="O16" s="23" t="s">
        <v>119</v>
      </c>
      <c r="P16" s="23"/>
      <c r="Q16" s="167"/>
      <c r="R16" s="16"/>
      <c r="S16" s="127"/>
      <c r="T16" s="223"/>
      <c r="U16" s="127"/>
      <c r="V16" s="127"/>
      <c r="W16" s="127"/>
      <c r="X16" s="127"/>
      <c r="Y16" s="127"/>
      <c r="Z16" s="16"/>
      <c r="AA16" s="16"/>
      <c r="AB16" s="16"/>
      <c r="AC16" s="16"/>
    </row>
    <row r="17" spans="1:29" ht="16.5" x14ac:dyDescent="0.3">
      <c r="A17" s="190"/>
      <c r="B17" s="166"/>
      <c r="C17" s="247"/>
      <c r="D17" s="248"/>
      <c r="E17" s="27">
        <v>30</v>
      </c>
      <c r="F17" s="28">
        <v>1440</v>
      </c>
      <c r="G17" s="199"/>
      <c r="H17" s="200"/>
      <c r="I17" s="184"/>
      <c r="J17" s="177"/>
      <c r="K17" s="166"/>
      <c r="L17" s="255" t="s">
        <v>123</v>
      </c>
      <c r="M17" s="255"/>
      <c r="N17" s="203">
        <f>N15*N16</f>
        <v>0</v>
      </c>
      <c r="O17" s="23" t="s">
        <v>126</v>
      </c>
      <c r="P17" s="203">
        <f>N17*1000</f>
        <v>0</v>
      </c>
      <c r="Q17" s="167" t="s">
        <v>125</v>
      </c>
      <c r="R17" s="16"/>
      <c r="S17" s="127"/>
      <c r="T17" s="127"/>
      <c r="U17" s="127"/>
      <c r="V17" s="127"/>
      <c r="W17" s="127"/>
      <c r="X17" s="127"/>
      <c r="Y17" s="127"/>
      <c r="Z17" s="16"/>
      <c r="AA17" s="16"/>
      <c r="AB17" s="16"/>
      <c r="AC17" s="16"/>
    </row>
    <row r="18" spans="1:29" ht="16.5" x14ac:dyDescent="0.3">
      <c r="A18" s="190"/>
      <c r="B18" s="166"/>
      <c r="C18" s="247"/>
      <c r="D18" s="248"/>
      <c r="E18" s="27">
        <v>60</v>
      </c>
      <c r="F18" s="28">
        <v>1440</v>
      </c>
      <c r="G18" s="199"/>
      <c r="H18" s="200"/>
      <c r="I18" s="184"/>
      <c r="J18" s="177"/>
      <c r="K18" s="166"/>
      <c r="L18" s="23"/>
      <c r="M18" s="23"/>
      <c r="N18" s="193"/>
      <c r="O18" s="193"/>
      <c r="P18" s="23"/>
      <c r="Q18" s="167"/>
      <c r="R18" s="16"/>
      <c r="S18" s="127"/>
      <c r="T18" s="127"/>
      <c r="U18" s="127"/>
      <c r="V18" s="127"/>
      <c r="W18" s="127"/>
      <c r="X18" s="127"/>
      <c r="Y18" s="127"/>
      <c r="Z18" s="16"/>
      <c r="AA18" s="16"/>
      <c r="AB18" s="16"/>
      <c r="AC18" s="16"/>
    </row>
    <row r="19" spans="1:29" ht="17.25" thickBot="1" x14ac:dyDescent="0.35">
      <c r="A19" s="190"/>
      <c r="B19" s="166"/>
      <c r="C19" s="249"/>
      <c r="D19" s="250"/>
      <c r="E19" s="29">
        <v>120</v>
      </c>
      <c r="F19" s="30">
        <v>1440</v>
      </c>
      <c r="G19" s="201">
        <v>14.849</v>
      </c>
      <c r="H19" s="202">
        <v>0.68</v>
      </c>
      <c r="I19" s="184"/>
      <c r="J19" s="177"/>
      <c r="K19" s="166"/>
      <c r="L19" s="251" t="s">
        <v>127</v>
      </c>
      <c r="M19" s="251"/>
      <c r="N19" s="193"/>
      <c r="O19" s="193"/>
      <c r="P19" s="23"/>
      <c r="Q19" s="167"/>
      <c r="R19" s="16"/>
      <c r="S19" s="127"/>
      <c r="T19" s="127"/>
      <c r="U19" s="127"/>
      <c r="V19" s="127"/>
      <c r="W19" s="127"/>
      <c r="X19" s="127"/>
      <c r="Y19" s="127"/>
      <c r="Z19" s="16"/>
      <c r="AA19" s="16"/>
      <c r="AB19" s="16"/>
      <c r="AC19" s="16"/>
    </row>
    <row r="20" spans="1:29" ht="16.5" x14ac:dyDescent="0.3">
      <c r="A20" s="190"/>
      <c r="B20" s="169"/>
      <c r="C20" s="170"/>
      <c r="D20" s="170"/>
      <c r="E20" s="170"/>
      <c r="F20" s="170"/>
      <c r="G20" s="185"/>
      <c r="H20" s="170"/>
      <c r="I20" s="186"/>
      <c r="J20" s="178"/>
      <c r="K20" s="166"/>
      <c r="L20" s="23"/>
      <c r="M20" s="23"/>
      <c r="N20" s="23"/>
      <c r="O20" s="23"/>
      <c r="P20" s="23"/>
      <c r="Q20" s="167"/>
      <c r="R20" s="16"/>
      <c r="S20" s="127"/>
      <c r="T20" s="127"/>
      <c r="U20" s="127"/>
      <c r="V20" s="127"/>
      <c r="W20" s="127"/>
      <c r="X20" s="127"/>
      <c r="Y20" s="127"/>
      <c r="Z20" s="16"/>
      <c r="AA20" s="16"/>
      <c r="AB20" s="16"/>
      <c r="AC20" s="16"/>
    </row>
    <row r="21" spans="1:29" ht="16.5" x14ac:dyDescent="0.3">
      <c r="A21" s="190"/>
      <c r="B21" s="16"/>
      <c r="C21" s="217"/>
      <c r="D21" s="217"/>
      <c r="E21" s="217"/>
      <c r="F21" s="217"/>
      <c r="G21" s="16"/>
      <c r="H21" s="16"/>
      <c r="I21" s="16"/>
      <c r="J21" s="16"/>
      <c r="K21" s="166"/>
      <c r="L21" s="252" t="s">
        <v>128</v>
      </c>
      <c r="M21" s="252"/>
      <c r="N21" s="189">
        <v>0</v>
      </c>
      <c r="O21" s="23" t="s">
        <v>129</v>
      </c>
      <c r="P21" s="23"/>
      <c r="Q21" s="167"/>
      <c r="R21" s="16"/>
      <c r="S21" s="127"/>
      <c r="T21" s="127"/>
      <c r="U21" s="127"/>
      <c r="V21" s="127"/>
      <c r="W21" s="127"/>
      <c r="X21" s="127"/>
      <c r="Y21" s="127"/>
      <c r="Z21" s="16"/>
      <c r="AA21" s="16"/>
      <c r="AB21" s="16"/>
      <c r="AC21" s="16"/>
    </row>
    <row r="22" spans="1:29" ht="17.25" thickBot="1" x14ac:dyDescent="0.35">
      <c r="A22" s="218"/>
      <c r="B22" s="173"/>
      <c r="C22" s="164"/>
      <c r="D22" s="164"/>
      <c r="E22" s="164"/>
      <c r="F22" s="165"/>
      <c r="G22" s="16"/>
      <c r="H22" s="16"/>
      <c r="I22" s="16"/>
      <c r="J22" s="16"/>
      <c r="K22" s="166"/>
      <c r="L22" s="23"/>
      <c r="M22" s="23"/>
      <c r="N22" s="203">
        <f>P22/1000</f>
        <v>0</v>
      </c>
      <c r="O22" s="23" t="s">
        <v>126</v>
      </c>
      <c r="P22" s="203">
        <f>N21*N9</f>
        <v>0</v>
      </c>
      <c r="Q22" s="167" t="s">
        <v>125</v>
      </c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 ht="17.25" thickBot="1" x14ac:dyDescent="0.35">
      <c r="A23" s="218"/>
      <c r="B23" s="166"/>
      <c r="C23" s="236" t="s">
        <v>116</v>
      </c>
      <c r="D23" s="237"/>
      <c r="E23" s="216"/>
      <c r="F23" s="167"/>
      <c r="G23" s="16"/>
      <c r="H23" s="16"/>
      <c r="I23" s="16"/>
      <c r="J23" s="16"/>
      <c r="K23" s="166"/>
      <c r="L23" s="23"/>
      <c r="M23" s="23"/>
      <c r="N23" s="23"/>
      <c r="O23" s="23"/>
      <c r="P23" s="23"/>
      <c r="Q23" s="167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</row>
    <row r="24" spans="1:29" ht="17.25" thickBot="1" x14ac:dyDescent="0.35">
      <c r="A24" s="218"/>
      <c r="B24" s="166"/>
      <c r="C24" s="194"/>
      <c r="D24" s="194"/>
      <c r="E24" s="194"/>
      <c r="F24" s="167"/>
      <c r="G24" s="16"/>
      <c r="H24" s="16"/>
      <c r="I24" s="16"/>
      <c r="J24" s="16"/>
      <c r="K24" s="166"/>
      <c r="L24" s="251" t="s">
        <v>130</v>
      </c>
      <c r="M24" s="251"/>
      <c r="N24" s="251"/>
      <c r="O24" s="251"/>
      <c r="P24" s="23"/>
      <c r="Q24" s="167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 ht="16.5" x14ac:dyDescent="0.3">
      <c r="A25" s="218"/>
      <c r="B25" s="166"/>
      <c r="C25" s="277" t="s">
        <v>156</v>
      </c>
      <c r="D25" s="278"/>
      <c r="E25" s="219">
        <v>0.2</v>
      </c>
      <c r="F25" s="167"/>
      <c r="G25" s="16"/>
      <c r="H25" s="16"/>
      <c r="I25" s="16"/>
      <c r="J25" s="16"/>
      <c r="K25" s="166"/>
      <c r="L25" s="23"/>
      <c r="M25" s="23"/>
      <c r="N25" s="23"/>
      <c r="O25" s="23"/>
      <c r="P25" s="23"/>
      <c r="Q25" s="167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 ht="16.5" x14ac:dyDescent="0.3">
      <c r="A26" s="218"/>
      <c r="B26" s="166"/>
      <c r="C26" s="279" t="s">
        <v>163</v>
      </c>
      <c r="D26" s="280"/>
      <c r="E26" s="220">
        <v>0.7</v>
      </c>
      <c r="F26" s="167"/>
      <c r="G26" s="16"/>
      <c r="H26" s="16"/>
      <c r="I26" s="16"/>
      <c r="J26" s="16"/>
      <c r="K26" s="166"/>
      <c r="L26" s="253" t="s">
        <v>131</v>
      </c>
      <c r="M26" s="253"/>
      <c r="N26" s="203" t="e">
        <f>60000*(N22+N17)/N11</f>
        <v>#DIV/0!</v>
      </c>
      <c r="O26" s="23" t="s">
        <v>132</v>
      </c>
      <c r="P26" s="23"/>
      <c r="Q26" s="167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 ht="16.5" x14ac:dyDescent="0.3">
      <c r="A27" s="218"/>
      <c r="B27" s="166"/>
      <c r="C27" s="279" t="s">
        <v>157</v>
      </c>
      <c r="D27" s="280"/>
      <c r="E27" s="220">
        <v>0.7</v>
      </c>
      <c r="F27" s="167"/>
      <c r="G27" s="16"/>
      <c r="H27" s="16"/>
      <c r="I27" s="16"/>
      <c r="J27" s="16"/>
      <c r="K27" s="169"/>
      <c r="L27" s="170"/>
      <c r="M27" s="170"/>
      <c r="N27" s="170"/>
      <c r="O27" s="170"/>
      <c r="P27" s="170"/>
      <c r="Q27" s="171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 ht="16.5" x14ac:dyDescent="0.3">
      <c r="A28" s="218"/>
      <c r="B28" s="166"/>
      <c r="C28" s="279" t="s">
        <v>158</v>
      </c>
      <c r="D28" s="280"/>
      <c r="E28" s="220">
        <v>0.9</v>
      </c>
      <c r="F28" s="167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 ht="16.5" x14ac:dyDescent="0.3">
      <c r="A29" s="218"/>
      <c r="B29" s="166"/>
      <c r="C29" s="279" t="s">
        <v>159</v>
      </c>
      <c r="D29" s="280"/>
      <c r="E29" s="220">
        <v>0.9</v>
      </c>
      <c r="F29" s="167"/>
      <c r="G29" s="16"/>
      <c r="H29" s="16"/>
      <c r="I29" s="16"/>
      <c r="J29" s="16"/>
      <c r="K29" s="173"/>
      <c r="L29" s="164"/>
      <c r="M29" s="164"/>
      <c r="N29" s="164"/>
      <c r="O29" s="165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 ht="17.25" thickBot="1" x14ac:dyDescent="0.35">
      <c r="A30" s="218"/>
      <c r="B30" s="166"/>
      <c r="C30" s="281" t="s">
        <v>160</v>
      </c>
      <c r="D30" s="282"/>
      <c r="E30" s="221">
        <v>0.6</v>
      </c>
      <c r="F30" s="167"/>
      <c r="G30" s="16"/>
      <c r="H30" s="16"/>
      <c r="I30" s="16"/>
      <c r="J30" s="16"/>
      <c r="K30" s="166"/>
      <c r="L30" s="195" t="s">
        <v>148</v>
      </c>
      <c r="M30" s="195"/>
      <c r="N30" s="195"/>
      <c r="O30" s="208"/>
      <c r="P30" s="196"/>
      <c r="Q30" s="19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 ht="16.5" x14ac:dyDescent="0.3">
      <c r="A31" s="218"/>
      <c r="B31" s="169"/>
      <c r="C31" s="170"/>
      <c r="D31" s="170"/>
      <c r="E31" s="170"/>
      <c r="F31" s="171"/>
      <c r="G31" s="16"/>
      <c r="H31" s="16"/>
      <c r="I31" s="16"/>
      <c r="J31" s="16"/>
      <c r="K31" s="166"/>
      <c r="L31" s="196"/>
      <c r="M31" s="196"/>
      <c r="N31" s="196"/>
      <c r="O31" s="208"/>
      <c r="P31" s="196"/>
      <c r="Q31" s="19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 ht="16.5" x14ac:dyDescent="0.3">
      <c r="A32" s="190"/>
      <c r="B32" s="190"/>
      <c r="C32" s="190"/>
      <c r="D32" s="190"/>
      <c r="E32" s="190"/>
      <c r="F32" s="190"/>
      <c r="G32" s="190"/>
      <c r="H32" s="190"/>
      <c r="I32" s="190"/>
      <c r="J32" s="190"/>
      <c r="K32" s="209"/>
      <c r="L32" s="253" t="s">
        <v>144</v>
      </c>
      <c r="M32" s="253"/>
      <c r="N32" s="206">
        <v>0</v>
      </c>
      <c r="O32" s="208" t="s">
        <v>145</v>
      </c>
      <c r="P32" s="196"/>
      <c r="Q32" s="196"/>
      <c r="R32" s="190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 ht="16.5" x14ac:dyDescent="0.3">
      <c r="A33" s="190"/>
      <c r="B33" s="190"/>
      <c r="C33" s="190"/>
      <c r="D33" s="190"/>
      <c r="E33" s="190"/>
      <c r="F33" s="190"/>
      <c r="G33" s="190"/>
      <c r="H33" s="190"/>
      <c r="I33" s="190"/>
      <c r="J33" s="190"/>
      <c r="K33" s="209"/>
      <c r="L33" s="253" t="s">
        <v>146</v>
      </c>
      <c r="M33" s="253"/>
      <c r="N33" s="206">
        <v>0</v>
      </c>
      <c r="O33" s="208" t="s">
        <v>145</v>
      </c>
      <c r="P33" s="196"/>
      <c r="Q33" s="196"/>
      <c r="R33" s="190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 ht="16.5" x14ac:dyDescent="0.3">
      <c r="A34" s="190"/>
      <c r="B34" s="190"/>
      <c r="C34" s="190"/>
      <c r="D34" s="190"/>
      <c r="E34" s="190"/>
      <c r="F34" s="190"/>
      <c r="G34" s="190"/>
      <c r="H34" s="190"/>
      <c r="I34" s="190"/>
      <c r="J34" s="190"/>
      <c r="K34" s="209"/>
      <c r="L34" s="253" t="s">
        <v>149</v>
      </c>
      <c r="M34" s="253"/>
      <c r="N34" s="206">
        <v>0</v>
      </c>
      <c r="O34" s="208" t="s">
        <v>145</v>
      </c>
      <c r="P34" s="196"/>
      <c r="Q34" s="196"/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C34" s="190"/>
    </row>
    <row r="35" spans="1:29" ht="16.5" x14ac:dyDescent="0.3">
      <c r="A35" s="190"/>
      <c r="B35" s="190"/>
      <c r="C35" s="190"/>
      <c r="D35" s="190"/>
      <c r="E35" s="190"/>
      <c r="F35" s="190"/>
      <c r="G35" s="190"/>
      <c r="H35" s="190"/>
      <c r="I35" s="190"/>
      <c r="J35" s="190"/>
      <c r="K35" s="209"/>
      <c r="L35" s="253" t="s">
        <v>147</v>
      </c>
      <c r="M35" s="253"/>
      <c r="N35" s="206">
        <v>0</v>
      </c>
      <c r="O35" s="208" t="s">
        <v>145</v>
      </c>
      <c r="P35" s="196"/>
      <c r="Q35" s="196"/>
      <c r="R35" s="190"/>
      <c r="S35" s="190"/>
      <c r="T35" s="190"/>
      <c r="U35" s="190"/>
      <c r="V35" s="190"/>
      <c r="W35" s="190"/>
      <c r="X35" s="190"/>
      <c r="Y35" s="190"/>
      <c r="Z35" s="190"/>
      <c r="AA35" s="190"/>
      <c r="AC35" s="190"/>
    </row>
    <row r="36" spans="1:29" ht="16.5" x14ac:dyDescent="0.3">
      <c r="K36" s="45"/>
      <c r="L36" s="253" t="s">
        <v>122</v>
      </c>
      <c r="M36" s="253"/>
      <c r="N36" s="207">
        <f>N32*N33</f>
        <v>0</v>
      </c>
      <c r="O36" s="208" t="s">
        <v>119</v>
      </c>
      <c r="P36" s="196"/>
      <c r="Q36" s="196"/>
    </row>
    <row r="37" spans="1:29" ht="16.5" x14ac:dyDescent="0.3">
      <c r="K37" s="45"/>
      <c r="L37" s="253" t="s">
        <v>151</v>
      </c>
      <c r="M37" s="253"/>
      <c r="N37" s="207">
        <f>N32*N35*(N33+N34)/2</f>
        <v>0</v>
      </c>
      <c r="O37" s="208" t="s">
        <v>150</v>
      </c>
      <c r="P37" s="196"/>
      <c r="Q37" s="196"/>
    </row>
    <row r="38" spans="1:29" ht="16.5" x14ac:dyDescent="0.3">
      <c r="K38" s="210"/>
      <c r="L38" s="275"/>
      <c r="M38" s="275"/>
      <c r="N38" s="275"/>
      <c r="O38" s="276"/>
      <c r="P38" s="253"/>
      <c r="Q38" s="253"/>
    </row>
    <row r="40" spans="1:29" x14ac:dyDescent="0.25">
      <c r="K40" s="211"/>
      <c r="L40" s="212"/>
      <c r="M40" s="212"/>
      <c r="N40" s="212"/>
      <c r="O40" s="213"/>
    </row>
    <row r="41" spans="1:29" ht="16.5" x14ac:dyDescent="0.3">
      <c r="K41" s="45"/>
      <c r="L41" s="195" t="s">
        <v>152</v>
      </c>
      <c r="M41" s="195"/>
      <c r="N41" s="195"/>
      <c r="O41" s="208"/>
    </row>
    <row r="42" spans="1:29" ht="16.5" x14ac:dyDescent="0.3">
      <c r="K42" s="45"/>
      <c r="L42" s="196"/>
      <c r="M42" s="196"/>
      <c r="N42" s="196"/>
      <c r="O42" s="208"/>
    </row>
    <row r="43" spans="1:29" ht="16.5" x14ac:dyDescent="0.3">
      <c r="K43" s="45"/>
      <c r="L43" s="253" t="s">
        <v>153</v>
      </c>
      <c r="M43" s="253"/>
      <c r="N43" s="206">
        <v>0</v>
      </c>
      <c r="O43" s="208" t="s">
        <v>145</v>
      </c>
    </row>
    <row r="44" spans="1:29" ht="16.5" x14ac:dyDescent="0.3">
      <c r="K44" s="45"/>
      <c r="L44" s="253" t="s">
        <v>154</v>
      </c>
      <c r="M44" s="253"/>
      <c r="N44" s="206">
        <v>0</v>
      </c>
      <c r="O44" s="208" t="s">
        <v>145</v>
      </c>
    </row>
    <row r="45" spans="1:29" ht="16.5" x14ac:dyDescent="0.3">
      <c r="K45" s="45"/>
      <c r="L45" s="253" t="s">
        <v>155</v>
      </c>
      <c r="M45" s="253"/>
      <c r="N45" s="206">
        <v>0</v>
      </c>
      <c r="O45" s="208" t="s">
        <v>145</v>
      </c>
    </row>
    <row r="46" spans="1:29" ht="16.5" x14ac:dyDescent="0.3">
      <c r="K46" s="45"/>
      <c r="L46" s="253" t="s">
        <v>122</v>
      </c>
      <c r="M46" s="253"/>
      <c r="N46" s="207">
        <f>N43</f>
        <v>0</v>
      </c>
      <c r="O46" s="208" t="s">
        <v>119</v>
      </c>
    </row>
    <row r="47" spans="1:29" ht="16.5" x14ac:dyDescent="0.3">
      <c r="K47" s="45"/>
      <c r="L47" s="253" t="s">
        <v>151</v>
      </c>
      <c r="M47" s="253"/>
      <c r="N47" s="207">
        <f>N45/6*(N44+N43+4*AVERAGE(N44,N43))</f>
        <v>0</v>
      </c>
      <c r="O47" s="208" t="s">
        <v>150</v>
      </c>
    </row>
    <row r="48" spans="1:29" x14ac:dyDescent="0.25">
      <c r="K48" s="210"/>
      <c r="L48" s="214"/>
      <c r="M48" s="214"/>
      <c r="N48" s="214"/>
      <c r="O48" s="215"/>
    </row>
  </sheetData>
  <mergeCells count="50">
    <mergeCell ref="L45:M45"/>
    <mergeCell ref="L46:M46"/>
    <mergeCell ref="L47:M47"/>
    <mergeCell ref="C25:D25"/>
    <mergeCell ref="C26:D26"/>
    <mergeCell ref="C27:D27"/>
    <mergeCell ref="C28:D28"/>
    <mergeCell ref="C29:D29"/>
    <mergeCell ref="C30:D30"/>
    <mergeCell ref="L38:M38"/>
    <mergeCell ref="L34:M34"/>
    <mergeCell ref="L35:M35"/>
    <mergeCell ref="L32:M32"/>
    <mergeCell ref="L33:M33"/>
    <mergeCell ref="L26:M26"/>
    <mergeCell ref="N38:O38"/>
    <mergeCell ref="P38:Q38"/>
    <mergeCell ref="L43:M43"/>
    <mergeCell ref="L44:M44"/>
    <mergeCell ref="L36:M36"/>
    <mergeCell ref="L37:M37"/>
    <mergeCell ref="C23:D23"/>
    <mergeCell ref="Z4:AA4"/>
    <mergeCell ref="Z5:AA5"/>
    <mergeCell ref="K3:Q3"/>
    <mergeCell ref="T8:U9"/>
    <mergeCell ref="V8:V9"/>
    <mergeCell ref="W8:W9"/>
    <mergeCell ref="T5:U5"/>
    <mergeCell ref="T6:U6"/>
    <mergeCell ref="T7:U7"/>
    <mergeCell ref="L5:M5"/>
    <mergeCell ref="E7:F9"/>
    <mergeCell ref="G7:H9"/>
    <mergeCell ref="E6:H6"/>
    <mergeCell ref="L16:M16"/>
    <mergeCell ref="L17:M17"/>
    <mergeCell ref="L19:M19"/>
    <mergeCell ref="L21:M21"/>
    <mergeCell ref="L24:O24"/>
    <mergeCell ref="L7:O7"/>
    <mergeCell ref="L10:M10"/>
    <mergeCell ref="L11:M11"/>
    <mergeCell ref="L9:M9"/>
    <mergeCell ref="L15:M15"/>
    <mergeCell ref="C3:E3"/>
    <mergeCell ref="C5:D5"/>
    <mergeCell ref="C6:D6"/>
    <mergeCell ref="E5:H5"/>
    <mergeCell ref="C7:D19"/>
  </mergeCells>
  <dataValidations count="1">
    <dataValidation type="list" allowBlank="1" showInputMessage="1" showErrorMessage="1" sqref="E5:H5">
      <formula1>INDIRECT("tb_nomsPlages[Ville]")</formula1>
    </dataValidation>
  </dataValidations>
  <pageMargins left="0.70866141732283472" right="0.70866141732283472" top="0.74803149606299213" bottom="0.74803149606299213" header="0.31496062992125984" footer="0.31496062992125984"/>
  <pageSetup paperSize="170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éléctionner">
          <x14:formula1>
            <xm:f>'Coefficients de Montana'!$B$23:$B$44</xm:f>
          </x14:formula1>
          <xm:sqref>I6:J6</xm:sqref>
        </x14:dataValidation>
        <x14:dataValidation type="list" allowBlank="1" showInputMessage="1" showErrorMessage="1">
          <x14:formula1>
            <xm:f>Listes!$A$1:$A$15</xm:f>
          </x14:formula1>
          <xm:sqref>I5:J5</xm:sqref>
        </x14:dataValidation>
        <x14:dataValidation type="list" allowBlank="1" showInputMessage="1" showErrorMessage="1" promptTitle="Séléctionner">
          <x14:formula1>
            <xm:f>Listes!$D$2:$D$22</xm:f>
          </x14:formula1>
          <xm:sqref>E6:H6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K377"/>
  <sheetViews>
    <sheetView zoomScaleNormal="100" workbookViewId="0">
      <selection activeCell="G7" sqref="G7"/>
    </sheetView>
  </sheetViews>
  <sheetFormatPr baseColWidth="10" defaultRowHeight="15" x14ac:dyDescent="0.25"/>
  <cols>
    <col min="2" max="2" width="22.7109375" customWidth="1"/>
    <col min="3" max="3" width="11.42578125" customWidth="1"/>
    <col min="4" max="5" width="11.5703125" customWidth="1"/>
    <col min="17" max="17" width="12.7109375" customWidth="1"/>
    <col min="18" max="18" width="12.5703125" customWidth="1"/>
    <col min="19" max="20" width="12.7109375" customWidth="1"/>
    <col min="65" max="65" width="43.5703125" customWidth="1"/>
    <col min="67" max="67" width="40.5703125" customWidth="1"/>
    <col min="73" max="73" width="24.5703125" customWidth="1"/>
  </cols>
  <sheetData>
    <row r="1" spans="1:89" x14ac:dyDescent="0.25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</row>
    <row r="2" spans="1:89" x14ac:dyDescent="0.25">
      <c r="A2" s="110"/>
      <c r="B2" s="110"/>
      <c r="D2" s="109"/>
      <c r="E2" s="109"/>
      <c r="F2" s="109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</row>
    <row r="3" spans="1:89" x14ac:dyDescent="0.25">
      <c r="A3" s="110"/>
      <c r="B3" s="110"/>
      <c r="D3" s="112"/>
      <c r="E3" s="112"/>
      <c r="F3" s="112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</row>
    <row r="4" spans="1:89" x14ac:dyDescent="0.25">
      <c r="A4" s="110"/>
      <c r="B4" s="110"/>
      <c r="D4" s="112"/>
      <c r="E4" s="112"/>
      <c r="F4" s="112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</row>
    <row r="5" spans="1:89" x14ac:dyDescent="0.25">
      <c r="A5" s="110"/>
      <c r="B5" s="110"/>
      <c r="D5" s="112"/>
      <c r="E5" s="112"/>
      <c r="F5" s="112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</row>
    <row r="6" spans="1:89" x14ac:dyDescent="0.25">
      <c r="A6" s="110"/>
      <c r="B6" s="110"/>
      <c r="D6" s="112"/>
      <c r="E6" s="112"/>
      <c r="F6" s="112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</row>
    <row r="7" spans="1:89" x14ac:dyDescent="0.25">
      <c r="A7" s="110"/>
      <c r="B7" s="110"/>
      <c r="D7" s="111"/>
      <c r="E7" s="111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</row>
    <row r="8" spans="1:89" x14ac:dyDescent="0.25">
      <c r="A8" s="110"/>
      <c r="B8" s="110"/>
      <c r="D8" s="111"/>
      <c r="E8" s="111"/>
      <c r="F8" s="132"/>
      <c r="G8" s="132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</row>
    <row r="9" spans="1:89" x14ac:dyDescent="0.25">
      <c r="A9" s="110"/>
      <c r="B9" s="110"/>
      <c r="D9" s="111"/>
      <c r="E9" s="111"/>
      <c r="F9" s="132"/>
      <c r="G9" s="132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</row>
    <row r="10" spans="1:89" x14ac:dyDescent="0.25">
      <c r="A10" s="110"/>
      <c r="B10" s="110"/>
      <c r="D10" s="111"/>
      <c r="E10" s="111"/>
      <c r="F10" s="133"/>
      <c r="G10" s="132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</row>
    <row r="11" spans="1:89" x14ac:dyDescent="0.25">
      <c r="A11" s="110"/>
      <c r="B11" s="110"/>
      <c r="D11" s="111"/>
      <c r="E11" s="111"/>
      <c r="F11" s="132"/>
      <c r="G11" s="132">
        <f>'Coefficients de Montana'!C340</f>
        <v>0</v>
      </c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</row>
    <row r="12" spans="1:89" x14ac:dyDescent="0.25">
      <c r="A12" s="110"/>
      <c r="B12" s="110"/>
      <c r="D12" s="111"/>
      <c r="E12" s="111"/>
      <c r="F12" s="132"/>
      <c r="G12" s="132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</row>
    <row r="13" spans="1:89" x14ac:dyDescent="0.25">
      <c r="A13" s="110"/>
      <c r="B13" s="110"/>
      <c r="D13" s="111"/>
      <c r="E13" s="111"/>
      <c r="F13" s="132"/>
      <c r="G13" s="132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</row>
    <row r="14" spans="1:89" x14ac:dyDescent="0.25">
      <c r="A14" s="110"/>
      <c r="B14" s="110"/>
      <c r="D14" s="111"/>
      <c r="E14" s="111"/>
      <c r="F14" s="132"/>
      <c r="G14" s="132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</row>
    <row r="15" spans="1:89" x14ac:dyDescent="0.25">
      <c r="A15" s="110"/>
      <c r="B15" s="110"/>
      <c r="D15" s="111"/>
      <c r="E15" s="111"/>
      <c r="F15" s="132"/>
      <c r="G15" s="132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</row>
    <row r="16" spans="1:89" ht="16.5" x14ac:dyDescent="0.3">
      <c r="A16" s="110"/>
      <c r="B16" s="110"/>
      <c r="D16" s="111"/>
      <c r="E16" s="111"/>
      <c r="F16" s="133"/>
      <c r="G16" s="132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BM16" s="107">
        <v>1</v>
      </c>
      <c r="BN16" s="107"/>
      <c r="BO16" s="107">
        <v>2</v>
      </c>
      <c r="BP16" s="107"/>
      <c r="BQ16" s="107">
        <v>3</v>
      </c>
      <c r="BR16" s="107"/>
      <c r="BS16" s="107">
        <v>4</v>
      </c>
      <c r="BT16" s="107"/>
      <c r="BU16" s="107">
        <v>5</v>
      </c>
      <c r="BV16" s="107"/>
      <c r="BW16" s="107">
        <v>6</v>
      </c>
      <c r="BX16" s="107"/>
      <c r="BY16" s="107">
        <v>7</v>
      </c>
      <c r="BZ16" s="107"/>
      <c r="CA16" s="107">
        <v>8</v>
      </c>
      <c r="CB16" s="107"/>
      <c r="CC16" s="107">
        <v>9</v>
      </c>
      <c r="CD16" s="107"/>
      <c r="CE16" s="107">
        <v>10</v>
      </c>
      <c r="CF16" s="107"/>
      <c r="CG16" s="107">
        <v>11</v>
      </c>
      <c r="CH16" s="108"/>
      <c r="CI16" s="108"/>
      <c r="CJ16" s="108"/>
      <c r="CK16" s="108"/>
    </row>
    <row r="17" spans="1:85" ht="17.25" thickBot="1" x14ac:dyDescent="0.35">
      <c r="A17" s="110"/>
      <c r="B17" s="110"/>
      <c r="C17" s="110"/>
      <c r="D17" s="111"/>
      <c r="E17" s="111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</row>
    <row r="18" spans="1:85" ht="15.75" thickBot="1" x14ac:dyDescent="0.3">
      <c r="A18" s="110"/>
      <c r="B18" s="110"/>
      <c r="C18" s="110"/>
      <c r="D18" s="111"/>
      <c r="E18" s="111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BM18" s="115" t="s">
        <v>90</v>
      </c>
      <c r="BN18" s="116"/>
      <c r="BO18" s="115" t="s">
        <v>95</v>
      </c>
      <c r="BP18" s="121"/>
      <c r="BQ18" s="121"/>
      <c r="BR18" s="121"/>
      <c r="BS18" s="121"/>
      <c r="BT18" s="121"/>
      <c r="BU18" s="113" t="s">
        <v>98</v>
      </c>
      <c r="BV18" s="121"/>
      <c r="BW18" s="121"/>
      <c r="BX18" s="121"/>
      <c r="BY18" s="121"/>
      <c r="BZ18" s="121"/>
      <c r="CA18" s="121"/>
      <c r="CB18" s="121"/>
      <c r="CC18" s="121"/>
      <c r="CD18" s="121"/>
      <c r="CE18" s="121"/>
      <c r="CF18" s="121"/>
      <c r="CG18" s="121"/>
    </row>
    <row r="19" spans="1:85" ht="18" customHeight="1" x14ac:dyDescent="0.3">
      <c r="D19" s="17"/>
      <c r="E19" s="17"/>
      <c r="BM19" s="117" t="s">
        <v>91</v>
      </c>
      <c r="BN19" s="118"/>
      <c r="BO19" s="117" t="s">
        <v>97</v>
      </c>
      <c r="BP19" s="16"/>
      <c r="BQ19" s="16"/>
      <c r="BR19" s="16"/>
      <c r="BS19" s="16"/>
      <c r="BT19" s="16"/>
      <c r="BU19" s="114" t="s">
        <v>99</v>
      </c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</row>
    <row r="20" spans="1:85" s="135" customFormat="1" ht="18" customHeight="1" thickBot="1" x14ac:dyDescent="0.3">
      <c r="B20" s="363" t="s">
        <v>89</v>
      </c>
      <c r="C20" s="363"/>
      <c r="D20" s="363"/>
      <c r="E20" s="363"/>
      <c r="F20" s="363"/>
      <c r="G20" s="363"/>
      <c r="H20" s="20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BM20" s="137" t="s">
        <v>92</v>
      </c>
      <c r="BN20" s="138"/>
      <c r="BO20" s="139" t="s">
        <v>96</v>
      </c>
      <c r="BP20" s="140"/>
      <c r="BQ20" s="140"/>
      <c r="BR20" s="140"/>
      <c r="BS20" s="140"/>
      <c r="BT20" s="140"/>
      <c r="BU20" s="139" t="s">
        <v>100</v>
      </c>
      <c r="BV20" s="140"/>
      <c r="BW20" s="140"/>
      <c r="BX20" s="140"/>
      <c r="BY20" s="140"/>
      <c r="BZ20" s="140"/>
      <c r="CA20" s="140"/>
      <c r="CB20" s="140"/>
      <c r="CC20" s="140"/>
      <c r="CD20" s="140"/>
      <c r="CE20" s="140"/>
      <c r="CF20" s="140"/>
      <c r="CG20" s="140"/>
    </row>
    <row r="21" spans="1:85" ht="16.5" x14ac:dyDescent="0.3">
      <c r="B21" s="40" t="s">
        <v>58</v>
      </c>
      <c r="C21" s="348" t="s">
        <v>66</v>
      </c>
      <c r="D21" s="349"/>
      <c r="E21" s="349"/>
      <c r="F21" s="349"/>
      <c r="G21" s="349"/>
      <c r="H21" s="349"/>
      <c r="I21" s="349"/>
      <c r="J21" s="349"/>
      <c r="K21" s="349"/>
      <c r="L21" s="349"/>
      <c r="M21" s="349"/>
      <c r="N21" s="349"/>
      <c r="O21" s="349"/>
      <c r="P21" s="349"/>
      <c r="Q21" s="349"/>
      <c r="R21" s="349"/>
      <c r="S21" s="349"/>
      <c r="T21" s="350"/>
      <c r="W21" s="310" t="s">
        <v>50</v>
      </c>
      <c r="X21" s="311"/>
      <c r="Y21" s="311"/>
      <c r="Z21" s="311"/>
      <c r="AA21" s="311"/>
      <c r="AB21" s="312"/>
      <c r="AD21" s="310" t="s">
        <v>51</v>
      </c>
      <c r="AE21" s="311"/>
      <c r="AF21" s="311"/>
      <c r="AG21" s="311"/>
      <c r="AH21" s="311"/>
      <c r="AI21" s="312"/>
      <c r="BM21" s="119" t="s">
        <v>93</v>
      </c>
      <c r="BN21" s="118"/>
      <c r="BO21" s="118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</row>
    <row r="22" spans="1:85" ht="17.25" thickBot="1" x14ac:dyDescent="0.35">
      <c r="B22" s="41" t="s">
        <v>81</v>
      </c>
      <c r="C22" s="42">
        <v>6</v>
      </c>
      <c r="D22" s="43">
        <v>30</v>
      </c>
      <c r="E22" s="42">
        <v>6</v>
      </c>
      <c r="F22" s="43">
        <v>60</v>
      </c>
      <c r="G22" s="44">
        <v>6</v>
      </c>
      <c r="H22" s="43">
        <v>120</v>
      </c>
      <c r="I22" s="42">
        <v>6</v>
      </c>
      <c r="J22" s="43">
        <v>5760</v>
      </c>
      <c r="K22" s="42">
        <v>15</v>
      </c>
      <c r="L22" s="43">
        <v>360</v>
      </c>
      <c r="M22" s="44">
        <v>30</v>
      </c>
      <c r="N22" s="43">
        <v>120</v>
      </c>
      <c r="O22" s="42">
        <v>30</v>
      </c>
      <c r="P22" s="43">
        <v>1440</v>
      </c>
      <c r="Q22" s="42">
        <v>60</v>
      </c>
      <c r="R22" s="43">
        <v>1440</v>
      </c>
      <c r="S22" s="44">
        <v>120</v>
      </c>
      <c r="T22" s="43">
        <v>1440</v>
      </c>
      <c r="W22" s="313"/>
      <c r="X22" s="314"/>
      <c r="Y22" s="314"/>
      <c r="Z22" s="314"/>
      <c r="AA22" s="314"/>
      <c r="AB22" s="315"/>
      <c r="AD22" s="313"/>
      <c r="AE22" s="314"/>
      <c r="AF22" s="314"/>
      <c r="AG22" s="314"/>
      <c r="AH22" s="314"/>
      <c r="AI22" s="315"/>
      <c r="BM22" s="120" t="s">
        <v>94</v>
      </c>
      <c r="BN22" s="118"/>
      <c r="BO22" s="118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</row>
    <row r="23" spans="1:85" ht="16.5" x14ac:dyDescent="0.3">
      <c r="B23" s="37" t="s">
        <v>3</v>
      </c>
      <c r="C23" s="38" t="s">
        <v>18</v>
      </c>
      <c r="D23" s="39" t="s">
        <v>19</v>
      </c>
      <c r="E23" s="38" t="s">
        <v>18</v>
      </c>
      <c r="F23" s="39" t="s">
        <v>19</v>
      </c>
      <c r="G23" s="38" t="s">
        <v>18</v>
      </c>
      <c r="H23" s="39" t="s">
        <v>19</v>
      </c>
      <c r="I23" s="38" t="s">
        <v>18</v>
      </c>
      <c r="J23" s="39" t="s">
        <v>19</v>
      </c>
      <c r="K23" s="38" t="s">
        <v>18</v>
      </c>
      <c r="L23" s="39" t="s">
        <v>19</v>
      </c>
      <c r="M23" s="38" t="s">
        <v>18</v>
      </c>
      <c r="N23" s="39" t="s">
        <v>19</v>
      </c>
      <c r="O23" s="38" t="s">
        <v>18</v>
      </c>
      <c r="P23" s="39" t="s">
        <v>19</v>
      </c>
      <c r="Q23" s="38" t="s">
        <v>18</v>
      </c>
      <c r="R23" s="39" t="s">
        <v>19</v>
      </c>
      <c r="S23" s="38" t="s">
        <v>18</v>
      </c>
      <c r="T23" s="39" t="s">
        <v>19</v>
      </c>
      <c r="W23" s="313"/>
      <c r="X23" s="314"/>
      <c r="Y23" s="314"/>
      <c r="Z23" s="314"/>
      <c r="AA23" s="314"/>
      <c r="AB23" s="315"/>
      <c r="AD23" s="313"/>
      <c r="AE23" s="314"/>
      <c r="AF23" s="314"/>
      <c r="AG23" s="314"/>
      <c r="AH23" s="314"/>
      <c r="AI23" s="315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</row>
    <row r="24" spans="1:85" ht="16.5" x14ac:dyDescent="0.3">
      <c r="B24" s="46" t="s">
        <v>4</v>
      </c>
      <c r="C24" s="47"/>
      <c r="D24" s="48"/>
      <c r="E24" s="47"/>
      <c r="F24" s="48"/>
      <c r="G24" s="47"/>
      <c r="H24" s="48"/>
      <c r="I24" s="47"/>
      <c r="J24" s="48"/>
      <c r="K24" s="47"/>
      <c r="L24" s="48"/>
      <c r="M24" s="47"/>
      <c r="N24" s="48"/>
      <c r="O24" s="47"/>
      <c r="P24" s="48"/>
      <c r="Q24" s="47"/>
      <c r="R24" s="48"/>
      <c r="S24" s="47"/>
      <c r="T24" s="48"/>
      <c r="W24" s="313"/>
      <c r="X24" s="314"/>
      <c r="Y24" s="314"/>
      <c r="Z24" s="314"/>
      <c r="AA24" s="314"/>
      <c r="AB24" s="315"/>
      <c r="AD24" s="313"/>
      <c r="AE24" s="314"/>
      <c r="AF24" s="314"/>
      <c r="AG24" s="314"/>
      <c r="AH24" s="314"/>
      <c r="AI24" s="315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</row>
    <row r="25" spans="1:85" ht="17.25" thickBot="1" x14ac:dyDescent="0.35">
      <c r="B25" s="49" t="s">
        <v>5</v>
      </c>
      <c r="C25" s="50"/>
      <c r="D25" s="51"/>
      <c r="E25" s="50"/>
      <c r="F25" s="51"/>
      <c r="G25" s="50"/>
      <c r="H25" s="51"/>
      <c r="I25" s="50"/>
      <c r="J25" s="51"/>
      <c r="K25" s="50"/>
      <c r="L25" s="51"/>
      <c r="M25" s="50"/>
      <c r="N25" s="51"/>
      <c r="O25" s="50"/>
      <c r="P25" s="51"/>
      <c r="Q25" s="50"/>
      <c r="R25" s="51"/>
      <c r="S25" s="50"/>
      <c r="T25" s="51"/>
      <c r="W25" s="316"/>
      <c r="X25" s="317"/>
      <c r="Y25" s="317"/>
      <c r="Z25" s="317"/>
      <c r="AA25" s="317"/>
      <c r="AB25" s="318"/>
      <c r="AD25" s="316"/>
      <c r="AE25" s="317"/>
      <c r="AF25" s="317"/>
      <c r="AG25" s="317"/>
      <c r="AH25" s="317"/>
      <c r="AI25" s="318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</row>
    <row r="26" spans="1:85" x14ac:dyDescent="0.25">
      <c r="B26" s="49" t="s">
        <v>6</v>
      </c>
      <c r="C26" s="50"/>
      <c r="D26" s="51"/>
      <c r="E26" s="50"/>
      <c r="F26" s="51"/>
      <c r="G26" s="50"/>
      <c r="H26" s="51"/>
      <c r="I26" s="50"/>
      <c r="J26" s="51"/>
      <c r="K26" s="50"/>
      <c r="L26" s="51"/>
      <c r="M26" s="50"/>
      <c r="N26" s="51"/>
      <c r="O26" s="50"/>
      <c r="P26" s="51"/>
      <c r="Q26" s="50"/>
      <c r="R26" s="51"/>
      <c r="S26" s="50"/>
      <c r="T26" s="51"/>
      <c r="W26" s="319" t="s">
        <v>0</v>
      </c>
      <c r="X26" s="320"/>
      <c r="Y26" s="320"/>
      <c r="Z26" s="320"/>
      <c r="AA26" s="320"/>
      <c r="AB26" s="321"/>
      <c r="AD26" s="319" t="s">
        <v>0</v>
      </c>
      <c r="AE26" s="320"/>
      <c r="AF26" s="320"/>
      <c r="AG26" s="320"/>
      <c r="AH26" s="320"/>
      <c r="AI26" s="321"/>
    </row>
    <row r="27" spans="1:85" ht="16.5" x14ac:dyDescent="0.3">
      <c r="B27" s="49" t="s">
        <v>7</v>
      </c>
      <c r="C27" s="50"/>
      <c r="D27" s="51"/>
      <c r="E27" s="50"/>
      <c r="F27" s="51"/>
      <c r="G27" s="50"/>
      <c r="H27" s="51"/>
      <c r="I27" s="50"/>
      <c r="J27" s="51"/>
      <c r="K27" s="50"/>
      <c r="L27" s="51"/>
      <c r="M27" s="50"/>
      <c r="N27" s="51"/>
      <c r="O27" s="50"/>
      <c r="P27" s="51"/>
      <c r="Q27" s="50"/>
      <c r="R27" s="51"/>
      <c r="S27" s="50"/>
      <c r="T27" s="51"/>
      <c r="W27" s="322" t="s">
        <v>2</v>
      </c>
      <c r="X27" s="323"/>
      <c r="Y27" s="323"/>
      <c r="Z27" s="323"/>
      <c r="AA27" s="323"/>
      <c r="AB27" s="324"/>
      <c r="AD27" s="322" t="s">
        <v>2</v>
      </c>
      <c r="AE27" s="323"/>
      <c r="AF27" s="323"/>
      <c r="AG27" s="323"/>
      <c r="AH27" s="323"/>
      <c r="AI27" s="324"/>
    </row>
    <row r="28" spans="1:85" ht="16.5" x14ac:dyDescent="0.3">
      <c r="B28" s="52" t="s">
        <v>8</v>
      </c>
      <c r="C28" s="53"/>
      <c r="D28" s="54"/>
      <c r="E28" s="53"/>
      <c r="F28" s="54"/>
      <c r="G28" s="53"/>
      <c r="H28" s="54"/>
      <c r="I28" s="53"/>
      <c r="J28" s="54"/>
      <c r="K28" s="53"/>
      <c r="L28" s="54"/>
      <c r="M28" s="53"/>
      <c r="N28" s="54"/>
      <c r="O28" s="53"/>
      <c r="P28" s="54"/>
      <c r="Q28" s="53"/>
      <c r="R28" s="54"/>
      <c r="S28" s="53"/>
      <c r="T28" s="54"/>
      <c r="W28" s="322" t="s">
        <v>1</v>
      </c>
      <c r="X28" s="323"/>
      <c r="Y28" s="323"/>
      <c r="Z28" s="323"/>
      <c r="AA28" s="323"/>
      <c r="AB28" s="324"/>
      <c r="AD28" s="322" t="s">
        <v>1</v>
      </c>
      <c r="AE28" s="323"/>
      <c r="AF28" s="323"/>
      <c r="AG28" s="323"/>
      <c r="AH28" s="323"/>
      <c r="AI28" s="324"/>
    </row>
    <row r="29" spans="1:85" ht="17.25" thickBot="1" x14ac:dyDescent="0.35">
      <c r="B29" s="55" t="s">
        <v>82</v>
      </c>
      <c r="C29" s="56"/>
      <c r="D29" s="57"/>
      <c r="E29" s="56"/>
      <c r="F29" s="57"/>
      <c r="G29" s="56"/>
      <c r="H29" s="57"/>
      <c r="I29" s="56"/>
      <c r="J29" s="57"/>
      <c r="K29" s="56"/>
      <c r="L29" s="57"/>
      <c r="M29" s="56"/>
      <c r="N29" s="57"/>
      <c r="O29" s="56"/>
      <c r="P29" s="57"/>
      <c r="Q29" s="56"/>
      <c r="R29" s="57"/>
      <c r="S29" s="56"/>
      <c r="T29" s="57"/>
      <c r="W29" s="325" t="s">
        <v>55</v>
      </c>
      <c r="X29" s="326"/>
      <c r="Y29" s="326"/>
      <c r="Z29" s="326"/>
      <c r="AA29" s="326"/>
      <c r="AB29" s="327"/>
      <c r="AD29" s="325" t="s">
        <v>55</v>
      </c>
      <c r="AE29" s="326"/>
      <c r="AF29" s="326"/>
      <c r="AG29" s="326"/>
      <c r="AH29" s="326"/>
      <c r="AI29" s="327"/>
    </row>
    <row r="30" spans="1:85" ht="17.25" thickBot="1" x14ac:dyDescent="0.35">
      <c r="B30" s="49" t="s">
        <v>11</v>
      </c>
      <c r="C30" s="50"/>
      <c r="D30" s="51"/>
      <c r="E30" s="50"/>
      <c r="F30" s="51"/>
      <c r="G30" s="50"/>
      <c r="H30" s="51"/>
      <c r="I30" s="50"/>
      <c r="J30" s="51"/>
      <c r="K30" s="50"/>
      <c r="L30" s="51"/>
      <c r="M30" s="50"/>
      <c r="N30" s="51"/>
      <c r="O30" s="50"/>
      <c r="P30" s="51"/>
      <c r="Q30" s="50"/>
      <c r="R30" s="51"/>
      <c r="S30" s="50"/>
      <c r="T30" s="58"/>
      <c r="W30" s="297" t="s">
        <v>3</v>
      </c>
      <c r="X30" s="298"/>
      <c r="Y30" s="301" t="s">
        <v>39</v>
      </c>
      <c r="Z30" s="302"/>
      <c r="AA30" s="302"/>
      <c r="AB30" s="303"/>
      <c r="AD30" s="297" t="s">
        <v>3</v>
      </c>
      <c r="AE30" s="298"/>
      <c r="AF30" s="301" t="s">
        <v>52</v>
      </c>
      <c r="AG30" s="302"/>
      <c r="AH30" s="302"/>
      <c r="AI30" s="303"/>
    </row>
    <row r="31" spans="1:85" ht="17.25" thickBot="1" x14ac:dyDescent="0.35">
      <c r="B31" s="49" t="s">
        <v>83</v>
      </c>
      <c r="C31" s="50"/>
      <c r="D31" s="51"/>
      <c r="E31" s="50"/>
      <c r="F31" s="51"/>
      <c r="G31" s="59">
        <v>332</v>
      </c>
      <c r="H31" s="58">
        <v>0.52800000000000002</v>
      </c>
      <c r="I31" s="50"/>
      <c r="J31" s="51"/>
      <c r="K31" s="50"/>
      <c r="L31" s="51"/>
      <c r="M31" s="50"/>
      <c r="N31" s="58"/>
      <c r="O31" s="50"/>
      <c r="P31" s="51"/>
      <c r="Q31" s="50"/>
      <c r="R31" s="51"/>
      <c r="S31" s="59">
        <v>1146</v>
      </c>
      <c r="T31" s="58">
        <v>0.78700000000000003</v>
      </c>
      <c r="U31" s="18"/>
      <c r="W31" s="299"/>
      <c r="X31" s="300"/>
      <c r="Y31" s="304" t="s">
        <v>18</v>
      </c>
      <c r="Z31" s="304"/>
      <c r="AA31" s="304" t="s">
        <v>19</v>
      </c>
      <c r="AB31" s="304"/>
      <c r="AD31" s="299"/>
      <c r="AE31" s="300"/>
      <c r="AF31" s="304" t="s">
        <v>18</v>
      </c>
      <c r="AG31" s="304"/>
      <c r="AH31" s="304" t="s">
        <v>19</v>
      </c>
      <c r="AI31" s="304"/>
    </row>
    <row r="32" spans="1:85" ht="16.5" x14ac:dyDescent="0.3">
      <c r="B32" s="49" t="s">
        <v>84</v>
      </c>
      <c r="C32" s="50"/>
      <c r="D32" s="51"/>
      <c r="E32" s="50"/>
      <c r="F32" s="51"/>
      <c r="G32" s="59">
        <v>381</v>
      </c>
      <c r="H32" s="58">
        <v>0.50800000000000001</v>
      </c>
      <c r="I32" s="50"/>
      <c r="J32" s="51"/>
      <c r="K32" s="50"/>
      <c r="L32" s="51"/>
      <c r="M32" s="50"/>
      <c r="N32" s="58"/>
      <c r="O32" s="50"/>
      <c r="P32" s="51"/>
      <c r="Q32" s="50"/>
      <c r="R32" s="51"/>
      <c r="S32" s="59">
        <v>1512</v>
      </c>
      <c r="T32" s="58">
        <v>0.80200000000000005</v>
      </c>
      <c r="U32" s="18"/>
      <c r="W32" s="305" t="s">
        <v>10</v>
      </c>
      <c r="X32" s="306"/>
      <c r="Y32" s="345">
        <v>1146</v>
      </c>
      <c r="Z32" s="346"/>
      <c r="AA32" s="342">
        <v>0.78700000000000003</v>
      </c>
      <c r="AB32" s="342"/>
      <c r="AD32" s="305" t="s">
        <v>10</v>
      </c>
      <c r="AE32" s="306"/>
      <c r="AF32" s="307">
        <v>332</v>
      </c>
      <c r="AG32" s="308"/>
      <c r="AH32" s="342">
        <v>0.52800000000000002</v>
      </c>
      <c r="AI32" s="342"/>
    </row>
    <row r="33" spans="2:63" ht="16.5" x14ac:dyDescent="0.3">
      <c r="B33" s="49" t="s">
        <v>85</v>
      </c>
      <c r="C33" s="50"/>
      <c r="D33" s="51"/>
      <c r="E33" s="50"/>
      <c r="F33" s="51"/>
      <c r="G33" s="59">
        <v>425</v>
      </c>
      <c r="H33" s="58">
        <v>0.48199999999999998</v>
      </c>
      <c r="I33" s="50"/>
      <c r="J33" s="51"/>
      <c r="K33" s="50"/>
      <c r="L33" s="51"/>
      <c r="M33" s="50"/>
      <c r="N33" s="58"/>
      <c r="O33" s="50"/>
      <c r="P33" s="51"/>
      <c r="Q33" s="50"/>
      <c r="R33" s="51"/>
      <c r="S33" s="59">
        <v>1946</v>
      </c>
      <c r="T33" s="58">
        <v>0.81699999999999995</v>
      </c>
      <c r="U33" s="18"/>
      <c r="W33" s="287" t="s">
        <v>12</v>
      </c>
      <c r="X33" s="288"/>
      <c r="Y33" s="344">
        <v>1512</v>
      </c>
      <c r="Z33" s="351"/>
      <c r="AA33" s="294">
        <v>0.80200000000000005</v>
      </c>
      <c r="AB33" s="294"/>
      <c r="AD33" s="287" t="s">
        <v>12</v>
      </c>
      <c r="AE33" s="288"/>
      <c r="AF33" s="289">
        <v>381</v>
      </c>
      <c r="AG33" s="296"/>
      <c r="AH33" s="294">
        <v>0.50800000000000001</v>
      </c>
      <c r="AI33" s="294"/>
    </row>
    <row r="34" spans="2:63" ht="16.5" x14ac:dyDescent="0.3">
      <c r="B34" s="49" t="s">
        <v>14</v>
      </c>
      <c r="C34" s="50"/>
      <c r="D34" s="51"/>
      <c r="E34" s="50"/>
      <c r="F34" s="51"/>
      <c r="G34" s="59">
        <v>448</v>
      </c>
      <c r="H34" s="58">
        <v>0.46600000000000003</v>
      </c>
      <c r="I34" s="50"/>
      <c r="J34" s="51"/>
      <c r="K34" s="50"/>
      <c r="L34" s="51"/>
      <c r="M34" s="50"/>
      <c r="N34" s="58"/>
      <c r="O34" s="50"/>
      <c r="P34" s="51"/>
      <c r="Q34" s="50"/>
      <c r="R34" s="51"/>
      <c r="S34" s="59">
        <v>2245</v>
      </c>
      <c r="T34" s="58">
        <v>0.82699999999999996</v>
      </c>
      <c r="U34" s="18"/>
      <c r="W34" s="287" t="s">
        <v>13</v>
      </c>
      <c r="X34" s="288"/>
      <c r="Y34" s="344">
        <v>1946</v>
      </c>
      <c r="Z34" s="344"/>
      <c r="AA34" s="329">
        <v>0.81699999999999995</v>
      </c>
      <c r="AB34" s="294"/>
      <c r="AD34" s="287" t="s">
        <v>13</v>
      </c>
      <c r="AE34" s="288"/>
      <c r="AF34" s="289">
        <v>425</v>
      </c>
      <c r="AG34" s="289"/>
      <c r="AH34" s="329">
        <v>0.48199999999999998</v>
      </c>
      <c r="AI34" s="294"/>
    </row>
    <row r="35" spans="2:63" ht="16.5" x14ac:dyDescent="0.3">
      <c r="B35" s="49" t="s">
        <v>15</v>
      </c>
      <c r="C35" s="50"/>
      <c r="D35" s="51"/>
      <c r="E35" s="50"/>
      <c r="F35" s="51"/>
      <c r="G35" s="59">
        <v>470</v>
      </c>
      <c r="H35" s="58">
        <v>0.441</v>
      </c>
      <c r="I35" s="50"/>
      <c r="J35" s="51"/>
      <c r="K35" s="50"/>
      <c r="L35" s="51"/>
      <c r="M35" s="50"/>
      <c r="N35" s="51"/>
      <c r="O35" s="60"/>
      <c r="P35" s="51"/>
      <c r="Q35" s="50"/>
      <c r="R35" s="51"/>
      <c r="S35" s="59">
        <v>2684</v>
      </c>
      <c r="T35" s="58">
        <v>0.83899999999999997</v>
      </c>
      <c r="U35" s="18"/>
      <c r="W35" s="287" t="s">
        <v>14</v>
      </c>
      <c r="X35" s="288"/>
      <c r="Y35" s="344">
        <v>2245</v>
      </c>
      <c r="Z35" s="344"/>
      <c r="AA35" s="337">
        <v>0.82699999999999996</v>
      </c>
      <c r="AB35" s="335"/>
      <c r="AD35" s="287" t="s">
        <v>14</v>
      </c>
      <c r="AE35" s="288"/>
      <c r="AF35" s="289">
        <v>448</v>
      </c>
      <c r="AG35" s="289"/>
      <c r="AH35" s="337">
        <v>0.46600000000000003</v>
      </c>
      <c r="AI35" s="335"/>
    </row>
    <row r="36" spans="2:63" ht="16.5" x14ac:dyDescent="0.3">
      <c r="B36" s="52" t="s">
        <v>16</v>
      </c>
      <c r="C36" s="53"/>
      <c r="D36" s="54"/>
      <c r="E36" s="53"/>
      <c r="F36" s="54"/>
      <c r="G36" s="61">
        <v>497</v>
      </c>
      <c r="H36" s="62">
        <v>0.40699999999999997</v>
      </c>
      <c r="I36" s="53"/>
      <c r="J36" s="54"/>
      <c r="K36" s="53"/>
      <c r="L36" s="54"/>
      <c r="M36" s="53"/>
      <c r="N36" s="54"/>
      <c r="O36" s="63"/>
      <c r="P36" s="54"/>
      <c r="Q36" s="63"/>
      <c r="R36" s="62"/>
      <c r="S36" s="61">
        <v>3386</v>
      </c>
      <c r="T36" s="54">
        <v>0.85599999999999998</v>
      </c>
      <c r="U36" s="18"/>
      <c r="W36" s="287" t="s">
        <v>15</v>
      </c>
      <c r="X36" s="292"/>
      <c r="Y36" s="344">
        <v>2684</v>
      </c>
      <c r="Z36" s="344"/>
      <c r="AA36" s="294">
        <v>0.83899999999999997</v>
      </c>
      <c r="AB36" s="294"/>
      <c r="AD36" s="287" t="s">
        <v>15</v>
      </c>
      <c r="AE36" s="292"/>
      <c r="AF36" s="289">
        <v>470</v>
      </c>
      <c r="AG36" s="289"/>
      <c r="AH36" s="294">
        <v>0.441</v>
      </c>
      <c r="AI36" s="294"/>
    </row>
    <row r="37" spans="2:63" ht="17.25" thickBot="1" x14ac:dyDescent="0.35">
      <c r="B37" s="64" t="s">
        <v>41</v>
      </c>
      <c r="C37" s="65"/>
      <c r="D37" s="66"/>
      <c r="E37" s="65"/>
      <c r="F37" s="66"/>
      <c r="G37" s="65"/>
      <c r="H37" s="66"/>
      <c r="I37" s="65"/>
      <c r="J37" s="66"/>
      <c r="K37" s="65"/>
      <c r="L37" s="66"/>
      <c r="M37" s="65"/>
      <c r="N37" s="67"/>
      <c r="O37" s="66"/>
      <c r="P37" s="67"/>
      <c r="Q37" s="66"/>
      <c r="R37" s="66"/>
      <c r="S37" s="65"/>
      <c r="T37" s="67"/>
      <c r="U37" s="19"/>
      <c r="W37" s="283" t="s">
        <v>16</v>
      </c>
      <c r="X37" s="284"/>
      <c r="Y37" s="347">
        <v>3386</v>
      </c>
      <c r="Z37" s="347"/>
      <c r="AA37" s="332">
        <v>0.85599999999999998</v>
      </c>
      <c r="AB37" s="332"/>
      <c r="AD37" s="283" t="s">
        <v>16</v>
      </c>
      <c r="AE37" s="284"/>
      <c r="AF37" s="285">
        <v>497</v>
      </c>
      <c r="AG37" s="285"/>
      <c r="AH37" s="332">
        <v>0.40699999999999997</v>
      </c>
      <c r="AI37" s="332"/>
    </row>
    <row r="38" spans="2:63" x14ac:dyDescent="0.25">
      <c r="B38" s="49" t="s">
        <v>24</v>
      </c>
      <c r="C38" s="68"/>
      <c r="D38" s="69"/>
      <c r="E38" s="68"/>
      <c r="F38" s="69"/>
      <c r="G38" s="68"/>
      <c r="H38" s="69"/>
      <c r="I38" s="68"/>
      <c r="J38" s="69"/>
      <c r="K38" s="68"/>
      <c r="L38" s="69"/>
      <c r="M38" s="68"/>
      <c r="N38" s="70"/>
      <c r="O38" s="69"/>
      <c r="P38" s="70"/>
      <c r="Q38" s="69"/>
      <c r="R38" s="69"/>
      <c r="S38" s="68"/>
      <c r="T38" s="70"/>
    </row>
    <row r="39" spans="2:63" x14ac:dyDescent="0.25">
      <c r="B39" s="49" t="s">
        <v>25</v>
      </c>
      <c r="C39" s="68"/>
      <c r="D39" s="69"/>
      <c r="E39" s="68"/>
      <c r="F39" s="69"/>
      <c r="G39" s="68"/>
      <c r="H39" s="69"/>
      <c r="I39" s="68"/>
      <c r="J39" s="69"/>
      <c r="K39" s="68"/>
      <c r="L39" s="69"/>
      <c r="M39" s="68"/>
      <c r="N39" s="70"/>
      <c r="O39" s="69"/>
      <c r="P39" s="70"/>
      <c r="Q39" s="69"/>
      <c r="R39" s="69"/>
      <c r="S39" s="68"/>
      <c r="T39" s="70"/>
    </row>
    <row r="40" spans="2:63" x14ac:dyDescent="0.25">
      <c r="B40" s="49" t="s">
        <v>26</v>
      </c>
      <c r="C40" s="68"/>
      <c r="D40" s="69"/>
      <c r="E40" s="68"/>
      <c r="F40" s="69"/>
      <c r="G40" s="68"/>
      <c r="H40" s="69"/>
      <c r="I40" s="68"/>
      <c r="J40" s="69"/>
      <c r="K40" s="68"/>
      <c r="L40" s="69"/>
      <c r="M40" s="68"/>
      <c r="N40" s="70"/>
      <c r="O40" s="69"/>
      <c r="P40" s="70"/>
      <c r="Q40" s="69"/>
      <c r="R40" s="69"/>
      <c r="S40" s="68"/>
      <c r="T40" s="70"/>
    </row>
    <row r="41" spans="2:63" ht="15.75" customHeight="1" x14ac:dyDescent="0.25">
      <c r="B41" s="49" t="s">
        <v>27</v>
      </c>
      <c r="C41" s="68"/>
      <c r="D41" s="69"/>
      <c r="E41" s="68"/>
      <c r="F41" s="69"/>
      <c r="G41" s="68"/>
      <c r="H41" s="69"/>
      <c r="I41" s="68"/>
      <c r="J41" s="69"/>
      <c r="K41" s="68"/>
      <c r="L41" s="69"/>
      <c r="M41" s="68"/>
      <c r="N41" s="70"/>
      <c r="O41" s="69"/>
      <c r="P41" s="70"/>
      <c r="Q41" s="69"/>
      <c r="R41" s="69"/>
      <c r="S41" s="68"/>
      <c r="T41" s="70"/>
    </row>
    <row r="42" spans="2:63" x14ac:dyDescent="0.25">
      <c r="B42" s="49" t="s">
        <v>28</v>
      </c>
      <c r="C42" s="68"/>
      <c r="D42" s="69"/>
      <c r="E42" s="68"/>
      <c r="F42" s="69"/>
      <c r="G42" s="68"/>
      <c r="H42" s="69"/>
      <c r="I42" s="68"/>
      <c r="J42" s="69"/>
      <c r="K42" s="68"/>
      <c r="L42" s="69"/>
      <c r="M42" s="68"/>
      <c r="N42" s="70"/>
      <c r="O42" s="69"/>
      <c r="P42" s="70"/>
      <c r="Q42" s="69"/>
      <c r="R42" s="69"/>
      <c r="S42" s="68"/>
      <c r="T42" s="70"/>
    </row>
    <row r="43" spans="2:63" x14ac:dyDescent="0.25">
      <c r="B43" s="49" t="s">
        <v>29</v>
      </c>
      <c r="C43" s="68"/>
      <c r="D43" s="69"/>
      <c r="E43" s="68"/>
      <c r="F43" s="69"/>
      <c r="G43" s="68"/>
      <c r="H43" s="69"/>
      <c r="I43" s="68"/>
      <c r="J43" s="69"/>
      <c r="K43" s="68"/>
      <c r="L43" s="69"/>
      <c r="M43" s="68"/>
      <c r="N43" s="70"/>
      <c r="O43" s="69"/>
      <c r="P43" s="70"/>
      <c r="Q43" s="69"/>
      <c r="R43" s="69"/>
      <c r="S43" s="68"/>
      <c r="T43" s="70"/>
    </row>
    <row r="44" spans="2:63" x14ac:dyDescent="0.25">
      <c r="B44" s="52" t="s">
        <v>30</v>
      </c>
      <c r="C44" s="71"/>
      <c r="D44" s="72"/>
      <c r="E44" s="71"/>
      <c r="F44" s="72"/>
      <c r="G44" s="71"/>
      <c r="H44" s="72"/>
      <c r="I44" s="71"/>
      <c r="J44" s="72"/>
      <c r="K44" s="71"/>
      <c r="L44" s="72"/>
      <c r="M44" s="71"/>
      <c r="N44" s="73"/>
      <c r="O44" s="72"/>
      <c r="P44" s="72"/>
      <c r="Q44" s="71"/>
      <c r="R44" s="72"/>
      <c r="S44" s="71"/>
      <c r="T44" s="73"/>
    </row>
    <row r="45" spans="2:63" ht="15.75" thickBot="1" x14ac:dyDescent="0.3"/>
    <row r="46" spans="2:63" x14ac:dyDescent="0.25">
      <c r="B46" s="40" t="s">
        <v>58</v>
      </c>
      <c r="C46" s="348" t="s">
        <v>67</v>
      </c>
      <c r="D46" s="349"/>
      <c r="E46" s="349"/>
      <c r="F46" s="349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  <c r="S46" s="349"/>
      <c r="T46" s="350"/>
      <c r="W46" s="310" t="s">
        <v>54</v>
      </c>
      <c r="X46" s="311"/>
      <c r="Y46" s="311"/>
      <c r="Z46" s="311"/>
      <c r="AA46" s="311"/>
      <c r="AB46" s="312"/>
      <c r="AD46" s="310" t="s">
        <v>54</v>
      </c>
      <c r="AE46" s="311"/>
      <c r="AF46" s="311"/>
      <c r="AG46" s="311"/>
      <c r="AH46" s="311"/>
      <c r="AI46" s="312"/>
      <c r="AK46" s="310" t="s">
        <v>54</v>
      </c>
      <c r="AL46" s="311"/>
      <c r="AM46" s="311"/>
      <c r="AN46" s="311"/>
      <c r="AO46" s="311"/>
      <c r="AP46" s="312"/>
      <c r="AR46" s="310" t="s">
        <v>54</v>
      </c>
      <c r="AS46" s="311"/>
      <c r="AT46" s="311"/>
      <c r="AU46" s="311"/>
      <c r="AV46" s="311"/>
      <c r="AW46" s="312"/>
      <c r="AY46" s="310" t="s">
        <v>54</v>
      </c>
      <c r="AZ46" s="311"/>
      <c r="BA46" s="311"/>
      <c r="BB46" s="311"/>
      <c r="BC46" s="311"/>
      <c r="BD46" s="312"/>
      <c r="BF46" s="310" t="s">
        <v>54</v>
      </c>
      <c r="BG46" s="311"/>
      <c r="BH46" s="311"/>
      <c r="BI46" s="311"/>
      <c r="BJ46" s="311"/>
      <c r="BK46" s="312"/>
    </row>
    <row r="47" spans="2:63" x14ac:dyDescent="0.25">
      <c r="B47" s="41" t="s">
        <v>81</v>
      </c>
      <c r="C47" s="42">
        <v>6</v>
      </c>
      <c r="D47" s="43">
        <v>30</v>
      </c>
      <c r="E47" s="42">
        <v>6</v>
      </c>
      <c r="F47" s="43">
        <v>60</v>
      </c>
      <c r="G47" s="44">
        <v>6</v>
      </c>
      <c r="H47" s="43">
        <v>120</v>
      </c>
      <c r="I47" s="42">
        <v>6</v>
      </c>
      <c r="J47" s="43">
        <v>5760</v>
      </c>
      <c r="K47" s="42">
        <v>15</v>
      </c>
      <c r="L47" s="43">
        <v>360</v>
      </c>
      <c r="M47" s="44">
        <v>30</v>
      </c>
      <c r="N47" s="43">
        <v>120</v>
      </c>
      <c r="O47" s="42">
        <v>30</v>
      </c>
      <c r="P47" s="43">
        <v>1440</v>
      </c>
      <c r="Q47" s="42">
        <v>60</v>
      </c>
      <c r="R47" s="43">
        <v>1440</v>
      </c>
      <c r="S47" s="44">
        <v>120</v>
      </c>
      <c r="T47" s="43">
        <v>1440</v>
      </c>
      <c r="W47" s="313"/>
      <c r="X47" s="314"/>
      <c r="Y47" s="314"/>
      <c r="Z47" s="314"/>
      <c r="AA47" s="314"/>
      <c r="AB47" s="315"/>
      <c r="AD47" s="313"/>
      <c r="AE47" s="314"/>
      <c r="AF47" s="314"/>
      <c r="AG47" s="314"/>
      <c r="AH47" s="314"/>
      <c r="AI47" s="315"/>
      <c r="AK47" s="313"/>
      <c r="AL47" s="314"/>
      <c r="AM47" s="314"/>
      <c r="AN47" s="314"/>
      <c r="AO47" s="314"/>
      <c r="AP47" s="315"/>
      <c r="AR47" s="313"/>
      <c r="AS47" s="314"/>
      <c r="AT47" s="314"/>
      <c r="AU47" s="314"/>
      <c r="AV47" s="314"/>
      <c r="AW47" s="315"/>
      <c r="AY47" s="313"/>
      <c r="AZ47" s="314"/>
      <c r="BA47" s="314"/>
      <c r="BB47" s="314"/>
      <c r="BC47" s="314"/>
      <c r="BD47" s="315"/>
      <c r="BF47" s="313"/>
      <c r="BG47" s="314"/>
      <c r="BH47" s="314"/>
      <c r="BI47" s="314"/>
      <c r="BJ47" s="314"/>
      <c r="BK47" s="315"/>
    </row>
    <row r="48" spans="2:63" x14ac:dyDescent="0.25">
      <c r="B48" s="37" t="s">
        <v>3</v>
      </c>
      <c r="C48" s="38" t="s">
        <v>18</v>
      </c>
      <c r="D48" s="39" t="s">
        <v>19</v>
      </c>
      <c r="E48" s="38" t="s">
        <v>18</v>
      </c>
      <c r="F48" s="39" t="s">
        <v>19</v>
      </c>
      <c r="G48" s="38" t="s">
        <v>18</v>
      </c>
      <c r="H48" s="39" t="s">
        <v>19</v>
      </c>
      <c r="I48" s="38" t="s">
        <v>18</v>
      </c>
      <c r="J48" s="39" t="s">
        <v>19</v>
      </c>
      <c r="K48" s="38" t="s">
        <v>18</v>
      </c>
      <c r="L48" s="39" t="s">
        <v>19</v>
      </c>
      <c r="M48" s="38" t="s">
        <v>18</v>
      </c>
      <c r="N48" s="39" t="s">
        <v>19</v>
      </c>
      <c r="O48" s="38" t="s">
        <v>18</v>
      </c>
      <c r="P48" s="39" t="s">
        <v>19</v>
      </c>
      <c r="Q48" s="38" t="s">
        <v>18</v>
      </c>
      <c r="R48" s="39" t="s">
        <v>19</v>
      </c>
      <c r="S48" s="38" t="s">
        <v>18</v>
      </c>
      <c r="T48" s="39" t="s">
        <v>19</v>
      </c>
      <c r="W48" s="313"/>
      <c r="X48" s="314"/>
      <c r="Y48" s="314"/>
      <c r="Z48" s="314"/>
      <c r="AA48" s="314"/>
      <c r="AB48" s="315"/>
      <c r="AD48" s="313"/>
      <c r="AE48" s="314"/>
      <c r="AF48" s="314"/>
      <c r="AG48" s="314"/>
      <c r="AH48" s="314"/>
      <c r="AI48" s="315"/>
      <c r="AK48" s="313"/>
      <c r="AL48" s="314"/>
      <c r="AM48" s="314"/>
      <c r="AN48" s="314"/>
      <c r="AO48" s="314"/>
      <c r="AP48" s="315"/>
      <c r="AR48" s="313"/>
      <c r="AS48" s="314"/>
      <c r="AT48" s="314"/>
      <c r="AU48" s="314"/>
      <c r="AV48" s="314"/>
      <c r="AW48" s="315"/>
      <c r="AY48" s="313"/>
      <c r="AZ48" s="314"/>
      <c r="BA48" s="314"/>
      <c r="BB48" s="314"/>
      <c r="BC48" s="314"/>
      <c r="BD48" s="315"/>
      <c r="BF48" s="313"/>
      <c r="BG48" s="314"/>
      <c r="BH48" s="314"/>
      <c r="BI48" s="314"/>
      <c r="BJ48" s="314"/>
      <c r="BK48" s="315"/>
    </row>
    <row r="49" spans="2:63" x14ac:dyDescent="0.25">
      <c r="B49" s="46" t="s">
        <v>4</v>
      </c>
      <c r="C49" s="47"/>
      <c r="D49" s="48"/>
      <c r="E49" s="47"/>
      <c r="F49" s="48"/>
      <c r="G49" s="47"/>
      <c r="H49" s="48"/>
      <c r="I49" s="47"/>
      <c r="J49" s="48"/>
      <c r="K49" s="47"/>
      <c r="L49" s="48"/>
      <c r="M49" s="47"/>
      <c r="N49" s="48"/>
      <c r="O49" s="47"/>
      <c r="P49" s="48"/>
      <c r="Q49" s="47"/>
      <c r="R49" s="48"/>
      <c r="S49" s="47"/>
      <c r="T49" s="48"/>
      <c r="W49" s="313"/>
      <c r="X49" s="314"/>
      <c r="Y49" s="314"/>
      <c r="Z49" s="314"/>
      <c r="AA49" s="314"/>
      <c r="AB49" s="315"/>
      <c r="AD49" s="313"/>
      <c r="AE49" s="314"/>
      <c r="AF49" s="314"/>
      <c r="AG49" s="314"/>
      <c r="AH49" s="314"/>
      <c r="AI49" s="315"/>
      <c r="AK49" s="313"/>
      <c r="AL49" s="314"/>
      <c r="AM49" s="314"/>
      <c r="AN49" s="314"/>
      <c r="AO49" s="314"/>
      <c r="AP49" s="315"/>
      <c r="AR49" s="313"/>
      <c r="AS49" s="314"/>
      <c r="AT49" s="314"/>
      <c r="AU49" s="314"/>
      <c r="AV49" s="314"/>
      <c r="AW49" s="315"/>
      <c r="AY49" s="313"/>
      <c r="AZ49" s="314"/>
      <c r="BA49" s="314"/>
      <c r="BB49" s="314"/>
      <c r="BC49" s="314"/>
      <c r="BD49" s="315"/>
      <c r="BF49" s="313"/>
      <c r="BG49" s="314"/>
      <c r="BH49" s="314"/>
      <c r="BI49" s="314"/>
      <c r="BJ49" s="314"/>
      <c r="BK49" s="315"/>
    </row>
    <row r="50" spans="2:63" ht="15.75" thickBot="1" x14ac:dyDescent="0.3">
      <c r="B50" s="49" t="s">
        <v>5</v>
      </c>
      <c r="C50" s="50"/>
      <c r="D50" s="51"/>
      <c r="E50" s="50"/>
      <c r="F50" s="51"/>
      <c r="G50" s="50"/>
      <c r="H50" s="51"/>
      <c r="I50" s="50"/>
      <c r="J50" s="51"/>
      <c r="K50" s="50"/>
      <c r="L50" s="51"/>
      <c r="M50" s="50"/>
      <c r="N50" s="51"/>
      <c r="O50" s="50"/>
      <c r="P50" s="51"/>
      <c r="Q50" s="50"/>
      <c r="R50" s="51"/>
      <c r="S50" s="50"/>
      <c r="T50" s="51"/>
      <c r="W50" s="316"/>
      <c r="X50" s="317"/>
      <c r="Y50" s="317"/>
      <c r="Z50" s="317"/>
      <c r="AA50" s="317"/>
      <c r="AB50" s="318"/>
      <c r="AD50" s="316"/>
      <c r="AE50" s="317"/>
      <c r="AF50" s="317"/>
      <c r="AG50" s="317"/>
      <c r="AH50" s="317"/>
      <c r="AI50" s="318"/>
      <c r="AK50" s="316"/>
      <c r="AL50" s="317"/>
      <c r="AM50" s="317"/>
      <c r="AN50" s="317"/>
      <c r="AO50" s="317"/>
      <c r="AP50" s="318"/>
      <c r="AR50" s="316"/>
      <c r="AS50" s="317"/>
      <c r="AT50" s="317"/>
      <c r="AU50" s="317"/>
      <c r="AV50" s="317"/>
      <c r="AW50" s="318"/>
      <c r="AY50" s="316"/>
      <c r="AZ50" s="317"/>
      <c r="BA50" s="317"/>
      <c r="BB50" s="317"/>
      <c r="BC50" s="317"/>
      <c r="BD50" s="318"/>
      <c r="BF50" s="316"/>
      <c r="BG50" s="317"/>
      <c r="BH50" s="317"/>
      <c r="BI50" s="317"/>
      <c r="BJ50" s="317"/>
      <c r="BK50" s="318"/>
    </row>
    <row r="51" spans="2:63" x14ac:dyDescent="0.25">
      <c r="B51" s="49" t="s">
        <v>6</v>
      </c>
      <c r="C51" s="50"/>
      <c r="D51" s="51"/>
      <c r="E51" s="50"/>
      <c r="F51" s="51"/>
      <c r="G51" s="50"/>
      <c r="H51" s="51"/>
      <c r="I51" s="50"/>
      <c r="J51" s="51"/>
      <c r="K51" s="50"/>
      <c r="L51" s="51"/>
      <c r="M51" s="50"/>
      <c r="N51" s="51"/>
      <c r="O51" s="50"/>
      <c r="P51" s="51"/>
      <c r="Q51" s="50"/>
      <c r="R51" s="51"/>
      <c r="S51" s="50"/>
      <c r="T51" s="51"/>
      <c r="W51" s="319" t="s">
        <v>0</v>
      </c>
      <c r="X51" s="320"/>
      <c r="Y51" s="320"/>
      <c r="Z51" s="320"/>
      <c r="AA51" s="320"/>
      <c r="AB51" s="321"/>
      <c r="AD51" s="319" t="s">
        <v>0</v>
      </c>
      <c r="AE51" s="320"/>
      <c r="AF51" s="320"/>
      <c r="AG51" s="320"/>
      <c r="AH51" s="320"/>
      <c r="AI51" s="321"/>
      <c r="AK51" s="319" t="s">
        <v>0</v>
      </c>
      <c r="AL51" s="320"/>
      <c r="AM51" s="320"/>
      <c r="AN51" s="320"/>
      <c r="AO51" s="320"/>
      <c r="AP51" s="321"/>
      <c r="AR51" s="319" t="s">
        <v>0</v>
      </c>
      <c r="AS51" s="320"/>
      <c r="AT51" s="320"/>
      <c r="AU51" s="320"/>
      <c r="AV51" s="320"/>
      <c r="AW51" s="321"/>
      <c r="AY51" s="319" t="s">
        <v>0</v>
      </c>
      <c r="AZ51" s="320"/>
      <c r="BA51" s="320"/>
      <c r="BB51" s="320"/>
      <c r="BC51" s="320"/>
      <c r="BD51" s="321"/>
      <c r="BF51" s="319" t="s">
        <v>0</v>
      </c>
      <c r="BG51" s="320"/>
      <c r="BH51" s="320"/>
      <c r="BI51" s="320"/>
      <c r="BJ51" s="320"/>
      <c r="BK51" s="321"/>
    </row>
    <row r="52" spans="2:63" ht="16.5" x14ac:dyDescent="0.3">
      <c r="B52" s="49" t="s">
        <v>7</v>
      </c>
      <c r="C52" s="50"/>
      <c r="D52" s="51"/>
      <c r="E52" s="50"/>
      <c r="F52" s="51"/>
      <c r="G52" s="50"/>
      <c r="H52" s="51"/>
      <c r="I52" s="50"/>
      <c r="J52" s="51"/>
      <c r="K52" s="50"/>
      <c r="L52" s="51"/>
      <c r="M52" s="50"/>
      <c r="N52" s="51"/>
      <c r="O52" s="50"/>
      <c r="P52" s="51"/>
      <c r="Q52" s="50"/>
      <c r="R52" s="51"/>
      <c r="S52" s="50"/>
      <c r="T52" s="51"/>
      <c r="W52" s="322" t="s">
        <v>2</v>
      </c>
      <c r="X52" s="323"/>
      <c r="Y52" s="323"/>
      <c r="Z52" s="323"/>
      <c r="AA52" s="323"/>
      <c r="AB52" s="324"/>
      <c r="AD52" s="322" t="s">
        <v>2</v>
      </c>
      <c r="AE52" s="323"/>
      <c r="AF52" s="323"/>
      <c r="AG52" s="323"/>
      <c r="AH52" s="323"/>
      <c r="AI52" s="324"/>
      <c r="AK52" s="322" t="s">
        <v>2</v>
      </c>
      <c r="AL52" s="323"/>
      <c r="AM52" s="323"/>
      <c r="AN52" s="323"/>
      <c r="AO52" s="323"/>
      <c r="AP52" s="324"/>
      <c r="AR52" s="322" t="s">
        <v>2</v>
      </c>
      <c r="AS52" s="323"/>
      <c r="AT52" s="323"/>
      <c r="AU52" s="323"/>
      <c r="AV52" s="323"/>
      <c r="AW52" s="324"/>
      <c r="AY52" s="322" t="s">
        <v>2</v>
      </c>
      <c r="AZ52" s="323"/>
      <c r="BA52" s="323"/>
      <c r="BB52" s="323"/>
      <c r="BC52" s="323"/>
      <c r="BD52" s="324"/>
      <c r="BF52" s="322" t="s">
        <v>2</v>
      </c>
      <c r="BG52" s="323"/>
      <c r="BH52" s="323"/>
      <c r="BI52" s="323"/>
      <c r="BJ52" s="323"/>
      <c r="BK52" s="324"/>
    </row>
    <row r="53" spans="2:63" ht="16.5" x14ac:dyDescent="0.3">
      <c r="B53" s="52" t="s">
        <v>8</v>
      </c>
      <c r="C53" s="53"/>
      <c r="D53" s="54"/>
      <c r="E53" s="53"/>
      <c r="F53" s="54"/>
      <c r="G53" s="53"/>
      <c r="H53" s="54"/>
      <c r="I53" s="53"/>
      <c r="J53" s="54"/>
      <c r="K53" s="53"/>
      <c r="L53" s="54"/>
      <c r="M53" s="53"/>
      <c r="N53" s="54"/>
      <c r="O53" s="53"/>
      <c r="P53" s="54"/>
      <c r="Q53" s="53"/>
      <c r="R53" s="54"/>
      <c r="S53" s="53"/>
      <c r="T53" s="54"/>
      <c r="W53" s="322" t="s">
        <v>1</v>
      </c>
      <c r="X53" s="323"/>
      <c r="Y53" s="323"/>
      <c r="Z53" s="323"/>
      <c r="AA53" s="323"/>
      <c r="AB53" s="324"/>
      <c r="AD53" s="322" t="s">
        <v>1</v>
      </c>
      <c r="AE53" s="323"/>
      <c r="AF53" s="323"/>
      <c r="AG53" s="323"/>
      <c r="AH53" s="323"/>
      <c r="AI53" s="324"/>
      <c r="AK53" s="322" t="s">
        <v>1</v>
      </c>
      <c r="AL53" s="323"/>
      <c r="AM53" s="323"/>
      <c r="AN53" s="323"/>
      <c r="AO53" s="323"/>
      <c r="AP53" s="324"/>
      <c r="AR53" s="322" t="s">
        <v>1</v>
      </c>
      <c r="AS53" s="323"/>
      <c r="AT53" s="323"/>
      <c r="AU53" s="323"/>
      <c r="AV53" s="323"/>
      <c r="AW53" s="324"/>
      <c r="AY53" s="322" t="s">
        <v>1</v>
      </c>
      <c r="AZ53" s="323"/>
      <c r="BA53" s="323"/>
      <c r="BB53" s="323"/>
      <c r="BC53" s="323"/>
      <c r="BD53" s="324"/>
      <c r="BF53" s="322" t="s">
        <v>1</v>
      </c>
      <c r="BG53" s="323"/>
      <c r="BH53" s="323"/>
      <c r="BI53" s="323"/>
      <c r="BJ53" s="323"/>
      <c r="BK53" s="324"/>
    </row>
    <row r="54" spans="2:63" ht="17.25" thickBot="1" x14ac:dyDescent="0.35">
      <c r="B54" s="55" t="s">
        <v>82</v>
      </c>
      <c r="C54" s="56"/>
      <c r="D54" s="57"/>
      <c r="E54" s="56"/>
      <c r="F54" s="57"/>
      <c r="G54" s="56"/>
      <c r="H54" s="57"/>
      <c r="I54" s="56"/>
      <c r="J54" s="57"/>
      <c r="K54" s="56"/>
      <c r="L54" s="57"/>
      <c r="M54" s="56"/>
      <c r="N54" s="57"/>
      <c r="O54" s="56"/>
      <c r="P54" s="57"/>
      <c r="Q54" s="56"/>
      <c r="R54" s="57"/>
      <c r="S54" s="56"/>
      <c r="T54" s="57"/>
      <c r="W54" s="325" t="s">
        <v>55</v>
      </c>
      <c r="X54" s="326"/>
      <c r="Y54" s="326"/>
      <c r="Z54" s="326"/>
      <c r="AA54" s="326"/>
      <c r="AB54" s="327"/>
      <c r="AD54" s="325" t="s">
        <v>55</v>
      </c>
      <c r="AE54" s="326"/>
      <c r="AF54" s="326"/>
      <c r="AG54" s="326"/>
      <c r="AH54" s="326"/>
      <c r="AI54" s="327"/>
      <c r="AK54" s="325" t="s">
        <v>55</v>
      </c>
      <c r="AL54" s="326"/>
      <c r="AM54" s="326"/>
      <c r="AN54" s="326"/>
      <c r="AO54" s="326"/>
      <c r="AP54" s="327"/>
      <c r="AR54" s="325" t="s">
        <v>55</v>
      </c>
      <c r="AS54" s="326"/>
      <c r="AT54" s="326"/>
      <c r="AU54" s="326"/>
      <c r="AV54" s="326"/>
      <c r="AW54" s="327"/>
      <c r="AY54" s="325" t="s">
        <v>55</v>
      </c>
      <c r="AZ54" s="326"/>
      <c r="BA54" s="326"/>
      <c r="BB54" s="326"/>
      <c r="BC54" s="326"/>
      <c r="BD54" s="327"/>
      <c r="BF54" s="325" t="s">
        <v>55</v>
      </c>
      <c r="BG54" s="326"/>
      <c r="BH54" s="326"/>
      <c r="BI54" s="326"/>
      <c r="BJ54" s="326"/>
      <c r="BK54" s="327"/>
    </row>
    <row r="55" spans="2:63" ht="17.25" thickBot="1" x14ac:dyDescent="0.35">
      <c r="B55" s="49" t="s">
        <v>11</v>
      </c>
      <c r="C55" s="50"/>
      <c r="D55" s="51"/>
      <c r="E55" s="50"/>
      <c r="F55" s="51"/>
      <c r="G55" s="50"/>
      <c r="H55" s="51"/>
      <c r="I55" s="50"/>
      <c r="J55" s="51"/>
      <c r="K55" s="50"/>
      <c r="L55" s="51"/>
      <c r="M55" s="50"/>
      <c r="N55" s="51"/>
      <c r="O55" s="50"/>
      <c r="P55" s="51"/>
      <c r="Q55" s="50"/>
      <c r="R55" s="51"/>
      <c r="S55" s="50"/>
      <c r="T55" s="58"/>
      <c r="W55" s="297" t="s">
        <v>3</v>
      </c>
      <c r="X55" s="298"/>
      <c r="Y55" s="301" t="s">
        <v>39</v>
      </c>
      <c r="Z55" s="302"/>
      <c r="AA55" s="302"/>
      <c r="AB55" s="303"/>
      <c r="AD55" s="297" t="s">
        <v>3</v>
      </c>
      <c r="AE55" s="298"/>
      <c r="AF55" s="301" t="s">
        <v>39</v>
      </c>
      <c r="AG55" s="302"/>
      <c r="AH55" s="302"/>
      <c r="AI55" s="303"/>
      <c r="AK55" s="297" t="s">
        <v>3</v>
      </c>
      <c r="AL55" s="298"/>
      <c r="AM55" s="301" t="s">
        <v>17</v>
      </c>
      <c r="AN55" s="302"/>
      <c r="AO55" s="302"/>
      <c r="AP55" s="303"/>
      <c r="AR55" s="297" t="s">
        <v>3</v>
      </c>
      <c r="AS55" s="298"/>
      <c r="AT55" s="301" t="s">
        <v>17</v>
      </c>
      <c r="AU55" s="302"/>
      <c r="AV55" s="302"/>
      <c r="AW55" s="303"/>
      <c r="AY55" s="297" t="s">
        <v>3</v>
      </c>
      <c r="AZ55" s="298"/>
      <c r="BA55" s="301" t="s">
        <v>42</v>
      </c>
      <c r="BB55" s="302"/>
      <c r="BC55" s="302"/>
      <c r="BD55" s="303"/>
      <c r="BF55" s="297" t="s">
        <v>3</v>
      </c>
      <c r="BG55" s="298"/>
      <c r="BH55" s="301" t="s">
        <v>42</v>
      </c>
      <c r="BI55" s="302"/>
      <c r="BJ55" s="302"/>
      <c r="BK55" s="303"/>
    </row>
    <row r="56" spans="2:63" ht="17.25" thickBot="1" x14ac:dyDescent="0.35">
      <c r="B56" s="49" t="s">
        <v>83</v>
      </c>
      <c r="C56" s="50">
        <v>4.2949999999999999</v>
      </c>
      <c r="D56" s="51">
        <v>0.41799999999999998</v>
      </c>
      <c r="E56" s="50"/>
      <c r="F56" s="51"/>
      <c r="G56" s="59"/>
      <c r="H56" s="58"/>
      <c r="I56" s="50"/>
      <c r="J56" s="51"/>
      <c r="K56" s="50"/>
      <c r="L56" s="51"/>
      <c r="M56" s="50">
        <v>10.579000000000001</v>
      </c>
      <c r="N56" s="58">
        <v>0.68300000000000005</v>
      </c>
      <c r="O56" s="50"/>
      <c r="P56" s="51"/>
      <c r="Q56" s="50"/>
      <c r="R56" s="51"/>
      <c r="S56" s="50">
        <v>15.545999999999999</v>
      </c>
      <c r="T56" s="58">
        <v>0.76600000000000001</v>
      </c>
      <c r="W56" s="299"/>
      <c r="X56" s="300"/>
      <c r="Y56" s="304" t="s">
        <v>18</v>
      </c>
      <c r="Z56" s="304"/>
      <c r="AA56" s="304" t="s">
        <v>19</v>
      </c>
      <c r="AB56" s="304"/>
      <c r="AD56" s="299"/>
      <c r="AE56" s="300"/>
      <c r="AF56" s="304" t="s">
        <v>18</v>
      </c>
      <c r="AG56" s="304"/>
      <c r="AH56" s="304" t="s">
        <v>19</v>
      </c>
      <c r="AI56" s="304"/>
      <c r="AK56" s="299"/>
      <c r="AL56" s="300"/>
      <c r="AM56" s="304" t="s">
        <v>18</v>
      </c>
      <c r="AN56" s="304"/>
      <c r="AO56" s="304" t="s">
        <v>19</v>
      </c>
      <c r="AP56" s="304"/>
      <c r="AR56" s="299"/>
      <c r="AS56" s="300"/>
      <c r="AT56" s="304" t="s">
        <v>18</v>
      </c>
      <c r="AU56" s="304"/>
      <c r="AV56" s="304" t="s">
        <v>19</v>
      </c>
      <c r="AW56" s="304"/>
      <c r="AY56" s="299"/>
      <c r="AZ56" s="300"/>
      <c r="BA56" s="304" t="s">
        <v>18</v>
      </c>
      <c r="BB56" s="304"/>
      <c r="BC56" s="304" t="s">
        <v>19</v>
      </c>
      <c r="BD56" s="304"/>
      <c r="BF56" s="299"/>
      <c r="BG56" s="300"/>
      <c r="BH56" s="304" t="s">
        <v>18</v>
      </c>
      <c r="BI56" s="304"/>
      <c r="BJ56" s="304" t="s">
        <v>19</v>
      </c>
      <c r="BK56" s="304"/>
    </row>
    <row r="57" spans="2:63" ht="16.5" x14ac:dyDescent="0.3">
      <c r="B57" s="49" t="s">
        <v>84</v>
      </c>
      <c r="C57" s="50">
        <v>4.9180000000000001</v>
      </c>
      <c r="D57" s="51">
        <v>0.40699999999999997</v>
      </c>
      <c r="E57" s="50"/>
      <c r="F57" s="51"/>
      <c r="G57" s="59"/>
      <c r="H57" s="58"/>
      <c r="I57" s="50"/>
      <c r="J57" s="51"/>
      <c r="K57" s="50"/>
      <c r="L57" s="51"/>
      <c r="M57" s="50">
        <v>11.797000000000001</v>
      </c>
      <c r="N57" s="58">
        <v>0.66500000000000004</v>
      </c>
      <c r="O57" s="50"/>
      <c r="P57" s="51"/>
      <c r="Q57" s="50"/>
      <c r="R57" s="51"/>
      <c r="S57" s="50">
        <v>19.388999999999999</v>
      </c>
      <c r="T57" s="58">
        <v>0.77</v>
      </c>
      <c r="W57" s="305" t="s">
        <v>10</v>
      </c>
      <c r="X57" s="306"/>
      <c r="Y57" s="338">
        <v>15.545999999999999</v>
      </c>
      <c r="Z57" s="339"/>
      <c r="AA57" s="342">
        <v>0.76600000000000001</v>
      </c>
      <c r="AB57" s="342"/>
      <c r="AD57" s="305" t="s">
        <v>41</v>
      </c>
      <c r="AE57" s="306"/>
      <c r="AF57" s="338" t="s">
        <v>48</v>
      </c>
      <c r="AG57" s="339"/>
      <c r="AH57" s="309" t="s">
        <v>48</v>
      </c>
      <c r="AI57" s="309"/>
      <c r="AK57" s="305" t="s">
        <v>10</v>
      </c>
      <c r="AL57" s="306"/>
      <c r="AM57" s="338">
        <v>4.2949999999999999</v>
      </c>
      <c r="AN57" s="339"/>
      <c r="AO57" s="342">
        <v>0.41799999999999998</v>
      </c>
      <c r="AP57" s="342"/>
      <c r="AR57" s="305" t="s">
        <v>41</v>
      </c>
      <c r="AS57" s="306"/>
      <c r="AT57" s="338">
        <v>0.61099999999999999</v>
      </c>
      <c r="AU57" s="339"/>
      <c r="AV57" s="309">
        <v>0.623</v>
      </c>
      <c r="AW57" s="309"/>
      <c r="AY57" s="305" t="s">
        <v>10</v>
      </c>
      <c r="AZ57" s="306"/>
      <c r="BA57" s="338">
        <v>10.579000000000001</v>
      </c>
      <c r="BB57" s="339"/>
      <c r="BC57" s="342">
        <v>0.68300000000000005</v>
      </c>
      <c r="BD57" s="342"/>
      <c r="BF57" s="305" t="s">
        <v>41</v>
      </c>
      <c r="BG57" s="306"/>
      <c r="BH57" s="338">
        <v>1.236</v>
      </c>
      <c r="BI57" s="339"/>
      <c r="BJ57" s="309">
        <v>0.82599999999999996</v>
      </c>
      <c r="BK57" s="309"/>
    </row>
    <row r="58" spans="2:63" ht="16.5" x14ac:dyDescent="0.3">
      <c r="B58" s="49" t="s">
        <v>85</v>
      </c>
      <c r="C58" s="50">
        <v>5.4290000000000003</v>
      </c>
      <c r="D58" s="51">
        <v>0.39400000000000002</v>
      </c>
      <c r="E58" s="50"/>
      <c r="F58" s="51"/>
      <c r="G58" s="59"/>
      <c r="H58" s="58"/>
      <c r="I58" s="50"/>
      <c r="J58" s="51"/>
      <c r="K58" s="50"/>
      <c r="L58" s="51"/>
      <c r="M58" s="50">
        <v>12.702999999999999</v>
      </c>
      <c r="N58" s="58">
        <v>0.64500000000000002</v>
      </c>
      <c r="O58" s="50"/>
      <c r="P58" s="51"/>
      <c r="Q58" s="50"/>
      <c r="R58" s="51"/>
      <c r="S58" s="50">
        <v>23.314</v>
      </c>
      <c r="T58" s="58">
        <v>0.77100000000000002</v>
      </c>
      <c r="W58" s="287" t="s">
        <v>12</v>
      </c>
      <c r="X58" s="288"/>
      <c r="Y58" s="294">
        <v>19.388999999999999</v>
      </c>
      <c r="Z58" s="328"/>
      <c r="AA58" s="294">
        <v>0.77</v>
      </c>
      <c r="AB58" s="294"/>
      <c r="AD58" s="287" t="s">
        <v>24</v>
      </c>
      <c r="AE58" s="288"/>
      <c r="AF58" s="294" t="s">
        <v>48</v>
      </c>
      <c r="AG58" s="328"/>
      <c r="AH58" s="293" t="s">
        <v>48</v>
      </c>
      <c r="AI58" s="293"/>
      <c r="AK58" s="287" t="s">
        <v>12</v>
      </c>
      <c r="AL58" s="288"/>
      <c r="AM58" s="294">
        <v>4.9180000000000001</v>
      </c>
      <c r="AN58" s="328"/>
      <c r="AO58" s="294">
        <v>0.40699999999999997</v>
      </c>
      <c r="AP58" s="294"/>
      <c r="AR58" s="287" t="s">
        <v>24</v>
      </c>
      <c r="AS58" s="288"/>
      <c r="AT58" s="294">
        <v>1.069</v>
      </c>
      <c r="AU58" s="328"/>
      <c r="AV58" s="293">
        <v>0.65300000000000002</v>
      </c>
      <c r="AW58" s="293"/>
      <c r="AY58" s="287" t="s">
        <v>12</v>
      </c>
      <c r="AZ58" s="288"/>
      <c r="BA58" s="294">
        <v>11.797000000000001</v>
      </c>
      <c r="BB58" s="328"/>
      <c r="BC58" s="294">
        <v>0.66500000000000004</v>
      </c>
      <c r="BD58" s="294"/>
      <c r="BF58" s="287" t="s">
        <v>24</v>
      </c>
      <c r="BG58" s="288"/>
      <c r="BH58" s="294">
        <v>1.0209999999999999</v>
      </c>
      <c r="BI58" s="328"/>
      <c r="BJ58" s="293">
        <v>0.63600000000000001</v>
      </c>
      <c r="BK58" s="293"/>
    </row>
    <row r="59" spans="2:63" ht="16.5" x14ac:dyDescent="0.3">
      <c r="B59" s="49" t="s">
        <v>14</v>
      </c>
      <c r="C59" s="50">
        <v>5.694</v>
      </c>
      <c r="D59" s="51">
        <v>0.38600000000000001</v>
      </c>
      <c r="E59" s="50"/>
      <c r="F59" s="51"/>
      <c r="G59" s="59"/>
      <c r="H59" s="58"/>
      <c r="I59" s="50"/>
      <c r="J59" s="51"/>
      <c r="K59" s="50"/>
      <c r="L59" s="51"/>
      <c r="M59" s="50">
        <v>13.11</v>
      </c>
      <c r="N59" s="58">
        <v>0.63300000000000001</v>
      </c>
      <c r="O59" s="50"/>
      <c r="P59" s="51"/>
      <c r="Q59" s="50"/>
      <c r="R59" s="51"/>
      <c r="S59" s="50">
        <v>25.704999999999998</v>
      </c>
      <c r="T59" s="58">
        <v>0.77100000000000002</v>
      </c>
      <c r="W59" s="287" t="s">
        <v>13</v>
      </c>
      <c r="X59" s="288"/>
      <c r="Y59" s="294">
        <v>23.314</v>
      </c>
      <c r="Z59" s="294"/>
      <c r="AA59" s="329">
        <v>0.77100000000000002</v>
      </c>
      <c r="AB59" s="294"/>
      <c r="AD59" s="287" t="s">
        <v>25</v>
      </c>
      <c r="AE59" s="288"/>
      <c r="AF59" s="294">
        <v>3.78</v>
      </c>
      <c r="AG59" s="294"/>
      <c r="AH59" s="295">
        <v>0.80600000000000005</v>
      </c>
      <c r="AI59" s="293"/>
      <c r="AK59" s="287" t="s">
        <v>13</v>
      </c>
      <c r="AL59" s="288"/>
      <c r="AM59" s="294">
        <v>5.4290000000000003</v>
      </c>
      <c r="AN59" s="294"/>
      <c r="AO59" s="329">
        <v>0.39400000000000002</v>
      </c>
      <c r="AP59" s="294"/>
      <c r="AR59" s="287" t="s">
        <v>25</v>
      </c>
      <c r="AS59" s="288"/>
      <c r="AT59" s="294">
        <v>1.5960000000000001</v>
      </c>
      <c r="AU59" s="294"/>
      <c r="AV59" s="295">
        <v>0.64600000000000002</v>
      </c>
      <c r="AW59" s="293"/>
      <c r="AY59" s="287" t="s">
        <v>13</v>
      </c>
      <c r="AZ59" s="288"/>
      <c r="BA59" s="294">
        <v>12.702999999999999</v>
      </c>
      <c r="BB59" s="294"/>
      <c r="BC59" s="329">
        <v>0.64500000000000002</v>
      </c>
      <c r="BD59" s="294"/>
      <c r="BF59" s="287" t="s">
        <v>25</v>
      </c>
      <c r="BG59" s="288"/>
      <c r="BH59" s="294">
        <v>1.4379999999999999</v>
      </c>
      <c r="BI59" s="294"/>
      <c r="BJ59" s="295">
        <v>0.61799999999999999</v>
      </c>
      <c r="BK59" s="293"/>
    </row>
    <row r="60" spans="2:63" ht="16.5" x14ac:dyDescent="0.3">
      <c r="B60" s="49" t="s">
        <v>15</v>
      </c>
      <c r="C60" s="50">
        <v>6.0789999999999997</v>
      </c>
      <c r="D60" s="51">
        <v>0.38100000000000001</v>
      </c>
      <c r="E60" s="50"/>
      <c r="F60" s="51"/>
      <c r="G60" s="59"/>
      <c r="H60" s="58"/>
      <c r="I60" s="50"/>
      <c r="J60" s="51"/>
      <c r="K60" s="50"/>
      <c r="L60" s="51"/>
      <c r="M60" s="50">
        <v>13.465</v>
      </c>
      <c r="N60" s="51">
        <v>0.61599999999999999</v>
      </c>
      <c r="O60" s="60"/>
      <c r="P60" s="51"/>
      <c r="Q60" s="50"/>
      <c r="R60" s="51"/>
      <c r="S60" s="50">
        <v>28.722000000000001</v>
      </c>
      <c r="T60" s="58">
        <v>0.77</v>
      </c>
      <c r="W60" s="287" t="s">
        <v>14</v>
      </c>
      <c r="X60" s="288"/>
      <c r="Y60" s="294">
        <v>25.704999999999998</v>
      </c>
      <c r="Z60" s="294"/>
      <c r="AA60" s="337">
        <v>0.77100000000000002</v>
      </c>
      <c r="AB60" s="335"/>
      <c r="AD60" s="287" t="s">
        <v>26</v>
      </c>
      <c r="AE60" s="288"/>
      <c r="AF60" s="294">
        <v>3.6280000000000001</v>
      </c>
      <c r="AG60" s="294"/>
      <c r="AH60" s="290">
        <v>0.72399999999999998</v>
      </c>
      <c r="AI60" s="291"/>
      <c r="AK60" s="287" t="s">
        <v>14</v>
      </c>
      <c r="AL60" s="288"/>
      <c r="AM60" s="294">
        <v>5.694</v>
      </c>
      <c r="AN60" s="294"/>
      <c r="AO60" s="337">
        <v>0.38600000000000001</v>
      </c>
      <c r="AP60" s="335"/>
      <c r="AR60" s="287" t="s">
        <v>26</v>
      </c>
      <c r="AS60" s="288"/>
      <c r="AT60" s="294">
        <v>2.5470000000000002</v>
      </c>
      <c r="AU60" s="294"/>
      <c r="AV60" s="290">
        <v>0.67300000000000004</v>
      </c>
      <c r="AW60" s="291"/>
      <c r="AY60" s="287" t="s">
        <v>14</v>
      </c>
      <c r="AZ60" s="288"/>
      <c r="BA60" s="294">
        <v>13.11</v>
      </c>
      <c r="BB60" s="294"/>
      <c r="BC60" s="337">
        <v>0.63300000000000001</v>
      </c>
      <c r="BD60" s="335"/>
      <c r="BF60" s="287" t="s">
        <v>26</v>
      </c>
      <c r="BG60" s="288"/>
      <c r="BH60" s="294">
        <v>2.1930000000000001</v>
      </c>
      <c r="BI60" s="294"/>
      <c r="BJ60" s="290">
        <v>0.626</v>
      </c>
      <c r="BK60" s="291"/>
    </row>
    <row r="61" spans="2:63" ht="16.5" x14ac:dyDescent="0.3">
      <c r="B61" s="52" t="s">
        <v>16</v>
      </c>
      <c r="C61" s="53">
        <v>6.5039999999999996</v>
      </c>
      <c r="D61" s="54">
        <v>0.37</v>
      </c>
      <c r="E61" s="53"/>
      <c r="F61" s="54"/>
      <c r="G61" s="61"/>
      <c r="H61" s="62"/>
      <c r="I61" s="53"/>
      <c r="J61" s="54"/>
      <c r="K61" s="53"/>
      <c r="L61" s="54"/>
      <c r="M61" s="53">
        <v>13.680999999999999</v>
      </c>
      <c r="N61" s="54">
        <v>0.59099999999999997</v>
      </c>
      <c r="O61" s="63"/>
      <c r="P61" s="54"/>
      <c r="Q61" s="63"/>
      <c r="R61" s="62"/>
      <c r="S61" s="53">
        <v>33.087000000000003</v>
      </c>
      <c r="T61" s="54">
        <v>0.76800000000000002</v>
      </c>
      <c r="W61" s="287" t="s">
        <v>15</v>
      </c>
      <c r="X61" s="292"/>
      <c r="Y61" s="294">
        <v>28.722000000000001</v>
      </c>
      <c r="Z61" s="294"/>
      <c r="AA61" s="294">
        <v>0.77</v>
      </c>
      <c r="AB61" s="294"/>
      <c r="AD61" s="287" t="s">
        <v>27</v>
      </c>
      <c r="AE61" s="292"/>
      <c r="AF61" s="294">
        <v>4.1879999999999997</v>
      </c>
      <c r="AG61" s="294"/>
      <c r="AH61" s="293">
        <v>0.71</v>
      </c>
      <c r="AI61" s="293"/>
      <c r="AK61" s="287" t="s">
        <v>15</v>
      </c>
      <c r="AL61" s="292"/>
      <c r="AM61" s="294">
        <v>6.0789999999999997</v>
      </c>
      <c r="AN61" s="294"/>
      <c r="AO61" s="294">
        <v>0.38100000000000001</v>
      </c>
      <c r="AP61" s="294"/>
      <c r="AR61" s="287" t="s">
        <v>27</v>
      </c>
      <c r="AS61" s="292"/>
      <c r="AT61" s="294">
        <v>2.589</v>
      </c>
      <c r="AU61" s="294"/>
      <c r="AV61" s="293">
        <v>0.60399999999999998</v>
      </c>
      <c r="AW61" s="293"/>
      <c r="AY61" s="287" t="s">
        <v>15</v>
      </c>
      <c r="AZ61" s="292"/>
      <c r="BA61" s="294">
        <v>13.465</v>
      </c>
      <c r="BB61" s="294"/>
      <c r="BC61" s="294">
        <v>0.61599999999999999</v>
      </c>
      <c r="BD61" s="294"/>
      <c r="BF61" s="287" t="s">
        <v>27</v>
      </c>
      <c r="BG61" s="292"/>
      <c r="BH61" s="294">
        <v>2.7869999999999999</v>
      </c>
      <c r="BI61" s="294"/>
      <c r="BJ61" s="293">
        <v>0.63300000000000001</v>
      </c>
      <c r="BK61" s="293"/>
    </row>
    <row r="62" spans="2:63" ht="17.25" thickBot="1" x14ac:dyDescent="0.35">
      <c r="B62" s="64" t="s">
        <v>41</v>
      </c>
      <c r="C62" s="56">
        <v>0.61099999999999999</v>
      </c>
      <c r="D62" s="74">
        <v>0.623</v>
      </c>
      <c r="E62" s="65"/>
      <c r="F62" s="66"/>
      <c r="G62" s="65"/>
      <c r="H62" s="66"/>
      <c r="I62" s="65"/>
      <c r="J62" s="66"/>
      <c r="K62" s="65"/>
      <c r="L62" s="66"/>
      <c r="M62" s="56">
        <v>1.236</v>
      </c>
      <c r="N62" s="57">
        <v>0.82599999999999996</v>
      </c>
      <c r="O62" s="66"/>
      <c r="P62" s="67"/>
      <c r="Q62" s="66"/>
      <c r="R62" s="66"/>
      <c r="S62" s="75" t="s">
        <v>48</v>
      </c>
      <c r="T62" s="76" t="s">
        <v>48</v>
      </c>
      <c r="W62" s="283" t="s">
        <v>16</v>
      </c>
      <c r="X62" s="284"/>
      <c r="Y62" s="332">
        <v>33.087000000000003</v>
      </c>
      <c r="Z62" s="332"/>
      <c r="AA62" s="332">
        <v>0.76800000000000002</v>
      </c>
      <c r="AB62" s="332"/>
      <c r="AD62" s="333" t="s">
        <v>28</v>
      </c>
      <c r="AE62" s="334"/>
      <c r="AF62" s="294">
        <v>7.3449999999999998</v>
      </c>
      <c r="AG62" s="294"/>
      <c r="AH62" s="291">
        <v>0.754</v>
      </c>
      <c r="AI62" s="291"/>
      <c r="AK62" s="283" t="s">
        <v>16</v>
      </c>
      <c r="AL62" s="284"/>
      <c r="AM62" s="332">
        <v>6.5039999999999996</v>
      </c>
      <c r="AN62" s="332"/>
      <c r="AO62" s="332">
        <v>0.37</v>
      </c>
      <c r="AP62" s="332"/>
      <c r="AR62" s="333" t="s">
        <v>28</v>
      </c>
      <c r="AS62" s="334"/>
      <c r="AT62" s="294">
        <v>2.8250000000000002</v>
      </c>
      <c r="AU62" s="294"/>
      <c r="AV62" s="291">
        <v>0.501</v>
      </c>
      <c r="AW62" s="291"/>
      <c r="AY62" s="283" t="s">
        <v>16</v>
      </c>
      <c r="AZ62" s="284"/>
      <c r="BA62" s="332">
        <v>13.680999999999999</v>
      </c>
      <c r="BB62" s="332"/>
      <c r="BC62" s="332">
        <v>0.59099999999999997</v>
      </c>
      <c r="BD62" s="332"/>
      <c r="BF62" s="333" t="s">
        <v>28</v>
      </c>
      <c r="BG62" s="334"/>
      <c r="BH62" s="294">
        <v>5.077</v>
      </c>
      <c r="BI62" s="294"/>
      <c r="BJ62" s="291">
        <v>0.67800000000000005</v>
      </c>
      <c r="BK62" s="291"/>
    </row>
    <row r="63" spans="2:63" ht="16.5" x14ac:dyDescent="0.3">
      <c r="B63" s="49" t="s">
        <v>24</v>
      </c>
      <c r="C63" s="50">
        <v>1.069</v>
      </c>
      <c r="D63" s="60">
        <v>0.65300000000000002</v>
      </c>
      <c r="E63" s="68"/>
      <c r="F63" s="69"/>
      <c r="G63" s="68"/>
      <c r="H63" s="69"/>
      <c r="I63" s="68"/>
      <c r="J63" s="69"/>
      <c r="K63" s="68"/>
      <c r="L63" s="69"/>
      <c r="M63" s="50">
        <v>1.0209999999999999</v>
      </c>
      <c r="N63" s="51">
        <v>0.63600000000000001</v>
      </c>
      <c r="O63" s="69"/>
      <c r="P63" s="70"/>
      <c r="Q63" s="69"/>
      <c r="R63" s="69"/>
      <c r="S63" s="77" t="s">
        <v>48</v>
      </c>
      <c r="T63" s="78" t="s">
        <v>48</v>
      </c>
      <c r="AD63" s="287" t="s">
        <v>29</v>
      </c>
      <c r="AE63" s="292"/>
      <c r="AF63" s="336">
        <v>10.178000000000001</v>
      </c>
      <c r="AG63" s="336"/>
      <c r="AH63" s="294">
        <v>0.76</v>
      </c>
      <c r="AI63" s="294"/>
      <c r="AR63" s="287" t="s">
        <v>29</v>
      </c>
      <c r="AS63" s="292"/>
      <c r="AT63" s="336">
        <v>2.8849999999999998</v>
      </c>
      <c r="AU63" s="336"/>
      <c r="AV63" s="294">
        <v>0.41799999999999998</v>
      </c>
      <c r="AW63" s="294"/>
      <c r="BF63" s="287" t="s">
        <v>29</v>
      </c>
      <c r="BG63" s="292"/>
      <c r="BH63" s="336">
        <v>6.9509999999999996</v>
      </c>
      <c r="BI63" s="336"/>
      <c r="BJ63" s="294">
        <v>0.67800000000000005</v>
      </c>
      <c r="BK63" s="294"/>
    </row>
    <row r="64" spans="2:63" ht="17.25" thickBot="1" x14ac:dyDescent="0.35">
      <c r="B64" s="49" t="s">
        <v>25</v>
      </c>
      <c r="C64" s="50">
        <v>0.59599999999999997</v>
      </c>
      <c r="D64" s="60">
        <v>0.64600000000000002</v>
      </c>
      <c r="E64" s="68"/>
      <c r="F64" s="69"/>
      <c r="G64" s="68"/>
      <c r="H64" s="69"/>
      <c r="I64" s="68"/>
      <c r="J64" s="69"/>
      <c r="K64" s="68"/>
      <c r="L64" s="69"/>
      <c r="M64" s="50">
        <v>1.4379999999999999</v>
      </c>
      <c r="N64" s="51">
        <v>0.61799999999999999</v>
      </c>
      <c r="O64" s="69"/>
      <c r="P64" s="70"/>
      <c r="Q64" s="69"/>
      <c r="R64" s="69"/>
      <c r="S64" s="50">
        <v>3.78</v>
      </c>
      <c r="T64" s="51">
        <v>0.80600000000000005</v>
      </c>
      <c r="AD64" s="283" t="s">
        <v>30</v>
      </c>
      <c r="AE64" s="284"/>
      <c r="AF64" s="343">
        <v>13.624000000000001</v>
      </c>
      <c r="AG64" s="343"/>
      <c r="AH64" s="343">
        <v>0.77100000000000002</v>
      </c>
      <c r="AI64" s="343"/>
      <c r="AR64" s="283" t="s">
        <v>30</v>
      </c>
      <c r="AS64" s="284"/>
      <c r="AT64" s="343">
        <v>3.3180000000000001</v>
      </c>
      <c r="AU64" s="343"/>
      <c r="AV64" s="343">
        <v>0.379</v>
      </c>
      <c r="AW64" s="343"/>
      <c r="BF64" s="283" t="s">
        <v>30</v>
      </c>
      <c r="BG64" s="284"/>
      <c r="BH64" s="343">
        <v>10.538</v>
      </c>
      <c r="BI64" s="343"/>
      <c r="BJ64" s="343">
        <v>0.71399999999999997</v>
      </c>
      <c r="BK64" s="343"/>
    </row>
    <row r="65" spans="2:49" x14ac:dyDescent="0.25">
      <c r="B65" s="49" t="s">
        <v>26</v>
      </c>
      <c r="C65" s="50">
        <v>2.5470000000000002</v>
      </c>
      <c r="D65" s="60">
        <v>0.67300000000000004</v>
      </c>
      <c r="E65" s="68"/>
      <c r="F65" s="69"/>
      <c r="G65" s="68"/>
      <c r="H65" s="69"/>
      <c r="I65" s="68"/>
      <c r="J65" s="69"/>
      <c r="K65" s="68"/>
      <c r="L65" s="69"/>
      <c r="M65" s="50">
        <v>2.1930000000000001</v>
      </c>
      <c r="N65" s="51">
        <v>0.626</v>
      </c>
      <c r="O65" s="69"/>
      <c r="P65" s="70"/>
      <c r="Q65" s="69"/>
      <c r="R65" s="69"/>
      <c r="S65" s="50">
        <v>3.6280000000000001</v>
      </c>
      <c r="T65" s="51">
        <v>0.754</v>
      </c>
    </row>
    <row r="66" spans="2:49" x14ac:dyDescent="0.25">
      <c r="B66" s="49" t="s">
        <v>27</v>
      </c>
      <c r="C66" s="50">
        <v>2.589</v>
      </c>
      <c r="D66" s="60">
        <v>0.60399999999999998</v>
      </c>
      <c r="E66" s="68"/>
      <c r="F66" s="69"/>
      <c r="G66" s="68"/>
      <c r="H66" s="69"/>
      <c r="I66" s="68"/>
      <c r="J66" s="69"/>
      <c r="K66" s="68"/>
      <c r="L66" s="69"/>
      <c r="M66" s="50">
        <v>2.7869999999999999</v>
      </c>
      <c r="N66" s="51">
        <v>0.63300000000000001</v>
      </c>
      <c r="O66" s="69"/>
      <c r="P66" s="70"/>
      <c r="Q66" s="69"/>
      <c r="R66" s="69"/>
      <c r="S66" s="50">
        <v>4.1879999999999997</v>
      </c>
      <c r="T66" s="51">
        <v>0.71</v>
      </c>
    </row>
    <row r="67" spans="2:49" x14ac:dyDescent="0.25">
      <c r="B67" s="49" t="s">
        <v>28</v>
      </c>
      <c r="C67" s="50">
        <v>2.8250000000000002</v>
      </c>
      <c r="D67" s="60">
        <v>0.501</v>
      </c>
      <c r="E67" s="68"/>
      <c r="F67" s="69"/>
      <c r="G67" s="68"/>
      <c r="H67" s="69"/>
      <c r="I67" s="68"/>
      <c r="J67" s="69"/>
      <c r="K67" s="68"/>
      <c r="L67" s="69"/>
      <c r="M67" s="50">
        <v>5.077</v>
      </c>
      <c r="N67" s="51">
        <v>0.67800000000000005</v>
      </c>
      <c r="O67" s="69"/>
      <c r="P67" s="70"/>
      <c r="Q67" s="69"/>
      <c r="R67" s="69"/>
      <c r="S67" s="50">
        <v>7.3449999999999998</v>
      </c>
      <c r="T67" s="51">
        <v>0.754</v>
      </c>
    </row>
    <row r="68" spans="2:49" x14ac:dyDescent="0.25">
      <c r="B68" s="49" t="s">
        <v>29</v>
      </c>
      <c r="C68" s="50">
        <v>2.8849999999999998</v>
      </c>
      <c r="D68" s="60">
        <v>0.41799999999999998</v>
      </c>
      <c r="E68" s="68"/>
      <c r="F68" s="69"/>
      <c r="G68" s="68"/>
      <c r="H68" s="69"/>
      <c r="I68" s="68"/>
      <c r="J68" s="69"/>
      <c r="K68" s="68"/>
      <c r="L68" s="69"/>
      <c r="M68" s="50">
        <v>6.9509999999999996</v>
      </c>
      <c r="N68" s="51">
        <v>0.67800000000000005</v>
      </c>
      <c r="O68" s="69"/>
      <c r="P68" s="70"/>
      <c r="Q68" s="69"/>
      <c r="R68" s="69"/>
      <c r="S68" s="50">
        <v>10.178000000000001</v>
      </c>
      <c r="T68" s="51">
        <v>0.76</v>
      </c>
    </row>
    <row r="69" spans="2:49" x14ac:dyDescent="0.25">
      <c r="B69" s="52" t="s">
        <v>30</v>
      </c>
      <c r="C69" s="53">
        <v>3.3180000000000001</v>
      </c>
      <c r="D69" s="63">
        <v>0.379</v>
      </c>
      <c r="E69" s="71"/>
      <c r="F69" s="72"/>
      <c r="G69" s="71"/>
      <c r="H69" s="72"/>
      <c r="I69" s="71"/>
      <c r="J69" s="72"/>
      <c r="K69" s="71"/>
      <c r="L69" s="72"/>
      <c r="M69" s="53">
        <v>10.538</v>
      </c>
      <c r="N69" s="54">
        <v>0.71399999999999997</v>
      </c>
      <c r="O69" s="72"/>
      <c r="P69" s="72"/>
      <c r="Q69" s="71"/>
      <c r="R69" s="72"/>
      <c r="S69" s="53">
        <v>13.624000000000001</v>
      </c>
      <c r="T69" s="54">
        <v>0.77100000000000002</v>
      </c>
    </row>
    <row r="70" spans="2:49" ht="15.75" thickBot="1" x14ac:dyDescent="0.3"/>
    <row r="71" spans="2:49" x14ac:dyDescent="0.25">
      <c r="B71" s="40" t="s">
        <v>58</v>
      </c>
      <c r="C71" s="348" t="s">
        <v>80</v>
      </c>
      <c r="D71" s="349"/>
      <c r="E71" s="349"/>
      <c r="F71" s="349"/>
      <c r="G71" s="349"/>
      <c r="H71" s="349"/>
      <c r="I71" s="349"/>
      <c r="J71" s="349"/>
      <c r="K71" s="349"/>
      <c r="L71" s="349"/>
      <c r="M71" s="349"/>
      <c r="N71" s="349"/>
      <c r="O71" s="349"/>
      <c r="P71" s="349"/>
      <c r="Q71" s="349"/>
      <c r="R71" s="349"/>
      <c r="S71" s="349"/>
      <c r="T71" s="350"/>
      <c r="W71" s="310" t="s">
        <v>47</v>
      </c>
      <c r="X71" s="311"/>
      <c r="Y71" s="311"/>
      <c r="Z71" s="311"/>
      <c r="AA71" s="311"/>
      <c r="AB71" s="312"/>
      <c r="AD71" s="310" t="s">
        <v>49</v>
      </c>
      <c r="AE71" s="311"/>
      <c r="AF71" s="311"/>
      <c r="AG71" s="311"/>
      <c r="AH71" s="311"/>
      <c r="AI71" s="312"/>
      <c r="AK71" s="310" t="s">
        <v>47</v>
      </c>
      <c r="AL71" s="311"/>
      <c r="AM71" s="311"/>
      <c r="AN71" s="311"/>
      <c r="AO71" s="311"/>
      <c r="AP71" s="312"/>
      <c r="AR71" s="310" t="s">
        <v>49</v>
      </c>
      <c r="AS71" s="311"/>
      <c r="AT71" s="311"/>
      <c r="AU71" s="311"/>
      <c r="AV71" s="311"/>
      <c r="AW71" s="312"/>
    </row>
    <row r="72" spans="2:49" x14ac:dyDescent="0.25">
      <c r="B72" s="41" t="s">
        <v>81</v>
      </c>
      <c r="C72" s="42">
        <v>6</v>
      </c>
      <c r="D72" s="43">
        <v>30</v>
      </c>
      <c r="E72" s="42">
        <v>6</v>
      </c>
      <c r="F72" s="43">
        <v>60</v>
      </c>
      <c r="G72" s="44">
        <v>6</v>
      </c>
      <c r="H72" s="43">
        <v>120</v>
      </c>
      <c r="I72" s="42">
        <v>6</v>
      </c>
      <c r="J72" s="43">
        <v>5760</v>
      </c>
      <c r="K72" s="42">
        <v>15</v>
      </c>
      <c r="L72" s="43">
        <v>360</v>
      </c>
      <c r="M72" s="44">
        <v>30</v>
      </c>
      <c r="N72" s="43">
        <v>120</v>
      </c>
      <c r="O72" s="42">
        <v>30</v>
      </c>
      <c r="P72" s="43">
        <v>1440</v>
      </c>
      <c r="Q72" s="42">
        <v>60</v>
      </c>
      <c r="R72" s="43">
        <v>1440</v>
      </c>
      <c r="S72" s="44">
        <v>120</v>
      </c>
      <c r="T72" s="43">
        <v>1440</v>
      </c>
      <c r="W72" s="313"/>
      <c r="X72" s="314"/>
      <c r="Y72" s="314"/>
      <c r="Z72" s="314"/>
      <c r="AA72" s="314"/>
      <c r="AB72" s="315"/>
      <c r="AD72" s="313"/>
      <c r="AE72" s="314"/>
      <c r="AF72" s="314"/>
      <c r="AG72" s="314"/>
      <c r="AH72" s="314"/>
      <c r="AI72" s="315"/>
      <c r="AK72" s="313"/>
      <c r="AL72" s="314"/>
      <c r="AM72" s="314"/>
      <c r="AN72" s="314"/>
      <c r="AO72" s="314"/>
      <c r="AP72" s="315"/>
      <c r="AR72" s="313"/>
      <c r="AS72" s="314"/>
      <c r="AT72" s="314"/>
      <c r="AU72" s="314"/>
      <c r="AV72" s="314"/>
      <c r="AW72" s="315"/>
    </row>
    <row r="73" spans="2:49" x14ac:dyDescent="0.25">
      <c r="B73" s="79" t="s">
        <v>3</v>
      </c>
      <c r="C73" s="101" t="s">
        <v>18</v>
      </c>
      <c r="D73" s="102" t="s">
        <v>19</v>
      </c>
      <c r="E73" s="101" t="s">
        <v>18</v>
      </c>
      <c r="F73" s="102" t="s">
        <v>19</v>
      </c>
      <c r="G73" s="86" t="s">
        <v>18</v>
      </c>
      <c r="H73" s="103" t="s">
        <v>19</v>
      </c>
      <c r="I73" s="86" t="s">
        <v>18</v>
      </c>
      <c r="J73" s="103" t="s">
        <v>19</v>
      </c>
      <c r="K73" s="86" t="s">
        <v>18</v>
      </c>
      <c r="L73" s="103" t="s">
        <v>19</v>
      </c>
      <c r="M73" s="86" t="s">
        <v>18</v>
      </c>
      <c r="N73" s="103" t="s">
        <v>19</v>
      </c>
      <c r="O73" s="101" t="s">
        <v>18</v>
      </c>
      <c r="P73" s="102" t="s">
        <v>19</v>
      </c>
      <c r="Q73" s="101" t="s">
        <v>18</v>
      </c>
      <c r="R73" s="102" t="s">
        <v>19</v>
      </c>
      <c r="S73" s="101" t="s">
        <v>18</v>
      </c>
      <c r="T73" s="102" t="s">
        <v>19</v>
      </c>
      <c r="W73" s="313"/>
      <c r="X73" s="314"/>
      <c r="Y73" s="314"/>
      <c r="Z73" s="314"/>
      <c r="AA73" s="314"/>
      <c r="AB73" s="315"/>
      <c r="AD73" s="313"/>
      <c r="AE73" s="314"/>
      <c r="AF73" s="314"/>
      <c r="AG73" s="314"/>
      <c r="AH73" s="314"/>
      <c r="AI73" s="315"/>
      <c r="AK73" s="313"/>
      <c r="AL73" s="314"/>
      <c r="AM73" s="314"/>
      <c r="AN73" s="314"/>
      <c r="AO73" s="314"/>
      <c r="AP73" s="315"/>
      <c r="AR73" s="313"/>
      <c r="AS73" s="314"/>
      <c r="AT73" s="314"/>
      <c r="AU73" s="314"/>
      <c r="AV73" s="314"/>
      <c r="AW73" s="315"/>
    </row>
    <row r="74" spans="2:49" x14ac:dyDescent="0.25">
      <c r="B74" s="64" t="s">
        <v>4</v>
      </c>
      <c r="C74" s="46"/>
      <c r="D74" s="145"/>
      <c r="E74" s="46"/>
      <c r="F74" s="145"/>
      <c r="G74" s="46"/>
      <c r="H74" s="145"/>
      <c r="I74" s="46"/>
      <c r="J74" s="145"/>
      <c r="K74" s="46"/>
      <c r="L74" s="145"/>
      <c r="M74" s="46"/>
      <c r="N74" s="145"/>
      <c r="O74" s="46"/>
      <c r="P74" s="145"/>
      <c r="Q74" s="46"/>
      <c r="R74" s="145"/>
      <c r="S74" s="46"/>
      <c r="T74" s="152"/>
      <c r="W74" s="313"/>
      <c r="X74" s="314"/>
      <c r="Y74" s="314"/>
      <c r="Z74" s="314"/>
      <c r="AA74" s="314"/>
      <c r="AB74" s="315"/>
      <c r="AD74" s="313"/>
      <c r="AE74" s="314"/>
      <c r="AF74" s="314"/>
      <c r="AG74" s="314"/>
      <c r="AH74" s="314"/>
      <c r="AI74" s="315"/>
      <c r="AK74" s="313"/>
      <c r="AL74" s="314"/>
      <c r="AM74" s="314"/>
      <c r="AN74" s="314"/>
      <c r="AO74" s="314"/>
      <c r="AP74" s="315"/>
      <c r="AR74" s="313"/>
      <c r="AS74" s="314"/>
      <c r="AT74" s="314"/>
      <c r="AU74" s="314"/>
      <c r="AV74" s="314"/>
      <c r="AW74" s="315"/>
    </row>
    <row r="75" spans="2:49" ht="15.75" thickBot="1" x14ac:dyDescent="0.3">
      <c r="B75" s="49" t="s">
        <v>5</v>
      </c>
      <c r="C75" s="49"/>
      <c r="D75" s="142"/>
      <c r="E75" s="49"/>
      <c r="F75" s="142"/>
      <c r="G75" s="49"/>
      <c r="H75" s="142"/>
      <c r="I75" s="49"/>
      <c r="J75" s="142"/>
      <c r="K75" s="49"/>
      <c r="L75" s="142"/>
      <c r="M75" s="49"/>
      <c r="N75" s="142"/>
      <c r="O75" s="49"/>
      <c r="P75" s="142"/>
      <c r="Q75" s="49"/>
      <c r="R75" s="142"/>
      <c r="S75" s="49"/>
      <c r="T75" s="149"/>
      <c r="W75" s="316"/>
      <c r="X75" s="317"/>
      <c r="Y75" s="317"/>
      <c r="Z75" s="317"/>
      <c r="AA75" s="317"/>
      <c r="AB75" s="318"/>
      <c r="AD75" s="316"/>
      <c r="AE75" s="317"/>
      <c r="AF75" s="317"/>
      <c r="AG75" s="317"/>
      <c r="AH75" s="317"/>
      <c r="AI75" s="318"/>
      <c r="AK75" s="316"/>
      <c r="AL75" s="317"/>
      <c r="AM75" s="317"/>
      <c r="AN75" s="317"/>
      <c r="AO75" s="317"/>
      <c r="AP75" s="318"/>
      <c r="AR75" s="316"/>
      <c r="AS75" s="317"/>
      <c r="AT75" s="317"/>
      <c r="AU75" s="317"/>
      <c r="AV75" s="317"/>
      <c r="AW75" s="318"/>
    </row>
    <row r="76" spans="2:49" x14ac:dyDescent="0.25">
      <c r="B76" s="49" t="s">
        <v>6</v>
      </c>
      <c r="C76" s="49"/>
      <c r="D76" s="142"/>
      <c r="E76" s="49"/>
      <c r="F76" s="142"/>
      <c r="G76" s="49"/>
      <c r="H76" s="142"/>
      <c r="I76" s="49"/>
      <c r="J76" s="142"/>
      <c r="K76" s="49"/>
      <c r="L76" s="142"/>
      <c r="M76" s="49"/>
      <c r="N76" s="142"/>
      <c r="O76" s="49"/>
      <c r="P76" s="142"/>
      <c r="Q76" s="49"/>
      <c r="R76" s="142"/>
      <c r="S76" s="49"/>
      <c r="T76" s="149"/>
      <c r="W76" s="319" t="s">
        <v>0</v>
      </c>
      <c r="X76" s="320"/>
      <c r="Y76" s="320"/>
      <c r="Z76" s="320"/>
      <c r="AA76" s="320"/>
      <c r="AB76" s="321"/>
      <c r="AD76" s="319" t="s">
        <v>0</v>
      </c>
      <c r="AE76" s="320"/>
      <c r="AF76" s="320"/>
      <c r="AG76" s="320"/>
      <c r="AH76" s="320"/>
      <c r="AI76" s="321"/>
      <c r="AK76" s="319" t="s">
        <v>0</v>
      </c>
      <c r="AL76" s="320"/>
      <c r="AM76" s="320"/>
      <c r="AN76" s="320"/>
      <c r="AO76" s="320"/>
      <c r="AP76" s="321"/>
      <c r="AR76" s="319" t="s">
        <v>0</v>
      </c>
      <c r="AS76" s="320"/>
      <c r="AT76" s="320"/>
      <c r="AU76" s="320"/>
      <c r="AV76" s="320"/>
      <c r="AW76" s="321"/>
    </row>
    <row r="77" spans="2:49" ht="16.5" x14ac:dyDescent="0.3">
      <c r="B77" s="49" t="s">
        <v>7</v>
      </c>
      <c r="C77" s="49"/>
      <c r="D77" s="142"/>
      <c r="E77" s="49"/>
      <c r="F77" s="142"/>
      <c r="G77" s="49"/>
      <c r="H77" s="142"/>
      <c r="I77" s="49"/>
      <c r="J77" s="142"/>
      <c r="K77" s="49"/>
      <c r="L77" s="142"/>
      <c r="M77" s="49"/>
      <c r="N77" s="142"/>
      <c r="O77" s="49"/>
      <c r="P77" s="142"/>
      <c r="Q77" s="49"/>
      <c r="R77" s="142"/>
      <c r="S77" s="49"/>
      <c r="T77" s="149"/>
      <c r="W77" s="322" t="s">
        <v>2</v>
      </c>
      <c r="X77" s="323"/>
      <c r="Y77" s="323"/>
      <c r="Z77" s="323"/>
      <c r="AA77" s="323"/>
      <c r="AB77" s="324"/>
      <c r="AD77" s="322" t="s">
        <v>2</v>
      </c>
      <c r="AE77" s="323"/>
      <c r="AF77" s="323"/>
      <c r="AG77" s="323"/>
      <c r="AH77" s="323"/>
      <c r="AI77" s="324"/>
      <c r="AK77" s="322" t="s">
        <v>2</v>
      </c>
      <c r="AL77" s="323"/>
      <c r="AM77" s="323"/>
      <c r="AN77" s="323"/>
      <c r="AO77" s="323"/>
      <c r="AP77" s="324"/>
      <c r="AR77" s="322" t="s">
        <v>2</v>
      </c>
      <c r="AS77" s="323"/>
      <c r="AT77" s="323"/>
      <c r="AU77" s="323"/>
      <c r="AV77" s="323"/>
      <c r="AW77" s="324"/>
    </row>
    <row r="78" spans="2:49" ht="16.5" x14ac:dyDescent="0.3">
      <c r="B78" s="52" t="s">
        <v>8</v>
      </c>
      <c r="C78" s="52"/>
      <c r="D78" s="144"/>
      <c r="E78" s="52"/>
      <c r="F78" s="144"/>
      <c r="G78" s="52"/>
      <c r="H78" s="144"/>
      <c r="I78" s="52"/>
      <c r="J78" s="144"/>
      <c r="K78" s="52"/>
      <c r="L78" s="144"/>
      <c r="M78" s="52"/>
      <c r="N78" s="144"/>
      <c r="O78" s="52"/>
      <c r="P78" s="144"/>
      <c r="Q78" s="52"/>
      <c r="R78" s="144"/>
      <c r="S78" s="52"/>
      <c r="T78" s="151"/>
      <c r="W78" s="322" t="s">
        <v>1</v>
      </c>
      <c r="X78" s="323"/>
      <c r="Y78" s="323"/>
      <c r="Z78" s="323"/>
      <c r="AA78" s="323"/>
      <c r="AB78" s="324"/>
      <c r="AD78" s="322" t="s">
        <v>1</v>
      </c>
      <c r="AE78" s="323"/>
      <c r="AF78" s="323"/>
      <c r="AG78" s="323"/>
      <c r="AH78" s="323"/>
      <c r="AI78" s="324"/>
      <c r="AK78" s="322" t="s">
        <v>1</v>
      </c>
      <c r="AL78" s="323"/>
      <c r="AM78" s="323"/>
      <c r="AN78" s="323"/>
      <c r="AO78" s="323"/>
      <c r="AP78" s="324"/>
      <c r="AR78" s="322" t="s">
        <v>1</v>
      </c>
      <c r="AS78" s="323"/>
      <c r="AT78" s="323"/>
      <c r="AU78" s="323"/>
      <c r="AV78" s="323"/>
      <c r="AW78" s="324"/>
    </row>
    <row r="79" spans="2:49" ht="17.25" thickBot="1" x14ac:dyDescent="0.35">
      <c r="B79" s="64" t="s">
        <v>82</v>
      </c>
      <c r="C79" s="64"/>
      <c r="D79" s="145"/>
      <c r="E79" s="64"/>
      <c r="F79" s="145"/>
      <c r="G79" s="64"/>
      <c r="H79" s="145"/>
      <c r="I79" s="64"/>
      <c r="J79" s="145"/>
      <c r="K79" s="64"/>
      <c r="L79" s="145"/>
      <c r="M79" s="64"/>
      <c r="N79" s="145"/>
      <c r="O79" s="64"/>
      <c r="P79" s="145"/>
      <c r="Q79" s="64"/>
      <c r="R79" s="145"/>
      <c r="S79" s="64"/>
      <c r="T79" s="152"/>
      <c r="W79" s="325" t="s">
        <v>55</v>
      </c>
      <c r="X79" s="326"/>
      <c r="Y79" s="326"/>
      <c r="Z79" s="326"/>
      <c r="AA79" s="326"/>
      <c r="AB79" s="327"/>
      <c r="AD79" s="325" t="s">
        <v>55</v>
      </c>
      <c r="AE79" s="326"/>
      <c r="AF79" s="326"/>
      <c r="AG79" s="326"/>
      <c r="AH79" s="326"/>
      <c r="AI79" s="327"/>
      <c r="AK79" s="325" t="s">
        <v>55</v>
      </c>
      <c r="AL79" s="326"/>
      <c r="AM79" s="326"/>
      <c r="AN79" s="326"/>
      <c r="AO79" s="326"/>
      <c r="AP79" s="327"/>
      <c r="AR79" s="325" t="s">
        <v>55</v>
      </c>
      <c r="AS79" s="326"/>
      <c r="AT79" s="326"/>
      <c r="AU79" s="326"/>
      <c r="AV79" s="326"/>
      <c r="AW79" s="327"/>
    </row>
    <row r="80" spans="2:49" ht="17.25" thickBot="1" x14ac:dyDescent="0.35">
      <c r="B80" s="49" t="s">
        <v>11</v>
      </c>
      <c r="C80" s="49"/>
      <c r="D80" s="142"/>
      <c r="E80" s="49"/>
      <c r="F80" s="142"/>
      <c r="G80" s="49"/>
      <c r="H80" s="142"/>
      <c r="I80" s="49"/>
      <c r="J80" s="142"/>
      <c r="K80" s="49"/>
      <c r="L80" s="142"/>
      <c r="M80" s="49"/>
      <c r="N80" s="142"/>
      <c r="O80" s="49"/>
      <c r="P80" s="142"/>
      <c r="Q80" s="49"/>
      <c r="R80" s="142"/>
      <c r="S80" s="49"/>
      <c r="T80" s="149"/>
      <c r="W80" s="297" t="s">
        <v>3</v>
      </c>
      <c r="X80" s="298"/>
      <c r="Y80" s="301" t="s">
        <v>23</v>
      </c>
      <c r="Z80" s="302"/>
      <c r="AA80" s="302"/>
      <c r="AB80" s="303"/>
      <c r="AD80" s="297" t="s">
        <v>3</v>
      </c>
      <c r="AE80" s="298"/>
      <c r="AF80" s="301" t="s">
        <v>23</v>
      </c>
      <c r="AG80" s="302"/>
      <c r="AH80" s="302"/>
      <c r="AI80" s="303"/>
      <c r="AK80" s="297" t="s">
        <v>3</v>
      </c>
      <c r="AL80" s="298"/>
      <c r="AM80" s="301" t="s">
        <v>21</v>
      </c>
      <c r="AN80" s="302"/>
      <c r="AO80" s="302"/>
      <c r="AP80" s="303"/>
      <c r="AR80" s="297" t="s">
        <v>3</v>
      </c>
      <c r="AS80" s="298"/>
      <c r="AT80" s="301" t="s">
        <v>21</v>
      </c>
      <c r="AU80" s="302"/>
      <c r="AV80" s="302"/>
      <c r="AW80" s="303"/>
    </row>
    <row r="81" spans="2:49" ht="17.25" thickBot="1" x14ac:dyDescent="0.35">
      <c r="B81" s="49" t="s">
        <v>83</v>
      </c>
      <c r="C81" s="49"/>
      <c r="D81" s="142"/>
      <c r="E81" s="80">
        <v>3.4239999999999999</v>
      </c>
      <c r="F81" s="146">
        <v>0.42</v>
      </c>
      <c r="G81" s="49"/>
      <c r="H81" s="142"/>
      <c r="I81" s="49"/>
      <c r="J81" s="142"/>
      <c r="K81" s="49"/>
      <c r="L81" s="142"/>
      <c r="M81" s="49"/>
      <c r="N81" s="142"/>
      <c r="O81" s="49"/>
      <c r="P81" s="142"/>
      <c r="Q81" s="81">
        <v>10.503</v>
      </c>
      <c r="R81" s="157">
        <v>0.69</v>
      </c>
      <c r="S81" s="49"/>
      <c r="T81" s="149"/>
      <c r="W81" s="299"/>
      <c r="X81" s="300"/>
      <c r="Y81" s="304" t="s">
        <v>18</v>
      </c>
      <c r="Z81" s="304"/>
      <c r="AA81" s="304" t="s">
        <v>19</v>
      </c>
      <c r="AB81" s="304"/>
      <c r="AD81" s="299"/>
      <c r="AE81" s="300"/>
      <c r="AF81" s="304" t="s">
        <v>18</v>
      </c>
      <c r="AG81" s="304"/>
      <c r="AH81" s="304" t="s">
        <v>19</v>
      </c>
      <c r="AI81" s="304"/>
      <c r="AK81" s="299"/>
      <c r="AL81" s="300"/>
      <c r="AM81" s="304" t="s">
        <v>18</v>
      </c>
      <c r="AN81" s="304"/>
      <c r="AO81" s="304" t="s">
        <v>19</v>
      </c>
      <c r="AP81" s="304"/>
      <c r="AR81" s="299"/>
      <c r="AS81" s="300"/>
      <c r="AT81" s="304" t="s">
        <v>18</v>
      </c>
      <c r="AU81" s="304"/>
      <c r="AV81" s="304" t="s">
        <v>19</v>
      </c>
      <c r="AW81" s="304"/>
    </row>
    <row r="82" spans="2:49" ht="16.5" x14ac:dyDescent="0.3">
      <c r="B82" s="49" t="s">
        <v>84</v>
      </c>
      <c r="C82" s="49"/>
      <c r="D82" s="142"/>
      <c r="E82" s="80">
        <v>3.7450000000000001</v>
      </c>
      <c r="F82" s="146">
        <v>0.39800000000000002</v>
      </c>
      <c r="G82" s="49"/>
      <c r="H82" s="142"/>
      <c r="I82" s="49"/>
      <c r="J82" s="142"/>
      <c r="K82" s="49"/>
      <c r="L82" s="142"/>
      <c r="M82" s="49"/>
      <c r="N82" s="142"/>
      <c r="O82" s="49"/>
      <c r="P82" s="142"/>
      <c r="Q82" s="81">
        <v>13.426</v>
      </c>
      <c r="R82" s="157">
        <v>0.70199999999999996</v>
      </c>
      <c r="S82" s="49"/>
      <c r="T82" s="149"/>
      <c r="W82" s="305" t="s">
        <v>41</v>
      </c>
      <c r="X82" s="306"/>
      <c r="Y82" s="338">
        <v>0.59099999999999997</v>
      </c>
      <c r="Z82" s="339"/>
      <c r="AA82" s="309">
        <v>0.55300000000000005</v>
      </c>
      <c r="AB82" s="309"/>
      <c r="AD82" s="305" t="s">
        <v>10</v>
      </c>
      <c r="AE82" s="306"/>
      <c r="AF82" s="338">
        <v>3.4239999999999999</v>
      </c>
      <c r="AG82" s="339"/>
      <c r="AH82" s="342">
        <v>0.42</v>
      </c>
      <c r="AI82" s="342"/>
      <c r="AK82" s="305" t="s">
        <v>41</v>
      </c>
      <c r="AL82" s="306"/>
      <c r="AM82" s="338" t="s">
        <v>48</v>
      </c>
      <c r="AN82" s="339"/>
      <c r="AO82" s="309" t="s">
        <v>48</v>
      </c>
      <c r="AP82" s="309"/>
      <c r="AR82" s="305" t="s">
        <v>10</v>
      </c>
      <c r="AS82" s="306"/>
      <c r="AT82" s="338">
        <v>10.503</v>
      </c>
      <c r="AU82" s="339"/>
      <c r="AV82" s="342">
        <v>0.69</v>
      </c>
      <c r="AW82" s="342"/>
    </row>
    <row r="83" spans="2:49" ht="16.5" x14ac:dyDescent="0.3">
      <c r="B83" s="49" t="s">
        <v>85</v>
      </c>
      <c r="C83" s="49"/>
      <c r="D83" s="142"/>
      <c r="E83" s="80">
        <v>3.9510000000000001</v>
      </c>
      <c r="F83" s="146">
        <v>0.374</v>
      </c>
      <c r="G83" s="49"/>
      <c r="H83" s="142"/>
      <c r="I83" s="49"/>
      <c r="J83" s="142"/>
      <c r="K83" s="49"/>
      <c r="L83" s="142"/>
      <c r="M83" s="49"/>
      <c r="N83" s="142"/>
      <c r="O83" s="49"/>
      <c r="P83" s="142"/>
      <c r="Q83" s="81">
        <v>16.571000000000002</v>
      </c>
      <c r="R83" s="157">
        <v>0.71199999999999997</v>
      </c>
      <c r="S83" s="49"/>
      <c r="T83" s="149"/>
      <c r="W83" s="287" t="s">
        <v>24</v>
      </c>
      <c r="X83" s="288"/>
      <c r="Y83" s="294">
        <v>0.90300000000000002</v>
      </c>
      <c r="Z83" s="328"/>
      <c r="AA83" s="293">
        <v>0.54400000000000004</v>
      </c>
      <c r="AB83" s="293"/>
      <c r="AD83" s="287" t="s">
        <v>12</v>
      </c>
      <c r="AE83" s="288"/>
      <c r="AF83" s="294">
        <v>3.7450000000000001</v>
      </c>
      <c r="AG83" s="328"/>
      <c r="AH83" s="294">
        <v>0.39800000000000002</v>
      </c>
      <c r="AI83" s="294"/>
      <c r="AK83" s="287" t="s">
        <v>24</v>
      </c>
      <c r="AL83" s="288"/>
      <c r="AM83" s="294">
        <v>3.41</v>
      </c>
      <c r="AN83" s="328"/>
      <c r="AO83" s="293">
        <v>0.83599999999999997</v>
      </c>
      <c r="AP83" s="293"/>
      <c r="AR83" s="287" t="s">
        <v>12</v>
      </c>
      <c r="AS83" s="288"/>
      <c r="AT83" s="294">
        <v>13.426</v>
      </c>
      <c r="AU83" s="328"/>
      <c r="AV83" s="294">
        <v>0.70199999999999996</v>
      </c>
      <c r="AW83" s="294"/>
    </row>
    <row r="84" spans="2:49" ht="16.5" x14ac:dyDescent="0.3">
      <c r="B84" s="49" t="s">
        <v>14</v>
      </c>
      <c r="C84" s="49"/>
      <c r="D84" s="142"/>
      <c r="E84" s="80">
        <v>4.0460000000000003</v>
      </c>
      <c r="F84" s="146">
        <v>0.36</v>
      </c>
      <c r="G84" s="49"/>
      <c r="H84" s="142"/>
      <c r="I84" s="49"/>
      <c r="J84" s="142"/>
      <c r="K84" s="49"/>
      <c r="L84" s="142"/>
      <c r="M84" s="49"/>
      <c r="N84" s="142"/>
      <c r="O84" s="49"/>
      <c r="P84" s="142"/>
      <c r="Q84" s="81">
        <v>18.440000000000001</v>
      </c>
      <c r="R84" s="157">
        <v>0.71699999999999997</v>
      </c>
      <c r="S84" s="49"/>
      <c r="T84" s="149"/>
      <c r="W84" s="287" t="s">
        <v>25</v>
      </c>
      <c r="X84" s="288"/>
      <c r="Y84" s="294">
        <v>1.369</v>
      </c>
      <c r="Z84" s="294"/>
      <c r="AA84" s="295">
        <v>0.56799999999999995</v>
      </c>
      <c r="AB84" s="293"/>
      <c r="AD84" s="287" t="s">
        <v>13</v>
      </c>
      <c r="AE84" s="288"/>
      <c r="AF84" s="294">
        <v>3.9510000000000001</v>
      </c>
      <c r="AG84" s="294"/>
      <c r="AH84" s="329">
        <v>0.374</v>
      </c>
      <c r="AI84" s="294"/>
      <c r="AK84" s="287" t="s">
        <v>25</v>
      </c>
      <c r="AL84" s="288"/>
      <c r="AM84" s="294">
        <v>2.9670000000000001</v>
      </c>
      <c r="AN84" s="294"/>
      <c r="AO84" s="295">
        <v>0.71899999999999997</v>
      </c>
      <c r="AP84" s="293"/>
      <c r="AR84" s="287" t="s">
        <v>13</v>
      </c>
      <c r="AS84" s="288"/>
      <c r="AT84" s="294">
        <v>16.571000000000002</v>
      </c>
      <c r="AU84" s="294"/>
      <c r="AV84" s="329">
        <v>0.71199999999999997</v>
      </c>
      <c r="AW84" s="294"/>
    </row>
    <row r="85" spans="2:49" ht="16.5" x14ac:dyDescent="0.3">
      <c r="B85" s="49" t="s">
        <v>15</v>
      </c>
      <c r="C85" s="49"/>
      <c r="D85" s="142"/>
      <c r="E85" s="80">
        <v>4.1369999999999996</v>
      </c>
      <c r="F85" s="146">
        <v>0.34300000000000003</v>
      </c>
      <c r="G85" s="49"/>
      <c r="H85" s="142"/>
      <c r="I85" s="49"/>
      <c r="J85" s="142"/>
      <c r="K85" s="49"/>
      <c r="L85" s="142"/>
      <c r="M85" s="49"/>
      <c r="N85" s="142"/>
      <c r="O85" s="49"/>
      <c r="P85" s="142"/>
      <c r="Q85" s="81">
        <v>20.919</v>
      </c>
      <c r="R85" s="157">
        <v>0.72199999999999998</v>
      </c>
      <c r="S85" s="49"/>
      <c r="T85" s="149"/>
      <c r="W85" s="287" t="s">
        <v>26</v>
      </c>
      <c r="X85" s="288"/>
      <c r="Y85" s="294">
        <v>2.0249999999999999</v>
      </c>
      <c r="Z85" s="294"/>
      <c r="AA85" s="290">
        <v>0.59199999999999997</v>
      </c>
      <c r="AB85" s="291"/>
      <c r="AD85" s="287" t="s">
        <v>14</v>
      </c>
      <c r="AE85" s="288"/>
      <c r="AF85" s="294">
        <v>4.0460000000000003</v>
      </c>
      <c r="AG85" s="294"/>
      <c r="AH85" s="337">
        <v>0.36</v>
      </c>
      <c r="AI85" s="335"/>
      <c r="AK85" s="287" t="s">
        <v>26</v>
      </c>
      <c r="AL85" s="288"/>
      <c r="AM85" s="294">
        <v>3.1480000000000001</v>
      </c>
      <c r="AN85" s="294"/>
      <c r="AO85" s="290">
        <v>0.67200000000000004</v>
      </c>
      <c r="AP85" s="291"/>
      <c r="AR85" s="287" t="s">
        <v>14</v>
      </c>
      <c r="AS85" s="288"/>
      <c r="AT85" s="294">
        <v>18.440000000000001</v>
      </c>
      <c r="AU85" s="294"/>
      <c r="AV85" s="337">
        <v>0.71699999999999997</v>
      </c>
      <c r="AW85" s="335"/>
    </row>
    <row r="86" spans="2:49" ht="16.5" x14ac:dyDescent="0.3">
      <c r="B86" s="52" t="s">
        <v>16</v>
      </c>
      <c r="C86" s="52"/>
      <c r="D86" s="144"/>
      <c r="E86" s="82">
        <v>4.1870000000000003</v>
      </c>
      <c r="F86" s="147">
        <v>0.318</v>
      </c>
      <c r="G86" s="52"/>
      <c r="H86" s="144"/>
      <c r="I86" s="52"/>
      <c r="J86" s="144"/>
      <c r="K86" s="52"/>
      <c r="L86" s="144"/>
      <c r="M86" s="52"/>
      <c r="N86" s="144"/>
      <c r="O86" s="52"/>
      <c r="P86" s="144"/>
      <c r="Q86" s="83">
        <v>24.513999999999999</v>
      </c>
      <c r="R86" s="158">
        <v>0.72799999999999998</v>
      </c>
      <c r="S86" s="52"/>
      <c r="T86" s="151"/>
      <c r="W86" s="287" t="s">
        <v>27</v>
      </c>
      <c r="X86" s="292"/>
      <c r="Y86" s="294">
        <v>2.2040000000000002</v>
      </c>
      <c r="Z86" s="294"/>
      <c r="AA86" s="293">
        <v>0.56599999999999995</v>
      </c>
      <c r="AB86" s="293"/>
      <c r="AD86" s="287" t="s">
        <v>15</v>
      </c>
      <c r="AE86" s="292"/>
      <c r="AF86" s="294">
        <v>4.1369999999999996</v>
      </c>
      <c r="AG86" s="294"/>
      <c r="AH86" s="294">
        <v>0.34300000000000003</v>
      </c>
      <c r="AI86" s="294"/>
      <c r="AK86" s="287" t="s">
        <v>27</v>
      </c>
      <c r="AL86" s="292"/>
      <c r="AM86" s="294">
        <v>3.5680000000000001</v>
      </c>
      <c r="AN86" s="294"/>
      <c r="AO86" s="293">
        <v>0.66700000000000004</v>
      </c>
      <c r="AP86" s="293"/>
      <c r="AR86" s="287" t="s">
        <v>15</v>
      </c>
      <c r="AS86" s="292"/>
      <c r="AT86" s="294">
        <v>20.919</v>
      </c>
      <c r="AU86" s="294"/>
      <c r="AV86" s="294">
        <v>0.72199999999999998</v>
      </c>
      <c r="AW86" s="294"/>
    </row>
    <row r="87" spans="2:49" ht="17.25" thickBot="1" x14ac:dyDescent="0.35">
      <c r="B87" s="64" t="s">
        <v>41</v>
      </c>
      <c r="C87" s="64"/>
      <c r="D87" s="145"/>
      <c r="E87" s="84">
        <v>0.59099999999999997</v>
      </c>
      <c r="F87" s="156">
        <v>0.55300000000000005</v>
      </c>
      <c r="G87" s="64"/>
      <c r="H87" s="145"/>
      <c r="I87" s="64"/>
      <c r="J87" s="145"/>
      <c r="K87" s="64"/>
      <c r="L87" s="145"/>
      <c r="M87" s="64"/>
      <c r="N87" s="145"/>
      <c r="O87" s="64"/>
      <c r="P87" s="145"/>
      <c r="Q87" s="85" t="s">
        <v>48</v>
      </c>
      <c r="R87" s="159" t="s">
        <v>48</v>
      </c>
      <c r="S87" s="64"/>
      <c r="T87" s="152"/>
      <c r="W87" s="333" t="s">
        <v>28</v>
      </c>
      <c r="X87" s="334"/>
      <c r="Y87" s="294">
        <v>2.5720000000000001</v>
      </c>
      <c r="Z87" s="294"/>
      <c r="AA87" s="291">
        <v>0.52400000000000002</v>
      </c>
      <c r="AB87" s="291"/>
      <c r="AD87" s="283" t="s">
        <v>16</v>
      </c>
      <c r="AE87" s="284"/>
      <c r="AF87" s="332">
        <v>4.1870000000000003</v>
      </c>
      <c r="AG87" s="332"/>
      <c r="AH87" s="332">
        <v>0.318</v>
      </c>
      <c r="AI87" s="332"/>
      <c r="AK87" s="333" t="s">
        <v>28</v>
      </c>
      <c r="AL87" s="334"/>
      <c r="AM87" s="294">
        <v>3.8239999999999998</v>
      </c>
      <c r="AN87" s="294"/>
      <c r="AO87" s="291">
        <v>0.627</v>
      </c>
      <c r="AP87" s="291"/>
      <c r="AR87" s="283" t="s">
        <v>16</v>
      </c>
      <c r="AS87" s="284"/>
      <c r="AT87" s="332">
        <v>24.513999999999999</v>
      </c>
      <c r="AU87" s="332"/>
      <c r="AV87" s="332">
        <v>0.72799999999999998</v>
      </c>
      <c r="AW87" s="332"/>
    </row>
    <row r="88" spans="2:49" ht="16.5" x14ac:dyDescent="0.3">
      <c r="B88" s="49" t="s">
        <v>24</v>
      </c>
      <c r="C88" s="49"/>
      <c r="D88" s="142"/>
      <c r="E88" s="80">
        <v>0.90300000000000002</v>
      </c>
      <c r="F88" s="146">
        <v>0.54400000000000004</v>
      </c>
      <c r="G88" s="49"/>
      <c r="H88" s="142"/>
      <c r="I88" s="49"/>
      <c r="J88" s="142"/>
      <c r="K88" s="49"/>
      <c r="L88" s="142"/>
      <c r="M88" s="49"/>
      <c r="N88" s="142"/>
      <c r="O88" s="49"/>
      <c r="P88" s="142"/>
      <c r="Q88" s="80">
        <v>3.41</v>
      </c>
      <c r="R88" s="146">
        <v>0.83599999999999997</v>
      </c>
      <c r="S88" s="49"/>
      <c r="T88" s="149"/>
      <c r="W88" s="287" t="s">
        <v>29</v>
      </c>
      <c r="X88" s="292"/>
      <c r="Y88" s="336">
        <v>2.9820000000000002</v>
      </c>
      <c r="Z88" s="336"/>
      <c r="AA88" s="294">
        <v>0.49</v>
      </c>
      <c r="AB88" s="294"/>
      <c r="AK88" s="287" t="s">
        <v>29</v>
      </c>
      <c r="AL88" s="292"/>
      <c r="AM88" s="336">
        <v>5.6950000000000003</v>
      </c>
      <c r="AN88" s="336"/>
      <c r="AO88" s="294">
        <v>0.65900000000000003</v>
      </c>
      <c r="AP88" s="294"/>
    </row>
    <row r="89" spans="2:49" ht="17.25" thickBot="1" x14ac:dyDescent="0.35">
      <c r="B89" s="49" t="s">
        <v>25</v>
      </c>
      <c r="C89" s="49"/>
      <c r="D89" s="142"/>
      <c r="E89" s="80">
        <v>1.369</v>
      </c>
      <c r="F89" s="146">
        <v>0.56799999999999995</v>
      </c>
      <c r="G89" s="49"/>
      <c r="H89" s="142"/>
      <c r="I89" s="49"/>
      <c r="J89" s="142"/>
      <c r="K89" s="49"/>
      <c r="L89" s="142"/>
      <c r="M89" s="49"/>
      <c r="N89" s="142"/>
      <c r="O89" s="49"/>
      <c r="P89" s="142"/>
      <c r="Q89" s="80">
        <v>2.9670000000000001</v>
      </c>
      <c r="R89" s="146">
        <v>0.71899999999999997</v>
      </c>
      <c r="S89" s="49"/>
      <c r="T89" s="149"/>
      <c r="W89" s="283" t="s">
        <v>30</v>
      </c>
      <c r="X89" s="284"/>
      <c r="Y89" s="343">
        <v>3.105</v>
      </c>
      <c r="Z89" s="343"/>
      <c r="AA89" s="343">
        <v>0.44500000000000001</v>
      </c>
      <c r="AB89" s="343"/>
      <c r="AK89" s="283" t="s">
        <v>30</v>
      </c>
      <c r="AL89" s="284"/>
      <c r="AM89" s="343">
        <v>7.1790000000000003</v>
      </c>
      <c r="AN89" s="343"/>
      <c r="AO89" s="343">
        <v>0.66400000000000003</v>
      </c>
      <c r="AP89" s="343"/>
    </row>
    <row r="90" spans="2:49" x14ac:dyDescent="0.25">
      <c r="B90" s="49" t="s">
        <v>26</v>
      </c>
      <c r="C90" s="49"/>
      <c r="D90" s="142"/>
      <c r="E90" s="80">
        <v>2.0249999999999999</v>
      </c>
      <c r="F90" s="146">
        <v>0.59199999999999997</v>
      </c>
      <c r="G90" s="49"/>
      <c r="H90" s="142"/>
      <c r="I90" s="49"/>
      <c r="J90" s="142"/>
      <c r="K90" s="49"/>
      <c r="L90" s="142"/>
      <c r="M90" s="49"/>
      <c r="N90" s="142"/>
      <c r="O90" s="49"/>
      <c r="P90" s="142"/>
      <c r="Q90" s="80">
        <v>3.1480000000000001</v>
      </c>
      <c r="R90" s="146">
        <v>0.67200000000000004</v>
      </c>
      <c r="S90" s="49"/>
      <c r="T90" s="149"/>
    </row>
    <row r="91" spans="2:49" x14ac:dyDescent="0.25">
      <c r="B91" s="49" t="s">
        <v>27</v>
      </c>
      <c r="C91" s="49"/>
      <c r="D91" s="142"/>
      <c r="E91" s="80">
        <v>2.2040000000000002</v>
      </c>
      <c r="F91" s="146">
        <v>0.56599999999999995</v>
      </c>
      <c r="G91" s="49"/>
      <c r="H91" s="142"/>
      <c r="I91" s="49"/>
      <c r="J91" s="142"/>
      <c r="K91" s="49"/>
      <c r="L91" s="142"/>
      <c r="M91" s="49"/>
      <c r="N91" s="142"/>
      <c r="O91" s="49"/>
      <c r="P91" s="142"/>
      <c r="Q91" s="80">
        <v>3.5680000000000001</v>
      </c>
      <c r="R91" s="146">
        <v>0.66700000000000004</v>
      </c>
      <c r="S91" s="49"/>
      <c r="T91" s="149"/>
    </row>
    <row r="92" spans="2:49" x14ac:dyDescent="0.25">
      <c r="B92" s="49" t="s">
        <v>28</v>
      </c>
      <c r="C92" s="49"/>
      <c r="D92" s="142"/>
      <c r="E92" s="80">
        <v>2.5720000000000001</v>
      </c>
      <c r="F92" s="146">
        <v>0.52400000000000002</v>
      </c>
      <c r="G92" s="49"/>
      <c r="H92" s="142"/>
      <c r="I92" s="49"/>
      <c r="J92" s="142"/>
      <c r="K92" s="49"/>
      <c r="L92" s="142"/>
      <c r="M92" s="49"/>
      <c r="N92" s="142"/>
      <c r="O92" s="49"/>
      <c r="P92" s="142"/>
      <c r="Q92" s="80">
        <v>3.8239999999999998</v>
      </c>
      <c r="R92" s="146">
        <v>0.627</v>
      </c>
      <c r="S92" s="49"/>
      <c r="T92" s="149"/>
    </row>
    <row r="93" spans="2:49" x14ac:dyDescent="0.25">
      <c r="B93" s="49" t="s">
        <v>29</v>
      </c>
      <c r="C93" s="49"/>
      <c r="D93" s="142"/>
      <c r="E93" s="80">
        <v>2.9820000000000002</v>
      </c>
      <c r="F93" s="146">
        <v>0.49</v>
      </c>
      <c r="G93" s="49"/>
      <c r="H93" s="142"/>
      <c r="I93" s="49"/>
      <c r="J93" s="142"/>
      <c r="K93" s="49"/>
      <c r="L93" s="142"/>
      <c r="M93" s="49"/>
      <c r="N93" s="142"/>
      <c r="O93" s="49"/>
      <c r="P93" s="142"/>
      <c r="Q93" s="80">
        <v>5.6950000000000003</v>
      </c>
      <c r="R93" s="146">
        <v>0.65900000000000003</v>
      </c>
      <c r="S93" s="49"/>
      <c r="T93" s="149"/>
    </row>
    <row r="94" spans="2:49" x14ac:dyDescent="0.25">
      <c r="B94" s="52" t="s">
        <v>30</v>
      </c>
      <c r="C94" s="52"/>
      <c r="D94" s="144"/>
      <c r="E94" s="82">
        <v>3.105</v>
      </c>
      <c r="F94" s="147">
        <v>0.44500000000000001</v>
      </c>
      <c r="G94" s="52"/>
      <c r="H94" s="144"/>
      <c r="I94" s="52"/>
      <c r="J94" s="144"/>
      <c r="K94" s="52"/>
      <c r="L94" s="144"/>
      <c r="M94" s="52"/>
      <c r="N94" s="144"/>
      <c r="O94" s="52"/>
      <c r="P94" s="144"/>
      <c r="Q94" s="82">
        <v>7.1790000000000003</v>
      </c>
      <c r="R94" s="147">
        <v>0.66400000000000003</v>
      </c>
      <c r="S94" s="52"/>
      <c r="T94" s="151"/>
    </row>
    <row r="95" spans="2:49" ht="15.75" thickBot="1" x14ac:dyDescent="0.3">
      <c r="U95" s="12"/>
    </row>
    <row r="96" spans="2:49" x14ac:dyDescent="0.25">
      <c r="B96" s="40" t="s">
        <v>58</v>
      </c>
      <c r="C96" s="348" t="s">
        <v>79</v>
      </c>
      <c r="D96" s="349"/>
      <c r="E96" s="349"/>
      <c r="F96" s="349"/>
      <c r="G96" s="349"/>
      <c r="H96" s="349"/>
      <c r="I96" s="349"/>
      <c r="J96" s="349"/>
      <c r="K96" s="349"/>
      <c r="L96" s="349"/>
      <c r="M96" s="349"/>
      <c r="N96" s="349"/>
      <c r="O96" s="349"/>
      <c r="P96" s="349"/>
      <c r="Q96" s="349"/>
      <c r="R96" s="349"/>
      <c r="S96" s="349"/>
      <c r="T96" s="350"/>
      <c r="W96" s="310" t="s">
        <v>36</v>
      </c>
      <c r="X96" s="311"/>
      <c r="Y96" s="311"/>
      <c r="Z96" s="311"/>
      <c r="AA96" s="311"/>
      <c r="AB96" s="312"/>
      <c r="AD96" s="310" t="s">
        <v>37</v>
      </c>
      <c r="AE96" s="311"/>
      <c r="AF96" s="311"/>
      <c r="AG96" s="311"/>
      <c r="AH96" s="311"/>
      <c r="AI96" s="312"/>
    </row>
    <row r="97" spans="2:35" x14ac:dyDescent="0.25">
      <c r="B97" s="41" t="s">
        <v>81</v>
      </c>
      <c r="C97" s="42">
        <v>6</v>
      </c>
      <c r="D97" s="43">
        <v>30</v>
      </c>
      <c r="E97" s="42">
        <v>6</v>
      </c>
      <c r="F97" s="43">
        <v>60</v>
      </c>
      <c r="G97" s="44">
        <v>6</v>
      </c>
      <c r="H97" s="43">
        <v>120</v>
      </c>
      <c r="I97" s="42">
        <v>6</v>
      </c>
      <c r="J97" s="43">
        <v>5760</v>
      </c>
      <c r="K97" s="42">
        <v>15</v>
      </c>
      <c r="L97" s="43">
        <v>360</v>
      </c>
      <c r="M97" s="44">
        <v>30</v>
      </c>
      <c r="N97" s="43">
        <v>120</v>
      </c>
      <c r="O97" s="42">
        <v>30</v>
      </c>
      <c r="P97" s="43">
        <v>1440</v>
      </c>
      <c r="Q97" s="42">
        <v>60</v>
      </c>
      <c r="R97" s="43">
        <v>1440</v>
      </c>
      <c r="S97" s="44">
        <v>120</v>
      </c>
      <c r="T97" s="43">
        <v>1440</v>
      </c>
      <c r="W97" s="313"/>
      <c r="X97" s="314"/>
      <c r="Y97" s="314"/>
      <c r="Z97" s="314"/>
      <c r="AA97" s="314"/>
      <c r="AB97" s="315"/>
      <c r="AD97" s="313"/>
      <c r="AE97" s="314"/>
      <c r="AF97" s="314"/>
      <c r="AG97" s="314"/>
      <c r="AH97" s="314"/>
      <c r="AI97" s="315"/>
    </row>
    <row r="98" spans="2:35" x14ac:dyDescent="0.25">
      <c r="B98" s="88" t="s">
        <v>3</v>
      </c>
      <c r="C98" s="86" t="s">
        <v>18</v>
      </c>
      <c r="D98" s="105" t="s">
        <v>19</v>
      </c>
      <c r="E98" s="90" t="s">
        <v>18</v>
      </c>
      <c r="F98" s="102" t="s">
        <v>19</v>
      </c>
      <c r="G98" s="90" t="s">
        <v>18</v>
      </c>
      <c r="H98" s="102" t="s">
        <v>19</v>
      </c>
      <c r="I98" s="86" t="s">
        <v>18</v>
      </c>
      <c r="J98" s="105" t="s">
        <v>19</v>
      </c>
      <c r="K98" s="86" t="s">
        <v>18</v>
      </c>
      <c r="L98" s="105" t="s">
        <v>19</v>
      </c>
      <c r="M98" s="90" t="s">
        <v>18</v>
      </c>
      <c r="N98" s="102" t="s">
        <v>19</v>
      </c>
      <c r="O98" s="86" t="s">
        <v>18</v>
      </c>
      <c r="P98" s="105" t="s">
        <v>19</v>
      </c>
      <c r="Q98" s="90" t="s">
        <v>18</v>
      </c>
      <c r="R98" s="102" t="s">
        <v>19</v>
      </c>
      <c r="S98" s="86" t="s">
        <v>18</v>
      </c>
      <c r="T98" s="106" t="s">
        <v>19</v>
      </c>
      <c r="W98" s="313"/>
      <c r="X98" s="314"/>
      <c r="Y98" s="314"/>
      <c r="Z98" s="314"/>
      <c r="AA98" s="314"/>
      <c r="AB98" s="315"/>
      <c r="AD98" s="313"/>
      <c r="AE98" s="314"/>
      <c r="AF98" s="314"/>
      <c r="AG98" s="314"/>
      <c r="AH98" s="314"/>
      <c r="AI98" s="315"/>
    </row>
    <row r="99" spans="2:35" x14ac:dyDescent="0.25">
      <c r="B99" s="46" t="s">
        <v>4</v>
      </c>
      <c r="C99" s="46"/>
      <c r="D99" s="141"/>
      <c r="E99" s="46"/>
      <c r="F99" s="141"/>
      <c r="G99" s="46"/>
      <c r="H99" s="141"/>
      <c r="I99" s="46"/>
      <c r="J99" s="141"/>
      <c r="K99" s="46"/>
      <c r="L99" s="141"/>
      <c r="M99" s="46"/>
      <c r="N99" s="141"/>
      <c r="O99" s="46"/>
      <c r="P99" s="141"/>
      <c r="Q99" s="46"/>
      <c r="R99" s="141"/>
      <c r="S99" s="46"/>
      <c r="T99" s="148"/>
      <c r="W99" s="313"/>
      <c r="X99" s="314"/>
      <c r="Y99" s="314"/>
      <c r="Z99" s="314"/>
      <c r="AA99" s="314"/>
      <c r="AB99" s="315"/>
      <c r="AD99" s="313"/>
      <c r="AE99" s="314"/>
      <c r="AF99" s="314"/>
      <c r="AG99" s="314"/>
      <c r="AH99" s="314"/>
      <c r="AI99" s="315"/>
    </row>
    <row r="100" spans="2:35" ht="15.75" thickBot="1" x14ac:dyDescent="0.3">
      <c r="B100" s="49" t="s">
        <v>5</v>
      </c>
      <c r="C100" s="49"/>
      <c r="D100" s="142"/>
      <c r="E100" s="49"/>
      <c r="F100" s="142"/>
      <c r="G100" s="49"/>
      <c r="H100" s="142"/>
      <c r="I100" s="49"/>
      <c r="J100" s="142"/>
      <c r="K100" s="49"/>
      <c r="L100" s="142"/>
      <c r="M100" s="49"/>
      <c r="N100" s="142"/>
      <c r="O100" s="49"/>
      <c r="P100" s="142"/>
      <c r="Q100" s="49"/>
      <c r="R100" s="142"/>
      <c r="S100" s="49"/>
      <c r="T100" s="149"/>
      <c r="W100" s="316"/>
      <c r="X100" s="317"/>
      <c r="Y100" s="317"/>
      <c r="Z100" s="317"/>
      <c r="AA100" s="317"/>
      <c r="AB100" s="318"/>
      <c r="AD100" s="316"/>
      <c r="AE100" s="317"/>
      <c r="AF100" s="317"/>
      <c r="AG100" s="317"/>
      <c r="AH100" s="317"/>
      <c r="AI100" s="318"/>
    </row>
    <row r="101" spans="2:35" x14ac:dyDescent="0.25">
      <c r="B101" s="49" t="s">
        <v>6</v>
      </c>
      <c r="C101" s="49"/>
      <c r="D101" s="142"/>
      <c r="E101" s="49"/>
      <c r="F101" s="142"/>
      <c r="G101" s="49"/>
      <c r="H101" s="142"/>
      <c r="I101" s="49"/>
      <c r="J101" s="142"/>
      <c r="K101" s="49"/>
      <c r="L101" s="142"/>
      <c r="M101" s="49"/>
      <c r="N101" s="142"/>
      <c r="O101" s="49"/>
      <c r="P101" s="142"/>
      <c r="Q101" s="49"/>
      <c r="R101" s="142"/>
      <c r="S101" s="49"/>
      <c r="T101" s="149"/>
      <c r="W101" s="319" t="s">
        <v>0</v>
      </c>
      <c r="X101" s="320"/>
      <c r="Y101" s="320"/>
      <c r="Z101" s="320"/>
      <c r="AA101" s="320"/>
      <c r="AB101" s="321"/>
      <c r="AD101" s="319" t="s">
        <v>0</v>
      </c>
      <c r="AE101" s="320"/>
      <c r="AF101" s="320"/>
      <c r="AG101" s="320"/>
      <c r="AH101" s="320"/>
      <c r="AI101" s="321"/>
    </row>
    <row r="102" spans="2:35" ht="16.5" x14ac:dyDescent="0.3">
      <c r="B102" s="49" t="s">
        <v>7</v>
      </c>
      <c r="C102" s="49"/>
      <c r="D102" s="142"/>
      <c r="E102" s="49"/>
      <c r="F102" s="142"/>
      <c r="G102" s="49"/>
      <c r="H102" s="142"/>
      <c r="I102" s="49"/>
      <c r="J102" s="142"/>
      <c r="K102" s="49"/>
      <c r="L102" s="142"/>
      <c r="M102" s="49"/>
      <c r="N102" s="142"/>
      <c r="O102" s="49"/>
      <c r="P102" s="142"/>
      <c r="Q102" s="49"/>
      <c r="R102" s="142"/>
      <c r="S102" s="49"/>
      <c r="T102" s="149"/>
      <c r="W102" s="322" t="s">
        <v>2</v>
      </c>
      <c r="X102" s="323"/>
      <c r="Y102" s="323"/>
      <c r="Z102" s="323"/>
      <c r="AA102" s="323"/>
      <c r="AB102" s="324"/>
      <c r="AD102" s="322" t="s">
        <v>2</v>
      </c>
      <c r="AE102" s="323"/>
      <c r="AF102" s="323"/>
      <c r="AG102" s="323"/>
      <c r="AH102" s="323"/>
      <c r="AI102" s="324"/>
    </row>
    <row r="103" spans="2:35" ht="16.5" x14ac:dyDescent="0.3">
      <c r="B103" s="89" t="s">
        <v>8</v>
      </c>
      <c r="C103" s="89"/>
      <c r="D103" s="143"/>
      <c r="E103" s="89"/>
      <c r="F103" s="143"/>
      <c r="G103" s="89"/>
      <c r="H103" s="143"/>
      <c r="I103" s="89"/>
      <c r="J103" s="143"/>
      <c r="K103" s="89"/>
      <c r="L103" s="143"/>
      <c r="M103" s="89"/>
      <c r="N103" s="143"/>
      <c r="O103" s="89"/>
      <c r="P103" s="143"/>
      <c r="Q103" s="89"/>
      <c r="R103" s="143"/>
      <c r="S103" s="89"/>
      <c r="T103" s="150"/>
      <c r="W103" s="322" t="s">
        <v>1</v>
      </c>
      <c r="X103" s="323"/>
      <c r="Y103" s="323"/>
      <c r="Z103" s="323"/>
      <c r="AA103" s="323"/>
      <c r="AB103" s="324"/>
      <c r="AD103" s="322" t="s">
        <v>1</v>
      </c>
      <c r="AE103" s="323"/>
      <c r="AF103" s="323"/>
      <c r="AG103" s="323"/>
      <c r="AH103" s="323"/>
      <c r="AI103" s="324"/>
    </row>
    <row r="104" spans="2:35" ht="17.25" thickBot="1" x14ac:dyDescent="0.35">
      <c r="B104" s="46" t="s">
        <v>82</v>
      </c>
      <c r="C104" s="46"/>
      <c r="D104" s="141"/>
      <c r="E104" s="46"/>
      <c r="F104" s="141"/>
      <c r="G104" s="46"/>
      <c r="H104" s="141"/>
      <c r="I104" s="46"/>
      <c r="J104" s="141"/>
      <c r="K104" s="46"/>
      <c r="L104" s="141"/>
      <c r="M104" s="46"/>
      <c r="N104" s="141"/>
      <c r="O104" s="46"/>
      <c r="P104" s="141"/>
      <c r="Q104" s="46"/>
      <c r="R104" s="141"/>
      <c r="S104" s="46"/>
      <c r="T104" s="148"/>
      <c r="W104" s="325" t="s">
        <v>55</v>
      </c>
      <c r="X104" s="326"/>
      <c r="Y104" s="326"/>
      <c r="Z104" s="326"/>
      <c r="AA104" s="326"/>
      <c r="AB104" s="327"/>
      <c r="AD104" s="325" t="s">
        <v>55</v>
      </c>
      <c r="AE104" s="326"/>
      <c r="AF104" s="326"/>
      <c r="AG104" s="326"/>
      <c r="AH104" s="326"/>
      <c r="AI104" s="327"/>
    </row>
    <row r="105" spans="2:35" ht="17.25" thickBot="1" x14ac:dyDescent="0.35">
      <c r="B105" s="49" t="s">
        <v>11</v>
      </c>
      <c r="C105" s="49"/>
      <c r="D105" s="142"/>
      <c r="E105" s="49"/>
      <c r="F105" s="142"/>
      <c r="G105" s="49"/>
      <c r="H105" s="142"/>
      <c r="I105" s="49"/>
      <c r="J105" s="142"/>
      <c r="K105" s="49"/>
      <c r="L105" s="142"/>
      <c r="M105" s="49"/>
      <c r="N105" s="142"/>
      <c r="O105" s="49"/>
      <c r="P105" s="142"/>
      <c r="Q105" s="49"/>
      <c r="R105" s="142"/>
      <c r="S105" s="49"/>
      <c r="T105" s="149"/>
      <c r="W105" s="297" t="s">
        <v>3</v>
      </c>
      <c r="X105" s="298"/>
      <c r="Y105" s="301" t="s">
        <v>21</v>
      </c>
      <c r="Z105" s="302"/>
      <c r="AA105" s="302"/>
      <c r="AB105" s="303"/>
      <c r="AD105" s="297" t="s">
        <v>3</v>
      </c>
      <c r="AE105" s="298"/>
      <c r="AF105" s="301" t="s">
        <v>23</v>
      </c>
      <c r="AG105" s="302"/>
      <c r="AH105" s="302"/>
      <c r="AI105" s="303"/>
    </row>
    <row r="106" spans="2:35" ht="17.25" thickBot="1" x14ac:dyDescent="0.35">
      <c r="B106" s="49" t="s">
        <v>83</v>
      </c>
      <c r="C106" s="49"/>
      <c r="D106" s="142"/>
      <c r="E106" s="80">
        <v>4.7460000000000004</v>
      </c>
      <c r="F106" s="146">
        <v>0.59399999999999997</v>
      </c>
      <c r="G106" s="49"/>
      <c r="H106" s="142"/>
      <c r="I106" s="49"/>
      <c r="J106" s="142"/>
      <c r="K106" s="49"/>
      <c r="L106" s="142"/>
      <c r="M106" s="49"/>
      <c r="N106" s="142"/>
      <c r="O106" s="49"/>
      <c r="P106" s="142"/>
      <c r="Q106" s="80">
        <v>6.6639999999999997</v>
      </c>
      <c r="R106" s="146">
        <v>0.69</v>
      </c>
      <c r="S106" s="49"/>
      <c r="T106" s="149"/>
      <c r="W106" s="299"/>
      <c r="X106" s="300"/>
      <c r="Y106" s="304" t="s">
        <v>18</v>
      </c>
      <c r="Z106" s="304"/>
      <c r="AA106" s="304" t="s">
        <v>19</v>
      </c>
      <c r="AB106" s="304"/>
      <c r="AD106" s="299"/>
      <c r="AE106" s="300"/>
      <c r="AF106" s="304" t="s">
        <v>18</v>
      </c>
      <c r="AG106" s="304"/>
      <c r="AH106" s="304" t="s">
        <v>19</v>
      </c>
      <c r="AI106" s="304"/>
    </row>
    <row r="107" spans="2:35" ht="16.5" x14ac:dyDescent="0.3">
      <c r="B107" s="49" t="s">
        <v>84</v>
      </c>
      <c r="C107" s="49"/>
      <c r="D107" s="142"/>
      <c r="E107" s="80">
        <v>5.5060000000000002</v>
      </c>
      <c r="F107" s="146">
        <v>0.59</v>
      </c>
      <c r="G107" s="49"/>
      <c r="H107" s="142"/>
      <c r="I107" s="49"/>
      <c r="J107" s="142"/>
      <c r="K107" s="49"/>
      <c r="L107" s="142"/>
      <c r="M107" s="49"/>
      <c r="N107" s="142"/>
      <c r="O107" s="49"/>
      <c r="P107" s="142"/>
      <c r="Q107" s="80">
        <v>7.6849999999999996</v>
      </c>
      <c r="R107" s="146">
        <v>0.69199999999999995</v>
      </c>
      <c r="S107" s="49"/>
      <c r="T107" s="149"/>
      <c r="W107" s="305" t="s">
        <v>10</v>
      </c>
      <c r="X107" s="306"/>
      <c r="Y107" s="338">
        <v>6.6639999999999997</v>
      </c>
      <c r="Z107" s="339"/>
      <c r="AA107" s="342">
        <v>0.69</v>
      </c>
      <c r="AB107" s="342"/>
      <c r="AD107" s="305" t="s">
        <v>10</v>
      </c>
      <c r="AE107" s="306"/>
      <c r="AF107" s="338">
        <v>4.7460000000000004</v>
      </c>
      <c r="AG107" s="339"/>
      <c r="AH107" s="342">
        <v>0.59399999999999997</v>
      </c>
      <c r="AI107" s="342"/>
    </row>
    <row r="108" spans="2:35" ht="16.5" x14ac:dyDescent="0.3">
      <c r="B108" s="49" t="s">
        <v>85</v>
      </c>
      <c r="C108" s="49"/>
      <c r="D108" s="142"/>
      <c r="E108" s="80">
        <v>6.2089999999999996</v>
      </c>
      <c r="F108" s="146">
        <v>0.58699999999999997</v>
      </c>
      <c r="G108" s="49"/>
      <c r="H108" s="142"/>
      <c r="I108" s="49"/>
      <c r="J108" s="142"/>
      <c r="K108" s="49"/>
      <c r="L108" s="142"/>
      <c r="M108" s="49"/>
      <c r="N108" s="142"/>
      <c r="O108" s="49"/>
      <c r="P108" s="142"/>
      <c r="Q108" s="80">
        <v>8.5150000000000006</v>
      </c>
      <c r="R108" s="146">
        <v>0.69099999999999995</v>
      </c>
      <c r="S108" s="49"/>
      <c r="T108" s="149"/>
      <c r="W108" s="287" t="s">
        <v>12</v>
      </c>
      <c r="X108" s="288"/>
      <c r="Y108" s="294">
        <v>7.6849999999999996</v>
      </c>
      <c r="Z108" s="328"/>
      <c r="AA108" s="294">
        <v>0.69199999999999995</v>
      </c>
      <c r="AB108" s="294"/>
      <c r="AD108" s="287" t="s">
        <v>12</v>
      </c>
      <c r="AE108" s="288"/>
      <c r="AF108" s="294">
        <v>5.5060000000000002</v>
      </c>
      <c r="AG108" s="328"/>
      <c r="AH108" s="294">
        <v>0.59</v>
      </c>
      <c r="AI108" s="294"/>
    </row>
    <row r="109" spans="2:35" ht="16.5" x14ac:dyDescent="0.3">
      <c r="B109" s="49" t="s">
        <v>14</v>
      </c>
      <c r="C109" s="49"/>
      <c r="D109" s="142"/>
      <c r="E109" s="80">
        <v>6.6070000000000002</v>
      </c>
      <c r="F109" s="146">
        <v>0.58499999999999996</v>
      </c>
      <c r="G109" s="49"/>
      <c r="H109" s="142"/>
      <c r="I109" s="49"/>
      <c r="J109" s="142"/>
      <c r="K109" s="49"/>
      <c r="L109" s="142"/>
      <c r="M109" s="49"/>
      <c r="N109" s="142"/>
      <c r="O109" s="49"/>
      <c r="P109" s="142"/>
      <c r="Q109" s="80">
        <v>8.968</v>
      </c>
      <c r="R109" s="146">
        <v>0.68899999999999995</v>
      </c>
      <c r="S109" s="49"/>
      <c r="T109" s="149"/>
      <c r="W109" s="287" t="s">
        <v>13</v>
      </c>
      <c r="X109" s="288"/>
      <c r="Y109" s="294">
        <v>8.5150000000000006</v>
      </c>
      <c r="Z109" s="294"/>
      <c r="AA109" s="329">
        <v>0.69099999999999995</v>
      </c>
      <c r="AB109" s="294"/>
      <c r="AD109" s="287" t="s">
        <v>13</v>
      </c>
      <c r="AE109" s="288"/>
      <c r="AF109" s="294">
        <v>6.2089999999999996</v>
      </c>
      <c r="AG109" s="294"/>
      <c r="AH109" s="329">
        <v>0.58699999999999997</v>
      </c>
      <c r="AI109" s="294"/>
    </row>
    <row r="110" spans="2:35" ht="16.5" x14ac:dyDescent="0.3">
      <c r="B110" s="49" t="s">
        <v>15</v>
      </c>
      <c r="C110" s="49"/>
      <c r="D110" s="142"/>
      <c r="E110" s="80">
        <v>7.056</v>
      </c>
      <c r="F110" s="146">
        <v>0.58099999999999996</v>
      </c>
      <c r="G110" s="49"/>
      <c r="H110" s="142"/>
      <c r="I110" s="49"/>
      <c r="J110" s="142"/>
      <c r="K110" s="49"/>
      <c r="L110" s="142"/>
      <c r="M110" s="49"/>
      <c r="N110" s="142"/>
      <c r="O110" s="49"/>
      <c r="P110" s="142"/>
      <c r="Q110" s="80">
        <v>9.4149999999999991</v>
      </c>
      <c r="R110" s="146">
        <v>0.68600000000000005</v>
      </c>
      <c r="S110" s="49"/>
      <c r="T110" s="149"/>
      <c r="W110" s="287" t="s">
        <v>14</v>
      </c>
      <c r="X110" s="288"/>
      <c r="Y110" s="294">
        <v>8.968</v>
      </c>
      <c r="Z110" s="294"/>
      <c r="AA110" s="337">
        <v>0.68899999999999995</v>
      </c>
      <c r="AB110" s="335"/>
      <c r="AD110" s="287" t="s">
        <v>14</v>
      </c>
      <c r="AE110" s="288"/>
      <c r="AF110" s="294">
        <v>6.6070000000000002</v>
      </c>
      <c r="AG110" s="294"/>
      <c r="AH110" s="337">
        <v>0.58499999999999996</v>
      </c>
      <c r="AI110" s="335"/>
    </row>
    <row r="111" spans="2:35" ht="16.5" x14ac:dyDescent="0.3">
      <c r="B111" s="52" t="s">
        <v>16</v>
      </c>
      <c r="C111" s="52"/>
      <c r="D111" s="144"/>
      <c r="E111" s="82">
        <v>7.5659999999999998</v>
      </c>
      <c r="F111" s="147">
        <v>0.57299999999999995</v>
      </c>
      <c r="G111" s="52"/>
      <c r="H111" s="144"/>
      <c r="I111" s="52"/>
      <c r="J111" s="144"/>
      <c r="K111" s="52"/>
      <c r="L111" s="144"/>
      <c r="M111" s="52"/>
      <c r="N111" s="144"/>
      <c r="O111" s="52"/>
      <c r="P111" s="144"/>
      <c r="Q111" s="82">
        <v>9.9440000000000008</v>
      </c>
      <c r="R111" s="147">
        <v>0.68</v>
      </c>
      <c r="S111" s="52"/>
      <c r="T111" s="151"/>
      <c r="W111" s="287" t="s">
        <v>15</v>
      </c>
      <c r="X111" s="292"/>
      <c r="Y111" s="294">
        <v>9.4149999999999991</v>
      </c>
      <c r="Z111" s="294"/>
      <c r="AA111" s="294">
        <v>0.68600000000000005</v>
      </c>
      <c r="AB111" s="294"/>
      <c r="AD111" s="287" t="s">
        <v>15</v>
      </c>
      <c r="AE111" s="292"/>
      <c r="AF111" s="294">
        <v>7.056</v>
      </c>
      <c r="AG111" s="294"/>
      <c r="AH111" s="294">
        <v>0.58099999999999996</v>
      </c>
      <c r="AI111" s="294"/>
    </row>
    <row r="112" spans="2:35" ht="17.25" thickBot="1" x14ac:dyDescent="0.35">
      <c r="B112" s="64" t="s">
        <v>41</v>
      </c>
      <c r="C112" s="64"/>
      <c r="D112" s="145"/>
      <c r="E112" s="64"/>
      <c r="F112" s="145"/>
      <c r="G112" s="64"/>
      <c r="H112" s="145"/>
      <c r="I112" s="64"/>
      <c r="J112" s="145"/>
      <c r="K112" s="64"/>
      <c r="L112" s="145"/>
      <c r="M112" s="64"/>
      <c r="N112" s="145"/>
      <c r="O112" s="64"/>
      <c r="P112" s="145"/>
      <c r="Q112" s="64"/>
      <c r="R112" s="145"/>
      <c r="S112" s="64"/>
      <c r="T112" s="152"/>
      <c r="W112" s="283" t="s">
        <v>16</v>
      </c>
      <c r="X112" s="284"/>
      <c r="Y112" s="332">
        <v>9.9440000000000008</v>
      </c>
      <c r="Z112" s="332"/>
      <c r="AA112" s="332">
        <v>0.68</v>
      </c>
      <c r="AB112" s="332"/>
      <c r="AD112" s="283" t="s">
        <v>16</v>
      </c>
      <c r="AE112" s="284"/>
      <c r="AF112" s="332">
        <v>7.5659999999999998</v>
      </c>
      <c r="AG112" s="332"/>
      <c r="AH112" s="332">
        <v>0.57299999999999995</v>
      </c>
      <c r="AI112" s="332"/>
    </row>
    <row r="113" spans="2:63" x14ac:dyDescent="0.25">
      <c r="B113" s="49" t="s">
        <v>24</v>
      </c>
      <c r="C113" s="49"/>
      <c r="D113" s="142"/>
      <c r="E113" s="49"/>
      <c r="F113" s="142"/>
      <c r="G113" s="49"/>
      <c r="H113" s="142"/>
      <c r="I113" s="49"/>
      <c r="J113" s="142"/>
      <c r="K113" s="49"/>
      <c r="L113" s="142"/>
      <c r="M113" s="49"/>
      <c r="N113" s="142"/>
      <c r="O113" s="49"/>
      <c r="P113" s="142"/>
      <c r="Q113" s="49"/>
      <c r="R113" s="142"/>
      <c r="S113" s="49"/>
      <c r="T113" s="149"/>
    </row>
    <row r="114" spans="2:63" x14ac:dyDescent="0.25">
      <c r="B114" s="49" t="s">
        <v>25</v>
      </c>
      <c r="C114" s="49"/>
      <c r="D114" s="142"/>
      <c r="E114" s="49"/>
      <c r="F114" s="142"/>
      <c r="G114" s="49"/>
      <c r="H114" s="142"/>
      <c r="I114" s="49"/>
      <c r="J114" s="142"/>
      <c r="K114" s="49"/>
      <c r="L114" s="142"/>
      <c r="M114" s="49"/>
      <c r="N114" s="142"/>
      <c r="O114" s="49"/>
      <c r="P114" s="142"/>
      <c r="Q114" s="49"/>
      <c r="R114" s="142"/>
      <c r="S114" s="49"/>
      <c r="T114" s="149"/>
    </row>
    <row r="115" spans="2:63" x14ac:dyDescent="0.25">
      <c r="B115" s="49" t="s">
        <v>26</v>
      </c>
      <c r="C115" s="49"/>
      <c r="D115" s="142"/>
      <c r="E115" s="49"/>
      <c r="F115" s="142"/>
      <c r="G115" s="49"/>
      <c r="H115" s="142"/>
      <c r="I115" s="49"/>
      <c r="J115" s="142"/>
      <c r="K115" s="49"/>
      <c r="L115" s="142"/>
      <c r="M115" s="49"/>
      <c r="N115" s="142"/>
      <c r="O115" s="49"/>
      <c r="P115" s="142"/>
      <c r="Q115" s="49"/>
      <c r="R115" s="142"/>
      <c r="S115" s="49"/>
      <c r="T115" s="149"/>
    </row>
    <row r="116" spans="2:63" x14ac:dyDescent="0.25">
      <c r="B116" s="49" t="s">
        <v>27</v>
      </c>
      <c r="C116" s="49"/>
      <c r="D116" s="142"/>
      <c r="E116" s="49"/>
      <c r="F116" s="142"/>
      <c r="G116" s="49"/>
      <c r="H116" s="142"/>
      <c r="I116" s="49"/>
      <c r="J116" s="142"/>
      <c r="K116" s="49"/>
      <c r="L116" s="142"/>
      <c r="M116" s="49"/>
      <c r="N116" s="142"/>
      <c r="O116" s="49"/>
      <c r="P116" s="142"/>
      <c r="Q116" s="49"/>
      <c r="R116" s="142"/>
      <c r="S116" s="49"/>
      <c r="T116" s="149"/>
    </row>
    <row r="117" spans="2:63" x14ac:dyDescent="0.25">
      <c r="B117" s="49" t="s">
        <v>28</v>
      </c>
      <c r="C117" s="49"/>
      <c r="D117" s="142"/>
      <c r="E117" s="49"/>
      <c r="F117" s="142"/>
      <c r="G117" s="49"/>
      <c r="H117" s="142"/>
      <c r="I117" s="49"/>
      <c r="J117" s="142"/>
      <c r="K117" s="49"/>
      <c r="L117" s="142"/>
      <c r="M117" s="49"/>
      <c r="N117" s="142"/>
      <c r="O117" s="49"/>
      <c r="P117" s="142"/>
      <c r="Q117" s="49"/>
      <c r="R117" s="142"/>
      <c r="S117" s="49"/>
      <c r="T117" s="149"/>
    </row>
    <row r="118" spans="2:63" x14ac:dyDescent="0.25">
      <c r="B118" s="49" t="s">
        <v>29</v>
      </c>
      <c r="C118" s="49"/>
      <c r="D118" s="142"/>
      <c r="E118" s="49"/>
      <c r="F118" s="142"/>
      <c r="G118" s="49"/>
      <c r="H118" s="142"/>
      <c r="I118" s="49"/>
      <c r="J118" s="142"/>
      <c r="K118" s="49"/>
      <c r="L118" s="142"/>
      <c r="M118" s="49"/>
      <c r="N118" s="142"/>
      <c r="O118" s="49"/>
      <c r="P118" s="142"/>
      <c r="Q118" s="49"/>
      <c r="R118" s="142"/>
      <c r="S118" s="49"/>
      <c r="T118" s="149"/>
    </row>
    <row r="119" spans="2:63" x14ac:dyDescent="0.25">
      <c r="B119" s="52" t="s">
        <v>30</v>
      </c>
      <c r="C119" s="52"/>
      <c r="D119" s="144"/>
      <c r="E119" s="52"/>
      <c r="F119" s="144"/>
      <c r="G119" s="52"/>
      <c r="H119" s="144"/>
      <c r="I119" s="52"/>
      <c r="J119" s="144"/>
      <c r="K119" s="52"/>
      <c r="L119" s="144"/>
      <c r="M119" s="52"/>
      <c r="N119" s="144"/>
      <c r="O119" s="52"/>
      <c r="P119" s="144"/>
      <c r="Q119" s="52"/>
      <c r="R119" s="144"/>
      <c r="S119" s="52"/>
      <c r="T119" s="151"/>
    </row>
    <row r="120" spans="2:63" ht="15.75" thickBot="1" x14ac:dyDescent="0.3"/>
    <row r="121" spans="2:63" x14ac:dyDescent="0.25">
      <c r="B121" s="40" t="s">
        <v>58</v>
      </c>
      <c r="C121" s="348" t="s">
        <v>78</v>
      </c>
      <c r="D121" s="349"/>
      <c r="E121" s="349"/>
      <c r="F121" s="349"/>
      <c r="G121" s="349"/>
      <c r="H121" s="349"/>
      <c r="I121" s="349"/>
      <c r="J121" s="349"/>
      <c r="K121" s="349"/>
      <c r="L121" s="349"/>
      <c r="M121" s="349"/>
      <c r="N121" s="349"/>
      <c r="O121" s="349"/>
      <c r="P121" s="349"/>
      <c r="Q121" s="349"/>
      <c r="R121" s="349"/>
      <c r="S121" s="349"/>
      <c r="T121" s="350"/>
      <c r="W121" s="310" t="s">
        <v>38</v>
      </c>
      <c r="X121" s="311"/>
      <c r="Y121" s="311"/>
      <c r="Z121" s="311"/>
      <c r="AA121" s="311"/>
      <c r="AB121" s="312"/>
      <c r="AD121" s="310" t="s">
        <v>40</v>
      </c>
      <c r="AE121" s="311"/>
      <c r="AF121" s="311"/>
      <c r="AG121" s="311"/>
      <c r="AH121" s="311"/>
      <c r="AI121" s="312"/>
      <c r="AK121" s="310" t="s">
        <v>38</v>
      </c>
      <c r="AL121" s="311"/>
      <c r="AM121" s="311"/>
      <c r="AN121" s="311"/>
      <c r="AO121" s="311"/>
      <c r="AP121" s="312"/>
      <c r="AR121" s="310" t="s">
        <v>40</v>
      </c>
      <c r="AS121" s="311"/>
      <c r="AT121" s="311"/>
      <c r="AU121" s="311"/>
      <c r="AV121" s="311"/>
      <c r="AW121" s="312"/>
      <c r="AY121" s="310" t="s">
        <v>38</v>
      </c>
      <c r="AZ121" s="311"/>
      <c r="BA121" s="311"/>
      <c r="BB121" s="311"/>
      <c r="BC121" s="311"/>
      <c r="BD121" s="312"/>
      <c r="BF121" s="310" t="s">
        <v>40</v>
      </c>
      <c r="BG121" s="311"/>
      <c r="BH121" s="311"/>
      <c r="BI121" s="311"/>
      <c r="BJ121" s="311"/>
      <c r="BK121" s="312"/>
    </row>
    <row r="122" spans="2:63" x14ac:dyDescent="0.25">
      <c r="B122" s="41" t="s">
        <v>81</v>
      </c>
      <c r="C122" s="42">
        <v>6</v>
      </c>
      <c r="D122" s="43">
        <v>30</v>
      </c>
      <c r="E122" s="42">
        <v>6</v>
      </c>
      <c r="F122" s="43">
        <v>60</v>
      </c>
      <c r="G122" s="44">
        <v>6</v>
      </c>
      <c r="H122" s="43">
        <v>120</v>
      </c>
      <c r="I122" s="42">
        <v>6</v>
      </c>
      <c r="J122" s="43">
        <v>5760</v>
      </c>
      <c r="K122" s="42">
        <v>15</v>
      </c>
      <c r="L122" s="43">
        <v>360</v>
      </c>
      <c r="M122" s="44">
        <v>30</v>
      </c>
      <c r="N122" s="43">
        <v>120</v>
      </c>
      <c r="O122" s="42">
        <v>30</v>
      </c>
      <c r="P122" s="43">
        <v>1440</v>
      </c>
      <c r="Q122" s="42">
        <v>60</v>
      </c>
      <c r="R122" s="43">
        <v>1440</v>
      </c>
      <c r="S122" s="44">
        <v>120</v>
      </c>
      <c r="T122" s="43">
        <v>1440</v>
      </c>
      <c r="W122" s="313"/>
      <c r="X122" s="314"/>
      <c r="Y122" s="314"/>
      <c r="Z122" s="314"/>
      <c r="AA122" s="314"/>
      <c r="AB122" s="315"/>
      <c r="AD122" s="313"/>
      <c r="AE122" s="314"/>
      <c r="AF122" s="314"/>
      <c r="AG122" s="314"/>
      <c r="AH122" s="314"/>
      <c r="AI122" s="315"/>
      <c r="AK122" s="313"/>
      <c r="AL122" s="314"/>
      <c r="AM122" s="314"/>
      <c r="AN122" s="314"/>
      <c r="AO122" s="314"/>
      <c r="AP122" s="315"/>
      <c r="AR122" s="313"/>
      <c r="AS122" s="314"/>
      <c r="AT122" s="314"/>
      <c r="AU122" s="314"/>
      <c r="AV122" s="314"/>
      <c r="AW122" s="315"/>
      <c r="AY122" s="313"/>
      <c r="AZ122" s="314"/>
      <c r="BA122" s="314"/>
      <c r="BB122" s="314"/>
      <c r="BC122" s="314"/>
      <c r="BD122" s="315"/>
      <c r="BF122" s="313"/>
      <c r="BG122" s="314"/>
      <c r="BH122" s="314"/>
      <c r="BI122" s="314"/>
      <c r="BJ122" s="314"/>
      <c r="BK122" s="315"/>
    </row>
    <row r="123" spans="2:63" x14ac:dyDescent="0.25">
      <c r="B123" s="87" t="s">
        <v>3</v>
      </c>
      <c r="C123" s="86" t="s">
        <v>18</v>
      </c>
      <c r="D123" s="105" t="s">
        <v>19</v>
      </c>
      <c r="E123" s="86" t="s">
        <v>18</v>
      </c>
      <c r="F123" s="105" t="s">
        <v>19</v>
      </c>
      <c r="G123" s="90" t="s">
        <v>18</v>
      </c>
      <c r="H123" s="102" t="s">
        <v>19</v>
      </c>
      <c r="I123" s="90" t="s">
        <v>18</v>
      </c>
      <c r="J123" s="102" t="s">
        <v>19</v>
      </c>
      <c r="K123" s="86" t="s">
        <v>18</v>
      </c>
      <c r="L123" s="105" t="s">
        <v>19</v>
      </c>
      <c r="M123" s="90" t="s">
        <v>18</v>
      </c>
      <c r="N123" s="102" t="s">
        <v>19</v>
      </c>
      <c r="O123" s="86" t="s">
        <v>18</v>
      </c>
      <c r="P123" s="105" t="s">
        <v>19</v>
      </c>
      <c r="Q123" s="90" t="s">
        <v>18</v>
      </c>
      <c r="R123" s="102" t="s">
        <v>19</v>
      </c>
      <c r="S123" s="86" t="s">
        <v>18</v>
      </c>
      <c r="T123" s="104" t="s">
        <v>19</v>
      </c>
      <c r="U123" s="45"/>
      <c r="W123" s="313"/>
      <c r="X123" s="314"/>
      <c r="Y123" s="314"/>
      <c r="Z123" s="314"/>
      <c r="AA123" s="314"/>
      <c r="AB123" s="315"/>
      <c r="AD123" s="313"/>
      <c r="AE123" s="314"/>
      <c r="AF123" s="314"/>
      <c r="AG123" s="314"/>
      <c r="AH123" s="314"/>
      <c r="AI123" s="315"/>
      <c r="AK123" s="313"/>
      <c r="AL123" s="314"/>
      <c r="AM123" s="314"/>
      <c r="AN123" s="314"/>
      <c r="AO123" s="314"/>
      <c r="AP123" s="315"/>
      <c r="AR123" s="313"/>
      <c r="AS123" s="314"/>
      <c r="AT123" s="314"/>
      <c r="AU123" s="314"/>
      <c r="AV123" s="314"/>
      <c r="AW123" s="315"/>
      <c r="AY123" s="313"/>
      <c r="AZ123" s="314"/>
      <c r="BA123" s="314"/>
      <c r="BB123" s="314"/>
      <c r="BC123" s="314"/>
      <c r="BD123" s="315"/>
      <c r="BF123" s="313"/>
      <c r="BG123" s="314"/>
      <c r="BH123" s="314"/>
      <c r="BI123" s="314"/>
      <c r="BJ123" s="314"/>
      <c r="BK123" s="315"/>
    </row>
    <row r="124" spans="2:63" x14ac:dyDescent="0.25">
      <c r="B124" s="46" t="s">
        <v>4</v>
      </c>
      <c r="C124" s="46"/>
      <c r="D124" s="141"/>
      <c r="E124" s="46"/>
      <c r="F124" s="141"/>
      <c r="G124" s="46"/>
      <c r="H124" s="141"/>
      <c r="I124" s="46"/>
      <c r="J124" s="141"/>
      <c r="K124" s="46"/>
      <c r="L124" s="141"/>
      <c r="M124" s="46"/>
      <c r="N124" s="141"/>
      <c r="O124" s="46"/>
      <c r="P124" s="141"/>
      <c r="Q124" s="46"/>
      <c r="R124" s="141"/>
      <c r="S124" s="46"/>
      <c r="T124" s="148"/>
      <c r="W124" s="313"/>
      <c r="X124" s="314"/>
      <c r="Y124" s="314"/>
      <c r="Z124" s="314"/>
      <c r="AA124" s="314"/>
      <c r="AB124" s="315"/>
      <c r="AD124" s="313"/>
      <c r="AE124" s="314"/>
      <c r="AF124" s="314"/>
      <c r="AG124" s="314"/>
      <c r="AH124" s="314"/>
      <c r="AI124" s="315"/>
      <c r="AK124" s="313"/>
      <c r="AL124" s="314"/>
      <c r="AM124" s="314"/>
      <c r="AN124" s="314"/>
      <c r="AO124" s="314"/>
      <c r="AP124" s="315"/>
      <c r="AR124" s="313"/>
      <c r="AS124" s="314"/>
      <c r="AT124" s="314"/>
      <c r="AU124" s="314"/>
      <c r="AV124" s="314"/>
      <c r="AW124" s="315"/>
      <c r="AY124" s="313"/>
      <c r="AZ124" s="314"/>
      <c r="BA124" s="314"/>
      <c r="BB124" s="314"/>
      <c r="BC124" s="314"/>
      <c r="BD124" s="315"/>
      <c r="BF124" s="313"/>
      <c r="BG124" s="314"/>
      <c r="BH124" s="314"/>
      <c r="BI124" s="314"/>
      <c r="BJ124" s="314"/>
      <c r="BK124" s="315"/>
    </row>
    <row r="125" spans="2:63" ht="15.75" thickBot="1" x14ac:dyDescent="0.3">
      <c r="B125" s="49" t="s">
        <v>5</v>
      </c>
      <c r="C125" s="49"/>
      <c r="D125" s="142"/>
      <c r="E125" s="49"/>
      <c r="F125" s="142"/>
      <c r="G125" s="49"/>
      <c r="H125" s="142"/>
      <c r="I125" s="49"/>
      <c r="J125" s="142"/>
      <c r="K125" s="49"/>
      <c r="L125" s="142"/>
      <c r="M125" s="49"/>
      <c r="N125" s="142"/>
      <c r="O125" s="49"/>
      <c r="P125" s="142"/>
      <c r="Q125" s="49"/>
      <c r="R125" s="142"/>
      <c r="S125" s="49"/>
      <c r="T125" s="149"/>
      <c r="W125" s="316"/>
      <c r="X125" s="317"/>
      <c r="Y125" s="317"/>
      <c r="Z125" s="317"/>
      <c r="AA125" s="317"/>
      <c r="AB125" s="318"/>
      <c r="AD125" s="316"/>
      <c r="AE125" s="317"/>
      <c r="AF125" s="317"/>
      <c r="AG125" s="317"/>
      <c r="AH125" s="317"/>
      <c r="AI125" s="318"/>
      <c r="AK125" s="316"/>
      <c r="AL125" s="317"/>
      <c r="AM125" s="317"/>
      <c r="AN125" s="317"/>
      <c r="AO125" s="317"/>
      <c r="AP125" s="318"/>
      <c r="AR125" s="316"/>
      <c r="AS125" s="317"/>
      <c r="AT125" s="317"/>
      <c r="AU125" s="317"/>
      <c r="AV125" s="317"/>
      <c r="AW125" s="318"/>
      <c r="AY125" s="316"/>
      <c r="AZ125" s="317"/>
      <c r="BA125" s="317"/>
      <c r="BB125" s="317"/>
      <c r="BC125" s="317"/>
      <c r="BD125" s="318"/>
      <c r="BF125" s="316"/>
      <c r="BG125" s="317"/>
      <c r="BH125" s="317"/>
      <c r="BI125" s="317"/>
      <c r="BJ125" s="317"/>
      <c r="BK125" s="318"/>
    </row>
    <row r="126" spans="2:63" x14ac:dyDescent="0.25">
      <c r="B126" s="49" t="s">
        <v>6</v>
      </c>
      <c r="C126" s="49"/>
      <c r="D126" s="142"/>
      <c r="E126" s="49"/>
      <c r="F126" s="142"/>
      <c r="G126" s="49"/>
      <c r="H126" s="142"/>
      <c r="I126" s="49"/>
      <c r="J126" s="142"/>
      <c r="K126" s="49"/>
      <c r="L126" s="142"/>
      <c r="M126" s="49"/>
      <c r="N126" s="142"/>
      <c r="O126" s="49"/>
      <c r="P126" s="142"/>
      <c r="Q126" s="49"/>
      <c r="R126" s="142"/>
      <c r="S126" s="49"/>
      <c r="T126" s="149"/>
      <c r="W126" s="319" t="s">
        <v>0</v>
      </c>
      <c r="X126" s="320"/>
      <c r="Y126" s="320"/>
      <c r="Z126" s="320"/>
      <c r="AA126" s="320"/>
      <c r="AB126" s="321"/>
      <c r="AD126" s="319" t="s">
        <v>0</v>
      </c>
      <c r="AE126" s="320"/>
      <c r="AF126" s="320"/>
      <c r="AG126" s="320"/>
      <c r="AH126" s="320"/>
      <c r="AI126" s="321"/>
      <c r="AK126" s="319" t="s">
        <v>0</v>
      </c>
      <c r="AL126" s="320"/>
      <c r="AM126" s="320"/>
      <c r="AN126" s="320"/>
      <c r="AO126" s="320"/>
      <c r="AP126" s="321"/>
      <c r="AR126" s="319" t="s">
        <v>0</v>
      </c>
      <c r="AS126" s="320"/>
      <c r="AT126" s="320"/>
      <c r="AU126" s="320"/>
      <c r="AV126" s="320"/>
      <c r="AW126" s="321"/>
      <c r="AY126" s="319" t="s">
        <v>0</v>
      </c>
      <c r="AZ126" s="320"/>
      <c r="BA126" s="320"/>
      <c r="BB126" s="320"/>
      <c r="BC126" s="320"/>
      <c r="BD126" s="321"/>
      <c r="BF126" s="319" t="s">
        <v>0</v>
      </c>
      <c r="BG126" s="320"/>
      <c r="BH126" s="320"/>
      <c r="BI126" s="320"/>
      <c r="BJ126" s="320"/>
      <c r="BK126" s="321"/>
    </row>
    <row r="127" spans="2:63" ht="16.5" x14ac:dyDescent="0.3">
      <c r="B127" s="49" t="s">
        <v>7</v>
      </c>
      <c r="C127" s="49"/>
      <c r="D127" s="142"/>
      <c r="E127" s="49"/>
      <c r="F127" s="142"/>
      <c r="G127" s="49"/>
      <c r="H127" s="142"/>
      <c r="I127" s="49"/>
      <c r="J127" s="142"/>
      <c r="K127" s="49"/>
      <c r="L127" s="142"/>
      <c r="M127" s="49"/>
      <c r="N127" s="142"/>
      <c r="O127" s="49"/>
      <c r="P127" s="142"/>
      <c r="Q127" s="49"/>
      <c r="R127" s="142"/>
      <c r="S127" s="49"/>
      <c r="T127" s="149"/>
      <c r="W127" s="322" t="s">
        <v>2</v>
      </c>
      <c r="X127" s="323"/>
      <c r="Y127" s="323"/>
      <c r="Z127" s="323"/>
      <c r="AA127" s="323"/>
      <c r="AB127" s="324"/>
      <c r="AD127" s="322" t="s">
        <v>2</v>
      </c>
      <c r="AE127" s="323"/>
      <c r="AF127" s="323"/>
      <c r="AG127" s="323"/>
      <c r="AH127" s="323"/>
      <c r="AI127" s="324"/>
      <c r="AK127" s="322" t="s">
        <v>2</v>
      </c>
      <c r="AL127" s="323"/>
      <c r="AM127" s="323"/>
      <c r="AN127" s="323"/>
      <c r="AO127" s="323"/>
      <c r="AP127" s="324"/>
      <c r="AR127" s="322" t="s">
        <v>2</v>
      </c>
      <c r="AS127" s="323"/>
      <c r="AT127" s="323"/>
      <c r="AU127" s="323"/>
      <c r="AV127" s="323"/>
      <c r="AW127" s="324"/>
      <c r="AY127" s="322" t="s">
        <v>2</v>
      </c>
      <c r="AZ127" s="323"/>
      <c r="BA127" s="323"/>
      <c r="BB127" s="323"/>
      <c r="BC127" s="323"/>
      <c r="BD127" s="324"/>
      <c r="BF127" s="322" t="s">
        <v>2</v>
      </c>
      <c r="BG127" s="323"/>
      <c r="BH127" s="323"/>
      <c r="BI127" s="323"/>
      <c r="BJ127" s="323"/>
      <c r="BK127" s="324"/>
    </row>
    <row r="128" spans="2:63" ht="16.5" x14ac:dyDescent="0.3">
      <c r="B128" s="89" t="s">
        <v>8</v>
      </c>
      <c r="C128" s="89"/>
      <c r="D128" s="143"/>
      <c r="E128" s="89"/>
      <c r="F128" s="143"/>
      <c r="G128" s="89"/>
      <c r="H128" s="143"/>
      <c r="I128" s="89"/>
      <c r="J128" s="143"/>
      <c r="K128" s="89"/>
      <c r="L128" s="143"/>
      <c r="M128" s="89"/>
      <c r="N128" s="143"/>
      <c r="O128" s="89"/>
      <c r="P128" s="143"/>
      <c r="Q128" s="89"/>
      <c r="R128" s="143"/>
      <c r="S128" s="89"/>
      <c r="T128" s="150"/>
      <c r="W128" s="322" t="s">
        <v>1</v>
      </c>
      <c r="X128" s="323"/>
      <c r="Y128" s="323"/>
      <c r="Z128" s="323"/>
      <c r="AA128" s="323"/>
      <c r="AB128" s="324"/>
      <c r="AD128" s="322" t="s">
        <v>1</v>
      </c>
      <c r="AE128" s="323"/>
      <c r="AF128" s="323"/>
      <c r="AG128" s="323"/>
      <c r="AH128" s="323"/>
      <c r="AI128" s="324"/>
      <c r="AK128" s="322" t="s">
        <v>1</v>
      </c>
      <c r="AL128" s="323"/>
      <c r="AM128" s="323"/>
      <c r="AN128" s="323"/>
      <c r="AO128" s="323"/>
      <c r="AP128" s="324"/>
      <c r="AR128" s="322" t="s">
        <v>1</v>
      </c>
      <c r="AS128" s="323"/>
      <c r="AT128" s="323"/>
      <c r="AU128" s="323"/>
      <c r="AV128" s="323"/>
      <c r="AW128" s="324"/>
      <c r="AY128" s="322" t="s">
        <v>1</v>
      </c>
      <c r="AZ128" s="323"/>
      <c r="BA128" s="323"/>
      <c r="BB128" s="323"/>
      <c r="BC128" s="323"/>
      <c r="BD128" s="324"/>
      <c r="BF128" s="322" t="s">
        <v>1</v>
      </c>
      <c r="BG128" s="323"/>
      <c r="BH128" s="323"/>
      <c r="BI128" s="323"/>
      <c r="BJ128" s="323"/>
      <c r="BK128" s="324"/>
    </row>
    <row r="129" spans="2:63" ht="17.25" thickBot="1" x14ac:dyDescent="0.35">
      <c r="B129" s="46" t="s">
        <v>82</v>
      </c>
      <c r="C129" s="46"/>
      <c r="D129" s="141"/>
      <c r="E129" s="46"/>
      <c r="F129" s="141"/>
      <c r="G129" s="46"/>
      <c r="H129" s="141"/>
      <c r="I129" s="46"/>
      <c r="J129" s="141"/>
      <c r="K129" s="46"/>
      <c r="L129" s="141"/>
      <c r="M129" s="46"/>
      <c r="N129" s="141"/>
      <c r="O129" s="46"/>
      <c r="P129" s="141"/>
      <c r="Q129" s="46"/>
      <c r="R129" s="141"/>
      <c r="S129" s="46"/>
      <c r="T129" s="148"/>
      <c r="W129" s="325" t="s">
        <v>55</v>
      </c>
      <c r="X129" s="326"/>
      <c r="Y129" s="326"/>
      <c r="Z129" s="326"/>
      <c r="AA129" s="326"/>
      <c r="AB129" s="327"/>
      <c r="AD129" s="325" t="s">
        <v>55</v>
      </c>
      <c r="AE129" s="326"/>
      <c r="AF129" s="326"/>
      <c r="AG129" s="326"/>
      <c r="AH129" s="326"/>
      <c r="AI129" s="327"/>
      <c r="AK129" s="325" t="s">
        <v>55</v>
      </c>
      <c r="AL129" s="326"/>
      <c r="AM129" s="326"/>
      <c r="AN129" s="326"/>
      <c r="AO129" s="326"/>
      <c r="AP129" s="327"/>
      <c r="AR129" s="325" t="s">
        <v>55</v>
      </c>
      <c r="AS129" s="326"/>
      <c r="AT129" s="326"/>
      <c r="AU129" s="326"/>
      <c r="AV129" s="326"/>
      <c r="AW129" s="327"/>
      <c r="AY129" s="325" t="s">
        <v>55</v>
      </c>
      <c r="AZ129" s="326"/>
      <c r="BA129" s="326"/>
      <c r="BB129" s="326"/>
      <c r="BC129" s="326"/>
      <c r="BD129" s="327"/>
      <c r="BF129" s="325" t="s">
        <v>55</v>
      </c>
      <c r="BG129" s="326"/>
      <c r="BH129" s="326"/>
      <c r="BI129" s="326"/>
      <c r="BJ129" s="326"/>
      <c r="BK129" s="327"/>
    </row>
    <row r="130" spans="2:63" ht="17.25" thickBot="1" x14ac:dyDescent="0.35">
      <c r="B130" s="49" t="s">
        <v>11</v>
      </c>
      <c r="C130" s="49"/>
      <c r="D130" s="142"/>
      <c r="E130" s="49"/>
      <c r="F130" s="142"/>
      <c r="G130" s="49"/>
      <c r="H130" s="142"/>
      <c r="I130" s="49"/>
      <c r="J130" s="142"/>
      <c r="K130" s="49"/>
      <c r="L130" s="142"/>
      <c r="M130" s="49"/>
      <c r="N130" s="142"/>
      <c r="O130" s="49"/>
      <c r="P130" s="142"/>
      <c r="Q130" s="49"/>
      <c r="R130" s="142"/>
      <c r="S130" s="49"/>
      <c r="T130" s="149"/>
      <c r="W130" s="297" t="s">
        <v>3</v>
      </c>
      <c r="X130" s="298"/>
      <c r="Y130" s="301" t="s">
        <v>39</v>
      </c>
      <c r="Z130" s="302"/>
      <c r="AA130" s="302"/>
      <c r="AB130" s="303"/>
      <c r="AD130" s="297" t="s">
        <v>3</v>
      </c>
      <c r="AE130" s="298"/>
      <c r="AF130" s="301" t="s">
        <v>39</v>
      </c>
      <c r="AG130" s="302"/>
      <c r="AH130" s="302"/>
      <c r="AI130" s="303"/>
      <c r="AK130" s="297" t="s">
        <v>3</v>
      </c>
      <c r="AL130" s="298"/>
      <c r="AM130" s="301" t="s">
        <v>17</v>
      </c>
      <c r="AN130" s="302"/>
      <c r="AO130" s="302"/>
      <c r="AP130" s="303"/>
      <c r="AR130" s="297" t="s">
        <v>3</v>
      </c>
      <c r="AS130" s="298"/>
      <c r="AT130" s="301" t="s">
        <v>17</v>
      </c>
      <c r="AU130" s="302"/>
      <c r="AV130" s="302"/>
      <c r="AW130" s="303"/>
      <c r="AY130" s="297" t="s">
        <v>3</v>
      </c>
      <c r="AZ130" s="298"/>
      <c r="BA130" s="301" t="s">
        <v>42</v>
      </c>
      <c r="BB130" s="302"/>
      <c r="BC130" s="302"/>
      <c r="BD130" s="303"/>
      <c r="BF130" s="297" t="s">
        <v>3</v>
      </c>
      <c r="BG130" s="298"/>
      <c r="BH130" s="301" t="s">
        <v>42</v>
      </c>
      <c r="BI130" s="302"/>
      <c r="BJ130" s="302"/>
      <c r="BK130" s="303"/>
    </row>
    <row r="131" spans="2:63" ht="17.25" thickBot="1" x14ac:dyDescent="0.35">
      <c r="B131" s="49" t="s">
        <v>83</v>
      </c>
      <c r="C131" s="80">
        <v>3.2730000000000001</v>
      </c>
      <c r="D131" s="146">
        <v>0.499</v>
      </c>
      <c r="E131" s="49"/>
      <c r="F131" s="142"/>
      <c r="G131" s="49"/>
      <c r="H131" s="142"/>
      <c r="I131" s="49"/>
      <c r="J131" s="142"/>
      <c r="K131" s="49"/>
      <c r="L131" s="142"/>
      <c r="M131" s="80">
        <v>3.5960000000000001</v>
      </c>
      <c r="N131" s="146">
        <v>0.53400000000000003</v>
      </c>
      <c r="O131" s="49"/>
      <c r="P131" s="142"/>
      <c r="Q131" s="49"/>
      <c r="R131" s="142"/>
      <c r="S131" s="80">
        <v>6.2779999999999996</v>
      </c>
      <c r="T131" s="153">
        <v>0.63600000000000001</v>
      </c>
      <c r="W131" s="299"/>
      <c r="X131" s="300"/>
      <c r="Y131" s="304" t="s">
        <v>18</v>
      </c>
      <c r="Z131" s="304"/>
      <c r="AA131" s="304" t="s">
        <v>19</v>
      </c>
      <c r="AB131" s="304"/>
      <c r="AD131" s="299"/>
      <c r="AE131" s="300"/>
      <c r="AF131" s="304" t="s">
        <v>18</v>
      </c>
      <c r="AG131" s="304"/>
      <c r="AH131" s="304" t="s">
        <v>19</v>
      </c>
      <c r="AI131" s="304"/>
      <c r="AK131" s="299"/>
      <c r="AL131" s="300"/>
      <c r="AM131" s="304" t="s">
        <v>18</v>
      </c>
      <c r="AN131" s="304"/>
      <c r="AO131" s="304" t="s">
        <v>19</v>
      </c>
      <c r="AP131" s="304"/>
      <c r="AR131" s="299"/>
      <c r="AS131" s="300"/>
      <c r="AT131" s="304" t="s">
        <v>18</v>
      </c>
      <c r="AU131" s="304"/>
      <c r="AV131" s="304" t="s">
        <v>19</v>
      </c>
      <c r="AW131" s="304"/>
      <c r="AY131" s="299"/>
      <c r="AZ131" s="300"/>
      <c r="BA131" s="304" t="s">
        <v>18</v>
      </c>
      <c r="BB131" s="304"/>
      <c r="BC131" s="304" t="s">
        <v>19</v>
      </c>
      <c r="BD131" s="304"/>
      <c r="BF131" s="299"/>
      <c r="BG131" s="300"/>
      <c r="BH131" s="304" t="s">
        <v>18</v>
      </c>
      <c r="BI131" s="304"/>
      <c r="BJ131" s="304" t="s">
        <v>19</v>
      </c>
      <c r="BK131" s="304"/>
    </row>
    <row r="132" spans="2:63" ht="16.5" x14ac:dyDescent="0.3">
      <c r="B132" s="49" t="s">
        <v>84</v>
      </c>
      <c r="C132" s="80">
        <v>3.62</v>
      </c>
      <c r="D132" s="146">
        <v>0.47799999999999998</v>
      </c>
      <c r="E132" s="49"/>
      <c r="F132" s="142"/>
      <c r="G132" s="49"/>
      <c r="H132" s="142"/>
      <c r="I132" s="49"/>
      <c r="J132" s="142"/>
      <c r="K132" s="49"/>
      <c r="L132" s="142"/>
      <c r="M132" s="80">
        <v>4.2939999999999996</v>
      </c>
      <c r="N132" s="146">
        <v>0.53300000000000003</v>
      </c>
      <c r="O132" s="49"/>
      <c r="P132" s="142"/>
      <c r="Q132" s="49"/>
      <c r="R132" s="142"/>
      <c r="S132" s="80">
        <v>8.0259999999999998</v>
      </c>
      <c r="T132" s="153">
        <v>0.65</v>
      </c>
      <c r="W132" s="305" t="s">
        <v>10</v>
      </c>
      <c r="X132" s="306"/>
      <c r="Y132" s="338">
        <v>6.2779999999999996</v>
      </c>
      <c r="Z132" s="339"/>
      <c r="AA132" s="342">
        <v>0.63600000000000001</v>
      </c>
      <c r="AB132" s="342"/>
      <c r="AD132" s="305" t="s">
        <v>41</v>
      </c>
      <c r="AE132" s="306"/>
      <c r="AF132" s="338">
        <v>3.5339999999999998</v>
      </c>
      <c r="AG132" s="339"/>
      <c r="AH132" s="309">
        <v>0.95199999999999996</v>
      </c>
      <c r="AI132" s="309"/>
      <c r="AK132" s="305" t="s">
        <v>10</v>
      </c>
      <c r="AL132" s="306"/>
      <c r="AM132" s="338">
        <v>3.2730000000000001</v>
      </c>
      <c r="AN132" s="339"/>
      <c r="AO132" s="342">
        <v>0.499</v>
      </c>
      <c r="AP132" s="342"/>
      <c r="AR132" s="305" t="s">
        <v>41</v>
      </c>
      <c r="AS132" s="306"/>
      <c r="AT132" s="338">
        <v>0.40300000000000002</v>
      </c>
      <c r="AU132" s="339"/>
      <c r="AV132" s="309">
        <v>0.443</v>
      </c>
      <c r="AW132" s="309"/>
      <c r="AY132" s="305" t="s">
        <v>10</v>
      </c>
      <c r="AZ132" s="306"/>
      <c r="BA132" s="338">
        <v>3.5960000000000001</v>
      </c>
      <c r="BB132" s="339"/>
      <c r="BC132" s="342">
        <v>0.53400000000000003</v>
      </c>
      <c r="BD132" s="342"/>
      <c r="BF132" s="305" t="s">
        <v>41</v>
      </c>
      <c r="BG132" s="306"/>
      <c r="BH132" s="338">
        <v>0.92500000000000004</v>
      </c>
      <c r="BI132" s="339"/>
      <c r="BJ132" s="342">
        <v>0.68100000000000005</v>
      </c>
      <c r="BK132" s="342"/>
    </row>
    <row r="133" spans="2:63" ht="16.5" x14ac:dyDescent="0.3">
      <c r="B133" s="49" t="s">
        <v>85</v>
      </c>
      <c r="C133" s="80">
        <v>3.758</v>
      </c>
      <c r="D133" s="146">
        <v>0.44500000000000001</v>
      </c>
      <c r="E133" s="49"/>
      <c r="F133" s="142"/>
      <c r="G133" s="49"/>
      <c r="H133" s="142"/>
      <c r="I133" s="49"/>
      <c r="J133" s="142"/>
      <c r="K133" s="49"/>
      <c r="L133" s="142"/>
      <c r="M133" s="80">
        <v>4.9029999999999996</v>
      </c>
      <c r="N133" s="146">
        <v>0.52900000000000003</v>
      </c>
      <c r="O133" s="49"/>
      <c r="P133" s="142"/>
      <c r="Q133" s="49"/>
      <c r="R133" s="142"/>
      <c r="S133" s="80">
        <v>9.875</v>
      </c>
      <c r="T133" s="153">
        <v>0.66100000000000003</v>
      </c>
      <c r="W133" s="287" t="s">
        <v>12</v>
      </c>
      <c r="X133" s="288"/>
      <c r="Y133" s="294">
        <v>8.0259999999999998</v>
      </c>
      <c r="Z133" s="328"/>
      <c r="AA133" s="294">
        <v>0.65</v>
      </c>
      <c r="AB133" s="294"/>
      <c r="AD133" s="287" t="s">
        <v>24</v>
      </c>
      <c r="AE133" s="288"/>
      <c r="AF133" s="294">
        <v>2.714</v>
      </c>
      <c r="AG133" s="328"/>
      <c r="AH133" s="293">
        <v>0.79400000000000004</v>
      </c>
      <c r="AI133" s="293"/>
      <c r="AK133" s="287" t="s">
        <v>12</v>
      </c>
      <c r="AL133" s="288"/>
      <c r="AM133" s="294">
        <v>3.62</v>
      </c>
      <c r="AN133" s="328"/>
      <c r="AO133" s="294">
        <v>0.47799999999999998</v>
      </c>
      <c r="AP133" s="294"/>
      <c r="AR133" s="287" t="s">
        <v>24</v>
      </c>
      <c r="AS133" s="288"/>
      <c r="AT133" s="294">
        <v>0.626</v>
      </c>
      <c r="AU133" s="328"/>
      <c r="AV133" s="293">
        <v>0.48099999999999998</v>
      </c>
      <c r="AW133" s="293"/>
      <c r="AY133" s="287" t="s">
        <v>12</v>
      </c>
      <c r="AZ133" s="288"/>
      <c r="BA133" s="294">
        <v>4.2939999999999996</v>
      </c>
      <c r="BB133" s="328"/>
      <c r="BC133" s="294">
        <v>0.53300000000000003</v>
      </c>
      <c r="BD133" s="294"/>
      <c r="BF133" s="287" t="s">
        <v>24</v>
      </c>
      <c r="BG133" s="288"/>
      <c r="BH133" s="294">
        <v>0.79</v>
      </c>
      <c r="BI133" s="328"/>
      <c r="BJ133" s="294">
        <v>0.54</v>
      </c>
      <c r="BK133" s="294"/>
    </row>
    <row r="134" spans="2:63" ht="16.5" x14ac:dyDescent="0.3">
      <c r="B134" s="49" t="s">
        <v>14</v>
      </c>
      <c r="C134" s="80">
        <v>3.8159999999999998</v>
      </c>
      <c r="D134" s="146">
        <v>0.42599999999999999</v>
      </c>
      <c r="E134" s="49"/>
      <c r="F134" s="142"/>
      <c r="G134" s="49"/>
      <c r="H134" s="142"/>
      <c r="I134" s="49"/>
      <c r="J134" s="142"/>
      <c r="K134" s="49"/>
      <c r="L134" s="142"/>
      <c r="M134" s="80">
        <v>5.274</v>
      </c>
      <c r="N134" s="146">
        <v>0.52700000000000002</v>
      </c>
      <c r="O134" s="49"/>
      <c r="P134" s="142"/>
      <c r="Q134" s="49"/>
      <c r="R134" s="142"/>
      <c r="S134" s="80">
        <v>114.045</v>
      </c>
      <c r="T134" s="153">
        <v>0.66600000000000004</v>
      </c>
      <c r="W134" s="287" t="s">
        <v>13</v>
      </c>
      <c r="X134" s="288"/>
      <c r="Y134" s="294">
        <v>9.875</v>
      </c>
      <c r="Z134" s="294"/>
      <c r="AA134" s="329">
        <v>0.66100000000000003</v>
      </c>
      <c r="AB134" s="294"/>
      <c r="AD134" s="287" t="s">
        <v>25</v>
      </c>
      <c r="AE134" s="288"/>
      <c r="AF134" s="294">
        <v>2.556</v>
      </c>
      <c r="AG134" s="294"/>
      <c r="AH134" s="295">
        <v>0.71099999999999997</v>
      </c>
      <c r="AI134" s="293"/>
      <c r="AK134" s="287" t="s">
        <v>13</v>
      </c>
      <c r="AL134" s="288"/>
      <c r="AM134" s="294">
        <v>3.758</v>
      </c>
      <c r="AN134" s="294"/>
      <c r="AO134" s="329">
        <v>0.44500000000000001</v>
      </c>
      <c r="AP134" s="294"/>
      <c r="AR134" s="287" t="s">
        <v>25</v>
      </c>
      <c r="AS134" s="288"/>
      <c r="AT134" s="294">
        <v>0.79100000000000004</v>
      </c>
      <c r="AU134" s="294"/>
      <c r="AV134" s="295">
        <v>0.44500000000000001</v>
      </c>
      <c r="AW134" s="293"/>
      <c r="AY134" s="287" t="s">
        <v>13</v>
      </c>
      <c r="AZ134" s="288"/>
      <c r="BA134" s="294">
        <v>4.9029999999999996</v>
      </c>
      <c r="BB134" s="294"/>
      <c r="BC134" s="329">
        <v>0.52900000000000003</v>
      </c>
      <c r="BD134" s="294"/>
      <c r="BF134" s="287" t="s">
        <v>25</v>
      </c>
      <c r="BG134" s="288"/>
      <c r="BH134" s="294">
        <v>1.006</v>
      </c>
      <c r="BI134" s="294"/>
      <c r="BJ134" s="329">
        <v>0.52200000000000002</v>
      </c>
      <c r="BK134" s="294"/>
    </row>
    <row r="135" spans="2:63" ht="16.5" x14ac:dyDescent="0.3">
      <c r="B135" s="49" t="s">
        <v>15</v>
      </c>
      <c r="C135" s="80">
        <v>3.88</v>
      </c>
      <c r="D135" s="146">
        <v>0.40400000000000003</v>
      </c>
      <c r="E135" s="49"/>
      <c r="F135" s="142"/>
      <c r="G135" s="49"/>
      <c r="H135" s="142"/>
      <c r="I135" s="49"/>
      <c r="J135" s="142"/>
      <c r="K135" s="49"/>
      <c r="L135" s="142"/>
      <c r="M135" s="80">
        <v>5.6859999999999999</v>
      </c>
      <c r="N135" s="146">
        <v>0.52200000000000002</v>
      </c>
      <c r="O135" s="49"/>
      <c r="P135" s="142"/>
      <c r="Q135" s="49"/>
      <c r="R135" s="142"/>
      <c r="S135" s="80">
        <v>12.582000000000001</v>
      </c>
      <c r="T135" s="153">
        <v>0.67200000000000004</v>
      </c>
      <c r="W135" s="287" t="s">
        <v>14</v>
      </c>
      <c r="X135" s="288"/>
      <c r="Y135" s="294">
        <v>11.045</v>
      </c>
      <c r="Z135" s="294"/>
      <c r="AA135" s="337">
        <v>0.66600000000000004</v>
      </c>
      <c r="AB135" s="335"/>
      <c r="AD135" s="287" t="s">
        <v>26</v>
      </c>
      <c r="AE135" s="288"/>
      <c r="AF135" s="294">
        <v>2.6669999999999998</v>
      </c>
      <c r="AG135" s="294"/>
      <c r="AH135" s="290">
        <v>0.66300000000000003</v>
      </c>
      <c r="AI135" s="291"/>
      <c r="AK135" s="287" t="s">
        <v>14</v>
      </c>
      <c r="AL135" s="288"/>
      <c r="AM135" s="294">
        <v>3.8159999999999998</v>
      </c>
      <c r="AN135" s="294"/>
      <c r="AO135" s="337">
        <v>0.42599999999999999</v>
      </c>
      <c r="AP135" s="335"/>
      <c r="AR135" s="287" t="s">
        <v>26</v>
      </c>
      <c r="AS135" s="288"/>
      <c r="AT135" s="294">
        <v>1.1859999999999999</v>
      </c>
      <c r="AU135" s="294"/>
      <c r="AV135" s="290">
        <v>0.48299999999999998</v>
      </c>
      <c r="AW135" s="291"/>
      <c r="AY135" s="287" t="s">
        <v>14</v>
      </c>
      <c r="AZ135" s="288"/>
      <c r="BA135" s="294">
        <v>5.274</v>
      </c>
      <c r="BB135" s="294"/>
      <c r="BC135" s="337">
        <v>0.52700000000000002</v>
      </c>
      <c r="BD135" s="335"/>
      <c r="BF135" s="287" t="s">
        <v>26</v>
      </c>
      <c r="BG135" s="288"/>
      <c r="BH135" s="294">
        <v>1.4490000000000001</v>
      </c>
      <c r="BI135" s="294"/>
      <c r="BJ135" s="337">
        <v>0.55400000000000005</v>
      </c>
      <c r="BK135" s="335"/>
    </row>
    <row r="136" spans="2:63" ht="16.5" x14ac:dyDescent="0.3">
      <c r="B136" s="52" t="s">
        <v>16</v>
      </c>
      <c r="C136" s="82">
        <v>3.8839999999999999</v>
      </c>
      <c r="D136" s="147">
        <v>0.371</v>
      </c>
      <c r="E136" s="52"/>
      <c r="F136" s="144"/>
      <c r="G136" s="52"/>
      <c r="H136" s="144"/>
      <c r="I136" s="52"/>
      <c r="J136" s="144"/>
      <c r="K136" s="52"/>
      <c r="L136" s="144"/>
      <c r="M136" s="82">
        <v>6.234</v>
      </c>
      <c r="N136" s="147">
        <v>0.51500000000000001</v>
      </c>
      <c r="O136" s="52"/>
      <c r="P136" s="144"/>
      <c r="Q136" s="52"/>
      <c r="R136" s="144"/>
      <c r="S136" s="82">
        <v>14.849</v>
      </c>
      <c r="T136" s="154">
        <v>0.68</v>
      </c>
      <c r="W136" s="287" t="s">
        <v>15</v>
      </c>
      <c r="X136" s="292"/>
      <c r="Y136" s="294">
        <v>12.582000000000001</v>
      </c>
      <c r="Z136" s="294"/>
      <c r="AA136" s="294">
        <v>0.67200000000000004</v>
      </c>
      <c r="AB136" s="294"/>
      <c r="AD136" s="287" t="s">
        <v>27</v>
      </c>
      <c r="AE136" s="292"/>
      <c r="AF136" s="294">
        <v>3.1760000000000002</v>
      </c>
      <c r="AG136" s="294"/>
      <c r="AH136" s="293">
        <v>0.66600000000000004</v>
      </c>
      <c r="AI136" s="293"/>
      <c r="AK136" s="287" t="s">
        <v>15</v>
      </c>
      <c r="AL136" s="292"/>
      <c r="AM136" s="294">
        <v>3.88</v>
      </c>
      <c r="AN136" s="294"/>
      <c r="AO136" s="294">
        <v>0.40400000000000003</v>
      </c>
      <c r="AP136" s="294"/>
      <c r="AR136" s="287" t="s">
        <v>27</v>
      </c>
      <c r="AS136" s="292"/>
      <c r="AT136" s="294">
        <v>1.319</v>
      </c>
      <c r="AU136" s="294"/>
      <c r="AV136" s="293">
        <v>0.46700000000000003</v>
      </c>
      <c r="AW136" s="293"/>
      <c r="AY136" s="287" t="s">
        <v>15</v>
      </c>
      <c r="AZ136" s="292"/>
      <c r="BA136" s="294">
        <v>5.6859999999999999</v>
      </c>
      <c r="BB136" s="294"/>
      <c r="BC136" s="294">
        <v>0.52200000000000002</v>
      </c>
      <c r="BD136" s="294"/>
      <c r="BF136" s="287" t="s">
        <v>27</v>
      </c>
      <c r="BG136" s="292"/>
      <c r="BH136" s="294">
        <v>1.722</v>
      </c>
      <c r="BI136" s="294"/>
      <c r="BJ136" s="294">
        <v>0.55100000000000005</v>
      </c>
      <c r="BK136" s="294"/>
    </row>
    <row r="137" spans="2:63" ht="17.25" thickBot="1" x14ac:dyDescent="0.35">
      <c r="B137" s="64" t="s">
        <v>41</v>
      </c>
      <c r="C137" s="84">
        <v>0.40300000000000002</v>
      </c>
      <c r="D137" s="156">
        <v>0.443</v>
      </c>
      <c r="E137" s="64"/>
      <c r="F137" s="145"/>
      <c r="G137" s="64"/>
      <c r="H137" s="145"/>
      <c r="I137" s="64"/>
      <c r="J137" s="145"/>
      <c r="K137" s="64"/>
      <c r="L137" s="145"/>
      <c r="M137" s="84">
        <v>0.92500000000000004</v>
      </c>
      <c r="N137" s="156">
        <v>0.68100000000000005</v>
      </c>
      <c r="O137" s="64"/>
      <c r="P137" s="145"/>
      <c r="Q137" s="64"/>
      <c r="R137" s="145"/>
      <c r="S137" s="84">
        <v>3.5339999999999998</v>
      </c>
      <c r="T137" s="155">
        <v>0.95199999999999996</v>
      </c>
      <c r="W137" s="283" t="s">
        <v>16</v>
      </c>
      <c r="X137" s="284"/>
      <c r="Y137" s="332">
        <v>14.849</v>
      </c>
      <c r="Z137" s="332"/>
      <c r="AA137" s="332">
        <v>0.68</v>
      </c>
      <c r="AB137" s="332"/>
      <c r="AD137" s="333" t="s">
        <v>28</v>
      </c>
      <c r="AE137" s="334"/>
      <c r="AF137" s="294">
        <v>3.4340000000000002</v>
      </c>
      <c r="AG137" s="294"/>
      <c r="AH137" s="291">
        <v>0.63900000000000001</v>
      </c>
      <c r="AI137" s="291"/>
      <c r="AK137" s="283" t="s">
        <v>16</v>
      </c>
      <c r="AL137" s="284"/>
      <c r="AM137" s="332">
        <v>3.8839999999999999</v>
      </c>
      <c r="AN137" s="332"/>
      <c r="AO137" s="332">
        <v>0.371</v>
      </c>
      <c r="AP137" s="332"/>
      <c r="AR137" s="333" t="s">
        <v>28</v>
      </c>
      <c r="AS137" s="334"/>
      <c r="AT137" s="294">
        <v>1.8759999999999999</v>
      </c>
      <c r="AU137" s="294"/>
      <c r="AV137" s="291">
        <v>0.499</v>
      </c>
      <c r="AW137" s="291"/>
      <c r="AY137" s="283" t="s">
        <v>16</v>
      </c>
      <c r="AZ137" s="284"/>
      <c r="BA137" s="332">
        <v>6.234</v>
      </c>
      <c r="BB137" s="332"/>
      <c r="BC137" s="332">
        <v>0.51500000000000001</v>
      </c>
      <c r="BD137" s="332"/>
      <c r="BF137" s="333" t="s">
        <v>28</v>
      </c>
      <c r="BG137" s="334"/>
      <c r="BH137" s="294">
        <v>2.44</v>
      </c>
      <c r="BI137" s="294"/>
      <c r="BJ137" s="335">
        <v>0.58099999999999996</v>
      </c>
      <c r="BK137" s="335"/>
    </row>
    <row r="138" spans="2:63" ht="16.5" x14ac:dyDescent="0.3">
      <c r="B138" s="49" t="s">
        <v>24</v>
      </c>
      <c r="C138" s="80">
        <v>0.626</v>
      </c>
      <c r="D138" s="146">
        <v>0.48099999999999998</v>
      </c>
      <c r="E138" s="49"/>
      <c r="F138" s="142"/>
      <c r="G138" s="49"/>
      <c r="H138" s="142"/>
      <c r="I138" s="49"/>
      <c r="J138" s="142"/>
      <c r="K138" s="49"/>
      <c r="L138" s="142"/>
      <c r="M138" s="80">
        <v>0.79</v>
      </c>
      <c r="N138" s="146">
        <v>0.54</v>
      </c>
      <c r="O138" s="49"/>
      <c r="P138" s="142"/>
      <c r="Q138" s="49"/>
      <c r="R138" s="142"/>
      <c r="S138" s="80">
        <v>2.714</v>
      </c>
      <c r="T138" s="153">
        <v>0.79400000000000004</v>
      </c>
      <c r="AD138" s="287" t="s">
        <v>29</v>
      </c>
      <c r="AE138" s="292"/>
      <c r="AF138" s="336">
        <v>3.8029999999999999</v>
      </c>
      <c r="AG138" s="336"/>
      <c r="AH138" s="294">
        <v>0.625</v>
      </c>
      <c r="AI138" s="294"/>
      <c r="AR138" s="287" t="s">
        <v>29</v>
      </c>
      <c r="AS138" s="292"/>
      <c r="AT138" s="336">
        <v>2.2679999999999998</v>
      </c>
      <c r="AU138" s="336"/>
      <c r="AV138" s="294">
        <v>0.48099999999999998</v>
      </c>
      <c r="AW138" s="294"/>
      <c r="BF138" s="287" t="s">
        <v>29</v>
      </c>
      <c r="BG138" s="292"/>
      <c r="BH138" s="336">
        <v>3.778</v>
      </c>
      <c r="BI138" s="336"/>
      <c r="BJ138" s="294">
        <v>0.63600000000000001</v>
      </c>
      <c r="BK138" s="294"/>
    </row>
    <row r="139" spans="2:63" ht="17.25" thickBot="1" x14ac:dyDescent="0.35">
      <c r="B139" s="49" t="s">
        <v>25</v>
      </c>
      <c r="C139" s="80">
        <v>0.79100000000000004</v>
      </c>
      <c r="D139" s="146">
        <v>0.44500000000000001</v>
      </c>
      <c r="E139" s="49"/>
      <c r="F139" s="142"/>
      <c r="G139" s="49"/>
      <c r="H139" s="142"/>
      <c r="I139" s="49"/>
      <c r="J139" s="142"/>
      <c r="K139" s="49"/>
      <c r="L139" s="142"/>
      <c r="M139" s="80">
        <v>1.006</v>
      </c>
      <c r="N139" s="146">
        <v>0.52200000000000002</v>
      </c>
      <c r="O139" s="49"/>
      <c r="P139" s="142"/>
      <c r="Q139" s="49"/>
      <c r="R139" s="142"/>
      <c r="S139" s="80">
        <v>2.556</v>
      </c>
      <c r="T139" s="153">
        <v>0.71099999999999997</v>
      </c>
      <c r="AD139" s="283" t="s">
        <v>30</v>
      </c>
      <c r="AE139" s="284"/>
      <c r="AF139" s="343">
        <v>7.0629999999999997</v>
      </c>
      <c r="AG139" s="343"/>
      <c r="AH139" s="343">
        <v>0.69199999999999995</v>
      </c>
      <c r="AI139" s="343"/>
      <c r="AR139" s="283" t="s">
        <v>30</v>
      </c>
      <c r="AS139" s="284"/>
      <c r="AT139" s="343">
        <v>2.8479999999999999</v>
      </c>
      <c r="AU139" s="343"/>
      <c r="AV139" s="343">
        <v>0.505</v>
      </c>
      <c r="AW139" s="343"/>
      <c r="BF139" s="283" t="s">
        <v>30</v>
      </c>
      <c r="BG139" s="284"/>
      <c r="BH139" s="343">
        <v>2.6869999999999998</v>
      </c>
      <c r="BI139" s="343"/>
      <c r="BJ139" s="343">
        <v>0.48599999999999999</v>
      </c>
      <c r="BK139" s="343"/>
    </row>
    <row r="140" spans="2:63" x14ac:dyDescent="0.25">
      <c r="B140" s="49" t="s">
        <v>26</v>
      </c>
      <c r="C140" s="80">
        <v>1.1859999999999999</v>
      </c>
      <c r="D140" s="146">
        <v>0.48299999999999998</v>
      </c>
      <c r="E140" s="49"/>
      <c r="F140" s="142"/>
      <c r="G140" s="49"/>
      <c r="H140" s="142"/>
      <c r="I140" s="49"/>
      <c r="J140" s="142"/>
      <c r="K140" s="49"/>
      <c r="L140" s="142"/>
      <c r="M140" s="80">
        <v>1.4490000000000001</v>
      </c>
      <c r="N140" s="146">
        <v>0.55400000000000005</v>
      </c>
      <c r="O140" s="49"/>
      <c r="P140" s="142"/>
      <c r="Q140" s="49"/>
      <c r="R140" s="142"/>
      <c r="S140" s="80">
        <v>2.6669999999999998</v>
      </c>
      <c r="T140" s="153">
        <v>0.66300000000000003</v>
      </c>
    </row>
    <row r="141" spans="2:63" x14ac:dyDescent="0.25">
      <c r="B141" s="49" t="s">
        <v>27</v>
      </c>
      <c r="C141" s="80">
        <v>1.319</v>
      </c>
      <c r="D141" s="146">
        <v>0.46700000000000003</v>
      </c>
      <c r="E141" s="49"/>
      <c r="F141" s="142"/>
      <c r="G141" s="49"/>
      <c r="H141" s="142"/>
      <c r="I141" s="49"/>
      <c r="J141" s="142"/>
      <c r="K141" s="49"/>
      <c r="L141" s="142"/>
      <c r="M141" s="80">
        <v>1.722</v>
      </c>
      <c r="N141" s="146">
        <v>0.55100000000000005</v>
      </c>
      <c r="O141" s="49"/>
      <c r="P141" s="142"/>
      <c r="Q141" s="49"/>
      <c r="R141" s="142"/>
      <c r="S141" s="80">
        <v>3.1760000000000002</v>
      </c>
      <c r="T141" s="153">
        <v>0.66600000000000004</v>
      </c>
    </row>
    <row r="142" spans="2:63" x14ac:dyDescent="0.25">
      <c r="B142" s="49" t="s">
        <v>28</v>
      </c>
      <c r="C142" s="80">
        <v>1.8759999999999999</v>
      </c>
      <c r="D142" s="146">
        <v>0.499</v>
      </c>
      <c r="E142" s="49"/>
      <c r="F142" s="142"/>
      <c r="G142" s="49"/>
      <c r="H142" s="142"/>
      <c r="I142" s="49"/>
      <c r="J142" s="142"/>
      <c r="K142" s="49"/>
      <c r="L142" s="142"/>
      <c r="M142" s="80">
        <v>2.44</v>
      </c>
      <c r="N142" s="146">
        <v>0.58099999999999996</v>
      </c>
      <c r="O142" s="49"/>
      <c r="P142" s="142"/>
      <c r="Q142" s="49"/>
      <c r="R142" s="142"/>
      <c r="S142" s="80">
        <v>3.4340000000000002</v>
      </c>
      <c r="T142" s="153">
        <v>0.63900000000000001</v>
      </c>
    </row>
    <row r="143" spans="2:63" x14ac:dyDescent="0.25">
      <c r="B143" s="49" t="s">
        <v>29</v>
      </c>
      <c r="C143" s="80">
        <v>2.2679999999999998</v>
      </c>
      <c r="D143" s="146">
        <v>0.48099999999999998</v>
      </c>
      <c r="E143" s="49"/>
      <c r="F143" s="142"/>
      <c r="G143" s="49"/>
      <c r="H143" s="142"/>
      <c r="I143" s="49"/>
      <c r="J143" s="142"/>
      <c r="K143" s="49"/>
      <c r="L143" s="142"/>
      <c r="M143" s="80">
        <v>3.778</v>
      </c>
      <c r="N143" s="146">
        <v>0.63600000000000001</v>
      </c>
      <c r="O143" s="49"/>
      <c r="P143" s="142"/>
      <c r="Q143" s="49"/>
      <c r="R143" s="142"/>
      <c r="S143" s="80">
        <v>3.8029999999999999</v>
      </c>
      <c r="T143" s="153">
        <v>0.625</v>
      </c>
    </row>
    <row r="144" spans="2:63" x14ac:dyDescent="0.25">
      <c r="B144" s="52" t="s">
        <v>30</v>
      </c>
      <c r="C144" s="82">
        <v>2.8479999999999999</v>
      </c>
      <c r="D144" s="147">
        <v>0.505</v>
      </c>
      <c r="E144" s="52"/>
      <c r="F144" s="144"/>
      <c r="G144" s="52"/>
      <c r="H144" s="144"/>
      <c r="I144" s="52"/>
      <c r="J144" s="144"/>
      <c r="K144" s="52"/>
      <c r="L144" s="144"/>
      <c r="M144" s="82">
        <v>2.6869999999999998</v>
      </c>
      <c r="N144" s="147">
        <v>0.48599999999999999</v>
      </c>
      <c r="O144" s="52"/>
      <c r="P144" s="144"/>
      <c r="Q144" s="52"/>
      <c r="R144" s="144"/>
      <c r="S144" s="82">
        <v>7.0629999999999997</v>
      </c>
      <c r="T144" s="154">
        <v>0.69199999999999995</v>
      </c>
    </row>
    <row r="145" spans="2:49" ht="15.75" thickBot="1" x14ac:dyDescent="0.3"/>
    <row r="146" spans="2:49" x14ac:dyDescent="0.25">
      <c r="B146" s="40" t="s">
        <v>58</v>
      </c>
      <c r="C146" s="348" t="s">
        <v>86</v>
      </c>
      <c r="D146" s="349"/>
      <c r="E146" s="349"/>
      <c r="F146" s="349"/>
      <c r="G146" s="349"/>
      <c r="H146" s="349"/>
      <c r="I146" s="349"/>
      <c r="J146" s="349"/>
      <c r="K146" s="349"/>
      <c r="L146" s="349"/>
      <c r="M146" s="349"/>
      <c r="N146" s="349"/>
      <c r="O146" s="349"/>
      <c r="P146" s="349"/>
      <c r="Q146" s="349"/>
      <c r="R146" s="349"/>
      <c r="S146" s="349"/>
      <c r="T146" s="350"/>
      <c r="W146" s="310" t="s">
        <v>32</v>
      </c>
      <c r="X146" s="311"/>
      <c r="Y146" s="311"/>
      <c r="Z146" s="311"/>
      <c r="AA146" s="311"/>
      <c r="AB146" s="312"/>
      <c r="AD146" s="310" t="s">
        <v>33</v>
      </c>
      <c r="AE146" s="311"/>
      <c r="AF146" s="311"/>
      <c r="AG146" s="311"/>
      <c r="AH146" s="311"/>
      <c r="AI146" s="312"/>
      <c r="AK146" s="310" t="s">
        <v>32</v>
      </c>
      <c r="AL146" s="311"/>
      <c r="AM146" s="311"/>
      <c r="AN146" s="311"/>
      <c r="AO146" s="311"/>
      <c r="AP146" s="312"/>
      <c r="AR146" s="310" t="s">
        <v>33</v>
      </c>
      <c r="AS146" s="311"/>
      <c r="AT146" s="311"/>
      <c r="AU146" s="311"/>
      <c r="AV146" s="311"/>
      <c r="AW146" s="312"/>
    </row>
    <row r="147" spans="2:49" x14ac:dyDescent="0.25">
      <c r="B147" s="41" t="s">
        <v>81</v>
      </c>
      <c r="C147" s="42">
        <v>6</v>
      </c>
      <c r="D147" s="43">
        <v>30</v>
      </c>
      <c r="E147" s="42">
        <v>6</v>
      </c>
      <c r="F147" s="43">
        <v>60</v>
      </c>
      <c r="G147" s="44">
        <v>6</v>
      </c>
      <c r="H147" s="43">
        <v>120</v>
      </c>
      <c r="I147" s="42">
        <v>6</v>
      </c>
      <c r="J147" s="43">
        <v>5760</v>
      </c>
      <c r="K147" s="42">
        <v>15</v>
      </c>
      <c r="L147" s="43">
        <v>360</v>
      </c>
      <c r="M147" s="44">
        <v>30</v>
      </c>
      <c r="N147" s="43">
        <v>120</v>
      </c>
      <c r="O147" s="42">
        <v>30</v>
      </c>
      <c r="P147" s="43">
        <v>1440</v>
      </c>
      <c r="Q147" s="42">
        <v>60</v>
      </c>
      <c r="R147" s="43">
        <v>1440</v>
      </c>
      <c r="S147" s="44">
        <v>120</v>
      </c>
      <c r="T147" s="43">
        <v>1440</v>
      </c>
      <c r="W147" s="313"/>
      <c r="X147" s="314"/>
      <c r="Y147" s="314"/>
      <c r="Z147" s="314"/>
      <c r="AA147" s="314"/>
      <c r="AB147" s="315"/>
      <c r="AD147" s="313"/>
      <c r="AE147" s="314"/>
      <c r="AF147" s="314"/>
      <c r="AG147" s="314"/>
      <c r="AH147" s="314"/>
      <c r="AI147" s="315"/>
      <c r="AK147" s="313"/>
      <c r="AL147" s="314"/>
      <c r="AM147" s="314"/>
      <c r="AN147" s="314"/>
      <c r="AO147" s="314"/>
      <c r="AP147" s="315"/>
      <c r="AR147" s="313"/>
      <c r="AS147" s="314"/>
      <c r="AT147" s="314"/>
      <c r="AU147" s="314"/>
      <c r="AV147" s="314"/>
      <c r="AW147" s="315"/>
    </row>
    <row r="148" spans="2:49" x14ac:dyDescent="0.25">
      <c r="B148" s="79" t="s">
        <v>3</v>
      </c>
      <c r="C148" s="101" t="s">
        <v>18</v>
      </c>
      <c r="D148" s="102" t="s">
        <v>19</v>
      </c>
      <c r="E148" s="101" t="s">
        <v>18</v>
      </c>
      <c r="F148" s="102" t="s">
        <v>19</v>
      </c>
      <c r="G148" s="101" t="s">
        <v>18</v>
      </c>
      <c r="H148" s="102" t="s">
        <v>19</v>
      </c>
      <c r="I148" s="101" t="s">
        <v>18</v>
      </c>
      <c r="J148" s="102" t="s">
        <v>19</v>
      </c>
      <c r="K148" s="101" t="s">
        <v>18</v>
      </c>
      <c r="L148" s="102" t="s">
        <v>19</v>
      </c>
      <c r="M148" s="101" t="s">
        <v>18</v>
      </c>
      <c r="N148" s="102" t="s">
        <v>19</v>
      </c>
      <c r="O148" s="101" t="s">
        <v>18</v>
      </c>
      <c r="P148" s="102" t="s">
        <v>19</v>
      </c>
      <c r="Q148" s="101" t="s">
        <v>18</v>
      </c>
      <c r="R148" s="102" t="s">
        <v>19</v>
      </c>
      <c r="S148" s="101" t="s">
        <v>18</v>
      </c>
      <c r="T148" s="102" t="s">
        <v>19</v>
      </c>
      <c r="W148" s="313"/>
      <c r="X148" s="314"/>
      <c r="Y148" s="314"/>
      <c r="Z148" s="314"/>
      <c r="AA148" s="314"/>
      <c r="AB148" s="315"/>
      <c r="AD148" s="313"/>
      <c r="AE148" s="314"/>
      <c r="AF148" s="314"/>
      <c r="AG148" s="314"/>
      <c r="AH148" s="314"/>
      <c r="AI148" s="315"/>
      <c r="AK148" s="313"/>
      <c r="AL148" s="314"/>
      <c r="AM148" s="314"/>
      <c r="AN148" s="314"/>
      <c r="AO148" s="314"/>
      <c r="AP148" s="315"/>
      <c r="AR148" s="313"/>
      <c r="AS148" s="314"/>
      <c r="AT148" s="314"/>
      <c r="AU148" s="314"/>
      <c r="AV148" s="314"/>
      <c r="AW148" s="315"/>
    </row>
    <row r="149" spans="2:49" x14ac:dyDescent="0.25">
      <c r="B149" s="64" t="s">
        <v>4</v>
      </c>
      <c r="C149" s="46"/>
      <c r="D149" s="145"/>
      <c r="E149" s="46"/>
      <c r="F149" s="145"/>
      <c r="G149" s="46"/>
      <c r="H149" s="145"/>
      <c r="I149" s="46"/>
      <c r="J149" s="145"/>
      <c r="K149" s="46"/>
      <c r="L149" s="145"/>
      <c r="M149" s="46"/>
      <c r="N149" s="145"/>
      <c r="O149" s="46"/>
      <c r="P149" s="145"/>
      <c r="Q149" s="46"/>
      <c r="R149" s="145"/>
      <c r="S149" s="46"/>
      <c r="T149" s="152"/>
      <c r="W149" s="313"/>
      <c r="X149" s="314"/>
      <c r="Y149" s="314"/>
      <c r="Z149" s="314"/>
      <c r="AA149" s="314"/>
      <c r="AB149" s="315"/>
      <c r="AD149" s="313"/>
      <c r="AE149" s="314"/>
      <c r="AF149" s="314"/>
      <c r="AG149" s="314"/>
      <c r="AH149" s="314"/>
      <c r="AI149" s="315"/>
      <c r="AK149" s="313"/>
      <c r="AL149" s="314"/>
      <c r="AM149" s="314"/>
      <c r="AN149" s="314"/>
      <c r="AO149" s="314"/>
      <c r="AP149" s="315"/>
      <c r="AR149" s="313"/>
      <c r="AS149" s="314"/>
      <c r="AT149" s="314"/>
      <c r="AU149" s="314"/>
      <c r="AV149" s="314"/>
      <c r="AW149" s="315"/>
    </row>
    <row r="150" spans="2:49" ht="15.75" thickBot="1" x14ac:dyDescent="0.3">
      <c r="B150" s="49" t="s">
        <v>5</v>
      </c>
      <c r="C150" s="49"/>
      <c r="D150" s="142"/>
      <c r="E150" s="49"/>
      <c r="F150" s="142"/>
      <c r="G150" s="49"/>
      <c r="H150" s="142"/>
      <c r="I150" s="49"/>
      <c r="J150" s="142"/>
      <c r="K150" s="49"/>
      <c r="L150" s="142"/>
      <c r="M150" s="49"/>
      <c r="N150" s="142"/>
      <c r="O150" s="49"/>
      <c r="P150" s="142"/>
      <c r="Q150" s="49"/>
      <c r="R150" s="142"/>
      <c r="S150" s="49"/>
      <c r="T150" s="149"/>
      <c r="W150" s="316"/>
      <c r="X150" s="317"/>
      <c r="Y150" s="317"/>
      <c r="Z150" s="317"/>
      <c r="AA150" s="317"/>
      <c r="AB150" s="318"/>
      <c r="AD150" s="316"/>
      <c r="AE150" s="317"/>
      <c r="AF150" s="317"/>
      <c r="AG150" s="317"/>
      <c r="AH150" s="317"/>
      <c r="AI150" s="318"/>
      <c r="AK150" s="316"/>
      <c r="AL150" s="317"/>
      <c r="AM150" s="317"/>
      <c r="AN150" s="317"/>
      <c r="AO150" s="317"/>
      <c r="AP150" s="318"/>
      <c r="AR150" s="316"/>
      <c r="AS150" s="317"/>
      <c r="AT150" s="317"/>
      <c r="AU150" s="317"/>
      <c r="AV150" s="317"/>
      <c r="AW150" s="318"/>
    </row>
    <row r="151" spans="2:49" x14ac:dyDescent="0.25">
      <c r="B151" s="49" t="s">
        <v>6</v>
      </c>
      <c r="C151" s="49"/>
      <c r="D151" s="142"/>
      <c r="E151" s="49"/>
      <c r="F151" s="142"/>
      <c r="G151" s="49"/>
      <c r="H151" s="142"/>
      <c r="I151" s="49"/>
      <c r="J151" s="142"/>
      <c r="K151" s="49"/>
      <c r="L151" s="142"/>
      <c r="M151" s="49"/>
      <c r="N151" s="142"/>
      <c r="O151" s="49"/>
      <c r="P151" s="142"/>
      <c r="Q151" s="49"/>
      <c r="R151" s="142"/>
      <c r="S151" s="49"/>
      <c r="T151" s="149"/>
      <c r="W151" s="319" t="s">
        <v>0</v>
      </c>
      <c r="X151" s="320"/>
      <c r="Y151" s="320"/>
      <c r="Z151" s="320"/>
      <c r="AA151" s="320"/>
      <c r="AB151" s="321"/>
      <c r="AD151" s="319" t="s">
        <v>0</v>
      </c>
      <c r="AE151" s="320"/>
      <c r="AF151" s="320"/>
      <c r="AG151" s="320"/>
      <c r="AH151" s="320"/>
      <c r="AI151" s="321"/>
      <c r="AK151" s="319" t="s">
        <v>0</v>
      </c>
      <c r="AL151" s="320"/>
      <c r="AM151" s="320"/>
      <c r="AN151" s="320"/>
      <c r="AO151" s="320"/>
      <c r="AP151" s="321"/>
      <c r="AR151" s="319" t="s">
        <v>0</v>
      </c>
      <c r="AS151" s="320"/>
      <c r="AT151" s="320"/>
      <c r="AU151" s="320"/>
      <c r="AV151" s="320"/>
      <c r="AW151" s="321"/>
    </row>
    <row r="152" spans="2:49" ht="16.5" x14ac:dyDescent="0.3">
      <c r="B152" s="49" t="s">
        <v>7</v>
      </c>
      <c r="C152" s="49"/>
      <c r="D152" s="142"/>
      <c r="E152" s="49"/>
      <c r="F152" s="142"/>
      <c r="G152" s="49"/>
      <c r="H152" s="142"/>
      <c r="I152" s="49"/>
      <c r="J152" s="142"/>
      <c r="K152" s="49"/>
      <c r="L152" s="142"/>
      <c r="M152" s="49"/>
      <c r="N152" s="142"/>
      <c r="O152" s="49"/>
      <c r="P152" s="142"/>
      <c r="Q152" s="49"/>
      <c r="R152" s="142"/>
      <c r="S152" s="49"/>
      <c r="T152" s="149"/>
      <c r="W152" s="322" t="s">
        <v>2</v>
      </c>
      <c r="X152" s="323"/>
      <c r="Y152" s="323"/>
      <c r="Z152" s="323"/>
      <c r="AA152" s="323"/>
      <c r="AB152" s="324"/>
      <c r="AD152" s="322" t="s">
        <v>2</v>
      </c>
      <c r="AE152" s="323"/>
      <c r="AF152" s="323"/>
      <c r="AG152" s="323"/>
      <c r="AH152" s="323"/>
      <c r="AI152" s="324"/>
      <c r="AK152" s="322" t="s">
        <v>2</v>
      </c>
      <c r="AL152" s="323"/>
      <c r="AM152" s="323"/>
      <c r="AN152" s="323"/>
      <c r="AO152" s="323"/>
      <c r="AP152" s="324"/>
      <c r="AR152" s="322" t="s">
        <v>2</v>
      </c>
      <c r="AS152" s="323"/>
      <c r="AT152" s="323"/>
      <c r="AU152" s="323"/>
      <c r="AV152" s="323"/>
      <c r="AW152" s="324"/>
    </row>
    <row r="153" spans="2:49" ht="16.5" x14ac:dyDescent="0.3">
      <c r="B153" s="52" t="s">
        <v>8</v>
      </c>
      <c r="C153" s="52"/>
      <c r="D153" s="144"/>
      <c r="E153" s="52"/>
      <c r="F153" s="144"/>
      <c r="G153" s="52"/>
      <c r="H153" s="144"/>
      <c r="I153" s="52"/>
      <c r="J153" s="144"/>
      <c r="K153" s="52"/>
      <c r="L153" s="144"/>
      <c r="M153" s="52"/>
      <c r="N153" s="144"/>
      <c r="O153" s="52"/>
      <c r="P153" s="144"/>
      <c r="Q153" s="52"/>
      <c r="R153" s="144"/>
      <c r="S153" s="52"/>
      <c r="T153" s="151"/>
      <c r="W153" s="322" t="s">
        <v>1</v>
      </c>
      <c r="X153" s="323"/>
      <c r="Y153" s="323"/>
      <c r="Z153" s="323"/>
      <c r="AA153" s="323"/>
      <c r="AB153" s="324"/>
      <c r="AD153" s="322" t="s">
        <v>1</v>
      </c>
      <c r="AE153" s="323"/>
      <c r="AF153" s="323"/>
      <c r="AG153" s="323"/>
      <c r="AH153" s="323"/>
      <c r="AI153" s="324"/>
      <c r="AK153" s="322" t="s">
        <v>1</v>
      </c>
      <c r="AL153" s="323"/>
      <c r="AM153" s="323"/>
      <c r="AN153" s="323"/>
      <c r="AO153" s="323"/>
      <c r="AP153" s="324"/>
      <c r="AR153" s="322" t="s">
        <v>1</v>
      </c>
      <c r="AS153" s="323"/>
      <c r="AT153" s="323"/>
      <c r="AU153" s="323"/>
      <c r="AV153" s="323"/>
      <c r="AW153" s="324"/>
    </row>
    <row r="154" spans="2:49" ht="17.25" thickBot="1" x14ac:dyDescent="0.35">
      <c r="B154" s="64" t="s">
        <v>82</v>
      </c>
      <c r="C154" s="64"/>
      <c r="D154" s="145"/>
      <c r="E154" s="64"/>
      <c r="F154" s="145"/>
      <c r="G154" s="64"/>
      <c r="H154" s="145"/>
      <c r="I154" s="64"/>
      <c r="J154" s="145"/>
      <c r="K154" s="64"/>
      <c r="L154" s="145"/>
      <c r="M154" s="64"/>
      <c r="N154" s="145"/>
      <c r="O154" s="64"/>
      <c r="P154" s="145"/>
      <c r="Q154" s="64"/>
      <c r="R154" s="145"/>
      <c r="S154" s="64"/>
      <c r="T154" s="152"/>
      <c r="W154" s="325" t="s">
        <v>55</v>
      </c>
      <c r="X154" s="326"/>
      <c r="Y154" s="326"/>
      <c r="Z154" s="326"/>
      <c r="AA154" s="326"/>
      <c r="AB154" s="327"/>
      <c r="AD154" s="325" t="s">
        <v>55</v>
      </c>
      <c r="AE154" s="326"/>
      <c r="AF154" s="326"/>
      <c r="AG154" s="326"/>
      <c r="AH154" s="326"/>
      <c r="AI154" s="327"/>
      <c r="AK154" s="325" t="s">
        <v>55</v>
      </c>
      <c r="AL154" s="326"/>
      <c r="AM154" s="326"/>
      <c r="AN154" s="326"/>
      <c r="AO154" s="326"/>
      <c r="AP154" s="327"/>
      <c r="AR154" s="325" t="s">
        <v>55</v>
      </c>
      <c r="AS154" s="326"/>
      <c r="AT154" s="326"/>
      <c r="AU154" s="326"/>
      <c r="AV154" s="326"/>
      <c r="AW154" s="327"/>
    </row>
    <row r="155" spans="2:49" ht="17.25" thickBot="1" x14ac:dyDescent="0.35">
      <c r="B155" s="49" t="s">
        <v>11</v>
      </c>
      <c r="C155" s="49"/>
      <c r="D155" s="142"/>
      <c r="E155" s="49"/>
      <c r="F155" s="142"/>
      <c r="G155" s="49"/>
      <c r="H155" s="142"/>
      <c r="I155" s="49"/>
      <c r="J155" s="142"/>
      <c r="K155" s="49"/>
      <c r="L155" s="142"/>
      <c r="M155" s="49"/>
      <c r="N155" s="142"/>
      <c r="O155" s="49"/>
      <c r="P155" s="142"/>
      <c r="Q155" s="49"/>
      <c r="R155" s="142"/>
      <c r="S155" s="49"/>
      <c r="T155" s="149"/>
      <c r="W155" s="297" t="s">
        <v>3</v>
      </c>
      <c r="X155" s="298"/>
      <c r="Y155" s="301" t="s">
        <v>17</v>
      </c>
      <c r="Z155" s="302"/>
      <c r="AA155" s="302"/>
      <c r="AB155" s="303"/>
      <c r="AD155" s="297" t="s">
        <v>3</v>
      </c>
      <c r="AE155" s="298"/>
      <c r="AF155" s="301" t="s">
        <v>17</v>
      </c>
      <c r="AG155" s="302"/>
      <c r="AH155" s="302"/>
      <c r="AI155" s="303"/>
      <c r="AK155" s="297" t="s">
        <v>3</v>
      </c>
      <c r="AL155" s="298"/>
      <c r="AM155" s="301" t="s">
        <v>64</v>
      </c>
      <c r="AN155" s="302"/>
      <c r="AO155" s="302"/>
      <c r="AP155" s="303"/>
      <c r="AR155" s="297" t="s">
        <v>3</v>
      </c>
      <c r="AS155" s="298"/>
      <c r="AT155" s="301" t="s">
        <v>64</v>
      </c>
      <c r="AU155" s="302"/>
      <c r="AV155" s="302"/>
      <c r="AW155" s="303"/>
    </row>
    <row r="156" spans="2:49" ht="17.25" thickBot="1" x14ac:dyDescent="0.35">
      <c r="B156" s="49" t="s">
        <v>83</v>
      </c>
      <c r="C156" s="80">
        <v>4.508</v>
      </c>
      <c r="D156" s="146">
        <v>0.45600000000000002</v>
      </c>
      <c r="E156" s="49"/>
      <c r="F156" s="142"/>
      <c r="G156" s="49"/>
      <c r="H156" s="142"/>
      <c r="I156" s="49"/>
      <c r="J156" s="142"/>
      <c r="K156" s="80">
        <v>10.878</v>
      </c>
      <c r="L156" s="146">
        <v>0.74</v>
      </c>
      <c r="M156" s="49"/>
      <c r="N156" s="142"/>
      <c r="O156" s="49"/>
      <c r="P156" s="142"/>
      <c r="Q156" s="49"/>
      <c r="R156" s="142"/>
      <c r="S156" s="49"/>
      <c r="T156" s="149"/>
      <c r="W156" s="299"/>
      <c r="X156" s="300"/>
      <c r="Y156" s="304" t="s">
        <v>18</v>
      </c>
      <c r="Z156" s="304"/>
      <c r="AA156" s="304" t="s">
        <v>19</v>
      </c>
      <c r="AB156" s="304"/>
      <c r="AD156" s="299"/>
      <c r="AE156" s="300"/>
      <c r="AF156" s="304" t="s">
        <v>18</v>
      </c>
      <c r="AG156" s="304"/>
      <c r="AH156" s="304" t="s">
        <v>19</v>
      </c>
      <c r="AI156" s="304"/>
      <c r="AK156" s="299"/>
      <c r="AL156" s="300"/>
      <c r="AM156" s="304" t="s">
        <v>18</v>
      </c>
      <c r="AN156" s="304"/>
      <c r="AO156" s="304" t="s">
        <v>19</v>
      </c>
      <c r="AP156" s="304"/>
      <c r="AR156" s="299"/>
      <c r="AS156" s="300"/>
      <c r="AT156" s="304" t="s">
        <v>18</v>
      </c>
      <c r="AU156" s="304"/>
      <c r="AV156" s="304" t="s">
        <v>19</v>
      </c>
      <c r="AW156" s="304"/>
    </row>
    <row r="157" spans="2:49" ht="16.5" x14ac:dyDescent="0.3">
      <c r="B157" s="49" t="s">
        <v>84</v>
      </c>
      <c r="C157" s="80">
        <v>5.0439999999999996</v>
      </c>
      <c r="D157" s="146">
        <v>0.437</v>
      </c>
      <c r="E157" s="49"/>
      <c r="F157" s="142"/>
      <c r="G157" s="49"/>
      <c r="H157" s="142"/>
      <c r="I157" s="49"/>
      <c r="J157" s="142"/>
      <c r="K157" s="80">
        <v>12.864000000000001</v>
      </c>
      <c r="L157" s="146">
        <v>0.74299999999999999</v>
      </c>
      <c r="M157" s="49"/>
      <c r="N157" s="142"/>
      <c r="O157" s="49"/>
      <c r="P157" s="142"/>
      <c r="Q157" s="49"/>
      <c r="R157" s="142"/>
      <c r="S157" s="49"/>
      <c r="T157" s="149"/>
      <c r="W157" s="305" t="s">
        <v>41</v>
      </c>
      <c r="X157" s="306"/>
      <c r="Y157" s="338">
        <v>0.48499999999999999</v>
      </c>
      <c r="Z157" s="339"/>
      <c r="AA157" s="309">
        <v>0.54100000000000004</v>
      </c>
      <c r="AB157" s="309"/>
      <c r="AD157" s="305" t="s">
        <v>10</v>
      </c>
      <c r="AE157" s="306"/>
      <c r="AF157" s="338">
        <v>4.508</v>
      </c>
      <c r="AG157" s="339"/>
      <c r="AH157" s="309">
        <v>0.45600000000000002</v>
      </c>
      <c r="AI157" s="309"/>
      <c r="AK157" s="305" t="s">
        <v>41</v>
      </c>
      <c r="AL157" s="306"/>
      <c r="AM157" s="338">
        <v>1.004</v>
      </c>
      <c r="AN157" s="339"/>
      <c r="AO157" s="342">
        <v>0.76400000000000001</v>
      </c>
      <c r="AP157" s="342"/>
      <c r="AR157" s="305" t="s">
        <v>10</v>
      </c>
      <c r="AS157" s="306"/>
      <c r="AT157" s="338">
        <v>10.878</v>
      </c>
      <c r="AU157" s="339"/>
      <c r="AV157" s="342">
        <v>0.74</v>
      </c>
      <c r="AW157" s="342"/>
    </row>
    <row r="158" spans="2:49" ht="16.5" x14ac:dyDescent="0.3">
      <c r="B158" s="49" t="s">
        <v>85</v>
      </c>
      <c r="C158" s="80">
        <v>5.3659999999999997</v>
      </c>
      <c r="D158" s="146">
        <v>0.41099999999999998</v>
      </c>
      <c r="E158" s="49"/>
      <c r="F158" s="142"/>
      <c r="G158" s="49"/>
      <c r="H158" s="142"/>
      <c r="I158" s="49"/>
      <c r="J158" s="142"/>
      <c r="K158" s="80">
        <v>14.864000000000001</v>
      </c>
      <c r="L158" s="146">
        <v>0.74099999999999999</v>
      </c>
      <c r="M158" s="49"/>
      <c r="N158" s="142"/>
      <c r="O158" s="49"/>
      <c r="P158" s="142"/>
      <c r="Q158" s="49"/>
      <c r="R158" s="142"/>
      <c r="S158" s="49"/>
      <c r="T158" s="149"/>
      <c r="W158" s="287" t="s">
        <v>24</v>
      </c>
      <c r="X158" s="288"/>
      <c r="Y158" s="294">
        <v>0.82199999999999995</v>
      </c>
      <c r="Z158" s="328"/>
      <c r="AA158" s="293">
        <v>0.57299999999999995</v>
      </c>
      <c r="AB158" s="293"/>
      <c r="AD158" s="287" t="s">
        <v>12</v>
      </c>
      <c r="AE158" s="288"/>
      <c r="AF158" s="294">
        <v>5.0439999999999996</v>
      </c>
      <c r="AG158" s="328"/>
      <c r="AH158" s="293">
        <v>0.437</v>
      </c>
      <c r="AI158" s="293"/>
      <c r="AK158" s="287" t="s">
        <v>24</v>
      </c>
      <c r="AL158" s="288"/>
      <c r="AM158" s="294">
        <v>1.0489999999999999</v>
      </c>
      <c r="AN158" s="328"/>
      <c r="AO158" s="294">
        <v>0.64700000000000002</v>
      </c>
      <c r="AP158" s="294"/>
      <c r="AR158" s="287" t="s">
        <v>12</v>
      </c>
      <c r="AS158" s="288"/>
      <c r="AT158" s="294">
        <v>12.864000000000001</v>
      </c>
      <c r="AU158" s="328"/>
      <c r="AV158" s="294">
        <v>0.74299999999999999</v>
      </c>
      <c r="AW158" s="294"/>
    </row>
    <row r="159" spans="2:49" ht="16.5" x14ac:dyDescent="0.3">
      <c r="B159" s="49" t="s">
        <v>14</v>
      </c>
      <c r="C159" s="80">
        <v>5.5190000000000001</v>
      </c>
      <c r="D159" s="146">
        <v>0.39500000000000002</v>
      </c>
      <c r="E159" s="49"/>
      <c r="F159" s="142"/>
      <c r="G159" s="49"/>
      <c r="H159" s="142"/>
      <c r="I159" s="49"/>
      <c r="J159" s="142"/>
      <c r="K159" s="80">
        <v>15.944000000000001</v>
      </c>
      <c r="L159" s="146">
        <v>0.74</v>
      </c>
      <c r="M159" s="49"/>
      <c r="N159" s="142"/>
      <c r="O159" s="49"/>
      <c r="P159" s="142"/>
      <c r="Q159" s="49"/>
      <c r="R159" s="142"/>
      <c r="S159" s="49"/>
      <c r="T159" s="149"/>
      <c r="W159" s="287" t="s">
        <v>25</v>
      </c>
      <c r="X159" s="288"/>
      <c r="Y159" s="294">
        <v>1.357</v>
      </c>
      <c r="Z159" s="294"/>
      <c r="AA159" s="295">
        <v>0.61799999999999999</v>
      </c>
      <c r="AB159" s="293"/>
      <c r="AD159" s="287" t="s">
        <v>13</v>
      </c>
      <c r="AE159" s="288"/>
      <c r="AF159" s="294">
        <v>5.3659999999999997</v>
      </c>
      <c r="AG159" s="294"/>
      <c r="AH159" s="295">
        <v>0.41099999999999998</v>
      </c>
      <c r="AI159" s="293"/>
      <c r="AK159" s="287" t="s">
        <v>25</v>
      </c>
      <c r="AL159" s="288"/>
      <c r="AM159" s="294">
        <v>1.389</v>
      </c>
      <c r="AN159" s="294"/>
      <c r="AO159" s="329">
        <v>0.61899999999999999</v>
      </c>
      <c r="AP159" s="294"/>
      <c r="AR159" s="287" t="s">
        <v>13</v>
      </c>
      <c r="AS159" s="288"/>
      <c r="AT159" s="340">
        <v>14.864000000000001</v>
      </c>
      <c r="AU159" s="341"/>
      <c r="AV159" s="329">
        <v>0.74099999999999999</v>
      </c>
      <c r="AW159" s="294"/>
    </row>
    <row r="160" spans="2:49" ht="16.5" x14ac:dyDescent="0.3">
      <c r="B160" s="49" t="s">
        <v>15</v>
      </c>
      <c r="C160" s="80">
        <v>5.6820000000000004</v>
      </c>
      <c r="D160" s="146">
        <v>0.375</v>
      </c>
      <c r="E160" s="49"/>
      <c r="F160" s="142"/>
      <c r="G160" s="49"/>
      <c r="H160" s="142"/>
      <c r="I160" s="49"/>
      <c r="J160" s="142"/>
      <c r="K160" s="80">
        <v>17.239000000000001</v>
      </c>
      <c r="L160" s="146">
        <v>0.73699999999999999</v>
      </c>
      <c r="M160" s="49"/>
      <c r="N160" s="142"/>
      <c r="O160" s="49"/>
      <c r="P160" s="142"/>
      <c r="Q160" s="49"/>
      <c r="R160" s="142"/>
      <c r="S160" s="49"/>
      <c r="T160" s="149"/>
      <c r="W160" s="287" t="s">
        <v>26</v>
      </c>
      <c r="X160" s="288"/>
      <c r="Y160" s="294">
        <v>1.88</v>
      </c>
      <c r="Z160" s="294"/>
      <c r="AA160" s="290">
        <v>0.60099999999999998</v>
      </c>
      <c r="AB160" s="291"/>
      <c r="AD160" s="287" t="s">
        <v>14</v>
      </c>
      <c r="AE160" s="288"/>
      <c r="AF160" s="294">
        <v>5.5190000000000001</v>
      </c>
      <c r="AG160" s="294"/>
      <c r="AH160" s="290">
        <v>0.39500000000000002</v>
      </c>
      <c r="AI160" s="291"/>
      <c r="AK160" s="287" t="s">
        <v>26</v>
      </c>
      <c r="AL160" s="288"/>
      <c r="AM160" s="294">
        <v>2.032</v>
      </c>
      <c r="AN160" s="294"/>
      <c r="AO160" s="337">
        <v>0.624</v>
      </c>
      <c r="AP160" s="335"/>
      <c r="AR160" s="287" t="s">
        <v>14</v>
      </c>
      <c r="AS160" s="288"/>
      <c r="AT160" s="340">
        <v>15.944000000000001</v>
      </c>
      <c r="AU160" s="341"/>
      <c r="AV160" s="337">
        <v>0.74</v>
      </c>
      <c r="AW160" s="335"/>
    </row>
    <row r="161" spans="2:49" ht="16.5" x14ac:dyDescent="0.3">
      <c r="B161" s="52" t="s">
        <v>16</v>
      </c>
      <c r="C161" s="82">
        <v>5.7770000000000001</v>
      </c>
      <c r="D161" s="147">
        <v>0.34499999999999997</v>
      </c>
      <c r="E161" s="52"/>
      <c r="F161" s="144"/>
      <c r="G161" s="52"/>
      <c r="H161" s="144"/>
      <c r="I161" s="52"/>
      <c r="J161" s="144"/>
      <c r="K161" s="82">
        <v>18.817</v>
      </c>
      <c r="L161" s="147">
        <v>0.73099999999999998</v>
      </c>
      <c r="M161" s="52"/>
      <c r="N161" s="144"/>
      <c r="O161" s="52"/>
      <c r="P161" s="144"/>
      <c r="Q161" s="52"/>
      <c r="R161" s="144"/>
      <c r="S161" s="52"/>
      <c r="T161" s="151"/>
      <c r="W161" s="287" t="s">
        <v>27</v>
      </c>
      <c r="X161" s="292"/>
      <c r="Y161" s="294">
        <v>2.3479999999999999</v>
      </c>
      <c r="Z161" s="294"/>
      <c r="AA161" s="293">
        <v>0.60299999999999998</v>
      </c>
      <c r="AB161" s="293"/>
      <c r="AD161" s="287" t="s">
        <v>15</v>
      </c>
      <c r="AE161" s="292"/>
      <c r="AF161" s="294">
        <v>5.6820000000000004</v>
      </c>
      <c r="AG161" s="294"/>
      <c r="AH161" s="293">
        <v>0.375</v>
      </c>
      <c r="AI161" s="293"/>
      <c r="AK161" s="287" t="s">
        <v>27</v>
      </c>
      <c r="AL161" s="292"/>
      <c r="AM161" s="294">
        <v>2.556</v>
      </c>
      <c r="AN161" s="294"/>
      <c r="AO161" s="294">
        <v>0.63500000000000001</v>
      </c>
      <c r="AP161" s="294"/>
      <c r="AR161" s="287" t="s">
        <v>15</v>
      </c>
      <c r="AS161" s="292"/>
      <c r="AT161" s="328">
        <v>17.239000000000001</v>
      </c>
      <c r="AU161" s="329"/>
      <c r="AV161" s="294">
        <v>0.73699999999999999</v>
      </c>
      <c r="AW161" s="294"/>
    </row>
    <row r="162" spans="2:49" ht="17.25" thickBot="1" x14ac:dyDescent="0.35">
      <c r="B162" s="64" t="s">
        <v>41</v>
      </c>
      <c r="C162" s="84">
        <v>0.48499999999999999</v>
      </c>
      <c r="D162" s="156">
        <v>0.54100000000000004</v>
      </c>
      <c r="E162" s="64"/>
      <c r="F162" s="145"/>
      <c r="G162" s="64"/>
      <c r="H162" s="145"/>
      <c r="I162" s="64"/>
      <c r="J162" s="145"/>
      <c r="K162" s="84">
        <v>1.004</v>
      </c>
      <c r="L162" s="156">
        <v>0.76400000000000001</v>
      </c>
      <c r="M162" s="64"/>
      <c r="N162" s="145"/>
      <c r="O162" s="64"/>
      <c r="P162" s="145"/>
      <c r="Q162" s="64"/>
      <c r="R162" s="145"/>
      <c r="S162" s="64"/>
      <c r="T162" s="152"/>
      <c r="W162" s="333" t="s">
        <v>28</v>
      </c>
      <c r="X162" s="334"/>
      <c r="Y162" s="294">
        <v>3.1120000000000001</v>
      </c>
      <c r="Z162" s="294"/>
      <c r="AA162" s="291">
        <v>0.59199999999999997</v>
      </c>
      <c r="AB162" s="291"/>
      <c r="AD162" s="283" t="s">
        <v>16</v>
      </c>
      <c r="AE162" s="284"/>
      <c r="AF162" s="332">
        <v>5.7770000000000001</v>
      </c>
      <c r="AG162" s="332"/>
      <c r="AH162" s="286">
        <v>0.34499999999999997</v>
      </c>
      <c r="AI162" s="286"/>
      <c r="AK162" s="333" t="s">
        <v>28</v>
      </c>
      <c r="AL162" s="334"/>
      <c r="AM162" s="294">
        <v>4.0789999999999997</v>
      </c>
      <c r="AN162" s="294"/>
      <c r="AO162" s="335">
        <v>0.68</v>
      </c>
      <c r="AP162" s="335"/>
      <c r="AR162" s="283" t="s">
        <v>16</v>
      </c>
      <c r="AS162" s="284"/>
      <c r="AT162" s="330">
        <v>18.817</v>
      </c>
      <c r="AU162" s="331"/>
      <c r="AV162" s="332">
        <v>0.73099999999999998</v>
      </c>
      <c r="AW162" s="332"/>
    </row>
    <row r="163" spans="2:49" ht="16.5" x14ac:dyDescent="0.3">
      <c r="B163" s="49" t="s">
        <v>24</v>
      </c>
      <c r="C163" s="80">
        <v>0.82199999999999995</v>
      </c>
      <c r="D163" s="146">
        <v>0.57299999999999995</v>
      </c>
      <c r="E163" s="49"/>
      <c r="F163" s="142"/>
      <c r="G163" s="49"/>
      <c r="H163" s="142"/>
      <c r="I163" s="49"/>
      <c r="J163" s="142"/>
      <c r="K163" s="80">
        <v>1.0489999999999999</v>
      </c>
      <c r="L163" s="146">
        <v>0.64700000000000002</v>
      </c>
      <c r="M163" s="49"/>
      <c r="N163" s="142"/>
      <c r="O163" s="49"/>
      <c r="P163" s="142"/>
      <c r="Q163" s="49"/>
      <c r="R163" s="142"/>
      <c r="S163" s="49"/>
      <c r="T163" s="149"/>
      <c r="W163" s="160" t="s">
        <v>29</v>
      </c>
      <c r="X163" s="161"/>
      <c r="Y163" s="163">
        <v>3.621</v>
      </c>
      <c r="Z163" s="163"/>
      <c r="AA163" s="162">
        <v>0.55600000000000005</v>
      </c>
      <c r="AB163" s="162"/>
      <c r="AK163" s="160" t="s">
        <v>29</v>
      </c>
      <c r="AL163" s="161"/>
      <c r="AM163" s="163">
        <v>5.86</v>
      </c>
      <c r="AN163" s="163"/>
      <c r="AO163" s="162">
        <v>0.70599999999999996</v>
      </c>
      <c r="AP163" s="162"/>
    </row>
    <row r="164" spans="2:49" ht="16.5" x14ac:dyDescent="0.3">
      <c r="B164" s="49" t="s">
        <v>25</v>
      </c>
      <c r="C164" s="80">
        <v>1.357</v>
      </c>
      <c r="D164" s="146">
        <v>0.61799999999999999</v>
      </c>
      <c r="E164" s="49"/>
      <c r="F164" s="142"/>
      <c r="G164" s="49"/>
      <c r="H164" s="142"/>
      <c r="I164" s="49"/>
      <c r="J164" s="142"/>
      <c r="K164" s="80">
        <v>1.389</v>
      </c>
      <c r="L164" s="146">
        <v>0.61899999999999999</v>
      </c>
      <c r="M164" s="49"/>
      <c r="N164" s="142"/>
      <c r="O164" s="49"/>
      <c r="P164" s="142"/>
      <c r="Q164" s="49"/>
      <c r="R164" s="142"/>
      <c r="S164" s="49"/>
      <c r="T164" s="149"/>
      <c r="W164" s="160" t="s">
        <v>30</v>
      </c>
      <c r="X164" s="161"/>
      <c r="Y164" s="163">
        <v>3.7770000000000001</v>
      </c>
      <c r="Z164" s="163"/>
      <c r="AA164" s="162">
        <v>0.47799999999999998</v>
      </c>
      <c r="AB164" s="162"/>
      <c r="AK164" s="160" t="s">
        <v>30</v>
      </c>
      <c r="AL164" s="161"/>
      <c r="AM164" s="163">
        <v>8.7219999999999995</v>
      </c>
      <c r="AN164" s="163"/>
      <c r="AO164" s="162">
        <v>0.748</v>
      </c>
      <c r="AP164" s="162"/>
    </row>
    <row r="165" spans="2:49" ht="16.5" x14ac:dyDescent="0.3">
      <c r="B165" s="49" t="s">
        <v>26</v>
      </c>
      <c r="C165" s="80">
        <v>1.88</v>
      </c>
      <c r="D165" s="146">
        <v>0.60099999999999998</v>
      </c>
      <c r="E165" s="49"/>
      <c r="F165" s="142"/>
      <c r="G165" s="49"/>
      <c r="H165" s="142"/>
      <c r="I165" s="49"/>
      <c r="J165" s="142"/>
      <c r="K165" s="80">
        <v>2.032</v>
      </c>
      <c r="L165" s="146">
        <v>0.624</v>
      </c>
      <c r="M165" s="49"/>
      <c r="N165" s="142"/>
      <c r="O165" s="49"/>
      <c r="P165" s="142"/>
      <c r="Q165" s="49"/>
      <c r="R165" s="142"/>
      <c r="S165" s="49"/>
      <c r="T165" s="149"/>
      <c r="W165" s="287"/>
      <c r="X165" s="292"/>
      <c r="Y165" s="336"/>
      <c r="Z165" s="336"/>
      <c r="AA165" s="294"/>
      <c r="AB165" s="294"/>
      <c r="AK165" s="287"/>
      <c r="AL165" s="292"/>
      <c r="AM165" s="336"/>
      <c r="AN165" s="336"/>
      <c r="AO165" s="294"/>
      <c r="AP165" s="294"/>
    </row>
    <row r="166" spans="2:49" ht="16.5" x14ac:dyDescent="0.3">
      <c r="B166" s="49" t="s">
        <v>27</v>
      </c>
      <c r="C166" s="80">
        <v>2.3479999999999999</v>
      </c>
      <c r="D166" s="146">
        <v>0.60299999999999998</v>
      </c>
      <c r="E166" s="49"/>
      <c r="F166" s="142"/>
      <c r="G166" s="49"/>
      <c r="H166" s="142"/>
      <c r="I166" s="49"/>
      <c r="J166" s="142"/>
      <c r="K166" s="80">
        <v>2.556</v>
      </c>
      <c r="L166" s="146">
        <v>0.63500000000000001</v>
      </c>
      <c r="M166" s="49"/>
      <c r="N166" s="142"/>
      <c r="O166" s="49"/>
      <c r="P166" s="142"/>
      <c r="Q166" s="49"/>
      <c r="R166" s="142"/>
      <c r="S166" s="49"/>
      <c r="T166" s="149"/>
      <c r="W166" s="287"/>
      <c r="X166" s="292"/>
      <c r="Y166" s="336"/>
      <c r="Z166" s="336"/>
      <c r="AA166" s="294"/>
      <c r="AB166" s="294"/>
      <c r="AK166" s="287"/>
      <c r="AL166" s="292"/>
      <c r="AM166" s="336"/>
      <c r="AN166" s="336"/>
      <c r="AO166" s="294"/>
      <c r="AP166" s="294"/>
    </row>
    <row r="167" spans="2:49" ht="16.5" x14ac:dyDescent="0.3">
      <c r="B167" s="49" t="s">
        <v>28</v>
      </c>
      <c r="C167" s="80">
        <v>3.1120000000000001</v>
      </c>
      <c r="D167" s="146">
        <v>0.59199999999999997</v>
      </c>
      <c r="E167" s="49"/>
      <c r="F167" s="142"/>
      <c r="G167" s="49"/>
      <c r="H167" s="142"/>
      <c r="I167" s="49"/>
      <c r="J167" s="142"/>
      <c r="K167" s="80">
        <v>4.0789999999999997</v>
      </c>
      <c r="L167" s="146">
        <v>0.68</v>
      </c>
      <c r="M167" s="49"/>
      <c r="N167" s="142"/>
      <c r="O167" s="49"/>
      <c r="P167" s="142"/>
      <c r="Q167" s="49"/>
      <c r="R167" s="142"/>
      <c r="S167" s="49"/>
      <c r="T167" s="149"/>
      <c r="W167" s="287"/>
      <c r="X167" s="292"/>
      <c r="Y167" s="336"/>
      <c r="Z167" s="336"/>
      <c r="AA167" s="294"/>
      <c r="AB167" s="294"/>
      <c r="AK167" s="287"/>
      <c r="AL167" s="292"/>
      <c r="AM167" s="336"/>
      <c r="AN167" s="336"/>
      <c r="AO167" s="294"/>
      <c r="AP167" s="294"/>
    </row>
    <row r="168" spans="2:49" ht="16.5" x14ac:dyDescent="0.3">
      <c r="B168" s="49" t="s">
        <v>29</v>
      </c>
      <c r="C168" s="80">
        <v>3.621</v>
      </c>
      <c r="D168" s="146">
        <v>0.55600000000000005</v>
      </c>
      <c r="E168" s="49"/>
      <c r="F168" s="142"/>
      <c r="G168" s="49"/>
      <c r="H168" s="142"/>
      <c r="I168" s="49"/>
      <c r="J168" s="142"/>
      <c r="K168" s="80">
        <v>5.86</v>
      </c>
      <c r="L168" s="146">
        <v>0.70599999999999996</v>
      </c>
      <c r="M168" s="49"/>
      <c r="N168" s="142"/>
      <c r="O168" s="49"/>
      <c r="P168" s="142"/>
      <c r="Q168" s="49"/>
      <c r="R168" s="142"/>
      <c r="S168" s="49"/>
      <c r="T168" s="149"/>
      <c r="W168" s="287"/>
      <c r="X168" s="292"/>
      <c r="Y168" s="336"/>
      <c r="Z168" s="336"/>
      <c r="AA168" s="294"/>
      <c r="AB168" s="294"/>
      <c r="AK168" s="287"/>
      <c r="AL168" s="292"/>
      <c r="AM168" s="336"/>
      <c r="AN168" s="336"/>
      <c r="AO168" s="294"/>
      <c r="AP168" s="294"/>
    </row>
    <row r="169" spans="2:49" ht="16.5" x14ac:dyDescent="0.3">
      <c r="B169" s="52" t="s">
        <v>30</v>
      </c>
      <c r="C169" s="82">
        <v>3.7770000000000001</v>
      </c>
      <c r="D169" s="147">
        <v>0.47799999999999998</v>
      </c>
      <c r="E169" s="52"/>
      <c r="F169" s="144"/>
      <c r="G169" s="52"/>
      <c r="H169" s="144"/>
      <c r="I169" s="52"/>
      <c r="J169" s="144"/>
      <c r="K169" s="82">
        <v>8.7219999999999995</v>
      </c>
      <c r="L169" s="147">
        <v>0.748</v>
      </c>
      <c r="M169" s="52"/>
      <c r="N169" s="144"/>
      <c r="O169" s="52"/>
      <c r="P169" s="144"/>
      <c r="Q169" s="52"/>
      <c r="R169" s="144"/>
      <c r="S169" s="52"/>
      <c r="T169" s="151"/>
      <c r="W169" s="287"/>
      <c r="X169" s="292"/>
      <c r="Y169" s="336"/>
      <c r="Z169" s="336"/>
      <c r="AA169" s="294"/>
      <c r="AB169" s="294"/>
      <c r="AK169" s="287"/>
      <c r="AL169" s="292"/>
      <c r="AM169" s="336"/>
      <c r="AN169" s="336"/>
      <c r="AO169" s="294"/>
      <c r="AP169" s="294"/>
    </row>
    <row r="170" spans="2:49" ht="15.75" thickBot="1" x14ac:dyDescent="0.3"/>
    <row r="171" spans="2:49" x14ac:dyDescent="0.25">
      <c r="B171" s="40" t="s">
        <v>58</v>
      </c>
      <c r="C171" s="348" t="s">
        <v>77</v>
      </c>
      <c r="D171" s="349"/>
      <c r="E171" s="349"/>
      <c r="F171" s="349"/>
      <c r="G171" s="349"/>
      <c r="H171" s="349"/>
      <c r="I171" s="349"/>
      <c r="J171" s="349"/>
      <c r="K171" s="349"/>
      <c r="L171" s="349"/>
      <c r="M171" s="349"/>
      <c r="N171" s="349"/>
      <c r="O171" s="349"/>
      <c r="P171" s="349"/>
      <c r="Q171" s="349"/>
      <c r="R171" s="349"/>
      <c r="S171" s="349"/>
      <c r="T171" s="350"/>
      <c r="W171" s="310" t="s">
        <v>43</v>
      </c>
      <c r="X171" s="311"/>
      <c r="Y171" s="311"/>
      <c r="Z171" s="311"/>
      <c r="AA171" s="311"/>
      <c r="AB171" s="312"/>
    </row>
    <row r="172" spans="2:49" x14ac:dyDescent="0.25">
      <c r="B172" s="41" t="s">
        <v>81</v>
      </c>
      <c r="C172" s="42">
        <v>6</v>
      </c>
      <c r="D172" s="43">
        <v>30</v>
      </c>
      <c r="E172" s="42">
        <v>6</v>
      </c>
      <c r="F172" s="43">
        <v>60</v>
      </c>
      <c r="G172" s="44">
        <v>6</v>
      </c>
      <c r="H172" s="43">
        <v>120</v>
      </c>
      <c r="I172" s="42">
        <v>6</v>
      </c>
      <c r="J172" s="43">
        <v>5760</v>
      </c>
      <c r="K172" s="42">
        <v>15</v>
      </c>
      <c r="L172" s="43">
        <v>360</v>
      </c>
      <c r="M172" s="44">
        <v>30</v>
      </c>
      <c r="N172" s="43">
        <v>120</v>
      </c>
      <c r="O172" s="42">
        <v>30</v>
      </c>
      <c r="P172" s="43">
        <v>1440</v>
      </c>
      <c r="Q172" s="42">
        <v>60</v>
      </c>
      <c r="R172" s="43">
        <v>1440</v>
      </c>
      <c r="S172" s="44">
        <v>120</v>
      </c>
      <c r="T172" s="43">
        <v>1440</v>
      </c>
      <c r="W172" s="313"/>
      <c r="X172" s="314"/>
      <c r="Y172" s="314"/>
      <c r="Z172" s="314"/>
      <c r="AA172" s="314"/>
      <c r="AB172" s="315"/>
    </row>
    <row r="173" spans="2:49" x14ac:dyDescent="0.25">
      <c r="B173" s="79" t="s">
        <v>3</v>
      </c>
      <c r="C173" s="86" t="s">
        <v>18</v>
      </c>
      <c r="D173" s="103" t="s">
        <v>19</v>
      </c>
      <c r="E173" s="101" t="s">
        <v>18</v>
      </c>
      <c r="F173" s="102" t="s">
        <v>19</v>
      </c>
      <c r="G173" s="101" t="s">
        <v>18</v>
      </c>
      <c r="H173" s="102" t="s">
        <v>19</v>
      </c>
      <c r="I173" s="101" t="s">
        <v>18</v>
      </c>
      <c r="J173" s="102" t="s">
        <v>19</v>
      </c>
      <c r="K173" s="86" t="s">
        <v>18</v>
      </c>
      <c r="L173" s="103" t="s">
        <v>19</v>
      </c>
      <c r="M173" s="86" t="s">
        <v>18</v>
      </c>
      <c r="N173" s="103" t="s">
        <v>19</v>
      </c>
      <c r="O173" s="86" t="s">
        <v>18</v>
      </c>
      <c r="P173" s="103" t="s">
        <v>19</v>
      </c>
      <c r="Q173" s="101" t="s">
        <v>18</v>
      </c>
      <c r="R173" s="102" t="s">
        <v>19</v>
      </c>
      <c r="S173" s="101" t="s">
        <v>18</v>
      </c>
      <c r="T173" s="102" t="s">
        <v>19</v>
      </c>
      <c r="W173" s="313"/>
      <c r="X173" s="314"/>
      <c r="Y173" s="314"/>
      <c r="Z173" s="314"/>
      <c r="AA173" s="314"/>
      <c r="AB173" s="315"/>
    </row>
    <row r="174" spans="2:49" x14ac:dyDescent="0.25">
      <c r="B174" s="64" t="s">
        <v>4</v>
      </c>
      <c r="C174" s="46"/>
      <c r="D174" s="145"/>
      <c r="E174" s="46"/>
      <c r="F174" s="145"/>
      <c r="G174" s="46"/>
      <c r="H174" s="145"/>
      <c r="I174" s="46"/>
      <c r="J174" s="145"/>
      <c r="K174" s="46"/>
      <c r="L174" s="145"/>
      <c r="M174" s="46"/>
      <c r="N174" s="145"/>
      <c r="O174" s="46"/>
      <c r="P174" s="145"/>
      <c r="Q174" s="46"/>
      <c r="R174" s="145"/>
      <c r="S174" s="46"/>
      <c r="T174" s="152"/>
      <c r="W174" s="313"/>
      <c r="X174" s="314"/>
      <c r="Y174" s="314"/>
      <c r="Z174" s="314"/>
      <c r="AA174" s="314"/>
      <c r="AB174" s="315"/>
    </row>
    <row r="175" spans="2:49" ht="15.75" thickBot="1" x14ac:dyDescent="0.3">
      <c r="B175" s="49" t="s">
        <v>5</v>
      </c>
      <c r="C175" s="49"/>
      <c r="D175" s="142"/>
      <c r="E175" s="49"/>
      <c r="F175" s="142"/>
      <c r="G175" s="49"/>
      <c r="H175" s="142"/>
      <c r="I175" s="49"/>
      <c r="J175" s="142"/>
      <c r="K175" s="49"/>
      <c r="L175" s="142"/>
      <c r="M175" s="49"/>
      <c r="N175" s="142"/>
      <c r="O175" s="49"/>
      <c r="P175" s="142"/>
      <c r="Q175" s="49"/>
      <c r="R175" s="142"/>
      <c r="S175" s="49"/>
      <c r="T175" s="149"/>
      <c r="W175" s="316"/>
      <c r="X175" s="317"/>
      <c r="Y175" s="317"/>
      <c r="Z175" s="317"/>
      <c r="AA175" s="317"/>
      <c r="AB175" s="318"/>
    </row>
    <row r="176" spans="2:49" x14ac:dyDescent="0.25">
      <c r="B176" s="49" t="s">
        <v>6</v>
      </c>
      <c r="C176" s="49"/>
      <c r="D176" s="142"/>
      <c r="E176" s="49"/>
      <c r="F176" s="142"/>
      <c r="G176" s="49"/>
      <c r="H176" s="142"/>
      <c r="I176" s="49"/>
      <c r="J176" s="142"/>
      <c r="K176" s="49"/>
      <c r="L176" s="142"/>
      <c r="M176" s="49"/>
      <c r="N176" s="142"/>
      <c r="O176" s="49"/>
      <c r="P176" s="142"/>
      <c r="Q176" s="49"/>
      <c r="R176" s="142"/>
      <c r="S176" s="49"/>
      <c r="T176" s="149"/>
      <c r="W176" s="319" t="s">
        <v>0</v>
      </c>
      <c r="X176" s="320"/>
      <c r="Y176" s="320"/>
      <c r="Z176" s="320"/>
      <c r="AA176" s="320"/>
      <c r="AB176" s="321"/>
    </row>
    <row r="177" spans="2:28" ht="16.5" x14ac:dyDescent="0.3">
      <c r="B177" s="49" t="s">
        <v>7</v>
      </c>
      <c r="C177" s="49"/>
      <c r="D177" s="142"/>
      <c r="E177" s="49"/>
      <c r="F177" s="142"/>
      <c r="G177" s="49"/>
      <c r="H177" s="142"/>
      <c r="I177" s="49"/>
      <c r="J177" s="142"/>
      <c r="K177" s="49"/>
      <c r="L177" s="142"/>
      <c r="M177" s="49"/>
      <c r="N177" s="142"/>
      <c r="O177" s="49"/>
      <c r="P177" s="142"/>
      <c r="Q177" s="49"/>
      <c r="R177" s="142"/>
      <c r="S177" s="49"/>
      <c r="T177" s="149"/>
      <c r="W177" s="322" t="s">
        <v>2</v>
      </c>
      <c r="X177" s="323"/>
      <c r="Y177" s="323"/>
      <c r="Z177" s="323"/>
      <c r="AA177" s="323"/>
      <c r="AB177" s="324"/>
    </row>
    <row r="178" spans="2:28" ht="16.5" x14ac:dyDescent="0.3">
      <c r="B178" s="52" t="s">
        <v>8</v>
      </c>
      <c r="C178" s="52"/>
      <c r="D178" s="144"/>
      <c r="E178" s="52"/>
      <c r="F178" s="144"/>
      <c r="G178" s="52"/>
      <c r="H178" s="144"/>
      <c r="I178" s="52"/>
      <c r="J178" s="144"/>
      <c r="K178" s="52"/>
      <c r="L178" s="144"/>
      <c r="M178" s="52"/>
      <c r="N178" s="144"/>
      <c r="O178" s="52"/>
      <c r="P178" s="144"/>
      <c r="Q178" s="52"/>
      <c r="R178" s="144"/>
      <c r="S178" s="52"/>
      <c r="T178" s="151"/>
      <c r="W178" s="322" t="s">
        <v>1</v>
      </c>
      <c r="X178" s="323"/>
      <c r="Y178" s="323"/>
      <c r="Z178" s="323"/>
      <c r="AA178" s="323"/>
      <c r="AB178" s="324"/>
    </row>
    <row r="179" spans="2:28" ht="17.25" thickBot="1" x14ac:dyDescent="0.35">
      <c r="B179" s="64" t="s">
        <v>82</v>
      </c>
      <c r="C179" s="64"/>
      <c r="D179" s="145"/>
      <c r="E179" s="64"/>
      <c r="F179" s="145"/>
      <c r="G179" s="64"/>
      <c r="H179" s="145"/>
      <c r="I179" s="64"/>
      <c r="J179" s="145"/>
      <c r="K179" s="64"/>
      <c r="L179" s="145"/>
      <c r="M179" s="64"/>
      <c r="N179" s="145"/>
      <c r="O179" s="64"/>
      <c r="P179" s="145"/>
      <c r="Q179" s="64"/>
      <c r="R179" s="145"/>
      <c r="S179" s="64"/>
      <c r="T179" s="152"/>
      <c r="W179" s="325" t="s">
        <v>55</v>
      </c>
      <c r="X179" s="326"/>
      <c r="Y179" s="326"/>
      <c r="Z179" s="326"/>
      <c r="AA179" s="326"/>
      <c r="AB179" s="327"/>
    </row>
    <row r="180" spans="2:28" ht="17.25" thickBot="1" x14ac:dyDescent="0.35">
      <c r="B180" s="49" t="s">
        <v>11</v>
      </c>
      <c r="C180" s="49"/>
      <c r="D180" s="142"/>
      <c r="E180" s="49"/>
      <c r="F180" s="142"/>
      <c r="G180" s="49"/>
      <c r="H180" s="142"/>
      <c r="I180" s="49"/>
      <c r="J180" s="142"/>
      <c r="K180" s="49"/>
      <c r="L180" s="142"/>
      <c r="M180" s="49"/>
      <c r="N180" s="142"/>
      <c r="O180" s="49"/>
      <c r="P180" s="142"/>
      <c r="Q180" s="49"/>
      <c r="R180" s="142"/>
      <c r="S180" s="49"/>
      <c r="T180" s="149"/>
      <c r="W180" s="297" t="s">
        <v>3</v>
      </c>
      <c r="X180" s="298"/>
      <c r="Y180" s="301" t="s">
        <v>44</v>
      </c>
      <c r="Z180" s="302"/>
      <c r="AA180" s="302"/>
      <c r="AB180" s="303"/>
    </row>
    <row r="181" spans="2:28" ht="17.25" thickBot="1" x14ac:dyDescent="0.35">
      <c r="B181" s="49" t="s">
        <v>83</v>
      </c>
      <c r="C181" s="49"/>
      <c r="D181" s="142"/>
      <c r="E181" s="49"/>
      <c r="F181" s="142"/>
      <c r="G181" s="49"/>
      <c r="H181" s="142"/>
      <c r="I181" s="91">
        <v>418</v>
      </c>
      <c r="J181" s="146">
        <v>0.68899999999999995</v>
      </c>
      <c r="K181" s="49"/>
      <c r="L181" s="142"/>
      <c r="M181" s="49"/>
      <c r="N181" s="142"/>
      <c r="O181" s="49"/>
      <c r="P181" s="142"/>
      <c r="Q181" s="49"/>
      <c r="R181" s="142"/>
      <c r="S181" s="49"/>
      <c r="T181" s="149"/>
      <c r="W181" s="299"/>
      <c r="X181" s="300"/>
      <c r="Y181" s="304" t="s">
        <v>18</v>
      </c>
      <c r="Z181" s="304"/>
      <c r="AA181" s="304" t="s">
        <v>19</v>
      </c>
      <c r="AB181" s="304"/>
    </row>
    <row r="182" spans="2:28" ht="16.5" x14ac:dyDescent="0.3">
      <c r="B182" s="49" t="s">
        <v>84</v>
      </c>
      <c r="C182" s="49"/>
      <c r="D182" s="142"/>
      <c r="E182" s="49"/>
      <c r="F182" s="142"/>
      <c r="G182" s="49"/>
      <c r="H182" s="142"/>
      <c r="I182" s="91">
        <v>495</v>
      </c>
      <c r="J182" s="146">
        <v>0.68899999999999995</v>
      </c>
      <c r="K182" s="49"/>
      <c r="L182" s="142"/>
      <c r="M182" s="49"/>
      <c r="N182" s="142"/>
      <c r="O182" s="49"/>
      <c r="P182" s="142"/>
      <c r="Q182" s="49"/>
      <c r="R182" s="142"/>
      <c r="S182" s="49"/>
      <c r="T182" s="149"/>
      <c r="W182" s="305" t="s">
        <v>10</v>
      </c>
      <c r="X182" s="306"/>
      <c r="Y182" s="307">
        <v>418</v>
      </c>
      <c r="Z182" s="308"/>
      <c r="AA182" s="309">
        <v>0.68899999999999995</v>
      </c>
      <c r="AB182" s="309"/>
    </row>
    <row r="183" spans="2:28" ht="16.5" x14ac:dyDescent="0.3">
      <c r="B183" s="49" t="s">
        <v>85</v>
      </c>
      <c r="C183" s="49"/>
      <c r="D183" s="142"/>
      <c r="E183" s="49"/>
      <c r="F183" s="142"/>
      <c r="G183" s="49"/>
      <c r="H183" s="142"/>
      <c r="I183" s="91">
        <v>569</v>
      </c>
      <c r="J183" s="146">
        <v>0.68700000000000006</v>
      </c>
      <c r="K183" s="49"/>
      <c r="L183" s="142"/>
      <c r="M183" s="49"/>
      <c r="N183" s="142"/>
      <c r="O183" s="49"/>
      <c r="P183" s="142"/>
      <c r="Q183" s="49"/>
      <c r="R183" s="142"/>
      <c r="S183" s="49"/>
      <c r="T183" s="149"/>
      <c r="W183" s="287" t="s">
        <v>12</v>
      </c>
      <c r="X183" s="288"/>
      <c r="Y183" s="289">
        <v>495</v>
      </c>
      <c r="Z183" s="296"/>
      <c r="AA183" s="293">
        <v>0.68899999999999995</v>
      </c>
      <c r="AB183" s="293"/>
    </row>
    <row r="184" spans="2:28" ht="16.5" x14ac:dyDescent="0.3">
      <c r="B184" s="49" t="s">
        <v>14</v>
      </c>
      <c r="C184" s="49"/>
      <c r="D184" s="142"/>
      <c r="E184" s="49"/>
      <c r="F184" s="142"/>
      <c r="G184" s="49"/>
      <c r="H184" s="142"/>
      <c r="I184" s="91">
        <v>608</v>
      </c>
      <c r="J184" s="146">
        <v>0.68400000000000005</v>
      </c>
      <c r="K184" s="49"/>
      <c r="L184" s="142"/>
      <c r="M184" s="49"/>
      <c r="N184" s="142"/>
      <c r="O184" s="49"/>
      <c r="P184" s="142"/>
      <c r="Q184" s="49"/>
      <c r="R184" s="142"/>
      <c r="S184" s="49"/>
      <c r="T184" s="149"/>
      <c r="W184" s="287" t="s">
        <v>13</v>
      </c>
      <c r="X184" s="288"/>
      <c r="Y184" s="289">
        <v>569</v>
      </c>
      <c r="Z184" s="289"/>
      <c r="AA184" s="295">
        <v>0.68700000000000006</v>
      </c>
      <c r="AB184" s="293"/>
    </row>
    <row r="185" spans="2:28" ht="16.5" x14ac:dyDescent="0.3">
      <c r="B185" s="49" t="s">
        <v>15</v>
      </c>
      <c r="C185" s="49"/>
      <c r="D185" s="142"/>
      <c r="E185" s="49"/>
      <c r="F185" s="142"/>
      <c r="G185" s="49"/>
      <c r="H185" s="142"/>
      <c r="I185" s="91">
        <v>659</v>
      </c>
      <c r="J185" s="146">
        <v>0.68100000000000005</v>
      </c>
      <c r="K185" s="49"/>
      <c r="L185" s="142"/>
      <c r="M185" s="49"/>
      <c r="N185" s="142"/>
      <c r="O185" s="49"/>
      <c r="P185" s="142"/>
      <c r="Q185" s="49"/>
      <c r="R185" s="142"/>
      <c r="S185" s="49"/>
      <c r="T185" s="149"/>
      <c r="W185" s="287" t="s">
        <v>14</v>
      </c>
      <c r="X185" s="288"/>
      <c r="Y185" s="289">
        <v>608</v>
      </c>
      <c r="Z185" s="289"/>
      <c r="AA185" s="290">
        <v>0.68400000000000005</v>
      </c>
      <c r="AB185" s="291"/>
    </row>
    <row r="186" spans="2:28" ht="16.5" x14ac:dyDescent="0.3">
      <c r="B186" s="52" t="s">
        <v>16</v>
      </c>
      <c r="C186" s="52"/>
      <c r="D186" s="144"/>
      <c r="E186" s="52"/>
      <c r="F186" s="144"/>
      <c r="G186" s="52"/>
      <c r="H186" s="144"/>
      <c r="I186" s="92">
        <v>726</v>
      </c>
      <c r="J186" s="147">
        <v>0.67600000000000005</v>
      </c>
      <c r="K186" s="52"/>
      <c r="L186" s="144"/>
      <c r="M186" s="52"/>
      <c r="N186" s="144"/>
      <c r="O186" s="52"/>
      <c r="P186" s="144"/>
      <c r="Q186" s="52"/>
      <c r="R186" s="144"/>
      <c r="S186" s="52"/>
      <c r="T186" s="151"/>
      <c r="W186" s="287" t="s">
        <v>15</v>
      </c>
      <c r="X186" s="292"/>
      <c r="Y186" s="289">
        <v>659</v>
      </c>
      <c r="Z186" s="289"/>
      <c r="AA186" s="293">
        <v>0.68100000000000005</v>
      </c>
      <c r="AB186" s="293"/>
    </row>
    <row r="187" spans="2:28" ht="17.25" thickBot="1" x14ac:dyDescent="0.35">
      <c r="B187" s="64" t="s">
        <v>41</v>
      </c>
      <c r="C187" s="64"/>
      <c r="D187" s="145"/>
      <c r="E187" s="64"/>
      <c r="F187" s="145"/>
      <c r="G187" s="64"/>
      <c r="H187" s="145"/>
      <c r="I187" s="64"/>
      <c r="J187" s="145"/>
      <c r="K187" s="64"/>
      <c r="L187" s="145"/>
      <c r="M187" s="64"/>
      <c r="N187" s="145"/>
      <c r="O187" s="64"/>
      <c r="P187" s="145"/>
      <c r="Q187" s="64"/>
      <c r="R187" s="145"/>
      <c r="S187" s="64"/>
      <c r="T187" s="152"/>
      <c r="W187" s="283" t="s">
        <v>16</v>
      </c>
      <c r="X187" s="284"/>
      <c r="Y187" s="285">
        <v>726</v>
      </c>
      <c r="Z187" s="285"/>
      <c r="AA187" s="286">
        <v>0.67600000000000005</v>
      </c>
      <c r="AB187" s="286"/>
    </row>
    <row r="188" spans="2:28" x14ac:dyDescent="0.25">
      <c r="B188" s="49" t="s">
        <v>24</v>
      </c>
      <c r="C188" s="49"/>
      <c r="D188" s="142"/>
      <c r="E188" s="49"/>
      <c r="F188" s="142"/>
      <c r="G188" s="49"/>
      <c r="H188" s="142"/>
      <c r="I188" s="49"/>
      <c r="J188" s="142"/>
      <c r="K188" s="49"/>
      <c r="L188" s="142"/>
      <c r="M188" s="49"/>
      <c r="N188" s="142"/>
      <c r="O188" s="49"/>
      <c r="P188" s="142"/>
      <c r="Q188" s="49"/>
      <c r="R188" s="142"/>
      <c r="S188" s="49"/>
      <c r="T188" s="149"/>
    </row>
    <row r="189" spans="2:28" x14ac:dyDescent="0.25">
      <c r="B189" s="49" t="s">
        <v>25</v>
      </c>
      <c r="C189" s="49"/>
      <c r="D189" s="142"/>
      <c r="E189" s="49"/>
      <c r="F189" s="142"/>
      <c r="G189" s="49"/>
      <c r="H189" s="142"/>
      <c r="I189" s="49"/>
      <c r="J189" s="142"/>
      <c r="K189" s="49"/>
      <c r="L189" s="142"/>
      <c r="M189" s="49"/>
      <c r="N189" s="142"/>
      <c r="O189" s="49"/>
      <c r="P189" s="142"/>
      <c r="Q189" s="49"/>
      <c r="R189" s="142"/>
      <c r="S189" s="49"/>
      <c r="T189" s="149"/>
    </row>
    <row r="190" spans="2:28" x14ac:dyDescent="0.25">
      <c r="B190" s="49" t="s">
        <v>26</v>
      </c>
      <c r="C190" s="49"/>
      <c r="D190" s="142"/>
      <c r="E190" s="49"/>
      <c r="F190" s="142"/>
      <c r="G190" s="49"/>
      <c r="H190" s="142"/>
      <c r="I190" s="49"/>
      <c r="J190" s="142"/>
      <c r="K190" s="49"/>
      <c r="L190" s="142"/>
      <c r="M190" s="49"/>
      <c r="N190" s="142"/>
      <c r="O190" s="49"/>
      <c r="P190" s="142"/>
      <c r="Q190" s="49"/>
      <c r="R190" s="142"/>
      <c r="S190" s="49"/>
      <c r="T190" s="149"/>
    </row>
    <row r="191" spans="2:28" x14ac:dyDescent="0.25">
      <c r="B191" s="49" t="s">
        <v>27</v>
      </c>
      <c r="C191" s="49"/>
      <c r="D191" s="142"/>
      <c r="E191" s="49"/>
      <c r="F191" s="142"/>
      <c r="G191" s="49"/>
      <c r="H191" s="142"/>
      <c r="I191" s="49"/>
      <c r="J191" s="142"/>
      <c r="K191" s="49"/>
      <c r="L191" s="142"/>
      <c r="M191" s="49"/>
      <c r="N191" s="142"/>
      <c r="O191" s="49"/>
      <c r="P191" s="142"/>
      <c r="Q191" s="49"/>
      <c r="R191" s="142"/>
      <c r="S191" s="49"/>
      <c r="T191" s="149"/>
    </row>
    <row r="192" spans="2:28" x14ac:dyDescent="0.25">
      <c r="B192" s="49" t="s">
        <v>28</v>
      </c>
      <c r="C192" s="49"/>
      <c r="D192" s="142"/>
      <c r="E192" s="49"/>
      <c r="F192" s="142"/>
      <c r="G192" s="49"/>
      <c r="H192" s="142"/>
      <c r="I192" s="49"/>
      <c r="J192" s="142"/>
      <c r="K192" s="49"/>
      <c r="L192" s="142"/>
      <c r="M192" s="49"/>
      <c r="N192" s="142"/>
      <c r="O192" s="49"/>
      <c r="P192" s="142"/>
      <c r="Q192" s="49"/>
      <c r="R192" s="142"/>
      <c r="S192" s="49"/>
      <c r="T192" s="149"/>
    </row>
    <row r="193" spans="2:35" x14ac:dyDescent="0.25">
      <c r="B193" s="49" t="s">
        <v>29</v>
      </c>
      <c r="C193" s="49"/>
      <c r="D193" s="142"/>
      <c r="E193" s="49"/>
      <c r="F193" s="142"/>
      <c r="G193" s="49"/>
      <c r="H193" s="142"/>
      <c r="I193" s="49"/>
      <c r="J193" s="142"/>
      <c r="K193" s="49"/>
      <c r="L193" s="142"/>
      <c r="M193" s="49"/>
      <c r="N193" s="142"/>
      <c r="O193" s="49"/>
      <c r="P193" s="142"/>
      <c r="Q193" s="49"/>
      <c r="R193" s="142"/>
      <c r="S193" s="49"/>
      <c r="T193" s="149"/>
    </row>
    <row r="194" spans="2:35" x14ac:dyDescent="0.25">
      <c r="B194" s="52" t="s">
        <v>30</v>
      </c>
      <c r="C194" s="52"/>
      <c r="D194" s="144"/>
      <c r="E194" s="52"/>
      <c r="F194" s="144"/>
      <c r="G194" s="52"/>
      <c r="H194" s="144"/>
      <c r="I194" s="52"/>
      <c r="J194" s="144"/>
      <c r="K194" s="52"/>
      <c r="L194" s="144"/>
      <c r="M194" s="52"/>
      <c r="N194" s="144"/>
      <c r="O194" s="52"/>
      <c r="P194" s="144"/>
      <c r="Q194" s="52"/>
      <c r="R194" s="144"/>
      <c r="S194" s="52"/>
      <c r="T194" s="151"/>
    </row>
    <row r="195" spans="2:35" ht="15.75" thickBot="1" x14ac:dyDescent="0.3"/>
    <row r="196" spans="2:35" x14ac:dyDescent="0.25">
      <c r="B196" s="40" t="s">
        <v>58</v>
      </c>
      <c r="C196" s="348" t="s">
        <v>68</v>
      </c>
      <c r="D196" s="349"/>
      <c r="E196" s="349"/>
      <c r="F196" s="349"/>
      <c r="G196" s="349"/>
      <c r="H196" s="349"/>
      <c r="I196" s="349"/>
      <c r="J196" s="349"/>
      <c r="K196" s="349"/>
      <c r="L196" s="349"/>
      <c r="M196" s="349"/>
      <c r="N196" s="349"/>
      <c r="O196" s="349"/>
      <c r="P196" s="349"/>
      <c r="Q196" s="349"/>
      <c r="R196" s="349"/>
      <c r="S196" s="349"/>
      <c r="T196" s="350"/>
      <c r="W196" s="310" t="s">
        <v>35</v>
      </c>
      <c r="X196" s="311"/>
      <c r="Y196" s="311"/>
      <c r="Z196" s="311"/>
      <c r="AA196" s="311"/>
      <c r="AB196" s="312"/>
      <c r="AD196" s="310" t="s">
        <v>35</v>
      </c>
      <c r="AE196" s="311"/>
      <c r="AF196" s="311"/>
      <c r="AG196" s="311"/>
      <c r="AH196" s="311"/>
      <c r="AI196" s="312"/>
    </row>
    <row r="197" spans="2:35" x14ac:dyDescent="0.25">
      <c r="B197" s="41" t="s">
        <v>81</v>
      </c>
      <c r="C197" s="42">
        <v>6</v>
      </c>
      <c r="D197" s="43">
        <v>30</v>
      </c>
      <c r="E197" s="42">
        <v>6</v>
      </c>
      <c r="F197" s="43">
        <v>60</v>
      </c>
      <c r="G197" s="44">
        <v>6</v>
      </c>
      <c r="H197" s="43">
        <v>120</v>
      </c>
      <c r="I197" s="42">
        <v>6</v>
      </c>
      <c r="J197" s="43">
        <v>5760</v>
      </c>
      <c r="K197" s="42">
        <v>15</v>
      </c>
      <c r="L197" s="43">
        <v>360</v>
      </c>
      <c r="M197" s="44">
        <v>30</v>
      </c>
      <c r="N197" s="43">
        <v>120</v>
      </c>
      <c r="O197" s="42">
        <v>30</v>
      </c>
      <c r="P197" s="43">
        <v>1440</v>
      </c>
      <c r="Q197" s="42">
        <v>60</v>
      </c>
      <c r="R197" s="43">
        <v>1440</v>
      </c>
      <c r="S197" s="44">
        <v>120</v>
      </c>
      <c r="T197" s="43">
        <v>1440</v>
      </c>
      <c r="W197" s="313"/>
      <c r="X197" s="314"/>
      <c r="Y197" s="314"/>
      <c r="Z197" s="314"/>
      <c r="AA197" s="314"/>
      <c r="AB197" s="315"/>
      <c r="AD197" s="313"/>
      <c r="AE197" s="314"/>
      <c r="AF197" s="314"/>
      <c r="AG197" s="314"/>
      <c r="AH197" s="314"/>
      <c r="AI197" s="315"/>
    </row>
    <row r="198" spans="2:35" x14ac:dyDescent="0.25">
      <c r="B198" s="37" t="s">
        <v>3</v>
      </c>
      <c r="C198" s="38" t="s">
        <v>18</v>
      </c>
      <c r="D198" s="39" t="s">
        <v>19</v>
      </c>
      <c r="E198" s="38" t="s">
        <v>18</v>
      </c>
      <c r="F198" s="39" t="s">
        <v>19</v>
      </c>
      <c r="G198" s="38" t="s">
        <v>18</v>
      </c>
      <c r="H198" s="39" t="s">
        <v>19</v>
      </c>
      <c r="I198" s="38" t="s">
        <v>18</v>
      </c>
      <c r="J198" s="39" t="s">
        <v>19</v>
      </c>
      <c r="K198" s="38" t="s">
        <v>18</v>
      </c>
      <c r="L198" s="39" t="s">
        <v>19</v>
      </c>
      <c r="M198" s="38" t="s">
        <v>18</v>
      </c>
      <c r="N198" s="39" t="s">
        <v>19</v>
      </c>
      <c r="O198" s="38" t="s">
        <v>18</v>
      </c>
      <c r="P198" s="39" t="s">
        <v>19</v>
      </c>
      <c r="Q198" s="38" t="s">
        <v>18</v>
      </c>
      <c r="R198" s="39" t="s">
        <v>19</v>
      </c>
      <c r="S198" s="38" t="s">
        <v>18</v>
      </c>
      <c r="T198" s="39" t="s">
        <v>19</v>
      </c>
      <c r="W198" s="313"/>
      <c r="X198" s="314"/>
      <c r="Y198" s="314"/>
      <c r="Z198" s="314"/>
      <c r="AA198" s="314"/>
      <c r="AB198" s="315"/>
      <c r="AD198" s="313"/>
      <c r="AE198" s="314"/>
      <c r="AF198" s="314"/>
      <c r="AG198" s="314"/>
      <c r="AH198" s="314"/>
      <c r="AI198" s="315"/>
    </row>
    <row r="199" spans="2:35" x14ac:dyDescent="0.25">
      <c r="B199" s="46" t="s">
        <v>4</v>
      </c>
      <c r="C199" s="47"/>
      <c r="D199" s="48"/>
      <c r="E199" s="47"/>
      <c r="F199" s="48"/>
      <c r="G199" s="47"/>
      <c r="H199" s="48"/>
      <c r="I199" s="47"/>
      <c r="J199" s="48"/>
      <c r="K199" s="47"/>
      <c r="L199" s="48"/>
      <c r="M199" s="47"/>
      <c r="N199" s="48"/>
      <c r="O199" s="47"/>
      <c r="P199" s="48"/>
      <c r="Q199" s="47"/>
      <c r="R199" s="48"/>
      <c r="S199" s="47"/>
      <c r="T199" s="48"/>
      <c r="W199" s="313"/>
      <c r="X199" s="314"/>
      <c r="Y199" s="314"/>
      <c r="Z199" s="314"/>
      <c r="AA199" s="314"/>
      <c r="AB199" s="315"/>
      <c r="AD199" s="313"/>
      <c r="AE199" s="314"/>
      <c r="AF199" s="314"/>
      <c r="AG199" s="314"/>
      <c r="AH199" s="314"/>
      <c r="AI199" s="315"/>
    </row>
    <row r="200" spans="2:35" ht="15.75" thickBot="1" x14ac:dyDescent="0.3">
      <c r="B200" s="49" t="s">
        <v>5</v>
      </c>
      <c r="C200" s="50"/>
      <c r="D200" s="51"/>
      <c r="E200" s="50"/>
      <c r="F200" s="51"/>
      <c r="G200" s="50"/>
      <c r="H200" s="51"/>
      <c r="I200" s="50"/>
      <c r="J200" s="51"/>
      <c r="K200" s="50"/>
      <c r="L200" s="51"/>
      <c r="M200" s="50"/>
      <c r="N200" s="51"/>
      <c r="O200" s="50"/>
      <c r="P200" s="51"/>
      <c r="Q200" s="50"/>
      <c r="R200" s="51"/>
      <c r="S200" s="50"/>
      <c r="T200" s="51"/>
      <c r="W200" s="316"/>
      <c r="X200" s="317"/>
      <c r="Y200" s="317"/>
      <c r="Z200" s="317"/>
      <c r="AA200" s="317"/>
      <c r="AB200" s="318"/>
      <c r="AD200" s="316"/>
      <c r="AE200" s="317"/>
      <c r="AF200" s="317"/>
      <c r="AG200" s="317"/>
      <c r="AH200" s="317"/>
      <c r="AI200" s="318"/>
    </row>
    <row r="201" spans="2:35" x14ac:dyDescent="0.25">
      <c r="B201" s="49" t="s">
        <v>6</v>
      </c>
      <c r="C201" s="50"/>
      <c r="D201" s="51"/>
      <c r="E201" s="50"/>
      <c r="F201" s="51"/>
      <c r="G201" s="50"/>
      <c r="H201" s="51"/>
      <c r="I201" s="50"/>
      <c r="J201" s="51"/>
      <c r="K201" s="50"/>
      <c r="L201" s="51"/>
      <c r="M201" s="50"/>
      <c r="N201" s="51"/>
      <c r="O201" s="50"/>
      <c r="P201" s="51"/>
      <c r="Q201" s="50"/>
      <c r="R201" s="51"/>
      <c r="S201" s="50"/>
      <c r="T201" s="51"/>
      <c r="W201" s="319" t="s">
        <v>0</v>
      </c>
      <c r="X201" s="320"/>
      <c r="Y201" s="320"/>
      <c r="Z201" s="320"/>
      <c r="AA201" s="320"/>
      <c r="AB201" s="321"/>
      <c r="AD201" s="319" t="s">
        <v>0</v>
      </c>
      <c r="AE201" s="320"/>
      <c r="AF201" s="320"/>
      <c r="AG201" s="320"/>
      <c r="AH201" s="320"/>
      <c r="AI201" s="321"/>
    </row>
    <row r="202" spans="2:35" ht="16.5" x14ac:dyDescent="0.3">
      <c r="B202" s="49" t="s">
        <v>7</v>
      </c>
      <c r="C202" s="50"/>
      <c r="D202" s="51"/>
      <c r="E202" s="50"/>
      <c r="F202" s="51"/>
      <c r="G202" s="50"/>
      <c r="H202" s="51"/>
      <c r="I202" s="50"/>
      <c r="J202" s="51"/>
      <c r="K202" s="50"/>
      <c r="L202" s="51"/>
      <c r="M202" s="50"/>
      <c r="N202" s="51"/>
      <c r="O202" s="50"/>
      <c r="P202" s="51"/>
      <c r="Q202" s="50"/>
      <c r="R202" s="51"/>
      <c r="S202" s="50"/>
      <c r="T202" s="51"/>
      <c r="W202" s="322" t="s">
        <v>2</v>
      </c>
      <c r="X202" s="323"/>
      <c r="Y202" s="323"/>
      <c r="Z202" s="323"/>
      <c r="AA202" s="323"/>
      <c r="AB202" s="324"/>
      <c r="AD202" s="322" t="s">
        <v>2</v>
      </c>
      <c r="AE202" s="323"/>
      <c r="AF202" s="323"/>
      <c r="AG202" s="323"/>
      <c r="AH202" s="323"/>
      <c r="AI202" s="324"/>
    </row>
    <row r="203" spans="2:35" ht="16.5" x14ac:dyDescent="0.3">
      <c r="B203" s="52" t="s">
        <v>8</v>
      </c>
      <c r="C203" s="53"/>
      <c r="D203" s="54"/>
      <c r="E203" s="53"/>
      <c r="F203" s="54"/>
      <c r="G203" s="53"/>
      <c r="H203" s="54"/>
      <c r="I203" s="53"/>
      <c r="J203" s="54"/>
      <c r="K203" s="53"/>
      <c r="L203" s="54"/>
      <c r="M203" s="53"/>
      <c r="N203" s="54"/>
      <c r="O203" s="53"/>
      <c r="P203" s="54"/>
      <c r="Q203" s="53"/>
      <c r="R203" s="54"/>
      <c r="S203" s="53"/>
      <c r="T203" s="54"/>
      <c r="W203" s="322" t="s">
        <v>1</v>
      </c>
      <c r="X203" s="323"/>
      <c r="Y203" s="323"/>
      <c r="Z203" s="323"/>
      <c r="AA203" s="323"/>
      <c r="AB203" s="324"/>
      <c r="AD203" s="322" t="s">
        <v>1</v>
      </c>
      <c r="AE203" s="323"/>
      <c r="AF203" s="323"/>
      <c r="AG203" s="323"/>
      <c r="AH203" s="323"/>
      <c r="AI203" s="324"/>
    </row>
    <row r="204" spans="2:35" ht="17.25" thickBot="1" x14ac:dyDescent="0.35">
      <c r="B204" s="55" t="s">
        <v>82</v>
      </c>
      <c r="C204" s="56"/>
      <c r="D204" s="57"/>
      <c r="E204" s="56"/>
      <c r="F204" s="57"/>
      <c r="G204" s="56"/>
      <c r="H204" s="57"/>
      <c r="I204" s="56"/>
      <c r="J204" s="57"/>
      <c r="K204" s="56"/>
      <c r="L204" s="57"/>
      <c r="M204" s="56"/>
      <c r="N204" s="57"/>
      <c r="O204" s="56"/>
      <c r="P204" s="57"/>
      <c r="Q204" s="56"/>
      <c r="R204" s="57"/>
      <c r="S204" s="56"/>
      <c r="T204" s="57"/>
      <c r="W204" s="325" t="s">
        <v>55</v>
      </c>
      <c r="X204" s="326"/>
      <c r="Y204" s="326"/>
      <c r="Z204" s="326"/>
      <c r="AA204" s="326"/>
      <c r="AB204" s="327"/>
      <c r="AD204" s="325" t="s">
        <v>55</v>
      </c>
      <c r="AE204" s="326"/>
      <c r="AF204" s="326"/>
      <c r="AG204" s="326"/>
      <c r="AH204" s="326"/>
      <c r="AI204" s="327"/>
    </row>
    <row r="205" spans="2:35" ht="17.25" thickBot="1" x14ac:dyDescent="0.35">
      <c r="B205" s="49" t="s">
        <v>11</v>
      </c>
      <c r="C205" s="50"/>
      <c r="D205" s="51"/>
      <c r="E205" s="50"/>
      <c r="F205" s="51"/>
      <c r="G205" s="50"/>
      <c r="H205" s="51"/>
      <c r="I205" s="50"/>
      <c r="J205" s="51"/>
      <c r="K205" s="50"/>
      <c r="L205" s="51"/>
      <c r="M205" s="50"/>
      <c r="N205" s="51"/>
      <c r="O205" s="50"/>
      <c r="P205" s="51"/>
      <c r="Q205" s="50"/>
      <c r="R205" s="51"/>
      <c r="S205" s="50"/>
      <c r="T205" s="58"/>
      <c r="W205" s="297" t="s">
        <v>3</v>
      </c>
      <c r="X205" s="298"/>
      <c r="Y205" s="301" t="s">
        <v>21</v>
      </c>
      <c r="Z205" s="302"/>
      <c r="AA205" s="302"/>
      <c r="AB205" s="303"/>
      <c r="AD205" s="297" t="s">
        <v>3</v>
      </c>
      <c r="AE205" s="298"/>
      <c r="AF205" s="301" t="s">
        <v>23</v>
      </c>
      <c r="AG205" s="302"/>
      <c r="AH205" s="302"/>
      <c r="AI205" s="303"/>
    </row>
    <row r="206" spans="2:35" ht="17.25" thickBot="1" x14ac:dyDescent="0.35">
      <c r="B206" s="49" t="s">
        <v>83</v>
      </c>
      <c r="C206" s="50"/>
      <c r="D206" s="51"/>
      <c r="E206" s="50">
        <v>4.0640000000000001</v>
      </c>
      <c r="F206" s="51">
        <v>0.52300000000000002</v>
      </c>
      <c r="G206" s="59"/>
      <c r="H206" s="58"/>
      <c r="I206" s="50"/>
      <c r="J206" s="51"/>
      <c r="K206" s="50"/>
      <c r="L206" s="51"/>
      <c r="M206" s="50"/>
      <c r="N206" s="58"/>
      <c r="O206" s="50"/>
      <c r="P206" s="51"/>
      <c r="Q206" s="50">
        <v>9.9779999999999998</v>
      </c>
      <c r="R206" s="51">
        <v>0.75700000000000001</v>
      </c>
      <c r="S206" s="59"/>
      <c r="T206" s="58"/>
      <c r="W206" s="299"/>
      <c r="X206" s="300"/>
      <c r="Y206" s="304" t="s">
        <v>18</v>
      </c>
      <c r="Z206" s="304"/>
      <c r="AA206" s="304" t="s">
        <v>19</v>
      </c>
      <c r="AB206" s="304"/>
      <c r="AD206" s="299"/>
      <c r="AE206" s="300"/>
      <c r="AF206" s="304" t="s">
        <v>18</v>
      </c>
      <c r="AG206" s="304"/>
      <c r="AH206" s="304" t="s">
        <v>19</v>
      </c>
      <c r="AI206" s="304"/>
    </row>
    <row r="207" spans="2:35" ht="16.5" x14ac:dyDescent="0.3">
      <c r="B207" s="49" t="s">
        <v>84</v>
      </c>
      <c r="C207" s="50"/>
      <c r="D207" s="51"/>
      <c r="E207" s="50">
        <v>4.649</v>
      </c>
      <c r="F207" s="51">
        <v>0.51200000000000001</v>
      </c>
      <c r="G207" s="59"/>
      <c r="H207" s="58"/>
      <c r="I207" s="50"/>
      <c r="J207" s="51"/>
      <c r="K207" s="50"/>
      <c r="L207" s="51"/>
      <c r="M207" s="50"/>
      <c r="N207" s="58"/>
      <c r="O207" s="50"/>
      <c r="P207" s="51"/>
      <c r="Q207" s="50">
        <v>12.173999999999999</v>
      </c>
      <c r="R207" s="51">
        <v>0.76600000000000001</v>
      </c>
      <c r="S207" s="59"/>
      <c r="T207" s="58"/>
      <c r="W207" s="305" t="s">
        <v>10</v>
      </c>
      <c r="X207" s="306"/>
      <c r="Y207" s="338">
        <v>9.9779999999999998</v>
      </c>
      <c r="Z207" s="339"/>
      <c r="AA207" s="342">
        <v>0.75700000000000001</v>
      </c>
      <c r="AB207" s="342"/>
      <c r="AD207" s="305" t="s">
        <v>10</v>
      </c>
      <c r="AE207" s="306"/>
      <c r="AF207" s="338">
        <v>4.0640000000000001</v>
      </c>
      <c r="AG207" s="339"/>
      <c r="AH207" s="342">
        <v>0.52300000000000002</v>
      </c>
      <c r="AI207" s="342"/>
    </row>
    <row r="208" spans="2:35" ht="16.5" x14ac:dyDescent="0.3">
      <c r="B208" s="49" t="s">
        <v>85</v>
      </c>
      <c r="C208" s="50"/>
      <c r="D208" s="51"/>
      <c r="E208" s="50">
        <v>5.1950000000000003</v>
      </c>
      <c r="F208" s="51">
        <v>0.5</v>
      </c>
      <c r="G208" s="59"/>
      <c r="H208" s="58"/>
      <c r="I208" s="50"/>
      <c r="J208" s="51"/>
      <c r="K208" s="50"/>
      <c r="L208" s="51"/>
      <c r="M208" s="50"/>
      <c r="N208" s="58"/>
      <c r="O208" s="50"/>
      <c r="P208" s="51"/>
      <c r="Q208" s="50">
        <v>14.512</v>
      </c>
      <c r="R208" s="51">
        <v>0.77400000000000002</v>
      </c>
      <c r="S208" s="59"/>
      <c r="T208" s="58"/>
      <c r="W208" s="287" t="s">
        <v>12</v>
      </c>
      <c r="X208" s="288"/>
      <c r="Y208" s="294">
        <v>12.173999999999999</v>
      </c>
      <c r="Z208" s="328"/>
      <c r="AA208" s="294">
        <v>0.76600000000000001</v>
      </c>
      <c r="AB208" s="294"/>
      <c r="AD208" s="287" t="s">
        <v>12</v>
      </c>
      <c r="AE208" s="288"/>
      <c r="AF208" s="294">
        <v>4.649</v>
      </c>
      <c r="AG208" s="328"/>
      <c r="AH208" s="294">
        <v>0.51200000000000001</v>
      </c>
      <c r="AI208" s="294"/>
    </row>
    <row r="209" spans="2:63" ht="16.5" x14ac:dyDescent="0.3">
      <c r="B209" s="49" t="s">
        <v>14</v>
      </c>
      <c r="C209" s="50"/>
      <c r="D209" s="51"/>
      <c r="E209" s="50">
        <v>5.4489999999999998</v>
      </c>
      <c r="F209" s="51">
        <v>0.49</v>
      </c>
      <c r="G209" s="59"/>
      <c r="H209" s="58"/>
      <c r="I209" s="50"/>
      <c r="J209" s="51"/>
      <c r="K209" s="50"/>
      <c r="L209" s="51"/>
      <c r="M209" s="50"/>
      <c r="N209" s="58"/>
      <c r="O209" s="50"/>
      <c r="P209" s="51"/>
      <c r="Q209" s="50">
        <v>15.944000000000001</v>
      </c>
      <c r="R209" s="51">
        <v>0.77800000000000002</v>
      </c>
      <c r="S209" s="59"/>
      <c r="T209" s="58"/>
      <c r="W209" s="287" t="s">
        <v>13</v>
      </c>
      <c r="X209" s="288"/>
      <c r="Y209" s="294">
        <v>14.512</v>
      </c>
      <c r="Z209" s="294"/>
      <c r="AA209" s="329">
        <v>0.77400000000000002</v>
      </c>
      <c r="AB209" s="294"/>
      <c r="AD209" s="287" t="s">
        <v>13</v>
      </c>
      <c r="AE209" s="288"/>
      <c r="AF209" s="294">
        <v>5.1950000000000003</v>
      </c>
      <c r="AG209" s="294"/>
      <c r="AH209" s="329">
        <v>0.5</v>
      </c>
      <c r="AI209" s="294"/>
    </row>
    <row r="210" spans="2:63" ht="16.5" x14ac:dyDescent="0.3">
      <c r="B210" s="49" t="s">
        <v>15</v>
      </c>
      <c r="C210" s="50"/>
      <c r="D210" s="51"/>
      <c r="E210" s="50">
        <v>5.8</v>
      </c>
      <c r="F210" s="51">
        <v>0.47899999999999998</v>
      </c>
      <c r="G210" s="59"/>
      <c r="H210" s="58"/>
      <c r="I210" s="50"/>
      <c r="J210" s="51"/>
      <c r="K210" s="50"/>
      <c r="L210" s="51"/>
      <c r="M210" s="50"/>
      <c r="N210" s="51"/>
      <c r="O210" s="60"/>
      <c r="P210" s="51"/>
      <c r="Q210" s="50">
        <v>17.829000000000001</v>
      </c>
      <c r="R210" s="51">
        <v>0.78300000000000003</v>
      </c>
      <c r="S210" s="59"/>
      <c r="T210" s="58"/>
      <c r="W210" s="287" t="s">
        <v>14</v>
      </c>
      <c r="X210" s="288"/>
      <c r="Y210" s="294">
        <v>15.944000000000001</v>
      </c>
      <c r="Z210" s="294"/>
      <c r="AA210" s="337">
        <v>0.77800000000000002</v>
      </c>
      <c r="AB210" s="335"/>
      <c r="AD210" s="287" t="s">
        <v>14</v>
      </c>
      <c r="AE210" s="288"/>
      <c r="AF210" s="294">
        <v>5.4489999999999998</v>
      </c>
      <c r="AG210" s="294"/>
      <c r="AH210" s="337">
        <v>0.49</v>
      </c>
      <c r="AI210" s="335"/>
    </row>
    <row r="211" spans="2:63" ht="16.5" x14ac:dyDescent="0.3">
      <c r="B211" s="52" t="s">
        <v>16</v>
      </c>
      <c r="C211" s="53"/>
      <c r="D211" s="54"/>
      <c r="E211" s="53">
        <v>6.2629999999999999</v>
      </c>
      <c r="F211" s="54">
        <v>0.46500000000000002</v>
      </c>
      <c r="G211" s="61"/>
      <c r="H211" s="62"/>
      <c r="I211" s="53"/>
      <c r="J211" s="54"/>
      <c r="K211" s="53"/>
      <c r="L211" s="54"/>
      <c r="M211" s="53"/>
      <c r="N211" s="54"/>
      <c r="O211" s="63"/>
      <c r="P211" s="54"/>
      <c r="Q211" s="63">
        <v>20.459</v>
      </c>
      <c r="R211" s="62">
        <v>0.79</v>
      </c>
      <c r="S211" s="61"/>
      <c r="T211" s="54"/>
      <c r="W211" s="287" t="s">
        <v>15</v>
      </c>
      <c r="X211" s="292"/>
      <c r="Y211" s="294">
        <v>17.829000000000001</v>
      </c>
      <c r="Z211" s="294"/>
      <c r="AA211" s="294">
        <v>0.78300000000000003</v>
      </c>
      <c r="AB211" s="294"/>
      <c r="AD211" s="287" t="s">
        <v>15</v>
      </c>
      <c r="AE211" s="292"/>
      <c r="AF211" s="294">
        <v>5.8</v>
      </c>
      <c r="AG211" s="294"/>
      <c r="AH211" s="294">
        <v>0.47899999999999998</v>
      </c>
      <c r="AI211" s="294"/>
    </row>
    <row r="212" spans="2:63" ht="17.25" thickBot="1" x14ac:dyDescent="0.35">
      <c r="B212" s="64" t="s">
        <v>41</v>
      </c>
      <c r="C212" s="65"/>
      <c r="D212" s="66"/>
      <c r="E212" s="65"/>
      <c r="F212" s="66"/>
      <c r="G212" s="65"/>
      <c r="H212" s="66"/>
      <c r="I212" s="65"/>
      <c r="J212" s="66"/>
      <c r="K212" s="65"/>
      <c r="L212" s="66"/>
      <c r="M212" s="65"/>
      <c r="N212" s="67"/>
      <c r="O212" s="66"/>
      <c r="P212" s="67"/>
      <c r="Q212" s="66"/>
      <c r="R212" s="66"/>
      <c r="S212" s="65"/>
      <c r="T212" s="67"/>
      <c r="W212" s="283" t="s">
        <v>16</v>
      </c>
      <c r="X212" s="284"/>
      <c r="Y212" s="332">
        <v>20.459</v>
      </c>
      <c r="Z212" s="332"/>
      <c r="AA212" s="332">
        <v>0.79</v>
      </c>
      <c r="AB212" s="332"/>
      <c r="AD212" s="283" t="s">
        <v>16</v>
      </c>
      <c r="AE212" s="284"/>
      <c r="AF212" s="332">
        <v>6.2629999999999999</v>
      </c>
      <c r="AG212" s="332"/>
      <c r="AH212" s="332">
        <v>0.46500000000000002</v>
      </c>
      <c r="AI212" s="332"/>
    </row>
    <row r="213" spans="2:63" x14ac:dyDescent="0.25">
      <c r="B213" s="49" t="s">
        <v>24</v>
      </c>
      <c r="C213" s="68"/>
      <c r="D213" s="69"/>
      <c r="E213" s="68"/>
      <c r="F213" s="69"/>
      <c r="G213" s="68"/>
      <c r="H213" s="69"/>
      <c r="I213" s="68"/>
      <c r="J213" s="69"/>
      <c r="K213" s="68"/>
      <c r="L213" s="69"/>
      <c r="M213" s="68"/>
      <c r="N213" s="70"/>
      <c r="O213" s="69"/>
      <c r="P213" s="70"/>
      <c r="Q213" s="69"/>
      <c r="R213" s="69"/>
      <c r="S213" s="68"/>
      <c r="T213" s="70"/>
    </row>
    <row r="214" spans="2:63" x14ac:dyDescent="0.25">
      <c r="B214" s="49" t="s">
        <v>25</v>
      </c>
      <c r="C214" s="68"/>
      <c r="D214" s="69"/>
      <c r="E214" s="68"/>
      <c r="F214" s="69"/>
      <c r="G214" s="68"/>
      <c r="H214" s="69"/>
      <c r="I214" s="68"/>
      <c r="J214" s="69"/>
      <c r="K214" s="68"/>
      <c r="L214" s="69"/>
      <c r="M214" s="68"/>
      <c r="N214" s="70"/>
      <c r="O214" s="69"/>
      <c r="P214" s="70"/>
      <c r="Q214" s="69"/>
      <c r="R214" s="69"/>
      <c r="S214" s="68"/>
      <c r="T214" s="70"/>
    </row>
    <row r="215" spans="2:63" x14ac:dyDescent="0.25">
      <c r="B215" s="49" t="s">
        <v>26</v>
      </c>
      <c r="C215" s="68"/>
      <c r="D215" s="69"/>
      <c r="E215" s="68"/>
      <c r="F215" s="69"/>
      <c r="G215" s="68"/>
      <c r="H215" s="69"/>
      <c r="I215" s="68"/>
      <c r="J215" s="69"/>
      <c r="K215" s="68"/>
      <c r="L215" s="69"/>
      <c r="M215" s="68"/>
      <c r="N215" s="70"/>
      <c r="O215" s="69"/>
      <c r="P215" s="70"/>
      <c r="Q215" s="69"/>
      <c r="R215" s="69"/>
      <c r="S215" s="68"/>
      <c r="T215" s="70"/>
    </row>
    <row r="216" spans="2:63" x14ac:dyDescent="0.25">
      <c r="B216" s="49" t="s">
        <v>27</v>
      </c>
      <c r="C216" s="68"/>
      <c r="D216" s="69"/>
      <c r="E216" s="68"/>
      <c r="F216" s="69"/>
      <c r="G216" s="68"/>
      <c r="H216" s="69"/>
      <c r="I216" s="68"/>
      <c r="J216" s="69"/>
      <c r="K216" s="68"/>
      <c r="L216" s="69"/>
      <c r="M216" s="68"/>
      <c r="N216" s="70"/>
      <c r="O216" s="69"/>
      <c r="P216" s="70"/>
      <c r="Q216" s="69"/>
      <c r="R216" s="69"/>
      <c r="S216" s="68"/>
      <c r="T216" s="70"/>
    </row>
    <row r="217" spans="2:63" x14ac:dyDescent="0.25">
      <c r="B217" s="49" t="s">
        <v>28</v>
      </c>
      <c r="C217" s="68"/>
      <c r="D217" s="69"/>
      <c r="E217" s="68"/>
      <c r="F217" s="69"/>
      <c r="G217" s="68"/>
      <c r="H217" s="69"/>
      <c r="I217" s="68"/>
      <c r="J217" s="69"/>
      <c r="K217" s="68"/>
      <c r="L217" s="69"/>
      <c r="M217" s="68"/>
      <c r="N217" s="70"/>
      <c r="O217" s="69"/>
      <c r="P217" s="70"/>
      <c r="Q217" s="69"/>
      <c r="R217" s="69"/>
      <c r="S217" s="68"/>
      <c r="T217" s="70"/>
    </row>
    <row r="218" spans="2:63" x14ac:dyDescent="0.25">
      <c r="B218" s="49" t="s">
        <v>29</v>
      </c>
      <c r="C218" s="68"/>
      <c r="D218" s="69"/>
      <c r="E218" s="68"/>
      <c r="F218" s="69"/>
      <c r="G218" s="68"/>
      <c r="H218" s="69"/>
      <c r="I218" s="68"/>
      <c r="J218" s="69"/>
      <c r="K218" s="68"/>
      <c r="L218" s="69"/>
      <c r="M218" s="68"/>
      <c r="N218" s="70"/>
      <c r="O218" s="69"/>
      <c r="P218" s="70"/>
      <c r="Q218" s="69"/>
      <c r="R218" s="69"/>
      <c r="S218" s="68"/>
      <c r="T218" s="70"/>
    </row>
    <row r="219" spans="2:63" x14ac:dyDescent="0.25">
      <c r="B219" s="52" t="s">
        <v>30</v>
      </c>
      <c r="C219" s="71"/>
      <c r="D219" s="72"/>
      <c r="E219" s="71"/>
      <c r="F219" s="72"/>
      <c r="G219" s="71"/>
      <c r="H219" s="72"/>
      <c r="I219" s="71"/>
      <c r="J219" s="72"/>
      <c r="K219" s="71"/>
      <c r="L219" s="72"/>
      <c r="M219" s="71"/>
      <c r="N219" s="73"/>
      <c r="O219" s="72"/>
      <c r="P219" s="72"/>
      <c r="Q219" s="71"/>
      <c r="R219" s="72"/>
      <c r="S219" s="71"/>
      <c r="T219" s="73"/>
    </row>
    <row r="220" spans="2:63" ht="15.75" thickBot="1" x14ac:dyDescent="0.3"/>
    <row r="221" spans="2:63" x14ac:dyDescent="0.25">
      <c r="B221" s="40" t="s">
        <v>58</v>
      </c>
      <c r="C221" s="348" t="s">
        <v>69</v>
      </c>
      <c r="D221" s="349"/>
      <c r="E221" s="349"/>
      <c r="F221" s="349"/>
      <c r="G221" s="349"/>
      <c r="H221" s="349"/>
      <c r="I221" s="349"/>
      <c r="J221" s="349"/>
      <c r="K221" s="349"/>
      <c r="L221" s="349"/>
      <c r="M221" s="349"/>
      <c r="N221" s="349"/>
      <c r="O221" s="349"/>
      <c r="P221" s="349"/>
      <c r="Q221" s="349"/>
      <c r="R221" s="349"/>
      <c r="S221" s="349"/>
      <c r="T221" s="350"/>
      <c r="W221" s="310" t="s">
        <v>45</v>
      </c>
      <c r="X221" s="311"/>
      <c r="Y221" s="311"/>
      <c r="Z221" s="311"/>
      <c r="AA221" s="311"/>
      <c r="AB221" s="312"/>
      <c r="AD221" s="310" t="s">
        <v>46</v>
      </c>
      <c r="AE221" s="311"/>
      <c r="AF221" s="311"/>
      <c r="AG221" s="311"/>
      <c r="AH221" s="311"/>
      <c r="AI221" s="312"/>
      <c r="AK221" s="310" t="s">
        <v>45</v>
      </c>
      <c r="AL221" s="311"/>
      <c r="AM221" s="311"/>
      <c r="AN221" s="311"/>
      <c r="AO221" s="311"/>
      <c r="AP221" s="312"/>
      <c r="AR221" s="310" t="s">
        <v>46</v>
      </c>
      <c r="AS221" s="311"/>
      <c r="AT221" s="311"/>
      <c r="AU221" s="311"/>
      <c r="AV221" s="311"/>
      <c r="AW221" s="312"/>
      <c r="AY221" s="310" t="s">
        <v>45</v>
      </c>
      <c r="AZ221" s="311"/>
      <c r="BA221" s="311"/>
      <c r="BB221" s="311"/>
      <c r="BC221" s="311"/>
      <c r="BD221" s="312"/>
      <c r="BF221" s="310" t="s">
        <v>46</v>
      </c>
      <c r="BG221" s="311"/>
      <c r="BH221" s="311"/>
      <c r="BI221" s="311"/>
      <c r="BJ221" s="311"/>
      <c r="BK221" s="312"/>
    </row>
    <row r="222" spans="2:63" x14ac:dyDescent="0.25">
      <c r="B222" s="41" t="s">
        <v>81</v>
      </c>
      <c r="C222" s="42">
        <v>6</v>
      </c>
      <c r="D222" s="43">
        <v>30</v>
      </c>
      <c r="E222" s="42">
        <v>6</v>
      </c>
      <c r="F222" s="43">
        <v>60</v>
      </c>
      <c r="G222" s="44">
        <v>6</v>
      </c>
      <c r="H222" s="43">
        <v>120</v>
      </c>
      <c r="I222" s="42">
        <v>6</v>
      </c>
      <c r="J222" s="43">
        <v>5760</v>
      </c>
      <c r="K222" s="42">
        <v>15</v>
      </c>
      <c r="L222" s="43">
        <v>360</v>
      </c>
      <c r="M222" s="44">
        <v>30</v>
      </c>
      <c r="N222" s="43">
        <v>120</v>
      </c>
      <c r="O222" s="42">
        <v>30</v>
      </c>
      <c r="P222" s="43">
        <v>1440</v>
      </c>
      <c r="Q222" s="42">
        <v>60</v>
      </c>
      <c r="R222" s="43">
        <v>1440</v>
      </c>
      <c r="S222" s="44">
        <v>120</v>
      </c>
      <c r="T222" s="43">
        <v>1440</v>
      </c>
      <c r="W222" s="313"/>
      <c r="X222" s="314"/>
      <c r="Y222" s="314"/>
      <c r="Z222" s="314"/>
      <c r="AA222" s="314"/>
      <c r="AB222" s="315"/>
      <c r="AD222" s="313"/>
      <c r="AE222" s="314"/>
      <c r="AF222" s="314"/>
      <c r="AG222" s="314"/>
      <c r="AH222" s="314"/>
      <c r="AI222" s="315"/>
      <c r="AK222" s="313"/>
      <c r="AL222" s="314"/>
      <c r="AM222" s="314"/>
      <c r="AN222" s="314"/>
      <c r="AO222" s="314"/>
      <c r="AP222" s="315"/>
      <c r="AR222" s="313"/>
      <c r="AS222" s="314"/>
      <c r="AT222" s="314"/>
      <c r="AU222" s="314"/>
      <c r="AV222" s="314"/>
      <c r="AW222" s="315"/>
      <c r="AY222" s="313"/>
      <c r="AZ222" s="314"/>
      <c r="BA222" s="314"/>
      <c r="BB222" s="314"/>
      <c r="BC222" s="314"/>
      <c r="BD222" s="315"/>
      <c r="BF222" s="313"/>
      <c r="BG222" s="314"/>
      <c r="BH222" s="314"/>
      <c r="BI222" s="314"/>
      <c r="BJ222" s="314"/>
      <c r="BK222" s="315"/>
    </row>
    <row r="223" spans="2:63" x14ac:dyDescent="0.25">
      <c r="B223" s="37" t="s">
        <v>3</v>
      </c>
      <c r="C223" s="38" t="s">
        <v>18</v>
      </c>
      <c r="D223" s="39" t="s">
        <v>19</v>
      </c>
      <c r="E223" s="38" t="s">
        <v>18</v>
      </c>
      <c r="F223" s="39" t="s">
        <v>19</v>
      </c>
      <c r="G223" s="38" t="s">
        <v>18</v>
      </c>
      <c r="H223" s="39" t="s">
        <v>19</v>
      </c>
      <c r="I223" s="38" t="s">
        <v>18</v>
      </c>
      <c r="J223" s="39" t="s">
        <v>19</v>
      </c>
      <c r="K223" s="38" t="s">
        <v>18</v>
      </c>
      <c r="L223" s="39" t="s">
        <v>19</v>
      </c>
      <c r="M223" s="38" t="s">
        <v>18</v>
      </c>
      <c r="N223" s="39" t="s">
        <v>19</v>
      </c>
      <c r="O223" s="38" t="s">
        <v>18</v>
      </c>
      <c r="P223" s="39" t="s">
        <v>19</v>
      </c>
      <c r="Q223" s="38" t="s">
        <v>18</v>
      </c>
      <c r="R223" s="39" t="s">
        <v>19</v>
      </c>
      <c r="S223" s="38" t="s">
        <v>18</v>
      </c>
      <c r="T223" s="39" t="s">
        <v>19</v>
      </c>
      <c r="W223" s="313"/>
      <c r="X223" s="314"/>
      <c r="Y223" s="314"/>
      <c r="Z223" s="314"/>
      <c r="AA223" s="314"/>
      <c r="AB223" s="315"/>
      <c r="AD223" s="313"/>
      <c r="AE223" s="314"/>
      <c r="AF223" s="314"/>
      <c r="AG223" s="314"/>
      <c r="AH223" s="314"/>
      <c r="AI223" s="315"/>
      <c r="AK223" s="313"/>
      <c r="AL223" s="314"/>
      <c r="AM223" s="314"/>
      <c r="AN223" s="314"/>
      <c r="AO223" s="314"/>
      <c r="AP223" s="315"/>
      <c r="AR223" s="313"/>
      <c r="AS223" s="314"/>
      <c r="AT223" s="314"/>
      <c r="AU223" s="314"/>
      <c r="AV223" s="314"/>
      <c r="AW223" s="315"/>
      <c r="AY223" s="313"/>
      <c r="AZ223" s="314"/>
      <c r="BA223" s="314"/>
      <c r="BB223" s="314"/>
      <c r="BC223" s="314"/>
      <c r="BD223" s="315"/>
      <c r="BF223" s="313"/>
      <c r="BG223" s="314"/>
      <c r="BH223" s="314"/>
      <c r="BI223" s="314"/>
      <c r="BJ223" s="314"/>
      <c r="BK223" s="315"/>
    </row>
    <row r="224" spans="2:63" x14ac:dyDescent="0.25">
      <c r="B224" s="46" t="s">
        <v>4</v>
      </c>
      <c r="C224" s="47"/>
      <c r="D224" s="48"/>
      <c r="E224" s="47"/>
      <c r="F224" s="48"/>
      <c r="G224" s="47"/>
      <c r="H224" s="48"/>
      <c r="I224" s="47"/>
      <c r="J224" s="48"/>
      <c r="K224" s="47"/>
      <c r="L224" s="48"/>
      <c r="M224" s="47"/>
      <c r="N224" s="48"/>
      <c r="O224" s="47"/>
      <c r="P224" s="48"/>
      <c r="Q224" s="47"/>
      <c r="R224" s="48"/>
      <c r="S224" s="47"/>
      <c r="T224" s="48"/>
      <c r="W224" s="313"/>
      <c r="X224" s="314"/>
      <c r="Y224" s="314"/>
      <c r="Z224" s="314"/>
      <c r="AA224" s="314"/>
      <c r="AB224" s="315"/>
      <c r="AD224" s="313"/>
      <c r="AE224" s="314"/>
      <c r="AF224" s="314"/>
      <c r="AG224" s="314"/>
      <c r="AH224" s="314"/>
      <c r="AI224" s="315"/>
      <c r="AK224" s="313"/>
      <c r="AL224" s="314"/>
      <c r="AM224" s="314"/>
      <c r="AN224" s="314"/>
      <c r="AO224" s="314"/>
      <c r="AP224" s="315"/>
      <c r="AR224" s="313"/>
      <c r="AS224" s="314"/>
      <c r="AT224" s="314"/>
      <c r="AU224" s="314"/>
      <c r="AV224" s="314"/>
      <c r="AW224" s="315"/>
      <c r="AY224" s="313"/>
      <c r="AZ224" s="314"/>
      <c r="BA224" s="314"/>
      <c r="BB224" s="314"/>
      <c r="BC224" s="314"/>
      <c r="BD224" s="315"/>
      <c r="BF224" s="313"/>
      <c r="BG224" s="314"/>
      <c r="BH224" s="314"/>
      <c r="BI224" s="314"/>
      <c r="BJ224" s="314"/>
      <c r="BK224" s="315"/>
    </row>
    <row r="225" spans="2:63" ht="15.75" thickBot="1" x14ac:dyDescent="0.3">
      <c r="B225" s="49" t="s">
        <v>5</v>
      </c>
      <c r="C225" s="50"/>
      <c r="D225" s="51"/>
      <c r="E225" s="50"/>
      <c r="F225" s="51"/>
      <c r="G225" s="50"/>
      <c r="H225" s="51"/>
      <c r="I225" s="50"/>
      <c r="J225" s="51"/>
      <c r="K225" s="50"/>
      <c r="L225" s="51"/>
      <c r="M225" s="50"/>
      <c r="N225" s="51"/>
      <c r="O225" s="50"/>
      <c r="P225" s="51"/>
      <c r="Q225" s="50"/>
      <c r="R225" s="51"/>
      <c r="S225" s="50"/>
      <c r="T225" s="51"/>
      <c r="W225" s="316"/>
      <c r="X225" s="317"/>
      <c r="Y225" s="317"/>
      <c r="Z225" s="317"/>
      <c r="AA225" s="317"/>
      <c r="AB225" s="318"/>
      <c r="AD225" s="316"/>
      <c r="AE225" s="317"/>
      <c r="AF225" s="317"/>
      <c r="AG225" s="317"/>
      <c r="AH225" s="317"/>
      <c r="AI225" s="318"/>
      <c r="AK225" s="316"/>
      <c r="AL225" s="317"/>
      <c r="AM225" s="317"/>
      <c r="AN225" s="317"/>
      <c r="AO225" s="317"/>
      <c r="AP225" s="318"/>
      <c r="AR225" s="316"/>
      <c r="AS225" s="317"/>
      <c r="AT225" s="317"/>
      <c r="AU225" s="317"/>
      <c r="AV225" s="317"/>
      <c r="AW225" s="318"/>
      <c r="AY225" s="316"/>
      <c r="AZ225" s="317"/>
      <c r="BA225" s="317"/>
      <c r="BB225" s="317"/>
      <c r="BC225" s="317"/>
      <c r="BD225" s="318"/>
      <c r="BF225" s="316"/>
      <c r="BG225" s="317"/>
      <c r="BH225" s="317"/>
      <c r="BI225" s="317"/>
      <c r="BJ225" s="317"/>
      <c r="BK225" s="318"/>
    </row>
    <row r="226" spans="2:63" x14ac:dyDescent="0.25">
      <c r="B226" s="49" t="s">
        <v>6</v>
      </c>
      <c r="C226" s="50"/>
      <c r="D226" s="51"/>
      <c r="E226" s="50"/>
      <c r="F226" s="51"/>
      <c r="G226" s="50"/>
      <c r="H226" s="51"/>
      <c r="I226" s="50"/>
      <c r="J226" s="51"/>
      <c r="K226" s="50"/>
      <c r="L226" s="51"/>
      <c r="M226" s="50"/>
      <c r="N226" s="51"/>
      <c r="O226" s="50"/>
      <c r="P226" s="51"/>
      <c r="Q226" s="50"/>
      <c r="R226" s="51"/>
      <c r="S226" s="50"/>
      <c r="T226" s="51"/>
      <c r="W226" s="319" t="s">
        <v>0</v>
      </c>
      <c r="X226" s="320"/>
      <c r="Y226" s="320"/>
      <c r="Z226" s="320"/>
      <c r="AA226" s="320"/>
      <c r="AB226" s="321"/>
      <c r="AD226" s="319" t="s">
        <v>0</v>
      </c>
      <c r="AE226" s="320"/>
      <c r="AF226" s="320"/>
      <c r="AG226" s="320"/>
      <c r="AH226" s="320"/>
      <c r="AI226" s="321"/>
      <c r="AK226" s="319" t="s">
        <v>0</v>
      </c>
      <c r="AL226" s="320"/>
      <c r="AM226" s="320"/>
      <c r="AN226" s="320"/>
      <c r="AO226" s="320"/>
      <c r="AP226" s="321"/>
      <c r="AR226" s="319" t="s">
        <v>0</v>
      </c>
      <c r="AS226" s="320"/>
      <c r="AT226" s="320"/>
      <c r="AU226" s="320"/>
      <c r="AV226" s="320"/>
      <c r="AW226" s="321"/>
      <c r="AY226" s="319" t="s">
        <v>0</v>
      </c>
      <c r="AZ226" s="320"/>
      <c r="BA226" s="320"/>
      <c r="BB226" s="320"/>
      <c r="BC226" s="320"/>
      <c r="BD226" s="321"/>
      <c r="BF226" s="319" t="s">
        <v>0</v>
      </c>
      <c r="BG226" s="320"/>
      <c r="BH226" s="320"/>
      <c r="BI226" s="320"/>
      <c r="BJ226" s="320"/>
      <c r="BK226" s="321"/>
    </row>
    <row r="227" spans="2:63" ht="16.5" x14ac:dyDescent="0.3">
      <c r="B227" s="49" t="s">
        <v>7</v>
      </c>
      <c r="C227" s="50"/>
      <c r="D227" s="51"/>
      <c r="E227" s="50"/>
      <c r="F227" s="51"/>
      <c r="G227" s="50"/>
      <c r="H227" s="51"/>
      <c r="I227" s="50"/>
      <c r="J227" s="51"/>
      <c r="K227" s="50"/>
      <c r="L227" s="51"/>
      <c r="M227" s="50"/>
      <c r="N227" s="51"/>
      <c r="O227" s="50"/>
      <c r="P227" s="51"/>
      <c r="Q227" s="50"/>
      <c r="R227" s="51"/>
      <c r="S227" s="50"/>
      <c r="T227" s="51"/>
      <c r="W227" s="322" t="s">
        <v>2</v>
      </c>
      <c r="X227" s="323"/>
      <c r="Y227" s="323"/>
      <c r="Z227" s="323"/>
      <c r="AA227" s="323"/>
      <c r="AB227" s="324"/>
      <c r="AD227" s="322" t="s">
        <v>2</v>
      </c>
      <c r="AE227" s="323"/>
      <c r="AF227" s="323"/>
      <c r="AG227" s="323"/>
      <c r="AH227" s="323"/>
      <c r="AI227" s="324"/>
      <c r="AK227" s="322" t="s">
        <v>2</v>
      </c>
      <c r="AL227" s="323"/>
      <c r="AM227" s="323"/>
      <c r="AN227" s="323"/>
      <c r="AO227" s="323"/>
      <c r="AP227" s="324"/>
      <c r="AR227" s="322" t="s">
        <v>2</v>
      </c>
      <c r="AS227" s="323"/>
      <c r="AT227" s="323"/>
      <c r="AU227" s="323"/>
      <c r="AV227" s="323"/>
      <c r="AW227" s="324"/>
      <c r="AY227" s="322" t="s">
        <v>2</v>
      </c>
      <c r="AZ227" s="323"/>
      <c r="BA227" s="323"/>
      <c r="BB227" s="323"/>
      <c r="BC227" s="323"/>
      <c r="BD227" s="324"/>
      <c r="BF227" s="322" t="s">
        <v>2</v>
      </c>
      <c r="BG227" s="323"/>
      <c r="BH227" s="323"/>
      <c r="BI227" s="323"/>
      <c r="BJ227" s="323"/>
      <c r="BK227" s="324"/>
    </row>
    <row r="228" spans="2:63" ht="16.5" x14ac:dyDescent="0.3">
      <c r="B228" s="52" t="s">
        <v>8</v>
      </c>
      <c r="C228" s="53"/>
      <c r="D228" s="54"/>
      <c r="E228" s="53"/>
      <c r="F228" s="54"/>
      <c r="G228" s="53"/>
      <c r="H228" s="54"/>
      <c r="I228" s="53"/>
      <c r="J228" s="54"/>
      <c r="K228" s="53"/>
      <c r="L228" s="54"/>
      <c r="M228" s="53"/>
      <c r="N228" s="54"/>
      <c r="O228" s="53"/>
      <c r="P228" s="54"/>
      <c r="Q228" s="53"/>
      <c r="R228" s="54"/>
      <c r="S228" s="53"/>
      <c r="T228" s="54"/>
      <c r="W228" s="322" t="s">
        <v>1</v>
      </c>
      <c r="X228" s="323"/>
      <c r="Y228" s="323"/>
      <c r="Z228" s="323"/>
      <c r="AA228" s="323"/>
      <c r="AB228" s="324"/>
      <c r="AD228" s="322" t="s">
        <v>1</v>
      </c>
      <c r="AE228" s="323"/>
      <c r="AF228" s="323"/>
      <c r="AG228" s="323"/>
      <c r="AH228" s="323"/>
      <c r="AI228" s="324"/>
      <c r="AK228" s="322" t="s">
        <v>1</v>
      </c>
      <c r="AL228" s="323"/>
      <c r="AM228" s="323"/>
      <c r="AN228" s="323"/>
      <c r="AO228" s="323"/>
      <c r="AP228" s="324"/>
      <c r="AR228" s="322" t="s">
        <v>1</v>
      </c>
      <c r="AS228" s="323"/>
      <c r="AT228" s="323"/>
      <c r="AU228" s="323"/>
      <c r="AV228" s="323"/>
      <c r="AW228" s="324"/>
      <c r="AY228" s="322" t="s">
        <v>1</v>
      </c>
      <c r="AZ228" s="323"/>
      <c r="BA228" s="323"/>
      <c r="BB228" s="323"/>
      <c r="BC228" s="323"/>
      <c r="BD228" s="324"/>
      <c r="BF228" s="322" t="s">
        <v>1</v>
      </c>
      <c r="BG228" s="323"/>
      <c r="BH228" s="323"/>
      <c r="BI228" s="323"/>
      <c r="BJ228" s="323"/>
      <c r="BK228" s="324"/>
    </row>
    <row r="229" spans="2:63" ht="17.25" thickBot="1" x14ac:dyDescent="0.35">
      <c r="B229" s="55" t="s">
        <v>82</v>
      </c>
      <c r="C229" s="56"/>
      <c r="D229" s="57"/>
      <c r="E229" s="56"/>
      <c r="F229" s="57"/>
      <c r="G229" s="56"/>
      <c r="H229" s="57"/>
      <c r="I229" s="56"/>
      <c r="J229" s="57"/>
      <c r="K229" s="56"/>
      <c r="L229" s="57"/>
      <c r="M229" s="56"/>
      <c r="N229" s="57"/>
      <c r="O229" s="56"/>
      <c r="P229" s="57"/>
      <c r="Q229" s="56"/>
      <c r="R229" s="57"/>
      <c r="S229" s="56"/>
      <c r="T229" s="57"/>
      <c r="W229" s="325" t="s">
        <v>55</v>
      </c>
      <c r="X229" s="326"/>
      <c r="Y229" s="326"/>
      <c r="Z229" s="326"/>
      <c r="AA229" s="326"/>
      <c r="AB229" s="327"/>
      <c r="AD229" s="325" t="s">
        <v>55</v>
      </c>
      <c r="AE229" s="326"/>
      <c r="AF229" s="326"/>
      <c r="AG229" s="326"/>
      <c r="AH229" s="326"/>
      <c r="AI229" s="327"/>
      <c r="AK229" s="325" t="s">
        <v>55</v>
      </c>
      <c r="AL229" s="326"/>
      <c r="AM229" s="326"/>
      <c r="AN229" s="326"/>
      <c r="AO229" s="326"/>
      <c r="AP229" s="327"/>
      <c r="AR229" s="325" t="s">
        <v>55</v>
      </c>
      <c r="AS229" s="326"/>
      <c r="AT229" s="326"/>
      <c r="AU229" s="326"/>
      <c r="AV229" s="326"/>
      <c r="AW229" s="327"/>
      <c r="AY229" s="325" t="s">
        <v>55</v>
      </c>
      <c r="AZ229" s="326"/>
      <c r="BA229" s="326"/>
      <c r="BB229" s="326"/>
      <c r="BC229" s="326"/>
      <c r="BD229" s="327"/>
      <c r="BF229" s="325" t="s">
        <v>55</v>
      </c>
      <c r="BG229" s="326"/>
      <c r="BH229" s="326"/>
      <c r="BI229" s="326"/>
      <c r="BJ229" s="326"/>
      <c r="BK229" s="327"/>
    </row>
    <row r="230" spans="2:63" ht="17.25" thickBot="1" x14ac:dyDescent="0.35">
      <c r="B230" s="49" t="s">
        <v>11</v>
      </c>
      <c r="C230" s="50"/>
      <c r="D230" s="51"/>
      <c r="E230" s="50"/>
      <c r="F230" s="51"/>
      <c r="G230" s="50"/>
      <c r="H230" s="51"/>
      <c r="I230" s="50"/>
      <c r="J230" s="51"/>
      <c r="K230" s="50"/>
      <c r="L230" s="51"/>
      <c r="M230" s="50"/>
      <c r="N230" s="51"/>
      <c r="O230" s="50"/>
      <c r="P230" s="51"/>
      <c r="Q230" s="50"/>
      <c r="R230" s="51"/>
      <c r="S230" s="50"/>
      <c r="T230" s="58"/>
      <c r="W230" s="297" t="s">
        <v>3</v>
      </c>
      <c r="X230" s="298"/>
      <c r="Y230" s="301" t="s">
        <v>39</v>
      </c>
      <c r="Z230" s="302"/>
      <c r="AA230" s="302"/>
      <c r="AB230" s="303"/>
      <c r="AD230" s="297" t="s">
        <v>3</v>
      </c>
      <c r="AE230" s="298"/>
      <c r="AF230" s="301" t="s">
        <v>39</v>
      </c>
      <c r="AG230" s="302"/>
      <c r="AH230" s="302"/>
      <c r="AI230" s="303"/>
      <c r="AK230" s="297" t="s">
        <v>3</v>
      </c>
      <c r="AL230" s="298"/>
      <c r="AM230" s="301" t="s">
        <v>17</v>
      </c>
      <c r="AN230" s="302"/>
      <c r="AO230" s="302"/>
      <c r="AP230" s="303"/>
      <c r="AR230" s="297" t="s">
        <v>3</v>
      </c>
      <c r="AS230" s="298"/>
      <c r="AT230" s="301" t="s">
        <v>17</v>
      </c>
      <c r="AU230" s="302"/>
      <c r="AV230" s="302"/>
      <c r="AW230" s="303"/>
      <c r="AY230" s="297" t="s">
        <v>3</v>
      </c>
      <c r="AZ230" s="298"/>
      <c r="BA230" s="301" t="s">
        <v>42</v>
      </c>
      <c r="BB230" s="302"/>
      <c r="BC230" s="302"/>
      <c r="BD230" s="303"/>
      <c r="BF230" s="297" t="s">
        <v>3</v>
      </c>
      <c r="BG230" s="298"/>
      <c r="BH230" s="301" t="s">
        <v>42</v>
      </c>
      <c r="BI230" s="302"/>
      <c r="BJ230" s="302"/>
      <c r="BK230" s="303"/>
    </row>
    <row r="231" spans="2:63" ht="17.25" thickBot="1" x14ac:dyDescent="0.35">
      <c r="B231" s="49" t="s">
        <v>83</v>
      </c>
      <c r="C231" s="59">
        <v>221</v>
      </c>
      <c r="D231" s="51">
        <v>0.45700000000000002</v>
      </c>
      <c r="E231" s="50"/>
      <c r="F231" s="51"/>
      <c r="G231" s="59"/>
      <c r="H231" s="58"/>
      <c r="I231" s="50"/>
      <c r="J231" s="51"/>
      <c r="K231" s="50"/>
      <c r="L231" s="51"/>
      <c r="M231" s="59">
        <v>439</v>
      </c>
      <c r="N231" s="58">
        <v>0.66400000000000003</v>
      </c>
      <c r="O231" s="50"/>
      <c r="P231" s="51"/>
      <c r="Q231" s="50"/>
      <c r="R231" s="51"/>
      <c r="S231" s="50">
        <v>8.0850000000000009</v>
      </c>
      <c r="T231" s="58">
        <v>0.68500000000000005</v>
      </c>
      <c r="W231" s="299"/>
      <c r="X231" s="300"/>
      <c r="Y231" s="304" t="s">
        <v>18</v>
      </c>
      <c r="Z231" s="304"/>
      <c r="AA231" s="304" t="s">
        <v>19</v>
      </c>
      <c r="AB231" s="304"/>
      <c r="AD231" s="299"/>
      <c r="AE231" s="300"/>
      <c r="AF231" s="304" t="s">
        <v>18</v>
      </c>
      <c r="AG231" s="304"/>
      <c r="AH231" s="304" t="s">
        <v>19</v>
      </c>
      <c r="AI231" s="304"/>
      <c r="AK231" s="299"/>
      <c r="AL231" s="300"/>
      <c r="AM231" s="304" t="s">
        <v>18</v>
      </c>
      <c r="AN231" s="304"/>
      <c r="AO231" s="304" t="s">
        <v>19</v>
      </c>
      <c r="AP231" s="304"/>
      <c r="AR231" s="299"/>
      <c r="AS231" s="300"/>
      <c r="AT231" s="304" t="s">
        <v>18</v>
      </c>
      <c r="AU231" s="304"/>
      <c r="AV231" s="304" t="s">
        <v>19</v>
      </c>
      <c r="AW231" s="304"/>
      <c r="AY231" s="299"/>
      <c r="AZ231" s="300"/>
      <c r="BA231" s="304" t="s">
        <v>18</v>
      </c>
      <c r="BB231" s="304"/>
      <c r="BC231" s="304" t="s">
        <v>19</v>
      </c>
      <c r="BD231" s="304"/>
      <c r="BF231" s="299"/>
      <c r="BG231" s="300"/>
      <c r="BH231" s="304" t="s">
        <v>18</v>
      </c>
      <c r="BI231" s="304"/>
      <c r="BJ231" s="304" t="s">
        <v>19</v>
      </c>
      <c r="BK231" s="304"/>
    </row>
    <row r="232" spans="2:63" ht="16.5" x14ac:dyDescent="0.3">
      <c r="B232" s="49" t="s">
        <v>84</v>
      </c>
      <c r="C232" s="59">
        <v>245</v>
      </c>
      <c r="D232" s="51">
        <v>0.436</v>
      </c>
      <c r="E232" s="50"/>
      <c r="F232" s="51"/>
      <c r="G232" s="59"/>
      <c r="H232" s="58"/>
      <c r="I232" s="50"/>
      <c r="J232" s="51"/>
      <c r="K232" s="50"/>
      <c r="L232" s="51"/>
      <c r="M232" s="59">
        <v>527</v>
      </c>
      <c r="N232" s="58">
        <v>0.66400000000000003</v>
      </c>
      <c r="O232" s="50"/>
      <c r="P232" s="51"/>
      <c r="Q232" s="50"/>
      <c r="R232" s="51"/>
      <c r="S232" s="50">
        <v>10.221</v>
      </c>
      <c r="T232" s="58">
        <v>0.69699999999999995</v>
      </c>
      <c r="W232" s="305" t="s">
        <v>41</v>
      </c>
      <c r="X232" s="306"/>
      <c r="Y232" s="338">
        <v>3.173</v>
      </c>
      <c r="Z232" s="339"/>
      <c r="AA232" s="309">
        <v>0.93799999999999994</v>
      </c>
      <c r="AB232" s="309"/>
      <c r="AD232" s="305" t="s">
        <v>10</v>
      </c>
      <c r="AE232" s="306"/>
      <c r="AF232" s="338">
        <v>8.0850000000000009</v>
      </c>
      <c r="AG232" s="339"/>
      <c r="AH232" s="309">
        <v>0.68500000000000005</v>
      </c>
      <c r="AI232" s="309"/>
      <c r="AK232" s="305" t="s">
        <v>41</v>
      </c>
      <c r="AL232" s="306"/>
      <c r="AM232" s="307">
        <v>26</v>
      </c>
      <c r="AN232" s="308"/>
      <c r="AO232" s="309">
        <v>0.46200000000000002</v>
      </c>
      <c r="AP232" s="309"/>
      <c r="AR232" s="305" t="s">
        <v>10</v>
      </c>
      <c r="AS232" s="306"/>
      <c r="AT232" s="307">
        <v>221</v>
      </c>
      <c r="AU232" s="308"/>
      <c r="AV232" s="309">
        <v>0.45700000000000002</v>
      </c>
      <c r="AW232" s="309"/>
      <c r="AY232" s="305" t="s">
        <v>41</v>
      </c>
      <c r="AZ232" s="306"/>
      <c r="BA232" s="307">
        <v>51</v>
      </c>
      <c r="BB232" s="308"/>
      <c r="BC232" s="342">
        <v>0.67100000000000004</v>
      </c>
      <c r="BD232" s="342"/>
      <c r="BF232" s="305" t="s">
        <v>10</v>
      </c>
      <c r="BG232" s="306"/>
      <c r="BH232" s="307">
        <v>439</v>
      </c>
      <c r="BI232" s="308"/>
      <c r="BJ232" s="309">
        <v>0.66400000000000003</v>
      </c>
      <c r="BK232" s="309"/>
    </row>
    <row r="233" spans="2:63" ht="16.5" x14ac:dyDescent="0.3">
      <c r="B233" s="49" t="s">
        <v>85</v>
      </c>
      <c r="C233" s="59">
        <v>265</v>
      </c>
      <c r="D233" s="51">
        <v>0.41399999999999998</v>
      </c>
      <c r="E233" s="50"/>
      <c r="F233" s="51"/>
      <c r="G233" s="59"/>
      <c r="H233" s="58"/>
      <c r="I233" s="50"/>
      <c r="J233" s="51"/>
      <c r="K233" s="50"/>
      <c r="L233" s="51"/>
      <c r="M233" s="59">
        <v>613</v>
      </c>
      <c r="N233" s="58">
        <v>0.66100000000000003</v>
      </c>
      <c r="O233" s="50"/>
      <c r="P233" s="51"/>
      <c r="Q233" s="50"/>
      <c r="R233" s="51"/>
      <c r="S233" s="50">
        <v>12.64</v>
      </c>
      <c r="T233" s="58">
        <v>0.70899999999999996</v>
      </c>
      <c r="W233" s="287" t="s">
        <v>24</v>
      </c>
      <c r="X233" s="288"/>
      <c r="Y233" s="294">
        <v>2.7450000000000001</v>
      </c>
      <c r="Z233" s="328"/>
      <c r="AA233" s="293">
        <v>0.80100000000000005</v>
      </c>
      <c r="AB233" s="293"/>
      <c r="AD233" s="287" t="s">
        <v>12</v>
      </c>
      <c r="AE233" s="288"/>
      <c r="AF233" s="294">
        <v>10.221</v>
      </c>
      <c r="AG233" s="328"/>
      <c r="AH233" s="293">
        <v>0.69699999999999995</v>
      </c>
      <c r="AI233" s="293"/>
      <c r="AK233" s="287" t="s">
        <v>24</v>
      </c>
      <c r="AL233" s="288"/>
      <c r="AM233" s="289">
        <v>47</v>
      </c>
      <c r="AN233" s="296"/>
      <c r="AO233" s="293">
        <v>0.53700000000000003</v>
      </c>
      <c r="AP233" s="293"/>
      <c r="AR233" s="287" t="s">
        <v>12</v>
      </c>
      <c r="AS233" s="288"/>
      <c r="AT233" s="289">
        <v>245</v>
      </c>
      <c r="AU233" s="296"/>
      <c r="AV233" s="293">
        <v>0.436</v>
      </c>
      <c r="AW233" s="293"/>
      <c r="AY233" s="287" t="s">
        <v>24</v>
      </c>
      <c r="AZ233" s="288"/>
      <c r="BA233" s="289">
        <v>55</v>
      </c>
      <c r="BB233" s="296"/>
      <c r="BC233" s="294">
        <v>0.57999999999999996</v>
      </c>
      <c r="BD233" s="294"/>
      <c r="BF233" s="287" t="s">
        <v>12</v>
      </c>
      <c r="BG233" s="288"/>
      <c r="BH233" s="289">
        <v>527</v>
      </c>
      <c r="BI233" s="296"/>
      <c r="BJ233" s="293">
        <v>0.66300000000000003</v>
      </c>
      <c r="BK233" s="293"/>
    </row>
    <row r="234" spans="2:63" ht="16.5" x14ac:dyDescent="0.3">
      <c r="B234" s="49" t="s">
        <v>14</v>
      </c>
      <c r="C234" s="59">
        <v>271</v>
      </c>
      <c r="D234" s="51">
        <v>0.39800000000000002</v>
      </c>
      <c r="E234" s="50"/>
      <c r="F234" s="51"/>
      <c r="G234" s="59"/>
      <c r="H234" s="58"/>
      <c r="I234" s="50"/>
      <c r="J234" s="51"/>
      <c r="K234" s="50"/>
      <c r="L234" s="51"/>
      <c r="M234" s="59">
        <v>658</v>
      </c>
      <c r="N234" s="58">
        <v>0.65700000000000003</v>
      </c>
      <c r="O234" s="50"/>
      <c r="P234" s="51"/>
      <c r="Q234" s="50"/>
      <c r="R234" s="51"/>
      <c r="S234" s="50">
        <v>14.211</v>
      </c>
      <c r="T234" s="58">
        <v>0.71599999999999997</v>
      </c>
      <c r="W234" s="287" t="s">
        <v>25</v>
      </c>
      <c r="X234" s="288"/>
      <c r="Y234" s="294">
        <v>2.7229999999999999</v>
      </c>
      <c r="Z234" s="294"/>
      <c r="AA234" s="295">
        <v>0.72099999999999997</v>
      </c>
      <c r="AB234" s="293"/>
      <c r="AD234" s="287" t="s">
        <v>13</v>
      </c>
      <c r="AE234" s="288"/>
      <c r="AF234" s="294">
        <v>12.64</v>
      </c>
      <c r="AG234" s="294"/>
      <c r="AH234" s="295">
        <v>0.70899999999999996</v>
      </c>
      <c r="AI234" s="293"/>
      <c r="AK234" s="287" t="s">
        <v>25</v>
      </c>
      <c r="AL234" s="288"/>
      <c r="AM234" s="289">
        <v>66</v>
      </c>
      <c r="AN234" s="289"/>
      <c r="AO234" s="295">
        <v>0.54500000000000004</v>
      </c>
      <c r="AP234" s="293"/>
      <c r="AR234" s="287" t="s">
        <v>13</v>
      </c>
      <c r="AS234" s="288"/>
      <c r="AT234" s="289">
        <v>265</v>
      </c>
      <c r="AU234" s="289"/>
      <c r="AV234" s="295">
        <v>0.41399999999999998</v>
      </c>
      <c r="AW234" s="293"/>
      <c r="AY234" s="287" t="s">
        <v>25</v>
      </c>
      <c r="AZ234" s="288"/>
      <c r="BA234" s="289">
        <v>62</v>
      </c>
      <c r="BB234" s="289"/>
      <c r="BC234" s="329">
        <v>0.52100000000000002</v>
      </c>
      <c r="BD234" s="294"/>
      <c r="BF234" s="287" t="s">
        <v>13</v>
      </c>
      <c r="BG234" s="288"/>
      <c r="BH234" s="289">
        <v>613</v>
      </c>
      <c r="BI234" s="289"/>
      <c r="BJ234" s="295">
        <v>0.66100000000000003</v>
      </c>
      <c r="BK234" s="293"/>
    </row>
    <row r="235" spans="2:63" ht="16.5" x14ac:dyDescent="0.3">
      <c r="B235" s="49" t="s">
        <v>15</v>
      </c>
      <c r="C235" s="59">
        <v>279</v>
      </c>
      <c r="D235" s="51">
        <v>0.378</v>
      </c>
      <c r="E235" s="50"/>
      <c r="F235" s="51"/>
      <c r="G235" s="59"/>
      <c r="H235" s="58"/>
      <c r="I235" s="50"/>
      <c r="J235" s="51"/>
      <c r="K235" s="50"/>
      <c r="L235" s="51"/>
      <c r="M235" s="59">
        <v>717</v>
      </c>
      <c r="N235" s="51">
        <v>0.65300000000000002</v>
      </c>
      <c r="O235" s="60"/>
      <c r="P235" s="51"/>
      <c r="Q235" s="50"/>
      <c r="R235" s="51"/>
      <c r="S235" s="50">
        <v>16.492000000000001</v>
      </c>
      <c r="T235" s="58">
        <v>0.72499999999999998</v>
      </c>
      <c r="W235" s="287" t="s">
        <v>26</v>
      </c>
      <c r="X235" s="288"/>
      <c r="Y235" s="294">
        <v>3.29</v>
      </c>
      <c r="Z235" s="294"/>
      <c r="AA235" s="290">
        <v>0.69699999999999995</v>
      </c>
      <c r="AB235" s="291"/>
      <c r="AD235" s="287" t="s">
        <v>14</v>
      </c>
      <c r="AE235" s="288"/>
      <c r="AF235" s="294">
        <v>14.211</v>
      </c>
      <c r="AG235" s="294"/>
      <c r="AH235" s="290">
        <v>0.71599999999999997</v>
      </c>
      <c r="AI235" s="291"/>
      <c r="AK235" s="287" t="s">
        <v>26</v>
      </c>
      <c r="AL235" s="288"/>
      <c r="AM235" s="289">
        <v>79</v>
      </c>
      <c r="AN235" s="289"/>
      <c r="AO235" s="290">
        <v>0.49299999999999999</v>
      </c>
      <c r="AP235" s="291"/>
      <c r="AR235" s="287" t="s">
        <v>14</v>
      </c>
      <c r="AS235" s="288"/>
      <c r="AT235" s="289">
        <v>271</v>
      </c>
      <c r="AU235" s="289"/>
      <c r="AV235" s="290">
        <v>0.39800000000000002</v>
      </c>
      <c r="AW235" s="291"/>
      <c r="AY235" s="287" t="s">
        <v>26</v>
      </c>
      <c r="AZ235" s="288"/>
      <c r="BA235" s="289">
        <v>92</v>
      </c>
      <c r="BB235" s="289"/>
      <c r="BC235" s="337">
        <v>0.54700000000000004</v>
      </c>
      <c r="BD235" s="335"/>
      <c r="BF235" s="287" t="s">
        <v>14</v>
      </c>
      <c r="BG235" s="288"/>
      <c r="BH235" s="289">
        <v>658</v>
      </c>
      <c r="BI235" s="289"/>
      <c r="BJ235" s="290">
        <v>0.65700000000000003</v>
      </c>
      <c r="BK235" s="291"/>
    </row>
    <row r="236" spans="2:63" ht="16.5" x14ac:dyDescent="0.3">
      <c r="B236" s="52" t="s">
        <v>16</v>
      </c>
      <c r="C236" s="61">
        <v>283</v>
      </c>
      <c r="D236" s="54">
        <v>0.34799999999999998</v>
      </c>
      <c r="E236" s="53"/>
      <c r="F236" s="54"/>
      <c r="G236" s="61"/>
      <c r="H236" s="62"/>
      <c r="I236" s="53"/>
      <c r="J236" s="54"/>
      <c r="K236" s="53"/>
      <c r="L236" s="54"/>
      <c r="M236" s="61">
        <v>799</v>
      </c>
      <c r="N236" s="54">
        <v>0.64600000000000002</v>
      </c>
      <c r="O236" s="63"/>
      <c r="P236" s="54"/>
      <c r="Q236" s="63"/>
      <c r="R236" s="62"/>
      <c r="S236" s="53">
        <v>19.969000000000001</v>
      </c>
      <c r="T236" s="54">
        <v>0.73699999999999999</v>
      </c>
      <c r="W236" s="287" t="s">
        <v>27</v>
      </c>
      <c r="X236" s="292"/>
      <c r="Y236" s="294">
        <v>3.516</v>
      </c>
      <c r="Z236" s="294"/>
      <c r="AA236" s="293">
        <v>0.67900000000000005</v>
      </c>
      <c r="AB236" s="293"/>
      <c r="AD236" s="287" t="s">
        <v>15</v>
      </c>
      <c r="AE236" s="292"/>
      <c r="AF236" s="294">
        <v>16.492000000000001</v>
      </c>
      <c r="AG236" s="294"/>
      <c r="AH236" s="293">
        <v>0.72499999999999998</v>
      </c>
      <c r="AI236" s="293"/>
      <c r="AK236" s="287" t="s">
        <v>27</v>
      </c>
      <c r="AL236" s="292"/>
      <c r="AM236" s="289">
        <v>90</v>
      </c>
      <c r="AN236" s="289"/>
      <c r="AO236" s="293">
        <v>0.47799999999999998</v>
      </c>
      <c r="AP236" s="293"/>
      <c r="AR236" s="287" t="s">
        <v>15</v>
      </c>
      <c r="AS236" s="292"/>
      <c r="AT236" s="289">
        <v>279</v>
      </c>
      <c r="AU236" s="289"/>
      <c r="AV236" s="293">
        <v>0.378</v>
      </c>
      <c r="AW236" s="293"/>
      <c r="AY236" s="287" t="s">
        <v>27</v>
      </c>
      <c r="AZ236" s="292"/>
      <c r="BA236" s="289">
        <v>122</v>
      </c>
      <c r="BB236" s="289"/>
      <c r="BC236" s="294">
        <v>0.57299999999999995</v>
      </c>
      <c r="BD236" s="294"/>
      <c r="BF236" s="287" t="s">
        <v>15</v>
      </c>
      <c r="BG236" s="292"/>
      <c r="BH236" s="289">
        <v>717</v>
      </c>
      <c r="BI236" s="289"/>
      <c r="BJ236" s="293">
        <v>0.65300000000000002</v>
      </c>
      <c r="BK236" s="293"/>
    </row>
    <row r="237" spans="2:63" ht="17.25" thickBot="1" x14ac:dyDescent="0.35">
      <c r="B237" s="64" t="s">
        <v>41</v>
      </c>
      <c r="C237" s="93">
        <v>26</v>
      </c>
      <c r="D237" s="74">
        <v>0.46200000000000002</v>
      </c>
      <c r="E237" s="65"/>
      <c r="F237" s="66"/>
      <c r="G237" s="65"/>
      <c r="H237" s="66"/>
      <c r="I237" s="65"/>
      <c r="J237" s="66"/>
      <c r="K237" s="65"/>
      <c r="L237" s="66"/>
      <c r="M237" s="93">
        <v>51</v>
      </c>
      <c r="N237" s="57">
        <v>0.67100000000000004</v>
      </c>
      <c r="O237" s="66"/>
      <c r="P237" s="67"/>
      <c r="Q237" s="66"/>
      <c r="R237" s="66"/>
      <c r="S237" s="56">
        <v>3.173</v>
      </c>
      <c r="T237" s="57">
        <v>0.93799999999999994</v>
      </c>
      <c r="W237" s="333" t="s">
        <v>28</v>
      </c>
      <c r="X237" s="334"/>
      <c r="Y237" s="294">
        <v>3.4529999999999998</v>
      </c>
      <c r="Z237" s="294"/>
      <c r="AA237" s="291">
        <v>0.63600000000000001</v>
      </c>
      <c r="AB237" s="291"/>
      <c r="AD237" s="283" t="s">
        <v>16</v>
      </c>
      <c r="AE237" s="284"/>
      <c r="AF237" s="332">
        <v>19.969000000000001</v>
      </c>
      <c r="AG237" s="332"/>
      <c r="AH237" s="286">
        <v>0.73699999999999999</v>
      </c>
      <c r="AI237" s="286"/>
      <c r="AK237" s="333" t="s">
        <v>28</v>
      </c>
      <c r="AL237" s="334"/>
      <c r="AM237" s="289">
        <v>117</v>
      </c>
      <c r="AN237" s="289"/>
      <c r="AO237" s="291">
        <v>0.47899999999999998</v>
      </c>
      <c r="AP237" s="291"/>
      <c r="AR237" s="283" t="s">
        <v>16</v>
      </c>
      <c r="AS237" s="284"/>
      <c r="AT237" s="285">
        <v>283</v>
      </c>
      <c r="AU237" s="285"/>
      <c r="AV237" s="286">
        <v>0.34799999999999998</v>
      </c>
      <c r="AW237" s="286"/>
      <c r="AY237" s="333" t="s">
        <v>28</v>
      </c>
      <c r="AZ237" s="334"/>
      <c r="BA237" s="289">
        <v>181</v>
      </c>
      <c r="BB237" s="289"/>
      <c r="BC237" s="335">
        <v>0.61</v>
      </c>
      <c r="BD237" s="335"/>
      <c r="BF237" s="283" t="s">
        <v>16</v>
      </c>
      <c r="BG237" s="284"/>
      <c r="BH237" s="285">
        <v>799</v>
      </c>
      <c r="BI237" s="285"/>
      <c r="BJ237" s="286">
        <v>0.64600000000000002</v>
      </c>
      <c r="BK237" s="286"/>
    </row>
    <row r="238" spans="2:63" ht="16.5" x14ac:dyDescent="0.3">
      <c r="B238" s="49" t="s">
        <v>24</v>
      </c>
      <c r="C238" s="59">
        <v>47</v>
      </c>
      <c r="D238" s="60">
        <v>0.53700000000000003</v>
      </c>
      <c r="E238" s="68"/>
      <c r="F238" s="69"/>
      <c r="G238" s="68"/>
      <c r="H238" s="69"/>
      <c r="I238" s="68"/>
      <c r="J238" s="69"/>
      <c r="K238" s="68"/>
      <c r="L238" s="69"/>
      <c r="M238" s="59">
        <v>55</v>
      </c>
      <c r="N238" s="51">
        <v>0.57999999999999996</v>
      </c>
      <c r="O238" s="69"/>
      <c r="P238" s="70"/>
      <c r="Q238" s="69"/>
      <c r="R238" s="69"/>
      <c r="S238" s="50">
        <v>2.7450000000000001</v>
      </c>
      <c r="T238" s="51">
        <v>0.80100000000000005</v>
      </c>
      <c r="W238" s="287" t="s">
        <v>29</v>
      </c>
      <c r="X238" s="292"/>
      <c r="Y238" s="336">
        <v>3.56</v>
      </c>
      <c r="Z238" s="336"/>
      <c r="AA238" s="294">
        <v>0.60899999999999999</v>
      </c>
      <c r="AB238" s="294"/>
      <c r="AK238" s="287" t="s">
        <v>29</v>
      </c>
      <c r="AL238" s="292"/>
      <c r="AM238" s="352">
        <v>172</v>
      </c>
      <c r="AN238" s="352"/>
      <c r="AO238" s="294">
        <v>0.53200000000000003</v>
      </c>
      <c r="AP238" s="294"/>
      <c r="AY238" s="287" t="s">
        <v>29</v>
      </c>
      <c r="AZ238" s="292"/>
      <c r="BA238" s="352">
        <v>263</v>
      </c>
      <c r="BB238" s="352"/>
      <c r="BC238" s="294">
        <v>0.65800000000000003</v>
      </c>
      <c r="BD238" s="294"/>
    </row>
    <row r="239" spans="2:63" ht="17.25" thickBot="1" x14ac:dyDescent="0.35">
      <c r="B239" s="49" t="s">
        <v>25</v>
      </c>
      <c r="C239" s="59">
        <v>66</v>
      </c>
      <c r="D239" s="60">
        <v>0.54500000000000004</v>
      </c>
      <c r="E239" s="68"/>
      <c r="F239" s="69"/>
      <c r="G239" s="68"/>
      <c r="H239" s="69"/>
      <c r="I239" s="68"/>
      <c r="J239" s="69"/>
      <c r="K239" s="68"/>
      <c r="L239" s="69"/>
      <c r="M239" s="59">
        <v>62</v>
      </c>
      <c r="N239" s="51">
        <v>0.52100000000000002</v>
      </c>
      <c r="O239" s="69"/>
      <c r="P239" s="70"/>
      <c r="Q239" s="69"/>
      <c r="R239" s="69"/>
      <c r="S239" s="50">
        <v>2.7229999999999999</v>
      </c>
      <c r="T239" s="51">
        <v>0.72099999999999997</v>
      </c>
      <c r="W239" s="283" t="s">
        <v>30</v>
      </c>
      <c r="X239" s="284"/>
      <c r="Y239" s="343">
        <v>4.8479999999999999</v>
      </c>
      <c r="Z239" s="343"/>
      <c r="AA239" s="343">
        <v>0.63100000000000001</v>
      </c>
      <c r="AB239" s="343"/>
      <c r="AK239" s="283" t="s">
        <v>30</v>
      </c>
      <c r="AL239" s="284"/>
      <c r="AM239" s="353">
        <v>264</v>
      </c>
      <c r="AN239" s="353"/>
      <c r="AO239" s="343">
        <v>0.60699999999999998</v>
      </c>
      <c r="AP239" s="343"/>
      <c r="AY239" s="283" t="s">
        <v>30</v>
      </c>
      <c r="AZ239" s="284"/>
      <c r="BA239" s="353">
        <v>297</v>
      </c>
      <c r="BB239" s="353"/>
      <c r="BC239" s="343">
        <v>0.64</v>
      </c>
      <c r="BD239" s="343"/>
    </row>
    <row r="240" spans="2:63" x14ac:dyDescent="0.25">
      <c r="B240" s="49" t="s">
        <v>26</v>
      </c>
      <c r="C240" s="59">
        <v>79</v>
      </c>
      <c r="D240" s="60">
        <v>0.49299999999999999</v>
      </c>
      <c r="E240" s="68"/>
      <c r="F240" s="69"/>
      <c r="G240" s="68"/>
      <c r="H240" s="69"/>
      <c r="I240" s="68"/>
      <c r="J240" s="69"/>
      <c r="K240" s="68"/>
      <c r="L240" s="69"/>
      <c r="M240" s="59">
        <v>92</v>
      </c>
      <c r="N240" s="51">
        <v>0.54700000000000004</v>
      </c>
      <c r="O240" s="69"/>
      <c r="P240" s="70"/>
      <c r="Q240" s="69"/>
      <c r="R240" s="69"/>
      <c r="S240" s="50">
        <v>3.29</v>
      </c>
      <c r="T240" s="51">
        <v>0.69699999999999995</v>
      </c>
    </row>
    <row r="241" spans="2:28" x14ac:dyDescent="0.25">
      <c r="B241" s="49" t="s">
        <v>27</v>
      </c>
      <c r="C241" s="59">
        <v>90</v>
      </c>
      <c r="D241" s="60">
        <v>0.47799999999999998</v>
      </c>
      <c r="E241" s="68"/>
      <c r="F241" s="69"/>
      <c r="G241" s="68"/>
      <c r="H241" s="69"/>
      <c r="I241" s="68"/>
      <c r="J241" s="69"/>
      <c r="K241" s="68"/>
      <c r="L241" s="69"/>
      <c r="M241" s="59">
        <v>122</v>
      </c>
      <c r="N241" s="51">
        <v>0.57299999999999995</v>
      </c>
      <c r="O241" s="69"/>
      <c r="P241" s="70"/>
      <c r="Q241" s="69"/>
      <c r="R241" s="69"/>
      <c r="S241" s="50">
        <v>3.516</v>
      </c>
      <c r="T241" s="51">
        <v>0.67900000000000005</v>
      </c>
    </row>
    <row r="242" spans="2:28" x14ac:dyDescent="0.25">
      <c r="B242" s="49" t="s">
        <v>28</v>
      </c>
      <c r="C242" s="59">
        <v>117</v>
      </c>
      <c r="D242" s="60">
        <v>0.47899999999999998</v>
      </c>
      <c r="E242" s="68"/>
      <c r="F242" s="69"/>
      <c r="G242" s="68"/>
      <c r="H242" s="69"/>
      <c r="I242" s="68"/>
      <c r="J242" s="69"/>
      <c r="K242" s="68"/>
      <c r="L242" s="69"/>
      <c r="M242" s="59">
        <v>181</v>
      </c>
      <c r="N242" s="51">
        <v>0.61</v>
      </c>
      <c r="O242" s="69"/>
      <c r="P242" s="70"/>
      <c r="Q242" s="69"/>
      <c r="R242" s="69"/>
      <c r="S242" s="50">
        <v>3.4529999999999998</v>
      </c>
      <c r="T242" s="51">
        <v>0.63600000000000001</v>
      </c>
    </row>
    <row r="243" spans="2:28" x14ac:dyDescent="0.25">
      <c r="B243" s="49" t="s">
        <v>29</v>
      </c>
      <c r="C243" s="59">
        <v>172</v>
      </c>
      <c r="D243" s="60">
        <v>0.53200000000000003</v>
      </c>
      <c r="E243" s="68"/>
      <c r="F243" s="69"/>
      <c r="G243" s="68"/>
      <c r="H243" s="69"/>
      <c r="I243" s="68"/>
      <c r="J243" s="69"/>
      <c r="K243" s="68"/>
      <c r="L243" s="69"/>
      <c r="M243" s="59">
        <v>263</v>
      </c>
      <c r="N243" s="51">
        <v>0.65800000000000003</v>
      </c>
      <c r="O243" s="69"/>
      <c r="P243" s="70"/>
      <c r="Q243" s="69"/>
      <c r="R243" s="69"/>
      <c r="S243" s="50">
        <v>3.56</v>
      </c>
      <c r="T243" s="51">
        <v>0.60899999999999999</v>
      </c>
    </row>
    <row r="244" spans="2:28" x14ac:dyDescent="0.25">
      <c r="B244" s="52" t="s">
        <v>30</v>
      </c>
      <c r="C244" s="61">
        <v>264</v>
      </c>
      <c r="D244" s="63">
        <v>0.60699999999999998</v>
      </c>
      <c r="E244" s="71"/>
      <c r="F244" s="72"/>
      <c r="G244" s="71"/>
      <c r="H244" s="72"/>
      <c r="I244" s="71"/>
      <c r="J244" s="72"/>
      <c r="K244" s="71"/>
      <c r="L244" s="72"/>
      <c r="M244" s="61">
        <v>297</v>
      </c>
      <c r="N244" s="54">
        <v>0.64</v>
      </c>
      <c r="O244" s="72"/>
      <c r="P244" s="72"/>
      <c r="Q244" s="71"/>
      <c r="R244" s="72"/>
      <c r="S244" s="53">
        <v>4.8479999999999999</v>
      </c>
      <c r="T244" s="54">
        <v>0.63100000000000001</v>
      </c>
    </row>
    <row r="245" spans="2:28" ht="15.75" thickBot="1" x14ac:dyDescent="0.3"/>
    <row r="246" spans="2:28" x14ac:dyDescent="0.25">
      <c r="B246" s="40" t="s">
        <v>58</v>
      </c>
      <c r="C246" s="348" t="s">
        <v>87</v>
      </c>
      <c r="D246" s="349"/>
      <c r="E246" s="349"/>
      <c r="F246" s="349"/>
      <c r="G246" s="349"/>
      <c r="H246" s="349"/>
      <c r="I246" s="349"/>
      <c r="J246" s="349"/>
      <c r="K246" s="349"/>
      <c r="L246" s="349"/>
      <c r="M246" s="349"/>
      <c r="N246" s="349"/>
      <c r="O246" s="349"/>
      <c r="P246" s="349"/>
      <c r="Q246" s="349"/>
      <c r="R246" s="349"/>
      <c r="S246" s="349"/>
      <c r="T246" s="350"/>
      <c r="W246" s="310" t="s">
        <v>20</v>
      </c>
      <c r="X246" s="311"/>
      <c r="Y246" s="311"/>
      <c r="Z246" s="311"/>
      <c r="AA246" s="311"/>
      <c r="AB246" s="312"/>
    </row>
    <row r="247" spans="2:28" x14ac:dyDescent="0.25">
      <c r="B247" s="41" t="s">
        <v>88</v>
      </c>
      <c r="C247" s="42">
        <v>6</v>
      </c>
      <c r="D247" s="43">
        <v>30</v>
      </c>
      <c r="E247" s="42">
        <v>6</v>
      </c>
      <c r="F247" s="43">
        <v>60</v>
      </c>
      <c r="G247" s="44">
        <v>6</v>
      </c>
      <c r="H247" s="43">
        <v>120</v>
      </c>
      <c r="I247" s="42">
        <v>6</v>
      </c>
      <c r="J247" s="43">
        <v>5760</v>
      </c>
      <c r="K247" s="42">
        <v>15</v>
      </c>
      <c r="L247" s="43">
        <v>360</v>
      </c>
      <c r="M247" s="44">
        <v>30</v>
      </c>
      <c r="N247" s="43">
        <v>120</v>
      </c>
      <c r="O247" s="42">
        <v>30</v>
      </c>
      <c r="P247" s="43">
        <v>1440</v>
      </c>
      <c r="Q247" s="42">
        <v>60</v>
      </c>
      <c r="R247" s="43">
        <v>1440</v>
      </c>
      <c r="S247" s="44">
        <v>120</v>
      </c>
      <c r="T247" s="43">
        <v>1440</v>
      </c>
      <c r="W247" s="313"/>
      <c r="X247" s="314"/>
      <c r="Y247" s="314"/>
      <c r="Z247" s="314"/>
      <c r="AA247" s="314"/>
      <c r="AB247" s="315"/>
    </row>
    <row r="248" spans="2:28" x14ac:dyDescent="0.25">
      <c r="B248" s="37" t="s">
        <v>3</v>
      </c>
      <c r="C248" s="38" t="s">
        <v>18</v>
      </c>
      <c r="D248" s="39" t="s">
        <v>19</v>
      </c>
      <c r="E248" s="38" t="s">
        <v>18</v>
      </c>
      <c r="F248" s="39" t="s">
        <v>19</v>
      </c>
      <c r="G248" s="38" t="s">
        <v>18</v>
      </c>
      <c r="H248" s="39" t="s">
        <v>19</v>
      </c>
      <c r="I248" s="38" t="s">
        <v>18</v>
      </c>
      <c r="J248" s="39" t="s">
        <v>19</v>
      </c>
      <c r="K248" s="38" t="s">
        <v>18</v>
      </c>
      <c r="L248" s="39" t="s">
        <v>19</v>
      </c>
      <c r="M248" s="38" t="s">
        <v>18</v>
      </c>
      <c r="N248" s="39" t="s">
        <v>19</v>
      </c>
      <c r="O248" s="38" t="s">
        <v>18</v>
      </c>
      <c r="P248" s="39" t="s">
        <v>19</v>
      </c>
      <c r="Q248" s="38" t="s">
        <v>18</v>
      </c>
      <c r="R248" s="39" t="s">
        <v>19</v>
      </c>
      <c r="S248" s="38" t="s">
        <v>18</v>
      </c>
      <c r="T248" s="39" t="s">
        <v>19</v>
      </c>
      <c r="W248" s="313"/>
      <c r="X248" s="314"/>
      <c r="Y248" s="314"/>
      <c r="Z248" s="314"/>
      <c r="AA248" s="314"/>
      <c r="AB248" s="315"/>
    </row>
    <row r="249" spans="2:28" x14ac:dyDescent="0.25">
      <c r="B249" s="46" t="s">
        <v>4</v>
      </c>
      <c r="C249" s="47">
        <v>0.63700000000000001</v>
      </c>
      <c r="D249" s="48">
        <v>0.46400000000000002</v>
      </c>
      <c r="E249" s="47"/>
      <c r="F249" s="48"/>
      <c r="G249" s="47"/>
      <c r="H249" s="48"/>
      <c r="I249" s="47"/>
      <c r="J249" s="48"/>
      <c r="K249" s="47"/>
      <c r="L249" s="48"/>
      <c r="M249" s="47"/>
      <c r="N249" s="48"/>
      <c r="O249" s="47">
        <v>1.4850000000000001</v>
      </c>
      <c r="P249" s="48">
        <v>0.67400000000000004</v>
      </c>
      <c r="Q249" s="47"/>
      <c r="R249" s="48"/>
      <c r="S249" s="47"/>
      <c r="T249" s="48"/>
      <c r="W249" s="313"/>
      <c r="X249" s="314"/>
      <c r="Y249" s="314"/>
      <c r="Z249" s="314"/>
      <c r="AA249" s="314"/>
      <c r="AB249" s="315"/>
    </row>
    <row r="250" spans="2:28" ht="15.75" thickBot="1" x14ac:dyDescent="0.3">
      <c r="B250" s="49" t="s">
        <v>5</v>
      </c>
      <c r="C250" s="50">
        <v>1.2</v>
      </c>
      <c r="D250" s="51">
        <v>0.51300000000000001</v>
      </c>
      <c r="E250" s="50"/>
      <c r="F250" s="51"/>
      <c r="G250" s="50"/>
      <c r="H250" s="51"/>
      <c r="I250" s="50"/>
      <c r="J250" s="51"/>
      <c r="K250" s="50"/>
      <c r="L250" s="51"/>
      <c r="M250" s="50"/>
      <c r="N250" s="51"/>
      <c r="O250" s="50">
        <v>2.194</v>
      </c>
      <c r="P250" s="51">
        <v>0.66200000000000003</v>
      </c>
      <c r="Q250" s="50"/>
      <c r="R250" s="51"/>
      <c r="S250" s="50"/>
      <c r="T250" s="51"/>
      <c r="W250" s="316"/>
      <c r="X250" s="317"/>
      <c r="Y250" s="317"/>
      <c r="Z250" s="317"/>
      <c r="AA250" s="317"/>
      <c r="AB250" s="318"/>
    </row>
    <row r="251" spans="2:28" x14ac:dyDescent="0.25">
      <c r="B251" s="49" t="s">
        <v>6</v>
      </c>
      <c r="C251" s="50">
        <v>1.613</v>
      </c>
      <c r="D251" s="51">
        <v>0.53400000000000003</v>
      </c>
      <c r="E251" s="50"/>
      <c r="F251" s="51"/>
      <c r="G251" s="50"/>
      <c r="H251" s="51"/>
      <c r="I251" s="50"/>
      <c r="J251" s="51"/>
      <c r="K251" s="50"/>
      <c r="L251" s="51"/>
      <c r="M251" s="50"/>
      <c r="N251" s="51"/>
      <c r="O251" s="50">
        <v>2.6520000000000001</v>
      </c>
      <c r="P251" s="51">
        <v>0.65700000000000003</v>
      </c>
      <c r="Q251" s="50"/>
      <c r="R251" s="51"/>
      <c r="S251" s="50"/>
      <c r="T251" s="51"/>
      <c r="W251" s="319" t="s">
        <v>0</v>
      </c>
      <c r="X251" s="320"/>
      <c r="Y251" s="320"/>
      <c r="Z251" s="320"/>
      <c r="AA251" s="320"/>
      <c r="AB251" s="321"/>
    </row>
    <row r="252" spans="2:28" ht="16.5" x14ac:dyDescent="0.3">
      <c r="B252" s="49" t="s">
        <v>7</v>
      </c>
      <c r="C252" s="50">
        <v>2.4609999999999999</v>
      </c>
      <c r="D252" s="51">
        <v>0.56299999999999994</v>
      </c>
      <c r="E252" s="50"/>
      <c r="F252" s="51"/>
      <c r="G252" s="50"/>
      <c r="H252" s="51"/>
      <c r="I252" s="50"/>
      <c r="J252" s="51"/>
      <c r="K252" s="50"/>
      <c r="L252" s="51"/>
      <c r="M252" s="50"/>
      <c r="N252" s="51"/>
      <c r="O252" s="50">
        <v>3.573</v>
      </c>
      <c r="P252" s="51">
        <v>0.65700000000000003</v>
      </c>
      <c r="Q252" s="50"/>
      <c r="R252" s="51"/>
      <c r="S252" s="50"/>
      <c r="T252" s="51"/>
      <c r="W252" s="322" t="s">
        <v>2</v>
      </c>
      <c r="X252" s="323"/>
      <c r="Y252" s="323"/>
      <c r="Z252" s="323"/>
      <c r="AA252" s="323"/>
      <c r="AB252" s="324"/>
    </row>
    <row r="253" spans="2:28" ht="16.5" x14ac:dyDescent="0.3">
      <c r="B253" s="52" t="s">
        <v>8</v>
      </c>
      <c r="C253" s="53">
        <v>3.2160000000000002</v>
      </c>
      <c r="D253" s="54">
        <v>0.56499999999999995</v>
      </c>
      <c r="E253" s="53"/>
      <c r="F253" s="54"/>
      <c r="G253" s="53"/>
      <c r="H253" s="54"/>
      <c r="I253" s="53"/>
      <c r="J253" s="54"/>
      <c r="K253" s="53"/>
      <c r="L253" s="54"/>
      <c r="M253" s="53"/>
      <c r="N253" s="54"/>
      <c r="O253" s="53">
        <v>4.7329999999999997</v>
      </c>
      <c r="P253" s="54">
        <v>0.66700000000000004</v>
      </c>
      <c r="Q253" s="53"/>
      <c r="R253" s="54"/>
      <c r="S253" s="53"/>
      <c r="T253" s="54"/>
      <c r="W253" s="322" t="s">
        <v>1</v>
      </c>
      <c r="X253" s="323"/>
      <c r="Y253" s="323"/>
      <c r="Z253" s="323"/>
      <c r="AA253" s="323"/>
      <c r="AB253" s="324"/>
    </row>
    <row r="254" spans="2:28" ht="17.25" thickBot="1" x14ac:dyDescent="0.35">
      <c r="B254" s="55" t="s">
        <v>82</v>
      </c>
      <c r="C254" s="56">
        <v>3.96</v>
      </c>
      <c r="D254" s="57">
        <v>0.56000000000000005</v>
      </c>
      <c r="E254" s="56"/>
      <c r="F254" s="57"/>
      <c r="G254" s="56"/>
      <c r="H254" s="57"/>
      <c r="I254" s="56"/>
      <c r="J254" s="57"/>
      <c r="K254" s="56"/>
      <c r="L254" s="57"/>
      <c r="M254" s="56"/>
      <c r="N254" s="57"/>
      <c r="O254" s="56">
        <v>6.2240000000000002</v>
      </c>
      <c r="P254" s="57">
        <v>0.68200000000000005</v>
      </c>
      <c r="Q254" s="56"/>
      <c r="R254" s="57"/>
      <c r="S254" s="56"/>
      <c r="T254" s="57"/>
      <c r="W254" s="325" t="s">
        <v>55</v>
      </c>
      <c r="X254" s="326"/>
      <c r="Y254" s="326"/>
      <c r="Z254" s="326"/>
      <c r="AA254" s="326"/>
      <c r="AB254" s="327"/>
    </row>
    <row r="255" spans="2:28" ht="17.25" thickBot="1" x14ac:dyDescent="0.35">
      <c r="B255" s="49" t="s">
        <v>11</v>
      </c>
      <c r="C255" s="50">
        <v>4.5039999999999996</v>
      </c>
      <c r="D255" s="51">
        <v>0.55600000000000005</v>
      </c>
      <c r="E255" s="50"/>
      <c r="F255" s="51"/>
      <c r="G255" s="50"/>
      <c r="H255" s="51"/>
      <c r="I255" s="50"/>
      <c r="J255" s="51"/>
      <c r="K255" s="50"/>
      <c r="L255" s="51"/>
      <c r="M255" s="50"/>
      <c r="N255" s="51"/>
      <c r="O255" s="50">
        <v>7.4269999999999996</v>
      </c>
      <c r="P255" s="51">
        <v>0.69199999999999995</v>
      </c>
      <c r="Q255" s="50"/>
      <c r="R255" s="51"/>
      <c r="S255" s="50"/>
      <c r="T255" s="58"/>
      <c r="W255" s="297" t="s">
        <v>3</v>
      </c>
      <c r="X255" s="298"/>
      <c r="Y255" s="354" t="s">
        <v>17</v>
      </c>
      <c r="Z255" s="355"/>
      <c r="AA255" s="356" t="s">
        <v>65</v>
      </c>
      <c r="AB255" s="357"/>
    </row>
    <row r="256" spans="2:28" ht="17.25" thickBot="1" x14ac:dyDescent="0.35">
      <c r="B256" s="49" t="s">
        <v>83</v>
      </c>
      <c r="C256" s="50">
        <v>5.0019999999999998</v>
      </c>
      <c r="D256" s="51">
        <v>0.55500000000000005</v>
      </c>
      <c r="E256" s="50"/>
      <c r="F256" s="51"/>
      <c r="G256" s="59"/>
      <c r="H256" s="58"/>
      <c r="I256" s="50"/>
      <c r="J256" s="51"/>
      <c r="K256" s="50"/>
      <c r="L256" s="51"/>
      <c r="M256" s="50"/>
      <c r="N256" s="58"/>
      <c r="O256" s="50">
        <v>8.4260000000000002</v>
      </c>
      <c r="P256" s="51">
        <v>0.69699999999999995</v>
      </c>
      <c r="Q256" s="50"/>
      <c r="R256" s="51"/>
      <c r="S256" s="59"/>
      <c r="T256" s="58"/>
      <c r="W256" s="299"/>
      <c r="X256" s="300"/>
      <c r="Y256" s="32" t="s">
        <v>18</v>
      </c>
      <c r="Z256" s="33" t="s">
        <v>19</v>
      </c>
      <c r="AA256" s="9" t="s">
        <v>18</v>
      </c>
      <c r="AB256" s="10" t="s">
        <v>19</v>
      </c>
    </row>
    <row r="257" spans="2:35" ht="16.5" x14ac:dyDescent="0.3">
      <c r="B257" s="49" t="s">
        <v>84</v>
      </c>
      <c r="C257" s="50">
        <v>5.7670000000000003</v>
      </c>
      <c r="D257" s="51">
        <v>0.55300000000000005</v>
      </c>
      <c r="E257" s="50"/>
      <c r="F257" s="51"/>
      <c r="G257" s="59"/>
      <c r="H257" s="58"/>
      <c r="I257" s="50"/>
      <c r="J257" s="51"/>
      <c r="K257" s="50"/>
      <c r="L257" s="51"/>
      <c r="M257" s="50"/>
      <c r="N257" s="58"/>
      <c r="O257" s="50">
        <v>10</v>
      </c>
      <c r="P257" s="51">
        <v>0.70399999999999996</v>
      </c>
      <c r="Q257" s="50"/>
      <c r="R257" s="51"/>
      <c r="S257" s="59"/>
      <c r="T257" s="58"/>
      <c r="W257" s="358" t="s">
        <v>4</v>
      </c>
      <c r="X257" s="359"/>
      <c r="Y257" s="6">
        <v>0.63700000000000001</v>
      </c>
      <c r="Z257" s="7">
        <v>0.46400000000000002</v>
      </c>
      <c r="AA257" s="8">
        <v>1.4853613400000001</v>
      </c>
      <c r="AB257" s="11">
        <v>0.67437020000000003</v>
      </c>
    </row>
    <row r="258" spans="2:35" ht="16.5" x14ac:dyDescent="0.3">
      <c r="B258" s="49" t="s">
        <v>85</v>
      </c>
      <c r="C258" s="50">
        <v>7.0490000000000004</v>
      </c>
      <c r="D258" s="51">
        <v>0.54400000000000004</v>
      </c>
      <c r="E258" s="50"/>
      <c r="F258" s="51"/>
      <c r="G258" s="59"/>
      <c r="H258" s="58"/>
      <c r="I258" s="50"/>
      <c r="J258" s="51"/>
      <c r="K258" s="50"/>
      <c r="L258" s="51"/>
      <c r="M258" s="50"/>
      <c r="N258" s="58"/>
      <c r="O258" s="50">
        <v>13.772</v>
      </c>
      <c r="P258" s="51">
        <v>0.72799999999999998</v>
      </c>
      <c r="Q258" s="50"/>
      <c r="R258" s="51"/>
      <c r="S258" s="59"/>
      <c r="T258" s="58"/>
      <c r="W258" s="287" t="s">
        <v>5</v>
      </c>
      <c r="X258" s="292"/>
      <c r="Y258" s="5">
        <v>1.2</v>
      </c>
      <c r="Z258" s="4">
        <v>0.51300000000000001</v>
      </c>
      <c r="AA258" s="3">
        <v>2.194347</v>
      </c>
      <c r="AB258" s="1">
        <v>0.66224825399999998</v>
      </c>
    </row>
    <row r="259" spans="2:35" ht="16.5" x14ac:dyDescent="0.3">
      <c r="B259" s="49" t="s">
        <v>14</v>
      </c>
      <c r="C259" s="50">
        <v>7.694</v>
      </c>
      <c r="D259" s="51">
        <v>0.54800000000000004</v>
      </c>
      <c r="E259" s="50"/>
      <c r="F259" s="51"/>
      <c r="G259" s="59"/>
      <c r="H259" s="58"/>
      <c r="I259" s="50"/>
      <c r="J259" s="51"/>
      <c r="K259" s="50"/>
      <c r="L259" s="51"/>
      <c r="M259" s="50"/>
      <c r="N259" s="58"/>
      <c r="O259" s="50">
        <v>14.606</v>
      </c>
      <c r="P259" s="51">
        <v>0.72499999999999998</v>
      </c>
      <c r="Q259" s="50"/>
      <c r="R259" s="51"/>
      <c r="S259" s="59"/>
      <c r="T259" s="58"/>
      <c r="W259" s="287" t="s">
        <v>6</v>
      </c>
      <c r="X259" s="292"/>
      <c r="Y259" s="5">
        <v>1.613</v>
      </c>
      <c r="Z259" s="4">
        <v>0.53400000000000003</v>
      </c>
      <c r="AA259" s="3">
        <v>2.6516702200000002</v>
      </c>
      <c r="AB259" s="1">
        <v>0.65725344399999996</v>
      </c>
    </row>
    <row r="260" spans="2:35" ht="16.5" x14ac:dyDescent="0.3">
      <c r="B260" s="49" t="s">
        <v>15</v>
      </c>
      <c r="C260" s="50">
        <v>8.4730000000000008</v>
      </c>
      <c r="D260" s="51">
        <v>0.55200000000000005</v>
      </c>
      <c r="E260" s="50"/>
      <c r="F260" s="51"/>
      <c r="G260" s="59"/>
      <c r="H260" s="58"/>
      <c r="I260" s="50"/>
      <c r="J260" s="51"/>
      <c r="K260" s="50"/>
      <c r="L260" s="51"/>
      <c r="M260" s="50"/>
      <c r="N260" s="51"/>
      <c r="O260" s="60">
        <v>15.598000000000001</v>
      </c>
      <c r="P260" s="51">
        <v>0.72099999999999997</v>
      </c>
      <c r="Q260" s="50"/>
      <c r="R260" s="51"/>
      <c r="S260" s="59"/>
      <c r="T260" s="58"/>
      <c r="W260" s="287" t="s">
        <v>7</v>
      </c>
      <c r="X260" s="292"/>
      <c r="Y260" s="5">
        <v>2.4609999999999999</v>
      </c>
      <c r="Z260" s="4">
        <v>0.56299999999999994</v>
      </c>
      <c r="AA260" s="3">
        <v>3.5734531899999999</v>
      </c>
      <c r="AB260" s="1">
        <v>0.65677994500000003</v>
      </c>
    </row>
    <row r="261" spans="2:35" ht="16.5" x14ac:dyDescent="0.3">
      <c r="B261" s="52" t="s">
        <v>16</v>
      </c>
      <c r="C261" s="53">
        <v>9.48</v>
      </c>
      <c r="D261" s="54">
        <v>0.55600000000000005</v>
      </c>
      <c r="E261" s="53"/>
      <c r="F261" s="54"/>
      <c r="G261" s="61"/>
      <c r="H261" s="62"/>
      <c r="I261" s="53"/>
      <c r="J261" s="54"/>
      <c r="K261" s="53"/>
      <c r="L261" s="54"/>
      <c r="M261" s="53"/>
      <c r="N261" s="54"/>
      <c r="O261" s="63">
        <v>16.856999999999999</v>
      </c>
      <c r="P261" s="54">
        <v>0.71599999999999997</v>
      </c>
      <c r="Q261" s="63"/>
      <c r="R261" s="62"/>
      <c r="S261" s="61"/>
      <c r="T261" s="54"/>
      <c r="W261" s="287" t="s">
        <v>8</v>
      </c>
      <c r="X261" s="292"/>
      <c r="Y261" s="5">
        <v>3.2160000000000002</v>
      </c>
      <c r="Z261" s="4">
        <v>0.56499999999999995</v>
      </c>
      <c r="AA261" s="3">
        <v>4.7328419999999998</v>
      </c>
      <c r="AB261" s="1">
        <v>0.66720825399999995</v>
      </c>
    </row>
    <row r="262" spans="2:35" ht="16.5" x14ac:dyDescent="0.3">
      <c r="B262" s="64" t="s">
        <v>41</v>
      </c>
      <c r="C262" s="65"/>
      <c r="D262" s="66"/>
      <c r="E262" s="65"/>
      <c r="F262" s="66"/>
      <c r="G262" s="65"/>
      <c r="H262" s="66"/>
      <c r="I262" s="65"/>
      <c r="J262" s="66"/>
      <c r="K262" s="65"/>
      <c r="L262" s="66"/>
      <c r="M262" s="65"/>
      <c r="N262" s="67"/>
      <c r="O262" s="66"/>
      <c r="P262" s="67"/>
      <c r="Q262" s="66"/>
      <c r="R262" s="66"/>
      <c r="S262" s="65"/>
      <c r="T262" s="67"/>
      <c r="W262" s="287" t="s">
        <v>9</v>
      </c>
      <c r="X262" s="292"/>
      <c r="Y262" s="5">
        <v>3.96</v>
      </c>
      <c r="Z262" s="4">
        <v>0.56000000000000005</v>
      </c>
      <c r="AA262" s="3">
        <v>6.2241710000000001</v>
      </c>
      <c r="AB262" s="1">
        <v>0.68191295900000004</v>
      </c>
    </row>
    <row r="263" spans="2:35" ht="16.5" x14ac:dyDescent="0.3">
      <c r="B263" s="49" t="s">
        <v>24</v>
      </c>
      <c r="C263" s="68"/>
      <c r="D263" s="69"/>
      <c r="E263" s="68"/>
      <c r="F263" s="69"/>
      <c r="G263" s="68"/>
      <c r="H263" s="69"/>
      <c r="I263" s="68"/>
      <c r="J263" s="69"/>
      <c r="K263" s="68"/>
      <c r="L263" s="69"/>
      <c r="M263" s="68"/>
      <c r="N263" s="70"/>
      <c r="O263" s="69"/>
      <c r="P263" s="70"/>
      <c r="Q263" s="69"/>
      <c r="R263" s="69"/>
      <c r="S263" s="68"/>
      <c r="T263" s="70"/>
      <c r="W263" s="287" t="s">
        <v>11</v>
      </c>
      <c r="X263" s="292"/>
      <c r="Y263" s="5">
        <v>4.5039999999999996</v>
      </c>
      <c r="Z263" s="4">
        <v>0.55600000000000005</v>
      </c>
      <c r="AA263" s="3">
        <v>7.4269129999999999</v>
      </c>
      <c r="AB263" s="1">
        <v>0.69185430000000003</v>
      </c>
    </row>
    <row r="264" spans="2:35" ht="16.5" x14ac:dyDescent="0.3">
      <c r="B264" s="49" t="s">
        <v>25</v>
      </c>
      <c r="C264" s="68"/>
      <c r="D264" s="69"/>
      <c r="E264" s="68"/>
      <c r="F264" s="69"/>
      <c r="G264" s="68"/>
      <c r="H264" s="69"/>
      <c r="I264" s="68"/>
      <c r="J264" s="69"/>
      <c r="K264" s="68"/>
      <c r="L264" s="69"/>
      <c r="M264" s="68"/>
      <c r="N264" s="70"/>
      <c r="O264" s="69"/>
      <c r="P264" s="70"/>
      <c r="Q264" s="69"/>
      <c r="R264" s="69"/>
      <c r="S264" s="68"/>
      <c r="T264" s="70"/>
      <c r="W264" s="287" t="s">
        <v>10</v>
      </c>
      <c r="X264" s="292"/>
      <c r="Y264" s="5">
        <v>5.0019999999999998</v>
      </c>
      <c r="Z264" s="4">
        <v>0.55500000000000005</v>
      </c>
      <c r="AA264" s="3">
        <v>8.4259660000000007</v>
      </c>
      <c r="AB264" s="1">
        <v>0.69720610000000005</v>
      </c>
    </row>
    <row r="265" spans="2:35" ht="16.5" x14ac:dyDescent="0.3">
      <c r="B265" s="49" t="s">
        <v>26</v>
      </c>
      <c r="C265" s="68"/>
      <c r="D265" s="69"/>
      <c r="E265" s="68"/>
      <c r="F265" s="69"/>
      <c r="G265" s="68"/>
      <c r="H265" s="69"/>
      <c r="I265" s="68"/>
      <c r="J265" s="69"/>
      <c r="K265" s="68"/>
      <c r="L265" s="69"/>
      <c r="M265" s="68"/>
      <c r="N265" s="70"/>
      <c r="O265" s="69"/>
      <c r="P265" s="70"/>
      <c r="Q265" s="69"/>
      <c r="R265" s="69"/>
      <c r="S265" s="68"/>
      <c r="T265" s="70"/>
      <c r="W265" s="287" t="s">
        <v>12</v>
      </c>
      <c r="X265" s="292"/>
      <c r="Y265" s="5">
        <v>5.7670000000000003</v>
      </c>
      <c r="Z265" s="4">
        <v>0.55300000000000005</v>
      </c>
      <c r="AA265" s="3">
        <v>9.9998769999999997</v>
      </c>
      <c r="AB265" s="1">
        <v>0.70446825000000002</v>
      </c>
    </row>
    <row r="266" spans="2:35" ht="16.5" x14ac:dyDescent="0.3">
      <c r="B266" s="49" t="s">
        <v>27</v>
      </c>
      <c r="C266" s="68"/>
      <c r="D266" s="69"/>
      <c r="E266" s="68"/>
      <c r="F266" s="69"/>
      <c r="G266" s="68"/>
      <c r="H266" s="69"/>
      <c r="I266" s="68"/>
      <c r="J266" s="69"/>
      <c r="K266" s="68"/>
      <c r="L266" s="69"/>
      <c r="M266" s="68"/>
      <c r="N266" s="70"/>
      <c r="O266" s="69"/>
      <c r="P266" s="70"/>
      <c r="Q266" s="69"/>
      <c r="R266" s="69"/>
      <c r="S266" s="68"/>
      <c r="T266" s="70"/>
      <c r="W266" s="287" t="s">
        <v>13</v>
      </c>
      <c r="X266" s="292"/>
      <c r="Y266" s="5">
        <v>7.0490000000000004</v>
      </c>
      <c r="Z266" s="4">
        <v>0.54400000000000004</v>
      </c>
      <c r="AA266" s="3">
        <v>13.7715111</v>
      </c>
      <c r="AB266" s="1">
        <v>0.72829739999999998</v>
      </c>
    </row>
    <row r="267" spans="2:35" ht="16.5" x14ac:dyDescent="0.3">
      <c r="B267" s="49" t="s">
        <v>28</v>
      </c>
      <c r="C267" s="68"/>
      <c r="D267" s="69"/>
      <c r="E267" s="68"/>
      <c r="F267" s="69"/>
      <c r="G267" s="68"/>
      <c r="H267" s="69"/>
      <c r="I267" s="68"/>
      <c r="J267" s="69"/>
      <c r="K267" s="68"/>
      <c r="L267" s="69"/>
      <c r="M267" s="68"/>
      <c r="N267" s="70"/>
      <c r="O267" s="69"/>
      <c r="P267" s="70"/>
      <c r="Q267" s="69"/>
      <c r="R267" s="69"/>
      <c r="S267" s="68"/>
      <c r="T267" s="70"/>
      <c r="W267" s="287" t="s">
        <v>14</v>
      </c>
      <c r="X267" s="292"/>
      <c r="Y267" s="5">
        <v>7.694</v>
      </c>
      <c r="Z267" s="4">
        <v>0.54800000000000004</v>
      </c>
      <c r="AA267" s="3">
        <v>14.606270800000001</v>
      </c>
      <c r="AB267" s="1">
        <v>0.72460514300000001</v>
      </c>
    </row>
    <row r="268" spans="2:35" ht="16.5" x14ac:dyDescent="0.3">
      <c r="B268" s="49" t="s">
        <v>29</v>
      </c>
      <c r="C268" s="68"/>
      <c r="D268" s="69"/>
      <c r="E268" s="68"/>
      <c r="F268" s="69"/>
      <c r="G268" s="68"/>
      <c r="H268" s="69"/>
      <c r="I268" s="68"/>
      <c r="J268" s="69"/>
      <c r="K268" s="68"/>
      <c r="L268" s="69"/>
      <c r="M268" s="68"/>
      <c r="N268" s="70"/>
      <c r="O268" s="69"/>
      <c r="P268" s="70"/>
      <c r="Q268" s="69"/>
      <c r="R268" s="69"/>
      <c r="S268" s="68"/>
      <c r="T268" s="70"/>
      <c r="W268" s="287" t="s">
        <v>15</v>
      </c>
      <c r="X268" s="292"/>
      <c r="Y268" s="5">
        <v>8.4730000000000008</v>
      </c>
      <c r="Z268" s="4">
        <v>0.55200000000000005</v>
      </c>
      <c r="AA268" s="3">
        <v>15.5979052</v>
      </c>
      <c r="AB268" s="1">
        <v>0.72056156400000004</v>
      </c>
    </row>
    <row r="269" spans="2:35" ht="17.25" thickBot="1" x14ac:dyDescent="0.35">
      <c r="B269" s="52" t="s">
        <v>30</v>
      </c>
      <c r="C269" s="71"/>
      <c r="D269" s="72"/>
      <c r="E269" s="71"/>
      <c r="F269" s="72"/>
      <c r="G269" s="71"/>
      <c r="H269" s="72"/>
      <c r="I269" s="71"/>
      <c r="J269" s="72"/>
      <c r="K269" s="71"/>
      <c r="L269" s="72"/>
      <c r="M269" s="71"/>
      <c r="N269" s="73"/>
      <c r="O269" s="72"/>
      <c r="P269" s="72"/>
      <c r="Q269" s="71"/>
      <c r="R269" s="72"/>
      <c r="S269" s="71"/>
      <c r="T269" s="73"/>
      <c r="W269" s="283" t="s">
        <v>16</v>
      </c>
      <c r="X269" s="284"/>
      <c r="Y269" s="13">
        <v>9.48</v>
      </c>
      <c r="Z269" s="14">
        <v>0.55600000000000005</v>
      </c>
      <c r="AA269" s="15">
        <v>16.857060000000001</v>
      </c>
      <c r="AB269" s="2">
        <v>0.71590065999999997</v>
      </c>
    </row>
    <row r="270" spans="2:35" ht="15.75" thickBot="1" x14ac:dyDescent="0.3"/>
    <row r="271" spans="2:35" x14ac:dyDescent="0.25">
      <c r="B271" s="40" t="s">
        <v>58</v>
      </c>
      <c r="C271" s="348" t="s">
        <v>71</v>
      </c>
      <c r="D271" s="349"/>
      <c r="E271" s="349"/>
      <c r="F271" s="349"/>
      <c r="G271" s="349"/>
      <c r="H271" s="349"/>
      <c r="I271" s="349"/>
      <c r="J271" s="349"/>
      <c r="K271" s="349"/>
      <c r="L271" s="349"/>
      <c r="M271" s="349"/>
      <c r="N271" s="349"/>
      <c r="O271" s="349"/>
      <c r="P271" s="349"/>
      <c r="Q271" s="349"/>
      <c r="R271" s="349"/>
      <c r="S271" s="349"/>
      <c r="T271" s="350"/>
      <c r="W271" s="310" t="s">
        <v>56</v>
      </c>
      <c r="X271" s="311"/>
      <c r="Y271" s="311"/>
      <c r="Z271" s="311"/>
      <c r="AA271" s="311"/>
      <c r="AB271" s="312"/>
      <c r="AD271" s="310" t="s">
        <v>56</v>
      </c>
      <c r="AE271" s="311"/>
      <c r="AF271" s="311"/>
      <c r="AG271" s="311"/>
      <c r="AH271" s="311"/>
      <c r="AI271" s="312"/>
    </row>
    <row r="272" spans="2:35" x14ac:dyDescent="0.25">
      <c r="B272" s="41" t="s">
        <v>81</v>
      </c>
      <c r="C272" s="42">
        <v>6</v>
      </c>
      <c r="D272" s="43">
        <v>30</v>
      </c>
      <c r="E272" s="42">
        <v>6</v>
      </c>
      <c r="F272" s="43">
        <v>60</v>
      </c>
      <c r="G272" s="44">
        <v>6</v>
      </c>
      <c r="H272" s="43">
        <v>120</v>
      </c>
      <c r="I272" s="42">
        <v>6</v>
      </c>
      <c r="J272" s="43">
        <v>5760</v>
      </c>
      <c r="K272" s="42">
        <v>15</v>
      </c>
      <c r="L272" s="43">
        <v>360</v>
      </c>
      <c r="M272" s="44">
        <v>30</v>
      </c>
      <c r="N272" s="43">
        <v>120</v>
      </c>
      <c r="O272" s="42">
        <v>30</v>
      </c>
      <c r="P272" s="43">
        <v>1440</v>
      </c>
      <c r="Q272" s="42">
        <v>60</v>
      </c>
      <c r="R272" s="43">
        <v>1440</v>
      </c>
      <c r="S272" s="44">
        <v>120</v>
      </c>
      <c r="T272" s="43">
        <v>1440</v>
      </c>
      <c r="W272" s="313"/>
      <c r="X272" s="314"/>
      <c r="Y272" s="314"/>
      <c r="Z272" s="314"/>
      <c r="AA272" s="314"/>
      <c r="AB272" s="315"/>
      <c r="AD272" s="313"/>
      <c r="AE272" s="314"/>
      <c r="AF272" s="314"/>
      <c r="AG272" s="314"/>
      <c r="AH272" s="314"/>
      <c r="AI272" s="315"/>
    </row>
    <row r="273" spans="2:35" x14ac:dyDescent="0.25">
      <c r="B273" s="37" t="s">
        <v>3</v>
      </c>
      <c r="C273" s="38" t="s">
        <v>18</v>
      </c>
      <c r="D273" s="39" t="s">
        <v>19</v>
      </c>
      <c r="E273" s="38" t="s">
        <v>18</v>
      </c>
      <c r="F273" s="39" t="s">
        <v>19</v>
      </c>
      <c r="G273" s="38" t="s">
        <v>18</v>
      </c>
      <c r="H273" s="39" t="s">
        <v>19</v>
      </c>
      <c r="I273" s="38" t="s">
        <v>18</v>
      </c>
      <c r="J273" s="39" t="s">
        <v>19</v>
      </c>
      <c r="K273" s="38" t="s">
        <v>18</v>
      </c>
      <c r="L273" s="39" t="s">
        <v>19</v>
      </c>
      <c r="M273" s="38" t="s">
        <v>18</v>
      </c>
      <c r="N273" s="39" t="s">
        <v>19</v>
      </c>
      <c r="O273" s="38" t="s">
        <v>18</v>
      </c>
      <c r="P273" s="39" t="s">
        <v>19</v>
      </c>
      <c r="Q273" s="38" t="s">
        <v>18</v>
      </c>
      <c r="R273" s="39" t="s">
        <v>19</v>
      </c>
      <c r="S273" s="38" t="s">
        <v>18</v>
      </c>
      <c r="T273" s="39" t="s">
        <v>19</v>
      </c>
      <c r="W273" s="313"/>
      <c r="X273" s="314"/>
      <c r="Y273" s="314"/>
      <c r="Z273" s="314"/>
      <c r="AA273" s="314"/>
      <c r="AB273" s="315"/>
      <c r="AD273" s="313"/>
      <c r="AE273" s="314"/>
      <c r="AF273" s="314"/>
      <c r="AG273" s="314"/>
      <c r="AH273" s="314"/>
      <c r="AI273" s="315"/>
    </row>
    <row r="274" spans="2:35" x14ac:dyDescent="0.25">
      <c r="B274" s="46" t="s">
        <v>4</v>
      </c>
      <c r="C274" s="47"/>
      <c r="D274" s="48"/>
      <c r="E274" s="47"/>
      <c r="F274" s="48"/>
      <c r="G274" s="47"/>
      <c r="H274" s="48"/>
      <c r="I274" s="47"/>
      <c r="J274" s="48"/>
      <c r="K274" s="47"/>
      <c r="L274" s="48"/>
      <c r="M274" s="47"/>
      <c r="N274" s="48"/>
      <c r="O274" s="47"/>
      <c r="P274" s="48"/>
      <c r="Q274" s="47"/>
      <c r="R274" s="48"/>
      <c r="S274" s="47"/>
      <c r="T274" s="48"/>
      <c r="W274" s="313"/>
      <c r="X274" s="314"/>
      <c r="Y274" s="314"/>
      <c r="Z274" s="314"/>
      <c r="AA274" s="314"/>
      <c r="AB274" s="315"/>
      <c r="AD274" s="313"/>
      <c r="AE274" s="314"/>
      <c r="AF274" s="314"/>
      <c r="AG274" s="314"/>
      <c r="AH274" s="314"/>
      <c r="AI274" s="315"/>
    </row>
    <row r="275" spans="2:35" ht="15.75" thickBot="1" x14ac:dyDescent="0.3">
      <c r="B275" s="49" t="s">
        <v>5</v>
      </c>
      <c r="C275" s="50"/>
      <c r="D275" s="51"/>
      <c r="E275" s="50"/>
      <c r="F275" s="51"/>
      <c r="G275" s="50"/>
      <c r="H275" s="51"/>
      <c r="I275" s="50"/>
      <c r="J275" s="51"/>
      <c r="K275" s="50"/>
      <c r="L275" s="51"/>
      <c r="M275" s="50"/>
      <c r="N275" s="51"/>
      <c r="O275" s="50"/>
      <c r="P275" s="51"/>
      <c r="Q275" s="50"/>
      <c r="R275" s="51"/>
      <c r="S275" s="50"/>
      <c r="T275" s="51"/>
      <c r="W275" s="316"/>
      <c r="X275" s="317"/>
      <c r="Y275" s="317"/>
      <c r="Z275" s="317"/>
      <c r="AA275" s="317"/>
      <c r="AB275" s="318"/>
      <c r="AD275" s="316"/>
      <c r="AE275" s="317"/>
      <c r="AF275" s="317"/>
      <c r="AG275" s="317"/>
      <c r="AH275" s="317"/>
      <c r="AI275" s="318"/>
    </row>
    <row r="276" spans="2:35" x14ac:dyDescent="0.25">
      <c r="B276" s="49" t="s">
        <v>6</v>
      </c>
      <c r="C276" s="50"/>
      <c r="D276" s="51"/>
      <c r="E276" s="50"/>
      <c r="F276" s="51"/>
      <c r="G276" s="50"/>
      <c r="H276" s="51"/>
      <c r="I276" s="50"/>
      <c r="J276" s="51"/>
      <c r="K276" s="50"/>
      <c r="L276" s="51"/>
      <c r="M276" s="50"/>
      <c r="N276" s="51"/>
      <c r="O276" s="50"/>
      <c r="P276" s="51"/>
      <c r="Q276" s="50"/>
      <c r="R276" s="51"/>
      <c r="S276" s="50"/>
      <c r="T276" s="51"/>
      <c r="W276" s="319" t="s">
        <v>0</v>
      </c>
      <c r="X276" s="320"/>
      <c r="Y276" s="320"/>
      <c r="Z276" s="320"/>
      <c r="AA276" s="320"/>
      <c r="AB276" s="321"/>
      <c r="AD276" s="319" t="s">
        <v>0</v>
      </c>
      <c r="AE276" s="320"/>
      <c r="AF276" s="320"/>
      <c r="AG276" s="320"/>
      <c r="AH276" s="320"/>
      <c r="AI276" s="321"/>
    </row>
    <row r="277" spans="2:35" ht="16.5" x14ac:dyDescent="0.3">
      <c r="B277" s="49" t="s">
        <v>7</v>
      </c>
      <c r="C277" s="50"/>
      <c r="D277" s="51"/>
      <c r="E277" s="50"/>
      <c r="F277" s="51"/>
      <c r="G277" s="50"/>
      <c r="H277" s="51"/>
      <c r="I277" s="50"/>
      <c r="J277" s="51"/>
      <c r="K277" s="50"/>
      <c r="L277" s="51"/>
      <c r="M277" s="50"/>
      <c r="N277" s="51"/>
      <c r="O277" s="50"/>
      <c r="P277" s="51"/>
      <c r="Q277" s="50"/>
      <c r="R277" s="51"/>
      <c r="S277" s="50"/>
      <c r="T277" s="51"/>
      <c r="W277" s="322" t="s">
        <v>2</v>
      </c>
      <c r="X277" s="323"/>
      <c r="Y277" s="323"/>
      <c r="Z277" s="323"/>
      <c r="AA277" s="323"/>
      <c r="AB277" s="324"/>
      <c r="AD277" s="322" t="s">
        <v>2</v>
      </c>
      <c r="AE277" s="323"/>
      <c r="AF277" s="323"/>
      <c r="AG277" s="323"/>
      <c r="AH277" s="323"/>
      <c r="AI277" s="324"/>
    </row>
    <row r="278" spans="2:35" ht="16.5" x14ac:dyDescent="0.3">
      <c r="B278" s="52" t="s">
        <v>8</v>
      </c>
      <c r="C278" s="53"/>
      <c r="D278" s="54"/>
      <c r="E278" s="53"/>
      <c r="F278" s="54"/>
      <c r="G278" s="53"/>
      <c r="H278" s="54"/>
      <c r="I278" s="53"/>
      <c r="J278" s="54"/>
      <c r="K278" s="53"/>
      <c r="L278" s="54"/>
      <c r="M278" s="53"/>
      <c r="N278" s="54"/>
      <c r="O278" s="53"/>
      <c r="P278" s="54"/>
      <c r="Q278" s="53"/>
      <c r="R278" s="54"/>
      <c r="S278" s="53"/>
      <c r="T278" s="54"/>
      <c r="W278" s="322" t="s">
        <v>1</v>
      </c>
      <c r="X278" s="323"/>
      <c r="Y278" s="323"/>
      <c r="Z278" s="323"/>
      <c r="AA278" s="323"/>
      <c r="AB278" s="324"/>
      <c r="AD278" s="322" t="s">
        <v>1</v>
      </c>
      <c r="AE278" s="323"/>
      <c r="AF278" s="323"/>
      <c r="AG278" s="323"/>
      <c r="AH278" s="323"/>
      <c r="AI278" s="324"/>
    </row>
    <row r="279" spans="2:35" ht="17.25" thickBot="1" x14ac:dyDescent="0.35">
      <c r="B279" s="55" t="s">
        <v>82</v>
      </c>
      <c r="C279" s="56"/>
      <c r="D279" s="57"/>
      <c r="E279" s="56"/>
      <c r="F279" s="57"/>
      <c r="G279" s="56"/>
      <c r="H279" s="57"/>
      <c r="I279" s="56"/>
      <c r="J279" s="57"/>
      <c r="K279" s="56"/>
      <c r="L279" s="57"/>
      <c r="M279" s="56"/>
      <c r="N279" s="57"/>
      <c r="O279" s="56"/>
      <c r="P279" s="57"/>
      <c r="Q279" s="56"/>
      <c r="R279" s="57"/>
      <c r="S279" s="56"/>
      <c r="T279" s="57"/>
      <c r="W279" s="325" t="s">
        <v>55</v>
      </c>
      <c r="X279" s="326"/>
      <c r="Y279" s="326"/>
      <c r="Z279" s="326"/>
      <c r="AA279" s="326"/>
      <c r="AB279" s="327"/>
      <c r="AD279" s="325" t="s">
        <v>55</v>
      </c>
      <c r="AE279" s="326"/>
      <c r="AF279" s="326"/>
      <c r="AG279" s="326"/>
      <c r="AH279" s="326"/>
      <c r="AI279" s="327"/>
    </row>
    <row r="280" spans="2:35" ht="17.25" thickBot="1" x14ac:dyDescent="0.35">
      <c r="B280" s="49" t="s">
        <v>11</v>
      </c>
      <c r="C280" s="50"/>
      <c r="D280" s="51"/>
      <c r="E280" s="50"/>
      <c r="F280" s="51"/>
      <c r="G280" s="50"/>
      <c r="H280" s="51"/>
      <c r="I280" s="50"/>
      <c r="J280" s="51"/>
      <c r="K280" s="50"/>
      <c r="L280" s="51"/>
      <c r="M280" s="50"/>
      <c r="N280" s="51"/>
      <c r="O280" s="50"/>
      <c r="P280" s="51"/>
      <c r="Q280" s="50"/>
      <c r="R280" s="51"/>
      <c r="S280" s="50"/>
      <c r="T280" s="58"/>
      <c r="W280" s="297" t="s">
        <v>3</v>
      </c>
      <c r="X280" s="298"/>
      <c r="Y280" s="301" t="s">
        <v>21</v>
      </c>
      <c r="Z280" s="302"/>
      <c r="AA280" s="302"/>
      <c r="AB280" s="303"/>
      <c r="AD280" s="297" t="s">
        <v>3</v>
      </c>
      <c r="AE280" s="298"/>
      <c r="AF280" s="304" t="s">
        <v>23</v>
      </c>
      <c r="AG280" s="304"/>
      <c r="AH280" s="304"/>
      <c r="AI280" s="304"/>
    </row>
    <row r="281" spans="2:35" ht="17.25" thickBot="1" x14ac:dyDescent="0.35">
      <c r="B281" s="49" t="s">
        <v>83</v>
      </c>
      <c r="C281" s="50"/>
      <c r="D281" s="51"/>
      <c r="E281" s="50">
        <v>5.1269999999999998</v>
      </c>
      <c r="F281" s="51">
        <v>0.60299999999999998</v>
      </c>
      <c r="G281" s="59"/>
      <c r="H281" s="58"/>
      <c r="I281" s="50"/>
      <c r="J281" s="51"/>
      <c r="K281" s="50"/>
      <c r="L281" s="51"/>
      <c r="M281" s="50"/>
      <c r="N281" s="58"/>
      <c r="O281" s="50"/>
      <c r="P281" s="51"/>
      <c r="Q281" s="50">
        <v>6.8410000000000002</v>
      </c>
      <c r="R281" s="51">
        <v>0.68600000000000005</v>
      </c>
      <c r="S281" s="59"/>
      <c r="T281" s="58"/>
      <c r="W281" s="299"/>
      <c r="X281" s="300"/>
      <c r="Y281" s="304" t="s">
        <v>18</v>
      </c>
      <c r="Z281" s="304"/>
      <c r="AA281" s="304" t="s">
        <v>19</v>
      </c>
      <c r="AB281" s="304"/>
      <c r="AD281" s="299"/>
      <c r="AE281" s="300"/>
      <c r="AF281" s="304" t="s">
        <v>18</v>
      </c>
      <c r="AG281" s="304"/>
      <c r="AH281" s="304" t="s">
        <v>19</v>
      </c>
      <c r="AI281" s="304"/>
    </row>
    <row r="282" spans="2:35" ht="16.5" x14ac:dyDescent="0.3">
      <c r="B282" s="49" t="s">
        <v>84</v>
      </c>
      <c r="C282" s="50"/>
      <c r="D282" s="51"/>
      <c r="E282" s="50">
        <v>5.7469999999999999</v>
      </c>
      <c r="F282" s="51">
        <v>0.58799999999999997</v>
      </c>
      <c r="G282" s="59"/>
      <c r="H282" s="58"/>
      <c r="I282" s="50"/>
      <c r="J282" s="51"/>
      <c r="K282" s="50"/>
      <c r="L282" s="51"/>
      <c r="M282" s="50"/>
      <c r="N282" s="58"/>
      <c r="O282" s="50"/>
      <c r="P282" s="51"/>
      <c r="Q282" s="50">
        <v>9.0020000000000007</v>
      </c>
      <c r="R282" s="51">
        <v>0.70599999999999996</v>
      </c>
      <c r="S282" s="59"/>
      <c r="T282" s="58"/>
      <c r="W282" s="305" t="s">
        <v>10</v>
      </c>
      <c r="X282" s="306"/>
      <c r="Y282" s="338">
        <v>6.8410000000000002</v>
      </c>
      <c r="Z282" s="339"/>
      <c r="AA282" s="309">
        <v>0.68600000000000005</v>
      </c>
      <c r="AB282" s="309"/>
      <c r="AD282" s="305" t="s">
        <v>10</v>
      </c>
      <c r="AE282" s="306"/>
      <c r="AF282" s="338">
        <v>5.1269999999999998</v>
      </c>
      <c r="AG282" s="339"/>
      <c r="AH282" s="309">
        <v>0.60299999999999998</v>
      </c>
      <c r="AI282" s="309"/>
    </row>
    <row r="283" spans="2:35" ht="16.5" x14ac:dyDescent="0.3">
      <c r="B283" s="49" t="s">
        <v>85</v>
      </c>
      <c r="C283" s="50"/>
      <c r="D283" s="51"/>
      <c r="E283" s="50">
        <v>6.1870000000000003</v>
      </c>
      <c r="F283" s="51">
        <v>0.56799999999999995</v>
      </c>
      <c r="G283" s="59"/>
      <c r="H283" s="58"/>
      <c r="I283" s="50"/>
      <c r="J283" s="51"/>
      <c r="K283" s="50"/>
      <c r="L283" s="51"/>
      <c r="M283" s="50"/>
      <c r="N283" s="58"/>
      <c r="O283" s="50"/>
      <c r="P283" s="51"/>
      <c r="Q283" s="50">
        <v>11.727</v>
      </c>
      <c r="R283" s="51">
        <v>0.72799999999999998</v>
      </c>
      <c r="S283" s="59"/>
      <c r="T283" s="58"/>
      <c r="W283" s="287" t="s">
        <v>12</v>
      </c>
      <c r="X283" s="288"/>
      <c r="Y283" s="294">
        <v>9.0020000000000007</v>
      </c>
      <c r="Z283" s="328"/>
      <c r="AA283" s="293">
        <v>0.70599999999999996</v>
      </c>
      <c r="AB283" s="293"/>
      <c r="AD283" s="287" t="s">
        <v>12</v>
      </c>
      <c r="AE283" s="288"/>
      <c r="AF283" s="294">
        <v>5.7469999999999999</v>
      </c>
      <c r="AG283" s="328"/>
      <c r="AH283" s="293">
        <v>0.58799999999999997</v>
      </c>
      <c r="AI283" s="293"/>
    </row>
    <row r="284" spans="2:35" ht="16.5" x14ac:dyDescent="0.3">
      <c r="B284" s="49" t="s">
        <v>14</v>
      </c>
      <c r="C284" s="50"/>
      <c r="D284" s="51"/>
      <c r="E284" s="50">
        <v>6.47</v>
      </c>
      <c r="F284" s="51">
        <v>0.55900000000000005</v>
      </c>
      <c r="G284" s="59"/>
      <c r="H284" s="58"/>
      <c r="I284" s="50"/>
      <c r="J284" s="51"/>
      <c r="K284" s="50"/>
      <c r="L284" s="51"/>
      <c r="M284" s="50"/>
      <c r="N284" s="58"/>
      <c r="O284" s="50"/>
      <c r="P284" s="51"/>
      <c r="Q284" s="50">
        <v>13.557</v>
      </c>
      <c r="R284" s="51">
        <v>0.74</v>
      </c>
      <c r="S284" s="59"/>
      <c r="T284" s="58"/>
      <c r="W284" s="287" t="s">
        <v>13</v>
      </c>
      <c r="X284" s="288"/>
      <c r="Y284" s="294">
        <v>11.727</v>
      </c>
      <c r="Z284" s="294"/>
      <c r="AA284" s="295">
        <v>0.72799999999999998</v>
      </c>
      <c r="AB284" s="293"/>
      <c r="AD284" s="287" t="s">
        <v>13</v>
      </c>
      <c r="AE284" s="288"/>
      <c r="AF284" s="294">
        <v>6.1870000000000003</v>
      </c>
      <c r="AG284" s="294"/>
      <c r="AH284" s="295">
        <v>0.56799999999999995</v>
      </c>
      <c r="AI284" s="293"/>
    </row>
    <row r="285" spans="2:35" ht="16.5" x14ac:dyDescent="0.3">
      <c r="B285" s="49" t="s">
        <v>15</v>
      </c>
      <c r="C285" s="50"/>
      <c r="D285" s="51"/>
      <c r="E285" s="50">
        <v>6.6689999999999996</v>
      </c>
      <c r="F285" s="51">
        <v>0.54100000000000004</v>
      </c>
      <c r="G285" s="59"/>
      <c r="H285" s="58"/>
      <c r="I285" s="50"/>
      <c r="J285" s="51"/>
      <c r="K285" s="50"/>
      <c r="L285" s="51"/>
      <c r="M285" s="50"/>
      <c r="N285" s="51"/>
      <c r="O285" s="60"/>
      <c r="P285" s="51"/>
      <c r="Q285" s="50">
        <v>16.312999999999999</v>
      </c>
      <c r="R285" s="51">
        <v>0.75600000000000001</v>
      </c>
      <c r="S285" s="59"/>
      <c r="T285" s="58"/>
      <c r="W285" s="287" t="s">
        <v>14</v>
      </c>
      <c r="X285" s="288"/>
      <c r="Y285" s="294">
        <v>13.557</v>
      </c>
      <c r="Z285" s="294"/>
      <c r="AA285" s="290">
        <v>0.74</v>
      </c>
      <c r="AB285" s="291"/>
      <c r="AD285" s="287" t="s">
        <v>14</v>
      </c>
      <c r="AE285" s="288"/>
      <c r="AF285" s="294">
        <v>6.47</v>
      </c>
      <c r="AG285" s="294"/>
      <c r="AH285" s="290">
        <v>0.55900000000000005</v>
      </c>
      <c r="AI285" s="291"/>
    </row>
    <row r="286" spans="2:35" ht="16.5" x14ac:dyDescent="0.3">
      <c r="B286" s="52" t="s">
        <v>16</v>
      </c>
      <c r="C286" s="53"/>
      <c r="D286" s="54"/>
      <c r="E286" s="53">
        <v>6.9109999999999996</v>
      </c>
      <c r="F286" s="54">
        <v>0.51800000000000002</v>
      </c>
      <c r="G286" s="61"/>
      <c r="H286" s="62"/>
      <c r="I286" s="53"/>
      <c r="J286" s="54"/>
      <c r="K286" s="53"/>
      <c r="L286" s="54"/>
      <c r="M286" s="53"/>
      <c r="N286" s="54"/>
      <c r="O286" s="63"/>
      <c r="P286" s="54"/>
      <c r="Q286" s="63">
        <v>20.869</v>
      </c>
      <c r="R286" s="62">
        <v>0.77900000000000003</v>
      </c>
      <c r="S286" s="61"/>
      <c r="T286" s="54"/>
      <c r="W286" s="287" t="s">
        <v>15</v>
      </c>
      <c r="X286" s="292"/>
      <c r="Y286" s="294">
        <v>16.312999999999999</v>
      </c>
      <c r="Z286" s="294"/>
      <c r="AA286" s="293">
        <v>0.75600000000000001</v>
      </c>
      <c r="AB286" s="293"/>
      <c r="AD286" s="287" t="s">
        <v>15</v>
      </c>
      <c r="AE286" s="292"/>
      <c r="AF286" s="294">
        <v>6.6689999999999996</v>
      </c>
      <c r="AG286" s="294"/>
      <c r="AH286" s="293">
        <v>0.54100000000000004</v>
      </c>
      <c r="AI286" s="293"/>
    </row>
    <row r="287" spans="2:35" ht="17.25" thickBot="1" x14ac:dyDescent="0.35">
      <c r="B287" s="64" t="s">
        <v>41</v>
      </c>
      <c r="C287" s="65"/>
      <c r="D287" s="66"/>
      <c r="E287" s="65"/>
      <c r="F287" s="66"/>
      <c r="G287" s="65"/>
      <c r="H287" s="66"/>
      <c r="I287" s="65"/>
      <c r="J287" s="66"/>
      <c r="K287" s="65"/>
      <c r="L287" s="66"/>
      <c r="M287" s="65"/>
      <c r="N287" s="67"/>
      <c r="O287" s="66"/>
      <c r="P287" s="67"/>
      <c r="Q287" s="66"/>
      <c r="R287" s="66"/>
      <c r="S287" s="65"/>
      <c r="T287" s="67"/>
      <c r="W287" s="283" t="s">
        <v>16</v>
      </c>
      <c r="X287" s="284"/>
      <c r="Y287" s="332">
        <v>20.869</v>
      </c>
      <c r="Z287" s="332"/>
      <c r="AA287" s="286">
        <v>0.77900000000000003</v>
      </c>
      <c r="AB287" s="286"/>
      <c r="AD287" s="283" t="s">
        <v>16</v>
      </c>
      <c r="AE287" s="284"/>
      <c r="AF287" s="332">
        <v>6.9109999999999996</v>
      </c>
      <c r="AG287" s="332"/>
      <c r="AH287" s="286">
        <v>0.51800000000000002</v>
      </c>
      <c r="AI287" s="286"/>
    </row>
    <row r="288" spans="2:35" x14ac:dyDescent="0.25">
      <c r="B288" s="49" t="s">
        <v>24</v>
      </c>
      <c r="C288" s="68"/>
      <c r="D288" s="69"/>
      <c r="E288" s="68"/>
      <c r="F288" s="69"/>
      <c r="G288" s="68"/>
      <c r="H288" s="69"/>
      <c r="I288" s="68"/>
      <c r="J288" s="69"/>
      <c r="K288" s="68"/>
      <c r="L288" s="69"/>
      <c r="M288" s="68"/>
      <c r="N288" s="70"/>
      <c r="O288" s="69"/>
      <c r="P288" s="70"/>
      <c r="Q288" s="69"/>
      <c r="R288" s="69"/>
      <c r="S288" s="68"/>
      <c r="T288" s="70"/>
    </row>
    <row r="289" spans="2:49" x14ac:dyDescent="0.25">
      <c r="B289" s="49" t="s">
        <v>25</v>
      </c>
      <c r="C289" s="68"/>
      <c r="D289" s="69"/>
      <c r="E289" s="68"/>
      <c r="F289" s="69"/>
      <c r="G289" s="68"/>
      <c r="H289" s="69"/>
      <c r="I289" s="68"/>
      <c r="J289" s="69"/>
      <c r="K289" s="68"/>
      <c r="L289" s="69"/>
      <c r="M289" s="68"/>
      <c r="N289" s="70"/>
      <c r="O289" s="69"/>
      <c r="P289" s="70"/>
      <c r="Q289" s="69"/>
      <c r="R289" s="69"/>
      <c r="S289" s="68"/>
      <c r="T289" s="70"/>
    </row>
    <row r="290" spans="2:49" x14ac:dyDescent="0.25">
      <c r="B290" s="49" t="s">
        <v>26</v>
      </c>
      <c r="C290" s="68"/>
      <c r="D290" s="69"/>
      <c r="E290" s="68"/>
      <c r="F290" s="69"/>
      <c r="G290" s="68"/>
      <c r="H290" s="69"/>
      <c r="I290" s="68"/>
      <c r="J290" s="69"/>
      <c r="K290" s="68"/>
      <c r="L290" s="69"/>
      <c r="M290" s="68"/>
      <c r="N290" s="70"/>
      <c r="O290" s="69"/>
      <c r="P290" s="70"/>
      <c r="Q290" s="69"/>
      <c r="R290" s="69"/>
      <c r="S290" s="68"/>
      <c r="T290" s="70"/>
    </row>
    <row r="291" spans="2:49" x14ac:dyDescent="0.25">
      <c r="B291" s="49" t="s">
        <v>27</v>
      </c>
      <c r="C291" s="68"/>
      <c r="D291" s="69"/>
      <c r="E291" s="68"/>
      <c r="F291" s="69"/>
      <c r="G291" s="68"/>
      <c r="H291" s="69"/>
      <c r="I291" s="68"/>
      <c r="J291" s="69"/>
      <c r="K291" s="68"/>
      <c r="L291" s="69"/>
      <c r="M291" s="68"/>
      <c r="N291" s="70"/>
      <c r="O291" s="69"/>
      <c r="P291" s="70"/>
      <c r="Q291" s="69"/>
      <c r="R291" s="69"/>
      <c r="S291" s="68"/>
      <c r="T291" s="70"/>
    </row>
    <row r="292" spans="2:49" x14ac:dyDescent="0.25">
      <c r="B292" s="49" t="s">
        <v>28</v>
      </c>
      <c r="C292" s="68"/>
      <c r="D292" s="69"/>
      <c r="E292" s="68"/>
      <c r="F292" s="69"/>
      <c r="G292" s="68"/>
      <c r="H292" s="69"/>
      <c r="I292" s="68"/>
      <c r="J292" s="69"/>
      <c r="K292" s="68"/>
      <c r="L292" s="69"/>
      <c r="M292" s="68"/>
      <c r="N292" s="70"/>
      <c r="O292" s="69"/>
      <c r="P292" s="70"/>
      <c r="Q292" s="69"/>
      <c r="R292" s="69"/>
      <c r="S292" s="68"/>
      <c r="T292" s="70"/>
    </row>
    <row r="293" spans="2:49" x14ac:dyDescent="0.25">
      <c r="B293" s="49" t="s">
        <v>29</v>
      </c>
      <c r="C293" s="68"/>
      <c r="D293" s="69"/>
      <c r="E293" s="68"/>
      <c r="F293" s="69"/>
      <c r="G293" s="68"/>
      <c r="H293" s="69"/>
      <c r="I293" s="68"/>
      <c r="J293" s="69"/>
      <c r="K293" s="68"/>
      <c r="L293" s="69"/>
      <c r="M293" s="68"/>
      <c r="N293" s="70"/>
      <c r="O293" s="69"/>
      <c r="P293" s="70"/>
      <c r="Q293" s="69"/>
      <c r="R293" s="69"/>
      <c r="S293" s="68"/>
      <c r="T293" s="70"/>
    </row>
    <row r="294" spans="2:49" x14ac:dyDescent="0.25">
      <c r="B294" s="52" t="s">
        <v>30</v>
      </c>
      <c r="C294" s="71"/>
      <c r="D294" s="72"/>
      <c r="E294" s="71"/>
      <c r="F294" s="72"/>
      <c r="G294" s="71"/>
      <c r="H294" s="72"/>
      <c r="I294" s="71"/>
      <c r="J294" s="72"/>
      <c r="K294" s="71"/>
      <c r="L294" s="72"/>
      <c r="M294" s="71"/>
      <c r="N294" s="73"/>
      <c r="O294" s="72"/>
      <c r="P294" s="72"/>
      <c r="Q294" s="71"/>
      <c r="R294" s="72"/>
      <c r="S294" s="71"/>
      <c r="T294" s="73"/>
    </row>
    <row r="295" spans="2:49" ht="15.75" thickBot="1" x14ac:dyDescent="0.3"/>
    <row r="296" spans="2:49" x14ac:dyDescent="0.25">
      <c r="B296" s="40" t="s">
        <v>58</v>
      </c>
      <c r="C296" s="348" t="s">
        <v>72</v>
      </c>
      <c r="D296" s="349"/>
      <c r="E296" s="349"/>
      <c r="F296" s="349"/>
      <c r="G296" s="349"/>
      <c r="H296" s="349"/>
      <c r="I296" s="349"/>
      <c r="J296" s="349"/>
      <c r="K296" s="349"/>
      <c r="L296" s="349"/>
      <c r="M296" s="349"/>
      <c r="N296" s="349"/>
      <c r="O296" s="349"/>
      <c r="P296" s="349"/>
      <c r="Q296" s="349"/>
      <c r="R296" s="349"/>
      <c r="S296" s="349"/>
      <c r="T296" s="350"/>
      <c r="W296" s="310" t="s">
        <v>31</v>
      </c>
      <c r="X296" s="311"/>
      <c r="Y296" s="311"/>
      <c r="Z296" s="311"/>
      <c r="AA296" s="311"/>
      <c r="AB296" s="312"/>
      <c r="AD296" s="310" t="s">
        <v>31</v>
      </c>
      <c r="AE296" s="311"/>
      <c r="AF296" s="311"/>
      <c r="AG296" s="311"/>
      <c r="AH296" s="311"/>
      <c r="AI296" s="312"/>
      <c r="AK296" s="310" t="s">
        <v>31</v>
      </c>
      <c r="AL296" s="311"/>
      <c r="AM296" s="311"/>
      <c r="AN296" s="311"/>
      <c r="AO296" s="311"/>
      <c r="AP296" s="312"/>
      <c r="AR296" s="310" t="s">
        <v>31</v>
      </c>
      <c r="AS296" s="311"/>
      <c r="AT296" s="311"/>
      <c r="AU296" s="311"/>
      <c r="AV296" s="311"/>
      <c r="AW296" s="312"/>
    </row>
    <row r="297" spans="2:49" x14ac:dyDescent="0.25">
      <c r="B297" s="41" t="s">
        <v>81</v>
      </c>
      <c r="C297" s="42">
        <v>6</v>
      </c>
      <c r="D297" s="43">
        <v>30</v>
      </c>
      <c r="E297" s="42">
        <v>6</v>
      </c>
      <c r="F297" s="43">
        <v>60</v>
      </c>
      <c r="G297" s="44">
        <v>6</v>
      </c>
      <c r="H297" s="43">
        <v>120</v>
      </c>
      <c r="I297" s="42">
        <v>6</v>
      </c>
      <c r="J297" s="43">
        <v>5760</v>
      </c>
      <c r="K297" s="42">
        <v>15</v>
      </c>
      <c r="L297" s="43">
        <v>360</v>
      </c>
      <c r="M297" s="44">
        <v>30</v>
      </c>
      <c r="N297" s="43">
        <v>120</v>
      </c>
      <c r="O297" s="42">
        <v>30</v>
      </c>
      <c r="P297" s="43">
        <v>1440</v>
      </c>
      <c r="Q297" s="42">
        <v>60</v>
      </c>
      <c r="R297" s="43">
        <v>1440</v>
      </c>
      <c r="S297" s="44">
        <v>120</v>
      </c>
      <c r="T297" s="43">
        <v>1440</v>
      </c>
      <c r="W297" s="313"/>
      <c r="X297" s="314"/>
      <c r="Y297" s="314"/>
      <c r="Z297" s="314"/>
      <c r="AA297" s="314"/>
      <c r="AB297" s="315"/>
      <c r="AD297" s="313"/>
      <c r="AE297" s="314"/>
      <c r="AF297" s="314"/>
      <c r="AG297" s="314"/>
      <c r="AH297" s="314"/>
      <c r="AI297" s="315"/>
      <c r="AK297" s="313"/>
      <c r="AL297" s="314"/>
      <c r="AM297" s="314"/>
      <c r="AN297" s="314"/>
      <c r="AO297" s="314"/>
      <c r="AP297" s="315"/>
      <c r="AR297" s="313"/>
      <c r="AS297" s="314"/>
      <c r="AT297" s="314"/>
      <c r="AU297" s="314"/>
      <c r="AV297" s="314"/>
      <c r="AW297" s="315"/>
    </row>
    <row r="298" spans="2:49" x14ac:dyDescent="0.25">
      <c r="B298" s="37" t="s">
        <v>3</v>
      </c>
      <c r="C298" s="38" t="s">
        <v>18</v>
      </c>
      <c r="D298" s="39" t="s">
        <v>19</v>
      </c>
      <c r="E298" s="38" t="s">
        <v>18</v>
      </c>
      <c r="F298" s="39" t="s">
        <v>19</v>
      </c>
      <c r="G298" s="38" t="s">
        <v>18</v>
      </c>
      <c r="H298" s="39" t="s">
        <v>19</v>
      </c>
      <c r="I298" s="38" t="s">
        <v>18</v>
      </c>
      <c r="J298" s="39" t="s">
        <v>19</v>
      </c>
      <c r="K298" s="38" t="s">
        <v>18</v>
      </c>
      <c r="L298" s="39" t="s">
        <v>19</v>
      </c>
      <c r="M298" s="38" t="s">
        <v>18</v>
      </c>
      <c r="N298" s="39" t="s">
        <v>19</v>
      </c>
      <c r="O298" s="38" t="s">
        <v>18</v>
      </c>
      <c r="P298" s="39" t="s">
        <v>19</v>
      </c>
      <c r="Q298" s="38" t="s">
        <v>18</v>
      </c>
      <c r="R298" s="39" t="s">
        <v>19</v>
      </c>
      <c r="S298" s="38" t="s">
        <v>18</v>
      </c>
      <c r="T298" s="39" t="s">
        <v>19</v>
      </c>
      <c r="W298" s="313"/>
      <c r="X298" s="314"/>
      <c r="Y298" s="314"/>
      <c r="Z298" s="314"/>
      <c r="AA298" s="314"/>
      <c r="AB298" s="315"/>
      <c r="AD298" s="313"/>
      <c r="AE298" s="314"/>
      <c r="AF298" s="314"/>
      <c r="AG298" s="314"/>
      <c r="AH298" s="314"/>
      <c r="AI298" s="315"/>
      <c r="AK298" s="313"/>
      <c r="AL298" s="314"/>
      <c r="AM298" s="314"/>
      <c r="AN298" s="314"/>
      <c r="AO298" s="314"/>
      <c r="AP298" s="315"/>
      <c r="AR298" s="313"/>
      <c r="AS298" s="314"/>
      <c r="AT298" s="314"/>
      <c r="AU298" s="314"/>
      <c r="AV298" s="314"/>
      <c r="AW298" s="315"/>
    </row>
    <row r="299" spans="2:49" x14ac:dyDescent="0.25">
      <c r="B299" s="46" t="s">
        <v>4</v>
      </c>
      <c r="C299" s="47"/>
      <c r="D299" s="48"/>
      <c r="E299" s="47"/>
      <c r="F299" s="48"/>
      <c r="G299" s="47"/>
      <c r="H299" s="48"/>
      <c r="I299" s="47"/>
      <c r="J299" s="48"/>
      <c r="K299" s="47"/>
      <c r="L299" s="48"/>
      <c r="M299" s="47"/>
      <c r="N299" s="48"/>
      <c r="O299" s="47"/>
      <c r="P299" s="48"/>
      <c r="Q299" s="47"/>
      <c r="R299" s="48"/>
      <c r="S299" s="47"/>
      <c r="T299" s="48"/>
      <c r="W299" s="313"/>
      <c r="X299" s="314"/>
      <c r="Y299" s="314"/>
      <c r="Z299" s="314"/>
      <c r="AA299" s="314"/>
      <c r="AB299" s="315"/>
      <c r="AD299" s="313"/>
      <c r="AE299" s="314"/>
      <c r="AF299" s="314"/>
      <c r="AG299" s="314"/>
      <c r="AH299" s="314"/>
      <c r="AI299" s="315"/>
      <c r="AK299" s="313"/>
      <c r="AL299" s="314"/>
      <c r="AM299" s="314"/>
      <c r="AN299" s="314"/>
      <c r="AO299" s="314"/>
      <c r="AP299" s="315"/>
      <c r="AR299" s="313"/>
      <c r="AS299" s="314"/>
      <c r="AT299" s="314"/>
      <c r="AU299" s="314"/>
      <c r="AV299" s="314"/>
      <c r="AW299" s="315"/>
    </row>
    <row r="300" spans="2:49" ht="15.75" thickBot="1" x14ac:dyDescent="0.3">
      <c r="B300" s="49" t="s">
        <v>5</v>
      </c>
      <c r="C300" s="50"/>
      <c r="D300" s="51"/>
      <c r="E300" s="50"/>
      <c r="F300" s="51"/>
      <c r="G300" s="50"/>
      <c r="H300" s="51"/>
      <c r="I300" s="50"/>
      <c r="J300" s="51"/>
      <c r="K300" s="50"/>
      <c r="L300" s="51"/>
      <c r="M300" s="50"/>
      <c r="N300" s="51"/>
      <c r="O300" s="50"/>
      <c r="P300" s="51"/>
      <c r="Q300" s="50"/>
      <c r="R300" s="51"/>
      <c r="S300" s="50"/>
      <c r="T300" s="51"/>
      <c r="W300" s="316"/>
      <c r="X300" s="317"/>
      <c r="Y300" s="317"/>
      <c r="Z300" s="317"/>
      <c r="AA300" s="317"/>
      <c r="AB300" s="318"/>
      <c r="AD300" s="316"/>
      <c r="AE300" s="317"/>
      <c r="AF300" s="317"/>
      <c r="AG300" s="317"/>
      <c r="AH300" s="317"/>
      <c r="AI300" s="318"/>
      <c r="AK300" s="316"/>
      <c r="AL300" s="317"/>
      <c r="AM300" s="317"/>
      <c r="AN300" s="317"/>
      <c r="AO300" s="317"/>
      <c r="AP300" s="318"/>
      <c r="AR300" s="316"/>
      <c r="AS300" s="317"/>
      <c r="AT300" s="317"/>
      <c r="AU300" s="317"/>
      <c r="AV300" s="317"/>
      <c r="AW300" s="318"/>
    </row>
    <row r="301" spans="2:49" x14ac:dyDescent="0.25">
      <c r="B301" s="49" t="s">
        <v>6</v>
      </c>
      <c r="C301" s="50"/>
      <c r="D301" s="51"/>
      <c r="E301" s="50"/>
      <c r="F301" s="51"/>
      <c r="G301" s="50"/>
      <c r="H301" s="51"/>
      <c r="I301" s="50"/>
      <c r="J301" s="51"/>
      <c r="K301" s="50"/>
      <c r="L301" s="51"/>
      <c r="M301" s="50"/>
      <c r="N301" s="51"/>
      <c r="O301" s="50"/>
      <c r="P301" s="51"/>
      <c r="Q301" s="50"/>
      <c r="R301" s="51"/>
      <c r="S301" s="50"/>
      <c r="T301" s="51"/>
      <c r="W301" s="319" t="s">
        <v>0</v>
      </c>
      <c r="X301" s="320"/>
      <c r="Y301" s="320"/>
      <c r="Z301" s="320"/>
      <c r="AA301" s="320"/>
      <c r="AB301" s="321"/>
      <c r="AD301" s="319" t="s">
        <v>0</v>
      </c>
      <c r="AE301" s="320"/>
      <c r="AF301" s="320"/>
      <c r="AG301" s="320"/>
      <c r="AH301" s="320"/>
      <c r="AI301" s="321"/>
      <c r="AK301" s="319" t="s">
        <v>0</v>
      </c>
      <c r="AL301" s="320"/>
      <c r="AM301" s="320"/>
      <c r="AN301" s="320"/>
      <c r="AO301" s="320"/>
      <c r="AP301" s="321"/>
      <c r="AR301" s="319" t="s">
        <v>0</v>
      </c>
      <c r="AS301" s="320"/>
      <c r="AT301" s="320"/>
      <c r="AU301" s="320"/>
      <c r="AV301" s="320"/>
      <c r="AW301" s="321"/>
    </row>
    <row r="302" spans="2:49" ht="16.5" x14ac:dyDescent="0.3">
      <c r="B302" s="49" t="s">
        <v>7</v>
      </c>
      <c r="C302" s="50"/>
      <c r="D302" s="51"/>
      <c r="E302" s="50"/>
      <c r="F302" s="51"/>
      <c r="G302" s="50"/>
      <c r="H302" s="51"/>
      <c r="I302" s="50"/>
      <c r="J302" s="51"/>
      <c r="K302" s="50"/>
      <c r="L302" s="51"/>
      <c r="M302" s="50"/>
      <c r="N302" s="51"/>
      <c r="O302" s="50"/>
      <c r="P302" s="51"/>
      <c r="Q302" s="50"/>
      <c r="R302" s="51"/>
      <c r="S302" s="50"/>
      <c r="T302" s="51"/>
      <c r="W302" s="322" t="s">
        <v>2</v>
      </c>
      <c r="X302" s="323"/>
      <c r="Y302" s="323"/>
      <c r="Z302" s="323"/>
      <c r="AA302" s="323"/>
      <c r="AB302" s="324"/>
      <c r="AD302" s="322" t="s">
        <v>2</v>
      </c>
      <c r="AE302" s="323"/>
      <c r="AF302" s="323"/>
      <c r="AG302" s="323"/>
      <c r="AH302" s="323"/>
      <c r="AI302" s="324"/>
      <c r="AK302" s="322" t="s">
        <v>2</v>
      </c>
      <c r="AL302" s="323"/>
      <c r="AM302" s="323"/>
      <c r="AN302" s="323"/>
      <c r="AO302" s="323"/>
      <c r="AP302" s="324"/>
      <c r="AR302" s="322" t="s">
        <v>2</v>
      </c>
      <c r="AS302" s="323"/>
      <c r="AT302" s="323"/>
      <c r="AU302" s="323"/>
      <c r="AV302" s="323"/>
      <c r="AW302" s="324"/>
    </row>
    <row r="303" spans="2:49" ht="16.5" x14ac:dyDescent="0.3">
      <c r="B303" s="52" t="s">
        <v>8</v>
      </c>
      <c r="C303" s="53"/>
      <c r="D303" s="54"/>
      <c r="E303" s="53"/>
      <c r="F303" s="54"/>
      <c r="G303" s="53"/>
      <c r="H303" s="54"/>
      <c r="I303" s="53"/>
      <c r="J303" s="54"/>
      <c r="K303" s="53"/>
      <c r="L303" s="54"/>
      <c r="M303" s="53"/>
      <c r="N303" s="54"/>
      <c r="O303" s="53"/>
      <c r="P303" s="54"/>
      <c r="Q303" s="53"/>
      <c r="R303" s="54"/>
      <c r="S303" s="53"/>
      <c r="T303" s="54"/>
      <c r="W303" s="322" t="s">
        <v>1</v>
      </c>
      <c r="X303" s="323"/>
      <c r="Y303" s="323"/>
      <c r="Z303" s="323"/>
      <c r="AA303" s="323"/>
      <c r="AB303" s="324"/>
      <c r="AD303" s="322" t="s">
        <v>1</v>
      </c>
      <c r="AE303" s="323"/>
      <c r="AF303" s="323"/>
      <c r="AG303" s="323"/>
      <c r="AH303" s="323"/>
      <c r="AI303" s="324"/>
      <c r="AK303" s="322" t="s">
        <v>1</v>
      </c>
      <c r="AL303" s="323"/>
      <c r="AM303" s="323"/>
      <c r="AN303" s="323"/>
      <c r="AO303" s="323"/>
      <c r="AP303" s="324"/>
      <c r="AR303" s="322" t="s">
        <v>1</v>
      </c>
      <c r="AS303" s="323"/>
      <c r="AT303" s="323"/>
      <c r="AU303" s="323"/>
      <c r="AV303" s="323"/>
      <c r="AW303" s="324"/>
    </row>
    <row r="304" spans="2:49" ht="17.25" thickBot="1" x14ac:dyDescent="0.35">
      <c r="B304" s="55" t="s">
        <v>82</v>
      </c>
      <c r="C304" s="56"/>
      <c r="D304" s="57"/>
      <c r="E304" s="56"/>
      <c r="F304" s="57"/>
      <c r="G304" s="56"/>
      <c r="H304" s="57"/>
      <c r="I304" s="56"/>
      <c r="J304" s="57"/>
      <c r="K304" s="56"/>
      <c r="L304" s="57"/>
      <c r="M304" s="56"/>
      <c r="N304" s="57"/>
      <c r="O304" s="56"/>
      <c r="P304" s="57"/>
      <c r="Q304" s="56"/>
      <c r="R304" s="57"/>
      <c r="S304" s="56"/>
      <c r="T304" s="57"/>
      <c r="W304" s="325" t="s">
        <v>55</v>
      </c>
      <c r="X304" s="326"/>
      <c r="Y304" s="326"/>
      <c r="Z304" s="326"/>
      <c r="AA304" s="326"/>
      <c r="AB304" s="327"/>
      <c r="AD304" s="325" t="s">
        <v>55</v>
      </c>
      <c r="AE304" s="326"/>
      <c r="AF304" s="326"/>
      <c r="AG304" s="326"/>
      <c r="AH304" s="326"/>
      <c r="AI304" s="327"/>
      <c r="AK304" s="325" t="s">
        <v>55</v>
      </c>
      <c r="AL304" s="326"/>
      <c r="AM304" s="326"/>
      <c r="AN304" s="326"/>
      <c r="AO304" s="326"/>
      <c r="AP304" s="327"/>
      <c r="AR304" s="325" t="s">
        <v>55</v>
      </c>
      <c r="AS304" s="326"/>
      <c r="AT304" s="326"/>
      <c r="AU304" s="326"/>
      <c r="AV304" s="326"/>
      <c r="AW304" s="327"/>
    </row>
    <row r="305" spans="2:49" ht="17.25" thickBot="1" x14ac:dyDescent="0.35">
      <c r="B305" s="49" t="s">
        <v>11</v>
      </c>
      <c r="C305" s="50"/>
      <c r="D305" s="51"/>
      <c r="E305" s="50"/>
      <c r="F305" s="51"/>
      <c r="G305" s="50"/>
      <c r="H305" s="51"/>
      <c r="I305" s="50"/>
      <c r="J305" s="51"/>
      <c r="K305" s="50"/>
      <c r="L305" s="51"/>
      <c r="M305" s="50"/>
      <c r="N305" s="51"/>
      <c r="O305" s="50"/>
      <c r="P305" s="51"/>
      <c r="Q305" s="50"/>
      <c r="R305" s="51"/>
      <c r="S305" s="50"/>
      <c r="T305" s="58"/>
      <c r="W305" s="297" t="s">
        <v>3</v>
      </c>
      <c r="X305" s="298"/>
      <c r="Y305" s="360" t="s">
        <v>22</v>
      </c>
      <c r="Z305" s="361"/>
      <c r="AA305" s="361"/>
      <c r="AB305" s="361"/>
      <c r="AC305" s="36"/>
      <c r="AD305" s="297" t="s">
        <v>3</v>
      </c>
      <c r="AE305" s="298"/>
      <c r="AF305" s="301" t="s">
        <v>22</v>
      </c>
      <c r="AG305" s="302"/>
      <c r="AH305" s="302"/>
      <c r="AI305" s="303"/>
      <c r="AK305" s="297" t="s">
        <v>3</v>
      </c>
      <c r="AL305" s="298"/>
      <c r="AM305" s="304" t="s">
        <v>23</v>
      </c>
      <c r="AN305" s="304"/>
      <c r="AO305" s="304"/>
      <c r="AP305" s="304"/>
      <c r="AR305" s="297" t="s">
        <v>3</v>
      </c>
      <c r="AS305" s="298"/>
      <c r="AT305" s="301" t="s">
        <v>23</v>
      </c>
      <c r="AU305" s="302"/>
      <c r="AV305" s="302"/>
      <c r="AW305" s="303"/>
    </row>
    <row r="306" spans="2:49" ht="17.25" thickBot="1" x14ac:dyDescent="0.35">
      <c r="B306" s="49" t="s">
        <v>83</v>
      </c>
      <c r="C306" s="50"/>
      <c r="D306" s="51"/>
      <c r="E306" s="50">
        <v>4.09</v>
      </c>
      <c r="F306" s="51">
        <v>0.52800000000000002</v>
      </c>
      <c r="G306" s="59"/>
      <c r="H306" s="58"/>
      <c r="I306" s="50"/>
      <c r="J306" s="51"/>
      <c r="K306" s="50"/>
      <c r="L306" s="51"/>
      <c r="M306" s="50"/>
      <c r="N306" s="58"/>
      <c r="O306" s="50"/>
      <c r="P306" s="51"/>
      <c r="Q306" s="50">
        <v>6.3479999999999999</v>
      </c>
      <c r="R306" s="51">
        <v>0.67300000000000004</v>
      </c>
      <c r="S306" s="59"/>
      <c r="T306" s="58"/>
      <c r="W306" s="299"/>
      <c r="X306" s="300"/>
      <c r="Y306" s="304" t="s">
        <v>18</v>
      </c>
      <c r="Z306" s="304"/>
      <c r="AA306" s="304" t="s">
        <v>19</v>
      </c>
      <c r="AB306" s="304"/>
      <c r="AD306" s="299"/>
      <c r="AE306" s="300"/>
      <c r="AF306" s="304" t="s">
        <v>18</v>
      </c>
      <c r="AG306" s="304"/>
      <c r="AH306" s="304" t="s">
        <v>19</v>
      </c>
      <c r="AI306" s="304"/>
      <c r="AK306" s="299"/>
      <c r="AL306" s="300"/>
      <c r="AM306" s="304" t="s">
        <v>18</v>
      </c>
      <c r="AN306" s="304"/>
      <c r="AO306" s="304" t="s">
        <v>19</v>
      </c>
      <c r="AP306" s="304"/>
      <c r="AR306" s="299"/>
      <c r="AS306" s="300"/>
      <c r="AT306" s="304" t="s">
        <v>18</v>
      </c>
      <c r="AU306" s="304"/>
      <c r="AV306" s="304" t="s">
        <v>19</v>
      </c>
      <c r="AW306" s="304"/>
    </row>
    <row r="307" spans="2:49" ht="16.5" x14ac:dyDescent="0.3">
      <c r="B307" s="49" t="s">
        <v>84</v>
      </c>
      <c r="C307" s="50"/>
      <c r="D307" s="51"/>
      <c r="E307" s="50">
        <v>4.6260000000000003</v>
      </c>
      <c r="F307" s="51">
        <v>0.50700000000000001</v>
      </c>
      <c r="G307" s="59"/>
      <c r="H307" s="58"/>
      <c r="I307" s="50"/>
      <c r="J307" s="51"/>
      <c r="K307" s="50"/>
      <c r="L307" s="51"/>
      <c r="M307" s="50"/>
      <c r="N307" s="58"/>
      <c r="O307" s="50"/>
      <c r="P307" s="51"/>
      <c r="Q307" s="50">
        <v>8.5239999999999991</v>
      </c>
      <c r="R307" s="51">
        <v>0.69899999999999995</v>
      </c>
      <c r="S307" s="59"/>
      <c r="T307" s="58"/>
      <c r="W307" s="305" t="s">
        <v>10</v>
      </c>
      <c r="X307" s="306"/>
      <c r="Y307" s="338">
        <v>6.3479999999999999</v>
      </c>
      <c r="Z307" s="339"/>
      <c r="AA307" s="309">
        <v>0.67300000000000004</v>
      </c>
      <c r="AB307" s="309"/>
      <c r="AD307" s="305" t="s">
        <v>41</v>
      </c>
      <c r="AE307" s="306"/>
      <c r="AF307" s="338">
        <v>1.3720000000000001</v>
      </c>
      <c r="AG307" s="339"/>
      <c r="AH307" s="309">
        <v>0.72399999999999998</v>
      </c>
      <c r="AI307" s="309"/>
      <c r="AK307" s="305" t="s">
        <v>10</v>
      </c>
      <c r="AL307" s="306"/>
      <c r="AM307" s="338">
        <v>4.09</v>
      </c>
      <c r="AN307" s="339"/>
      <c r="AO307" s="342">
        <v>0.52800000000000002</v>
      </c>
      <c r="AP307" s="342"/>
      <c r="AR307" s="305" t="s">
        <v>41</v>
      </c>
      <c r="AS307" s="306"/>
      <c r="AT307" s="338">
        <v>0.35199999999999998</v>
      </c>
      <c r="AU307" s="339"/>
      <c r="AV307" s="309">
        <v>0.41699999999999998</v>
      </c>
      <c r="AW307" s="309"/>
    </row>
    <row r="308" spans="2:49" ht="16.5" x14ac:dyDescent="0.3">
      <c r="B308" s="49" t="s">
        <v>85</v>
      </c>
      <c r="C308" s="50"/>
      <c r="D308" s="51"/>
      <c r="E308" s="50">
        <v>5.0369999999999999</v>
      </c>
      <c r="F308" s="51">
        <v>0.48299999999999998</v>
      </c>
      <c r="G308" s="59"/>
      <c r="H308" s="58"/>
      <c r="I308" s="50"/>
      <c r="J308" s="51"/>
      <c r="K308" s="50"/>
      <c r="L308" s="51"/>
      <c r="M308" s="50"/>
      <c r="N308" s="58"/>
      <c r="O308" s="50"/>
      <c r="P308" s="51"/>
      <c r="Q308" s="50">
        <v>11.14</v>
      </c>
      <c r="R308" s="51">
        <v>0.72399999999999998</v>
      </c>
      <c r="S308" s="59"/>
      <c r="T308" s="58"/>
      <c r="W308" s="287" t="s">
        <v>12</v>
      </c>
      <c r="X308" s="288"/>
      <c r="Y308" s="294">
        <v>8.5239999999999991</v>
      </c>
      <c r="Z308" s="328"/>
      <c r="AA308" s="293">
        <v>0.69899999999999995</v>
      </c>
      <c r="AB308" s="293"/>
      <c r="AD308" s="287" t="s">
        <v>24</v>
      </c>
      <c r="AE308" s="288"/>
      <c r="AF308" s="294">
        <v>1.2509999999999999</v>
      </c>
      <c r="AG308" s="328"/>
      <c r="AH308" s="293">
        <v>0.623</v>
      </c>
      <c r="AI308" s="293"/>
      <c r="AK308" s="287" t="s">
        <v>12</v>
      </c>
      <c r="AL308" s="288"/>
      <c r="AM308" s="294">
        <v>4.6260000000000003</v>
      </c>
      <c r="AN308" s="328"/>
      <c r="AO308" s="294">
        <v>0.50700000000000001</v>
      </c>
      <c r="AP308" s="294"/>
      <c r="AR308" s="287" t="s">
        <v>24</v>
      </c>
      <c r="AS308" s="288"/>
      <c r="AT308" s="294">
        <v>0.60799999999999998</v>
      </c>
      <c r="AU308" s="328"/>
      <c r="AV308" s="293">
        <v>0.47599999999999998</v>
      </c>
      <c r="AW308" s="293"/>
    </row>
    <row r="309" spans="2:49" ht="16.5" x14ac:dyDescent="0.3">
      <c r="B309" s="49" t="s">
        <v>14</v>
      </c>
      <c r="C309" s="50"/>
      <c r="D309" s="51"/>
      <c r="E309" s="50">
        <v>5.298</v>
      </c>
      <c r="F309" s="51">
        <v>0.47</v>
      </c>
      <c r="G309" s="59"/>
      <c r="H309" s="58"/>
      <c r="I309" s="50"/>
      <c r="J309" s="51"/>
      <c r="K309" s="50"/>
      <c r="L309" s="51"/>
      <c r="M309" s="50"/>
      <c r="N309" s="58"/>
      <c r="O309" s="50"/>
      <c r="P309" s="51"/>
      <c r="Q309" s="50">
        <v>13.019</v>
      </c>
      <c r="R309" s="51">
        <v>0.73899999999999999</v>
      </c>
      <c r="S309" s="59"/>
      <c r="T309" s="58"/>
      <c r="W309" s="287" t="s">
        <v>13</v>
      </c>
      <c r="X309" s="288"/>
      <c r="Y309" s="294">
        <v>11.14</v>
      </c>
      <c r="Z309" s="294"/>
      <c r="AA309" s="295">
        <v>0.72399999999999998</v>
      </c>
      <c r="AB309" s="293"/>
      <c r="AD309" s="287" t="s">
        <v>25</v>
      </c>
      <c r="AE309" s="288"/>
      <c r="AF309" s="294">
        <v>1.1919999999999999</v>
      </c>
      <c r="AG309" s="294"/>
      <c r="AH309" s="295">
        <v>0.55900000000000005</v>
      </c>
      <c r="AI309" s="293"/>
      <c r="AK309" s="287" t="s">
        <v>13</v>
      </c>
      <c r="AL309" s="288"/>
      <c r="AM309" s="294">
        <v>5.0369999999999999</v>
      </c>
      <c r="AN309" s="294"/>
      <c r="AO309" s="329">
        <v>0.48299999999999998</v>
      </c>
      <c r="AP309" s="294"/>
      <c r="AR309" s="287" t="s">
        <v>25</v>
      </c>
      <c r="AS309" s="288"/>
      <c r="AT309" s="294">
        <v>1.0249999999999999</v>
      </c>
      <c r="AU309" s="294"/>
      <c r="AV309" s="295">
        <v>0.54900000000000004</v>
      </c>
      <c r="AW309" s="293"/>
    </row>
    <row r="310" spans="2:49" ht="16.5" x14ac:dyDescent="0.3">
      <c r="B310" s="49" t="s">
        <v>15</v>
      </c>
      <c r="C310" s="50"/>
      <c r="D310" s="51"/>
      <c r="E310" s="50">
        <v>5.5190000000000001</v>
      </c>
      <c r="F310" s="51">
        <v>0.44900000000000001</v>
      </c>
      <c r="G310" s="59"/>
      <c r="H310" s="58"/>
      <c r="I310" s="50"/>
      <c r="J310" s="51"/>
      <c r="K310" s="50"/>
      <c r="L310" s="51"/>
      <c r="M310" s="50"/>
      <c r="N310" s="51"/>
      <c r="O310" s="60"/>
      <c r="P310" s="51"/>
      <c r="Q310" s="50">
        <v>15.728</v>
      </c>
      <c r="R310" s="51">
        <v>0.75700000000000001</v>
      </c>
      <c r="S310" s="59"/>
      <c r="T310" s="58"/>
      <c r="W310" s="287" t="s">
        <v>14</v>
      </c>
      <c r="X310" s="288"/>
      <c r="Y310" s="294">
        <v>13.019</v>
      </c>
      <c r="Z310" s="294"/>
      <c r="AA310" s="290">
        <v>0.73899999999999999</v>
      </c>
      <c r="AB310" s="291"/>
      <c r="AD310" s="287" t="s">
        <v>26</v>
      </c>
      <c r="AE310" s="288"/>
      <c r="AF310" s="294">
        <v>1.4319999999999999</v>
      </c>
      <c r="AG310" s="294"/>
      <c r="AH310" s="290">
        <v>0.55300000000000005</v>
      </c>
      <c r="AI310" s="291"/>
      <c r="AK310" s="287" t="s">
        <v>14</v>
      </c>
      <c r="AL310" s="288"/>
      <c r="AM310" s="294">
        <v>5.298</v>
      </c>
      <c r="AN310" s="294"/>
      <c r="AO310" s="337">
        <v>0.47</v>
      </c>
      <c r="AP310" s="335"/>
      <c r="AR310" s="287" t="s">
        <v>26</v>
      </c>
      <c r="AS310" s="288"/>
      <c r="AT310" s="294">
        <v>1.5429999999999999</v>
      </c>
      <c r="AU310" s="294"/>
      <c r="AV310" s="290">
        <v>0.58899999999999997</v>
      </c>
      <c r="AW310" s="291"/>
    </row>
    <row r="311" spans="2:49" ht="16.5" x14ac:dyDescent="0.3">
      <c r="B311" s="52" t="s">
        <v>16</v>
      </c>
      <c r="C311" s="53"/>
      <c r="D311" s="54"/>
      <c r="E311" s="53">
        <v>5.7270000000000003</v>
      </c>
      <c r="F311" s="54">
        <v>0.41799999999999998</v>
      </c>
      <c r="G311" s="61"/>
      <c r="H311" s="62"/>
      <c r="I311" s="53"/>
      <c r="J311" s="54"/>
      <c r="K311" s="53"/>
      <c r="L311" s="54"/>
      <c r="M311" s="53"/>
      <c r="N311" s="54"/>
      <c r="O311" s="63"/>
      <c r="P311" s="54"/>
      <c r="Q311" s="63">
        <v>20.376000000000001</v>
      </c>
      <c r="R311" s="62">
        <v>0.78300000000000003</v>
      </c>
      <c r="S311" s="61"/>
      <c r="T311" s="54"/>
      <c r="W311" s="287" t="s">
        <v>15</v>
      </c>
      <c r="X311" s="292"/>
      <c r="Y311" s="294">
        <v>15.728</v>
      </c>
      <c r="Z311" s="294"/>
      <c r="AA311" s="293">
        <v>0.75700000000000001</v>
      </c>
      <c r="AB311" s="293"/>
      <c r="AD311" s="287" t="s">
        <v>27</v>
      </c>
      <c r="AE311" s="292"/>
      <c r="AF311" s="294">
        <v>1.6639999999999999</v>
      </c>
      <c r="AG311" s="294"/>
      <c r="AH311" s="293">
        <v>0.55900000000000005</v>
      </c>
      <c r="AI311" s="293"/>
      <c r="AK311" s="287" t="s">
        <v>15</v>
      </c>
      <c r="AL311" s="292"/>
      <c r="AM311" s="294">
        <v>5.5190000000000001</v>
      </c>
      <c r="AN311" s="294"/>
      <c r="AO311" s="294">
        <v>0.44900000000000001</v>
      </c>
      <c r="AP311" s="294"/>
      <c r="AR311" s="287" t="s">
        <v>27</v>
      </c>
      <c r="AS311" s="292"/>
      <c r="AT311" s="294">
        <v>2.1030000000000002</v>
      </c>
      <c r="AU311" s="294"/>
      <c r="AV311" s="293">
        <v>0.624</v>
      </c>
      <c r="AW311" s="293"/>
    </row>
    <row r="312" spans="2:49" ht="17.25" thickBot="1" x14ac:dyDescent="0.35">
      <c r="B312" s="64" t="s">
        <v>41</v>
      </c>
      <c r="C312" s="65"/>
      <c r="D312" s="66"/>
      <c r="E312" s="50">
        <v>0.35199999999999998</v>
      </c>
      <c r="F312" s="94">
        <v>0.41699999999999998</v>
      </c>
      <c r="G312" s="50"/>
      <c r="H312" s="94"/>
      <c r="I312" s="50"/>
      <c r="J312" s="94"/>
      <c r="K312" s="50"/>
      <c r="L312" s="94"/>
      <c r="M312" s="50"/>
      <c r="N312" s="94"/>
      <c r="O312" s="50"/>
      <c r="P312" s="94"/>
      <c r="Q312" s="50">
        <v>1.3720000000000001</v>
      </c>
      <c r="R312" s="94">
        <v>0.72399999999999998</v>
      </c>
      <c r="S312" s="50"/>
      <c r="T312" s="95"/>
      <c r="W312" s="283" t="s">
        <v>16</v>
      </c>
      <c r="X312" s="284"/>
      <c r="Y312" s="332">
        <v>20.376000000000001</v>
      </c>
      <c r="Z312" s="332"/>
      <c r="AA312" s="286">
        <v>0.78300000000000003</v>
      </c>
      <c r="AB312" s="286"/>
      <c r="AD312" s="333" t="s">
        <v>28</v>
      </c>
      <c r="AE312" s="334"/>
      <c r="AF312" s="294">
        <v>2.024</v>
      </c>
      <c r="AG312" s="294"/>
      <c r="AH312" s="291">
        <v>0.56399999999999995</v>
      </c>
      <c r="AI312" s="291"/>
      <c r="AK312" s="283" t="s">
        <v>16</v>
      </c>
      <c r="AL312" s="284"/>
      <c r="AM312" s="332">
        <v>5.7270000000000003</v>
      </c>
      <c r="AN312" s="332"/>
      <c r="AO312" s="332">
        <v>0.41799999999999998</v>
      </c>
      <c r="AP312" s="332"/>
      <c r="AR312" s="333" t="s">
        <v>28</v>
      </c>
      <c r="AS312" s="334"/>
      <c r="AT312" s="294">
        <v>2.8610000000000002</v>
      </c>
      <c r="AU312" s="294"/>
      <c r="AV312" s="291">
        <v>0.64900000000000002</v>
      </c>
      <c r="AW312" s="291"/>
    </row>
    <row r="313" spans="2:49" ht="16.5" x14ac:dyDescent="0.3">
      <c r="B313" s="49" t="s">
        <v>24</v>
      </c>
      <c r="C313" s="68"/>
      <c r="D313" s="69"/>
      <c r="E313" s="50">
        <v>0.60799999999999998</v>
      </c>
      <c r="F313" s="96">
        <v>0.47599999999999998</v>
      </c>
      <c r="G313" s="50"/>
      <c r="H313" s="96"/>
      <c r="I313" s="50"/>
      <c r="J313" s="96"/>
      <c r="K313" s="50"/>
      <c r="L313" s="96"/>
      <c r="M313" s="50"/>
      <c r="N313" s="96"/>
      <c r="O313" s="50"/>
      <c r="P313" s="96"/>
      <c r="Q313" s="50">
        <v>1.2509999999999999</v>
      </c>
      <c r="R313" s="96">
        <v>0.623</v>
      </c>
      <c r="S313" s="50"/>
      <c r="T313" s="97"/>
      <c r="AD313" s="287" t="s">
        <v>29</v>
      </c>
      <c r="AE313" s="292"/>
      <c r="AF313" s="336">
        <v>2.819</v>
      </c>
      <c r="AG313" s="336"/>
      <c r="AH313" s="294">
        <v>0.59499999999999997</v>
      </c>
      <c r="AI313" s="294"/>
      <c r="AR313" s="287" t="s">
        <v>29</v>
      </c>
      <c r="AS313" s="292"/>
      <c r="AT313" s="336">
        <v>3.8679999999999999</v>
      </c>
      <c r="AU313" s="336"/>
      <c r="AV313" s="294">
        <v>0.66500000000000004</v>
      </c>
      <c r="AW313" s="294"/>
    </row>
    <row r="314" spans="2:49" ht="17.25" thickBot="1" x14ac:dyDescent="0.35">
      <c r="B314" s="49" t="s">
        <v>25</v>
      </c>
      <c r="C314" s="68"/>
      <c r="D314" s="69"/>
      <c r="E314" s="50">
        <v>1.0249999999999999</v>
      </c>
      <c r="F314" s="96">
        <v>0.54900000000000004</v>
      </c>
      <c r="G314" s="50"/>
      <c r="H314" s="96"/>
      <c r="I314" s="50"/>
      <c r="J314" s="96"/>
      <c r="K314" s="50"/>
      <c r="L314" s="96"/>
      <c r="M314" s="50"/>
      <c r="N314" s="96"/>
      <c r="O314" s="50"/>
      <c r="P314" s="96"/>
      <c r="Q314" s="50">
        <v>1.1919999999999999</v>
      </c>
      <c r="R314" s="96">
        <v>0.55900000000000005</v>
      </c>
      <c r="S314" s="50"/>
      <c r="T314" s="97"/>
      <c r="AD314" s="283" t="s">
        <v>30</v>
      </c>
      <c r="AE314" s="284"/>
      <c r="AF314" s="343">
        <v>4.8719999999999999</v>
      </c>
      <c r="AG314" s="343"/>
      <c r="AH314" s="343">
        <v>0.65800000000000003</v>
      </c>
      <c r="AI314" s="343"/>
      <c r="AR314" s="283" t="s">
        <v>30</v>
      </c>
      <c r="AS314" s="284"/>
      <c r="AT314" s="343">
        <v>3.6070000000000002</v>
      </c>
      <c r="AU314" s="362"/>
      <c r="AV314" s="343">
        <v>0.56100000000000005</v>
      </c>
      <c r="AW314" s="343"/>
    </row>
    <row r="315" spans="2:49" x14ac:dyDescent="0.25">
      <c r="B315" s="49" t="s">
        <v>26</v>
      </c>
      <c r="C315" s="68"/>
      <c r="D315" s="69"/>
      <c r="E315" s="50">
        <v>1.5429999999999999</v>
      </c>
      <c r="F315" s="96">
        <v>0.58899999999999997</v>
      </c>
      <c r="G315" s="50"/>
      <c r="H315" s="96"/>
      <c r="I315" s="50"/>
      <c r="J315" s="96"/>
      <c r="K315" s="50"/>
      <c r="L315" s="96"/>
      <c r="M315" s="50"/>
      <c r="N315" s="96"/>
      <c r="O315" s="50"/>
      <c r="P315" s="96"/>
      <c r="Q315" s="50">
        <v>1.4319999999999999</v>
      </c>
      <c r="R315" s="96">
        <v>0.55300000000000005</v>
      </c>
      <c r="S315" s="50"/>
      <c r="T315" s="97"/>
    </row>
    <row r="316" spans="2:49" x14ac:dyDescent="0.25">
      <c r="B316" s="49" t="s">
        <v>27</v>
      </c>
      <c r="C316" s="68"/>
      <c r="D316" s="69"/>
      <c r="E316" s="50">
        <v>2.1030000000000002</v>
      </c>
      <c r="F316" s="96">
        <v>0.624</v>
      </c>
      <c r="G316" s="50"/>
      <c r="H316" s="96"/>
      <c r="I316" s="50"/>
      <c r="J316" s="96"/>
      <c r="K316" s="50"/>
      <c r="L316" s="96"/>
      <c r="M316" s="50"/>
      <c r="N316" s="96"/>
      <c r="O316" s="50"/>
      <c r="P316" s="96"/>
      <c r="Q316" s="50">
        <v>1.6639999999999999</v>
      </c>
      <c r="R316" s="96">
        <v>0.55900000000000005</v>
      </c>
      <c r="S316" s="50"/>
      <c r="T316" s="97"/>
    </row>
    <row r="317" spans="2:49" x14ac:dyDescent="0.25">
      <c r="B317" s="49" t="s">
        <v>28</v>
      </c>
      <c r="C317" s="68"/>
      <c r="D317" s="69"/>
      <c r="E317" s="98">
        <v>2.8610000000000002</v>
      </c>
      <c r="F317" s="96">
        <v>0.64900000000000002</v>
      </c>
      <c r="G317" s="98"/>
      <c r="H317" s="96"/>
      <c r="I317" s="98"/>
      <c r="J317" s="96"/>
      <c r="K317" s="98"/>
      <c r="L317" s="96"/>
      <c r="M317" s="98"/>
      <c r="N317" s="96"/>
      <c r="O317" s="98"/>
      <c r="P317" s="96"/>
      <c r="Q317" s="98">
        <v>2.024</v>
      </c>
      <c r="R317" s="96">
        <v>0.56399999999999995</v>
      </c>
      <c r="S317" s="98"/>
      <c r="T317" s="97"/>
    </row>
    <row r="318" spans="2:49" x14ac:dyDescent="0.25">
      <c r="B318" s="49" t="s">
        <v>29</v>
      </c>
      <c r="C318" s="68"/>
      <c r="D318" s="69"/>
      <c r="E318" s="50">
        <v>3.8679999999999999</v>
      </c>
      <c r="F318" s="96">
        <v>0.66500000000000004</v>
      </c>
      <c r="G318" s="50"/>
      <c r="H318" s="96"/>
      <c r="I318" s="50"/>
      <c r="J318" s="96"/>
      <c r="K318" s="50"/>
      <c r="L318" s="96"/>
      <c r="M318" s="50"/>
      <c r="N318" s="96"/>
      <c r="O318" s="50"/>
      <c r="P318" s="96"/>
      <c r="Q318" s="50">
        <v>2.819</v>
      </c>
      <c r="R318" s="96">
        <v>0.59499999999999997</v>
      </c>
      <c r="S318" s="50"/>
      <c r="T318" s="97"/>
    </row>
    <row r="319" spans="2:49" x14ac:dyDescent="0.25">
      <c r="B319" s="52" t="s">
        <v>30</v>
      </c>
      <c r="C319" s="71"/>
      <c r="D319" s="72"/>
      <c r="E319" s="98">
        <v>3.6070000000000002</v>
      </c>
      <c r="F319" s="99">
        <v>0.56100000000000005</v>
      </c>
      <c r="G319" s="53"/>
      <c r="H319" s="99"/>
      <c r="I319" s="53"/>
      <c r="J319" s="99"/>
      <c r="K319" s="53"/>
      <c r="L319" s="99"/>
      <c r="M319" s="98"/>
      <c r="N319" s="99"/>
      <c r="O319" s="98"/>
      <c r="P319" s="99"/>
      <c r="Q319" s="53">
        <v>4.8719999999999999</v>
      </c>
      <c r="R319" s="99">
        <v>0.65800000000000003</v>
      </c>
      <c r="S319" s="98"/>
      <c r="T319" s="100"/>
    </row>
    <row r="320" spans="2:49" ht="15.75" thickBot="1" x14ac:dyDescent="0.3">
      <c r="E320" s="21"/>
      <c r="M320" s="21"/>
      <c r="O320" s="21"/>
      <c r="S320" s="21"/>
    </row>
    <row r="321" spans="2:35" x14ac:dyDescent="0.25">
      <c r="B321" s="40" t="s">
        <v>58</v>
      </c>
      <c r="C321" s="348" t="s">
        <v>73</v>
      </c>
      <c r="D321" s="349"/>
      <c r="E321" s="349"/>
      <c r="F321" s="349"/>
      <c r="G321" s="349"/>
      <c r="H321" s="349"/>
      <c r="I321" s="349"/>
      <c r="J321" s="349"/>
      <c r="K321" s="349"/>
      <c r="L321" s="349"/>
      <c r="M321" s="349"/>
      <c r="N321" s="349"/>
      <c r="O321" s="349"/>
      <c r="P321" s="349"/>
      <c r="Q321" s="349"/>
      <c r="R321" s="349"/>
      <c r="S321" s="349"/>
      <c r="T321" s="350"/>
      <c r="W321" s="310" t="s">
        <v>34</v>
      </c>
      <c r="X321" s="311"/>
      <c r="Y321" s="311"/>
      <c r="Z321" s="311"/>
      <c r="AA321" s="311"/>
      <c r="AB321" s="312"/>
      <c r="AD321" s="310" t="s">
        <v>34</v>
      </c>
      <c r="AE321" s="311"/>
      <c r="AF321" s="311"/>
      <c r="AG321" s="311"/>
      <c r="AH321" s="311"/>
      <c r="AI321" s="312"/>
    </row>
    <row r="322" spans="2:35" x14ac:dyDescent="0.25">
      <c r="B322" s="41" t="s">
        <v>81</v>
      </c>
      <c r="C322" s="42">
        <v>6</v>
      </c>
      <c r="D322" s="43">
        <v>30</v>
      </c>
      <c r="E322" s="42">
        <v>6</v>
      </c>
      <c r="F322" s="43">
        <v>60</v>
      </c>
      <c r="G322" s="44">
        <v>6</v>
      </c>
      <c r="H322" s="43">
        <v>120</v>
      </c>
      <c r="I322" s="42">
        <v>6</v>
      </c>
      <c r="J322" s="43">
        <v>5760</v>
      </c>
      <c r="K322" s="42">
        <v>15</v>
      </c>
      <c r="L322" s="43">
        <v>360</v>
      </c>
      <c r="M322" s="44">
        <v>30</v>
      </c>
      <c r="N322" s="43">
        <v>120</v>
      </c>
      <c r="O322" s="42">
        <v>30</v>
      </c>
      <c r="P322" s="43">
        <v>1440</v>
      </c>
      <c r="Q322" s="42">
        <v>60</v>
      </c>
      <c r="R322" s="43">
        <v>1440</v>
      </c>
      <c r="S322" s="44">
        <v>120</v>
      </c>
      <c r="T322" s="43">
        <v>1440</v>
      </c>
      <c r="W322" s="313"/>
      <c r="X322" s="314"/>
      <c r="Y322" s="314"/>
      <c r="Z322" s="314"/>
      <c r="AA322" s="314"/>
      <c r="AB322" s="315"/>
      <c r="AD322" s="313"/>
      <c r="AE322" s="314"/>
      <c r="AF322" s="314"/>
      <c r="AG322" s="314"/>
      <c r="AH322" s="314"/>
      <c r="AI322" s="315"/>
    </row>
    <row r="323" spans="2:35" x14ac:dyDescent="0.25">
      <c r="B323" s="37" t="s">
        <v>3</v>
      </c>
      <c r="C323" s="38" t="s">
        <v>18</v>
      </c>
      <c r="D323" s="39" t="s">
        <v>19</v>
      </c>
      <c r="E323" s="38" t="s">
        <v>18</v>
      </c>
      <c r="F323" s="39" t="s">
        <v>19</v>
      </c>
      <c r="G323" s="38" t="s">
        <v>18</v>
      </c>
      <c r="H323" s="39" t="s">
        <v>19</v>
      </c>
      <c r="I323" s="38" t="s">
        <v>18</v>
      </c>
      <c r="J323" s="39" t="s">
        <v>19</v>
      </c>
      <c r="K323" s="38" t="s">
        <v>18</v>
      </c>
      <c r="L323" s="39" t="s">
        <v>19</v>
      </c>
      <c r="M323" s="38" t="s">
        <v>18</v>
      </c>
      <c r="N323" s="39" t="s">
        <v>19</v>
      </c>
      <c r="O323" s="38" t="s">
        <v>18</v>
      </c>
      <c r="P323" s="39" t="s">
        <v>19</v>
      </c>
      <c r="Q323" s="38" t="s">
        <v>18</v>
      </c>
      <c r="R323" s="39" t="s">
        <v>19</v>
      </c>
      <c r="S323" s="38" t="s">
        <v>18</v>
      </c>
      <c r="T323" s="39" t="s">
        <v>19</v>
      </c>
      <c r="W323" s="313"/>
      <c r="X323" s="314"/>
      <c r="Y323" s="314"/>
      <c r="Z323" s="314"/>
      <c r="AA323" s="314"/>
      <c r="AB323" s="315"/>
      <c r="AD323" s="313"/>
      <c r="AE323" s="314"/>
      <c r="AF323" s="314"/>
      <c r="AG323" s="314"/>
      <c r="AH323" s="314"/>
      <c r="AI323" s="315"/>
    </row>
    <row r="324" spans="2:35" x14ac:dyDescent="0.25">
      <c r="B324" s="46" t="s">
        <v>4</v>
      </c>
      <c r="C324" s="47"/>
      <c r="D324" s="48"/>
      <c r="E324" s="47"/>
      <c r="F324" s="48"/>
      <c r="G324" s="47"/>
      <c r="H324" s="48"/>
      <c r="I324" s="47"/>
      <c r="J324" s="48"/>
      <c r="K324" s="47"/>
      <c r="L324" s="48"/>
      <c r="M324" s="47"/>
      <c r="N324" s="48"/>
      <c r="O324" s="47"/>
      <c r="P324" s="48"/>
      <c r="Q324" s="47"/>
      <c r="R324" s="48"/>
      <c r="S324" s="47"/>
      <c r="T324" s="48"/>
      <c r="W324" s="313"/>
      <c r="X324" s="314"/>
      <c r="Y324" s="314"/>
      <c r="Z324" s="314"/>
      <c r="AA324" s="314"/>
      <c r="AB324" s="315"/>
      <c r="AD324" s="313"/>
      <c r="AE324" s="314"/>
      <c r="AF324" s="314"/>
      <c r="AG324" s="314"/>
      <c r="AH324" s="314"/>
      <c r="AI324" s="315"/>
    </row>
    <row r="325" spans="2:35" ht="15.75" thickBot="1" x14ac:dyDescent="0.3">
      <c r="B325" s="49" t="s">
        <v>5</v>
      </c>
      <c r="C325" s="50"/>
      <c r="D325" s="51"/>
      <c r="E325" s="50"/>
      <c r="F325" s="51"/>
      <c r="G325" s="50"/>
      <c r="H325" s="51"/>
      <c r="I325" s="50"/>
      <c r="J325" s="51"/>
      <c r="K325" s="50"/>
      <c r="L325" s="51"/>
      <c r="M325" s="50"/>
      <c r="N325" s="51"/>
      <c r="O325" s="50"/>
      <c r="P325" s="51"/>
      <c r="Q325" s="50"/>
      <c r="R325" s="51"/>
      <c r="S325" s="50"/>
      <c r="T325" s="51"/>
      <c r="W325" s="316"/>
      <c r="X325" s="317"/>
      <c r="Y325" s="317"/>
      <c r="Z325" s="317"/>
      <c r="AA325" s="317"/>
      <c r="AB325" s="318"/>
      <c r="AD325" s="316"/>
      <c r="AE325" s="317"/>
      <c r="AF325" s="317"/>
      <c r="AG325" s="317"/>
      <c r="AH325" s="317"/>
      <c r="AI325" s="318"/>
    </row>
    <row r="326" spans="2:35" x14ac:dyDescent="0.25">
      <c r="B326" s="49" t="s">
        <v>6</v>
      </c>
      <c r="C326" s="50"/>
      <c r="D326" s="51"/>
      <c r="E326" s="50"/>
      <c r="F326" s="51"/>
      <c r="G326" s="50"/>
      <c r="H326" s="51"/>
      <c r="I326" s="50"/>
      <c r="J326" s="51"/>
      <c r="K326" s="50"/>
      <c r="L326" s="51"/>
      <c r="M326" s="50"/>
      <c r="N326" s="51"/>
      <c r="O326" s="50"/>
      <c r="P326" s="51"/>
      <c r="Q326" s="50"/>
      <c r="R326" s="51"/>
      <c r="S326" s="50"/>
      <c r="T326" s="51"/>
      <c r="W326" s="319" t="s">
        <v>0</v>
      </c>
      <c r="X326" s="320"/>
      <c r="Y326" s="320"/>
      <c r="Z326" s="320"/>
      <c r="AA326" s="320"/>
      <c r="AB326" s="321"/>
      <c r="AD326" s="319" t="s">
        <v>0</v>
      </c>
      <c r="AE326" s="320"/>
      <c r="AF326" s="320"/>
      <c r="AG326" s="320"/>
      <c r="AH326" s="320"/>
      <c r="AI326" s="321"/>
    </row>
    <row r="327" spans="2:35" ht="16.5" x14ac:dyDescent="0.3">
      <c r="B327" s="49" t="s">
        <v>7</v>
      </c>
      <c r="C327" s="50"/>
      <c r="D327" s="51"/>
      <c r="E327" s="50"/>
      <c r="F327" s="51"/>
      <c r="G327" s="50"/>
      <c r="H327" s="51"/>
      <c r="I327" s="50"/>
      <c r="J327" s="51"/>
      <c r="K327" s="50"/>
      <c r="L327" s="51"/>
      <c r="M327" s="50"/>
      <c r="N327" s="51"/>
      <c r="O327" s="50"/>
      <c r="P327" s="51"/>
      <c r="Q327" s="50"/>
      <c r="R327" s="51"/>
      <c r="S327" s="50"/>
      <c r="T327" s="51"/>
      <c r="W327" s="322" t="s">
        <v>2</v>
      </c>
      <c r="X327" s="323"/>
      <c r="Y327" s="323"/>
      <c r="Z327" s="323"/>
      <c r="AA327" s="323"/>
      <c r="AB327" s="324"/>
      <c r="AD327" s="322" t="s">
        <v>2</v>
      </c>
      <c r="AE327" s="323"/>
      <c r="AF327" s="323"/>
      <c r="AG327" s="323"/>
      <c r="AH327" s="323"/>
      <c r="AI327" s="324"/>
    </row>
    <row r="328" spans="2:35" ht="16.5" x14ac:dyDescent="0.3">
      <c r="B328" s="52" t="s">
        <v>8</v>
      </c>
      <c r="C328" s="53"/>
      <c r="D328" s="54"/>
      <c r="E328" s="53"/>
      <c r="F328" s="54"/>
      <c r="G328" s="53"/>
      <c r="H328" s="54"/>
      <c r="I328" s="53"/>
      <c r="J328" s="54"/>
      <c r="K328" s="53"/>
      <c r="L328" s="54"/>
      <c r="M328" s="53"/>
      <c r="N328" s="54"/>
      <c r="O328" s="53"/>
      <c r="P328" s="54"/>
      <c r="Q328" s="53"/>
      <c r="R328" s="54"/>
      <c r="S328" s="53"/>
      <c r="T328" s="54"/>
      <c r="W328" s="322" t="s">
        <v>1</v>
      </c>
      <c r="X328" s="323"/>
      <c r="Y328" s="323"/>
      <c r="Z328" s="323"/>
      <c r="AA328" s="323"/>
      <c r="AB328" s="324"/>
      <c r="AD328" s="322" t="s">
        <v>1</v>
      </c>
      <c r="AE328" s="323"/>
      <c r="AF328" s="323"/>
      <c r="AG328" s="323"/>
      <c r="AH328" s="323"/>
      <c r="AI328" s="324"/>
    </row>
    <row r="329" spans="2:35" ht="17.25" thickBot="1" x14ac:dyDescent="0.35">
      <c r="B329" s="55" t="s">
        <v>82</v>
      </c>
      <c r="C329" s="56"/>
      <c r="D329" s="57"/>
      <c r="E329" s="56"/>
      <c r="F329" s="57"/>
      <c r="G329" s="56"/>
      <c r="H329" s="57"/>
      <c r="I329" s="56"/>
      <c r="J329" s="57"/>
      <c r="K329" s="56"/>
      <c r="L329" s="57"/>
      <c r="M329" s="56"/>
      <c r="N329" s="57"/>
      <c r="O329" s="56"/>
      <c r="P329" s="57"/>
      <c r="Q329" s="56"/>
      <c r="R329" s="57"/>
      <c r="S329" s="56"/>
      <c r="T329" s="57"/>
      <c r="W329" s="325" t="s">
        <v>55</v>
      </c>
      <c r="X329" s="326"/>
      <c r="Y329" s="326"/>
      <c r="Z329" s="326"/>
      <c r="AA329" s="326"/>
      <c r="AB329" s="327"/>
      <c r="AD329" s="325" t="s">
        <v>55</v>
      </c>
      <c r="AE329" s="326"/>
      <c r="AF329" s="326"/>
      <c r="AG329" s="326"/>
      <c r="AH329" s="326"/>
      <c r="AI329" s="327"/>
    </row>
    <row r="330" spans="2:35" ht="17.25" thickBot="1" x14ac:dyDescent="0.35">
      <c r="B330" s="49" t="s">
        <v>11</v>
      </c>
      <c r="C330" s="50"/>
      <c r="D330" s="51"/>
      <c r="E330" s="50"/>
      <c r="F330" s="51"/>
      <c r="G330" s="50"/>
      <c r="H330" s="51"/>
      <c r="I330" s="50"/>
      <c r="J330" s="51"/>
      <c r="K330" s="50"/>
      <c r="L330" s="51"/>
      <c r="M330" s="50"/>
      <c r="N330" s="51"/>
      <c r="O330" s="50"/>
      <c r="P330" s="51"/>
      <c r="Q330" s="50"/>
      <c r="R330" s="51"/>
      <c r="S330" s="50"/>
      <c r="T330" s="58"/>
      <c r="W330" s="297" t="s">
        <v>3</v>
      </c>
      <c r="X330" s="298"/>
      <c r="Y330" s="301" t="s">
        <v>21</v>
      </c>
      <c r="Z330" s="302"/>
      <c r="AA330" s="302"/>
      <c r="AB330" s="303"/>
      <c r="AD330" s="297" t="s">
        <v>3</v>
      </c>
      <c r="AE330" s="298"/>
      <c r="AF330" s="301" t="s">
        <v>23</v>
      </c>
      <c r="AG330" s="302"/>
      <c r="AH330" s="302"/>
      <c r="AI330" s="303"/>
    </row>
    <row r="331" spans="2:35" ht="17.25" thickBot="1" x14ac:dyDescent="0.35">
      <c r="B331" s="49" t="s">
        <v>83</v>
      </c>
      <c r="C331" s="50"/>
      <c r="D331" s="51"/>
      <c r="E331" s="50">
        <v>3.8570000000000002</v>
      </c>
      <c r="F331" s="51">
        <v>0.54300000000000004</v>
      </c>
      <c r="G331" s="59"/>
      <c r="H331" s="58"/>
      <c r="I331" s="50"/>
      <c r="J331" s="51"/>
      <c r="K331" s="50"/>
      <c r="L331" s="51"/>
      <c r="M331" s="50"/>
      <c r="N331" s="58"/>
      <c r="O331" s="50"/>
      <c r="P331" s="51"/>
      <c r="Q331" s="50">
        <v>5.681</v>
      </c>
      <c r="R331" s="51">
        <v>0.64400000000000002</v>
      </c>
      <c r="S331" s="59"/>
      <c r="T331" s="58"/>
      <c r="W331" s="299"/>
      <c r="X331" s="300"/>
      <c r="Y331" s="304" t="s">
        <v>18</v>
      </c>
      <c r="Z331" s="304"/>
      <c r="AA331" s="304" t="s">
        <v>19</v>
      </c>
      <c r="AB331" s="304"/>
      <c r="AD331" s="299"/>
      <c r="AE331" s="300"/>
      <c r="AF331" s="304" t="s">
        <v>18</v>
      </c>
      <c r="AG331" s="304"/>
      <c r="AH331" s="304" t="s">
        <v>19</v>
      </c>
      <c r="AI331" s="304"/>
    </row>
    <row r="332" spans="2:35" ht="16.5" x14ac:dyDescent="0.3">
      <c r="B332" s="49" t="s">
        <v>84</v>
      </c>
      <c r="C332" s="50"/>
      <c r="D332" s="51"/>
      <c r="E332" s="50">
        <v>4.3019999999999996</v>
      </c>
      <c r="F332" s="51">
        <v>0.52200000000000002</v>
      </c>
      <c r="G332" s="59"/>
      <c r="H332" s="58"/>
      <c r="I332" s="50"/>
      <c r="J332" s="51"/>
      <c r="K332" s="50"/>
      <c r="L332" s="51"/>
      <c r="M332" s="50"/>
      <c r="N332" s="58"/>
      <c r="O332" s="50"/>
      <c r="P332" s="51"/>
      <c r="Q332" s="50">
        <v>6.7809999999999997</v>
      </c>
      <c r="R332" s="51">
        <v>0.65400000000000003</v>
      </c>
      <c r="S332" s="59"/>
      <c r="T332" s="58"/>
      <c r="W332" s="305" t="s">
        <v>10</v>
      </c>
      <c r="X332" s="306"/>
      <c r="Y332" s="338">
        <v>5.681</v>
      </c>
      <c r="Z332" s="339"/>
      <c r="AA332" s="342">
        <v>0.64400000000000002</v>
      </c>
      <c r="AB332" s="342"/>
      <c r="AD332" s="305" t="s">
        <v>10</v>
      </c>
      <c r="AE332" s="306"/>
      <c r="AF332" s="338">
        <v>3.8570000000000002</v>
      </c>
      <c r="AG332" s="339"/>
      <c r="AH332" s="342">
        <v>0.54300000000000004</v>
      </c>
      <c r="AI332" s="342"/>
    </row>
    <row r="333" spans="2:35" ht="16.5" x14ac:dyDescent="0.3">
      <c r="B333" s="49" t="s">
        <v>85</v>
      </c>
      <c r="C333" s="50"/>
      <c r="D333" s="51"/>
      <c r="E333" s="50">
        <v>4.6740000000000004</v>
      </c>
      <c r="F333" s="51">
        <v>0.498</v>
      </c>
      <c r="G333" s="59"/>
      <c r="H333" s="58"/>
      <c r="I333" s="50"/>
      <c r="J333" s="51"/>
      <c r="K333" s="50"/>
      <c r="L333" s="51"/>
      <c r="M333" s="50"/>
      <c r="N333" s="58"/>
      <c r="O333" s="50"/>
      <c r="P333" s="51"/>
      <c r="Q333" s="50">
        <v>7.843</v>
      </c>
      <c r="R333" s="51">
        <v>0.66</v>
      </c>
      <c r="S333" s="59"/>
      <c r="T333" s="58"/>
      <c r="W333" s="287" t="s">
        <v>12</v>
      </c>
      <c r="X333" s="288"/>
      <c r="Y333" s="294">
        <v>6.7809999999999997</v>
      </c>
      <c r="Z333" s="328"/>
      <c r="AA333" s="294">
        <v>0.65400000000000003</v>
      </c>
      <c r="AB333" s="294"/>
      <c r="AD333" s="287" t="s">
        <v>12</v>
      </c>
      <c r="AE333" s="288"/>
      <c r="AF333" s="294">
        <v>4.3019999999999996</v>
      </c>
      <c r="AG333" s="328"/>
      <c r="AH333" s="294">
        <v>0.52200000000000002</v>
      </c>
      <c r="AI333" s="294"/>
    </row>
    <row r="334" spans="2:35" ht="16.5" x14ac:dyDescent="0.3">
      <c r="B334" s="49" t="s">
        <v>14</v>
      </c>
      <c r="C334" s="50"/>
      <c r="D334" s="51"/>
      <c r="E334" s="50">
        <v>4.8140000000000001</v>
      </c>
      <c r="F334" s="51">
        <v>0.48099999999999998</v>
      </c>
      <c r="G334" s="59"/>
      <c r="H334" s="58"/>
      <c r="I334" s="50"/>
      <c r="J334" s="51"/>
      <c r="K334" s="50"/>
      <c r="L334" s="51"/>
      <c r="M334" s="50"/>
      <c r="N334" s="58"/>
      <c r="O334" s="50"/>
      <c r="P334" s="51"/>
      <c r="Q334" s="50">
        <v>8.4640000000000004</v>
      </c>
      <c r="R334" s="51">
        <v>0.66300000000000003</v>
      </c>
      <c r="S334" s="59"/>
      <c r="T334" s="58"/>
      <c r="W334" s="287" t="s">
        <v>13</v>
      </c>
      <c r="X334" s="288"/>
      <c r="Y334" s="294">
        <v>7.843</v>
      </c>
      <c r="Z334" s="294"/>
      <c r="AA334" s="329">
        <v>0.66</v>
      </c>
      <c r="AB334" s="294"/>
      <c r="AD334" s="287" t="s">
        <v>13</v>
      </c>
      <c r="AE334" s="288"/>
      <c r="AF334" s="294">
        <v>4.6740000000000004</v>
      </c>
      <c r="AG334" s="294"/>
      <c r="AH334" s="329">
        <v>0.498</v>
      </c>
      <c r="AI334" s="294"/>
    </row>
    <row r="335" spans="2:35" ht="16.5" x14ac:dyDescent="0.3">
      <c r="B335" s="49" t="s">
        <v>15</v>
      </c>
      <c r="C335" s="50"/>
      <c r="D335" s="51"/>
      <c r="E335" s="50">
        <v>4.9269999999999996</v>
      </c>
      <c r="F335" s="51">
        <v>0.45700000000000002</v>
      </c>
      <c r="G335" s="59"/>
      <c r="H335" s="58"/>
      <c r="I335" s="50"/>
      <c r="J335" s="51"/>
      <c r="K335" s="50"/>
      <c r="L335" s="51"/>
      <c r="M335" s="50"/>
      <c r="N335" s="51"/>
      <c r="O335" s="60"/>
      <c r="P335" s="51"/>
      <c r="Q335" s="50">
        <v>9.2309999999999999</v>
      </c>
      <c r="R335" s="51">
        <v>0.66600000000000004</v>
      </c>
      <c r="S335" s="59"/>
      <c r="T335" s="58"/>
      <c r="W335" s="287" t="s">
        <v>14</v>
      </c>
      <c r="X335" s="288"/>
      <c r="Y335" s="294">
        <v>8.4640000000000004</v>
      </c>
      <c r="Z335" s="294"/>
      <c r="AA335" s="337">
        <v>0.66300000000000003</v>
      </c>
      <c r="AB335" s="335"/>
      <c r="AD335" s="287" t="s">
        <v>14</v>
      </c>
      <c r="AE335" s="288"/>
      <c r="AF335" s="294">
        <v>4.8140000000000001</v>
      </c>
      <c r="AG335" s="294"/>
      <c r="AH335" s="337">
        <v>0.48099999999999998</v>
      </c>
      <c r="AI335" s="335"/>
    </row>
    <row r="336" spans="2:35" ht="16.5" x14ac:dyDescent="0.3">
      <c r="B336" s="52" t="s">
        <v>16</v>
      </c>
      <c r="C336" s="53"/>
      <c r="D336" s="54"/>
      <c r="E336" s="53">
        <v>5.1120000000000001</v>
      </c>
      <c r="F336" s="54">
        <v>0.42799999999999999</v>
      </c>
      <c r="G336" s="61"/>
      <c r="H336" s="62"/>
      <c r="I336" s="53"/>
      <c r="J336" s="54"/>
      <c r="K336" s="53"/>
      <c r="L336" s="54"/>
      <c r="M336" s="53"/>
      <c r="N336" s="54"/>
      <c r="O336" s="63"/>
      <c r="P336" s="54"/>
      <c r="Q336" s="63">
        <v>10.291</v>
      </c>
      <c r="R336" s="62">
        <v>0.67</v>
      </c>
      <c r="S336" s="61"/>
      <c r="T336" s="54"/>
      <c r="W336" s="287" t="s">
        <v>15</v>
      </c>
      <c r="X336" s="292"/>
      <c r="Y336" s="294">
        <v>9.2309999999999999</v>
      </c>
      <c r="Z336" s="294"/>
      <c r="AA336" s="294">
        <v>0.66600000000000004</v>
      </c>
      <c r="AB336" s="294"/>
      <c r="AD336" s="287" t="s">
        <v>15</v>
      </c>
      <c r="AE336" s="292"/>
      <c r="AF336" s="294">
        <v>4.9269999999999996</v>
      </c>
      <c r="AG336" s="294"/>
      <c r="AH336" s="294">
        <v>0.45700000000000002</v>
      </c>
      <c r="AI336" s="294"/>
    </row>
    <row r="337" spans="2:35" ht="17.25" thickBot="1" x14ac:dyDescent="0.35">
      <c r="B337" s="64" t="s">
        <v>41</v>
      </c>
      <c r="C337" s="65"/>
      <c r="D337" s="66"/>
      <c r="E337" s="65"/>
      <c r="F337" s="66"/>
      <c r="G337" s="65"/>
      <c r="H337" s="66"/>
      <c r="I337" s="65"/>
      <c r="J337" s="66"/>
      <c r="K337" s="65"/>
      <c r="L337" s="66"/>
      <c r="M337" s="65"/>
      <c r="N337" s="67"/>
      <c r="O337" s="66"/>
      <c r="P337" s="67"/>
      <c r="Q337" s="66"/>
      <c r="R337" s="66"/>
      <c r="S337" s="65"/>
      <c r="T337" s="67"/>
      <c r="W337" s="283" t="s">
        <v>16</v>
      </c>
      <c r="X337" s="284"/>
      <c r="Y337" s="332">
        <v>10.291</v>
      </c>
      <c r="Z337" s="332"/>
      <c r="AA337" s="332">
        <v>0.67</v>
      </c>
      <c r="AB337" s="332"/>
      <c r="AD337" s="283" t="s">
        <v>16</v>
      </c>
      <c r="AE337" s="284"/>
      <c r="AF337" s="332">
        <v>5.1120000000000001</v>
      </c>
      <c r="AG337" s="332"/>
      <c r="AH337" s="332">
        <v>0.42799999999999999</v>
      </c>
      <c r="AI337" s="332"/>
    </row>
    <row r="338" spans="2:35" x14ac:dyDescent="0.25">
      <c r="B338" s="49" t="s">
        <v>24</v>
      </c>
      <c r="C338" s="68"/>
      <c r="D338" s="69"/>
      <c r="E338" s="68"/>
      <c r="F338" s="69"/>
      <c r="G338" s="68"/>
      <c r="H338" s="69"/>
      <c r="I338" s="68"/>
      <c r="J338" s="69"/>
      <c r="K338" s="68"/>
      <c r="L338" s="69"/>
      <c r="M338" s="68"/>
      <c r="N338" s="70"/>
      <c r="O338" s="69"/>
      <c r="P338" s="70"/>
      <c r="Q338" s="69"/>
      <c r="R338" s="69"/>
      <c r="S338" s="68"/>
      <c r="T338" s="70"/>
    </row>
    <row r="339" spans="2:35" x14ac:dyDescent="0.25">
      <c r="B339" s="49" t="s">
        <v>25</v>
      </c>
      <c r="C339" s="68"/>
      <c r="D339" s="69"/>
      <c r="E339" s="68"/>
      <c r="F339" s="69"/>
      <c r="G339" s="68"/>
      <c r="H339" s="69"/>
      <c r="I339" s="68"/>
      <c r="J339" s="69"/>
      <c r="K339" s="68"/>
      <c r="L339" s="69"/>
      <c r="M339" s="68"/>
      <c r="N339" s="70"/>
      <c r="O339" s="69"/>
      <c r="P339" s="70"/>
      <c r="Q339" s="69"/>
      <c r="R339" s="69"/>
      <c r="S339" s="68"/>
      <c r="T339" s="70"/>
    </row>
    <row r="340" spans="2:35" x14ac:dyDescent="0.25">
      <c r="B340" s="49" t="s">
        <v>26</v>
      </c>
      <c r="C340" s="68"/>
      <c r="D340" s="69"/>
      <c r="E340" s="68"/>
      <c r="F340" s="69"/>
      <c r="G340" s="68"/>
      <c r="H340" s="69"/>
      <c r="I340" s="68"/>
      <c r="J340" s="69"/>
      <c r="K340" s="68"/>
      <c r="L340" s="69"/>
      <c r="M340" s="68"/>
      <c r="N340" s="70"/>
      <c r="O340" s="69"/>
      <c r="P340" s="70"/>
      <c r="Q340" s="69"/>
      <c r="R340" s="69"/>
      <c r="S340" s="68"/>
      <c r="T340" s="70"/>
    </row>
    <row r="341" spans="2:35" x14ac:dyDescent="0.25">
      <c r="B341" s="49" t="s">
        <v>27</v>
      </c>
      <c r="C341" s="68"/>
      <c r="D341" s="69"/>
      <c r="E341" s="68"/>
      <c r="F341" s="69"/>
      <c r="G341" s="68"/>
      <c r="H341" s="69"/>
      <c r="I341" s="68"/>
      <c r="J341" s="69"/>
      <c r="K341" s="68"/>
      <c r="L341" s="69"/>
      <c r="M341" s="68"/>
      <c r="N341" s="70"/>
      <c r="O341" s="69"/>
      <c r="P341" s="70"/>
      <c r="Q341" s="69"/>
      <c r="R341" s="69"/>
      <c r="S341" s="68"/>
      <c r="T341" s="70"/>
    </row>
    <row r="342" spans="2:35" x14ac:dyDescent="0.25">
      <c r="B342" s="49" t="s">
        <v>28</v>
      </c>
      <c r="C342" s="68"/>
      <c r="D342" s="69"/>
      <c r="E342" s="68"/>
      <c r="F342" s="69"/>
      <c r="G342" s="68"/>
      <c r="H342" s="69"/>
      <c r="I342" s="68"/>
      <c r="J342" s="69"/>
      <c r="K342" s="68"/>
      <c r="L342" s="69"/>
      <c r="M342" s="68"/>
      <c r="N342" s="70"/>
      <c r="O342" s="69"/>
      <c r="P342" s="70"/>
      <c r="Q342" s="69"/>
      <c r="R342" s="69"/>
      <c r="S342" s="68"/>
      <c r="T342" s="70"/>
    </row>
    <row r="343" spans="2:35" x14ac:dyDescent="0.25">
      <c r="B343" s="49" t="s">
        <v>29</v>
      </c>
      <c r="C343" s="68"/>
      <c r="D343" s="69"/>
      <c r="E343" s="68"/>
      <c r="F343" s="69"/>
      <c r="G343" s="68"/>
      <c r="H343" s="69"/>
      <c r="I343" s="68"/>
      <c r="J343" s="69"/>
      <c r="K343" s="68"/>
      <c r="L343" s="69"/>
      <c r="M343" s="68"/>
      <c r="N343" s="70"/>
      <c r="O343" s="69"/>
      <c r="P343" s="70"/>
      <c r="Q343" s="69"/>
      <c r="R343" s="69"/>
      <c r="S343" s="68"/>
      <c r="T343" s="70"/>
    </row>
    <row r="344" spans="2:35" x14ac:dyDescent="0.25">
      <c r="B344" s="52" t="s">
        <v>30</v>
      </c>
      <c r="C344" s="71"/>
      <c r="D344" s="72"/>
      <c r="E344" s="71"/>
      <c r="F344" s="72"/>
      <c r="G344" s="71"/>
      <c r="H344" s="72"/>
      <c r="I344" s="71"/>
      <c r="J344" s="72"/>
      <c r="K344" s="71"/>
      <c r="L344" s="72"/>
      <c r="M344" s="71"/>
      <c r="N344" s="73"/>
      <c r="O344" s="72"/>
      <c r="P344" s="72"/>
      <c r="Q344" s="71"/>
      <c r="R344" s="72"/>
      <c r="S344" s="71"/>
      <c r="T344" s="73"/>
    </row>
    <row r="345" spans="2:35" ht="15.75" thickBot="1" x14ac:dyDescent="0.3"/>
    <row r="346" spans="2:35" x14ac:dyDescent="0.25">
      <c r="B346" s="40" t="s">
        <v>58</v>
      </c>
      <c r="C346" s="348" t="s">
        <v>74</v>
      </c>
      <c r="D346" s="349"/>
      <c r="E346" s="349"/>
      <c r="F346" s="349"/>
      <c r="G346" s="349"/>
      <c r="H346" s="349"/>
      <c r="I346" s="349"/>
      <c r="J346" s="349"/>
      <c r="K346" s="349"/>
      <c r="L346" s="349"/>
      <c r="M346" s="349"/>
      <c r="N346" s="349"/>
      <c r="O346" s="349"/>
      <c r="P346" s="349"/>
      <c r="Q346" s="349"/>
      <c r="R346" s="349"/>
      <c r="S346" s="349"/>
      <c r="T346" s="350"/>
      <c r="W346" s="310" t="s">
        <v>53</v>
      </c>
      <c r="X346" s="311"/>
      <c r="Y346" s="311"/>
      <c r="Z346" s="311"/>
      <c r="AA346" s="311"/>
      <c r="AB346" s="312"/>
      <c r="AD346" s="310" t="s">
        <v>53</v>
      </c>
      <c r="AE346" s="311"/>
      <c r="AF346" s="311"/>
      <c r="AG346" s="311"/>
      <c r="AH346" s="311"/>
      <c r="AI346" s="312"/>
    </row>
    <row r="347" spans="2:35" x14ac:dyDescent="0.25">
      <c r="B347" s="41" t="s">
        <v>81</v>
      </c>
      <c r="C347" s="42">
        <v>6</v>
      </c>
      <c r="D347" s="43">
        <v>30</v>
      </c>
      <c r="E347" s="42">
        <v>6</v>
      </c>
      <c r="F347" s="43">
        <v>60</v>
      </c>
      <c r="G347" s="44">
        <v>6</v>
      </c>
      <c r="H347" s="43">
        <v>120</v>
      </c>
      <c r="I347" s="42">
        <v>6</v>
      </c>
      <c r="J347" s="43">
        <v>5760</v>
      </c>
      <c r="K347" s="42">
        <v>15</v>
      </c>
      <c r="L347" s="43">
        <v>360</v>
      </c>
      <c r="M347" s="44">
        <v>30</v>
      </c>
      <c r="N347" s="43">
        <v>120</v>
      </c>
      <c r="O347" s="42">
        <v>30</v>
      </c>
      <c r="P347" s="43">
        <v>1440</v>
      </c>
      <c r="Q347" s="42">
        <v>60</v>
      </c>
      <c r="R347" s="43">
        <v>1440</v>
      </c>
      <c r="S347" s="44">
        <v>120</v>
      </c>
      <c r="T347" s="43">
        <v>1440</v>
      </c>
      <c r="W347" s="313"/>
      <c r="X347" s="314"/>
      <c r="Y347" s="314"/>
      <c r="Z347" s="314"/>
      <c r="AA347" s="314"/>
      <c r="AB347" s="315"/>
      <c r="AD347" s="313"/>
      <c r="AE347" s="314"/>
      <c r="AF347" s="314"/>
      <c r="AG347" s="314"/>
      <c r="AH347" s="314"/>
      <c r="AI347" s="315"/>
    </row>
    <row r="348" spans="2:35" x14ac:dyDescent="0.25">
      <c r="B348" s="37" t="s">
        <v>3</v>
      </c>
      <c r="C348" s="38" t="s">
        <v>18</v>
      </c>
      <c r="D348" s="39" t="s">
        <v>19</v>
      </c>
      <c r="E348" s="38" t="s">
        <v>18</v>
      </c>
      <c r="F348" s="39" t="s">
        <v>19</v>
      </c>
      <c r="G348" s="38" t="s">
        <v>18</v>
      </c>
      <c r="H348" s="39" t="s">
        <v>19</v>
      </c>
      <c r="I348" s="38" t="s">
        <v>18</v>
      </c>
      <c r="J348" s="39" t="s">
        <v>19</v>
      </c>
      <c r="K348" s="38" t="s">
        <v>18</v>
      </c>
      <c r="L348" s="39" t="s">
        <v>19</v>
      </c>
      <c r="M348" s="38" t="s">
        <v>18</v>
      </c>
      <c r="N348" s="39" t="s">
        <v>19</v>
      </c>
      <c r="O348" s="38" t="s">
        <v>18</v>
      </c>
      <c r="P348" s="39" t="s">
        <v>19</v>
      </c>
      <c r="Q348" s="38" t="s">
        <v>18</v>
      </c>
      <c r="R348" s="39" t="s">
        <v>19</v>
      </c>
      <c r="S348" s="38" t="s">
        <v>18</v>
      </c>
      <c r="T348" s="39" t="s">
        <v>19</v>
      </c>
      <c r="W348" s="313"/>
      <c r="X348" s="314"/>
      <c r="Y348" s="314"/>
      <c r="Z348" s="314"/>
      <c r="AA348" s="314"/>
      <c r="AB348" s="315"/>
      <c r="AD348" s="313"/>
      <c r="AE348" s="314"/>
      <c r="AF348" s="314"/>
      <c r="AG348" s="314"/>
      <c r="AH348" s="314"/>
      <c r="AI348" s="315"/>
    </row>
    <row r="349" spans="2:35" x14ac:dyDescent="0.25">
      <c r="B349" s="46" t="s">
        <v>4</v>
      </c>
      <c r="C349" s="47"/>
      <c r="D349" s="48"/>
      <c r="E349" s="47"/>
      <c r="F349" s="48"/>
      <c r="G349" s="47"/>
      <c r="H349" s="48"/>
      <c r="I349" s="47"/>
      <c r="J349" s="48"/>
      <c r="K349" s="47"/>
      <c r="L349" s="48"/>
      <c r="M349" s="47"/>
      <c r="N349" s="48"/>
      <c r="O349" s="47"/>
      <c r="P349" s="48"/>
      <c r="Q349" s="47"/>
      <c r="R349" s="48"/>
      <c r="S349" s="47"/>
      <c r="T349" s="48"/>
      <c r="W349" s="313"/>
      <c r="X349" s="314"/>
      <c r="Y349" s="314"/>
      <c r="Z349" s="314"/>
      <c r="AA349" s="314"/>
      <c r="AB349" s="315"/>
      <c r="AD349" s="313"/>
      <c r="AE349" s="314"/>
      <c r="AF349" s="314"/>
      <c r="AG349" s="314"/>
      <c r="AH349" s="314"/>
      <c r="AI349" s="315"/>
    </row>
    <row r="350" spans="2:35" ht="15.75" thickBot="1" x14ac:dyDescent="0.3">
      <c r="B350" s="49" t="s">
        <v>5</v>
      </c>
      <c r="C350" s="50"/>
      <c r="D350" s="51"/>
      <c r="E350" s="50"/>
      <c r="F350" s="51"/>
      <c r="G350" s="50"/>
      <c r="H350" s="51"/>
      <c r="I350" s="50"/>
      <c r="J350" s="51"/>
      <c r="K350" s="50"/>
      <c r="L350" s="51"/>
      <c r="M350" s="50"/>
      <c r="N350" s="51"/>
      <c r="O350" s="50"/>
      <c r="P350" s="51"/>
      <c r="Q350" s="50"/>
      <c r="R350" s="51"/>
      <c r="S350" s="50"/>
      <c r="T350" s="51"/>
      <c r="W350" s="316"/>
      <c r="X350" s="317"/>
      <c r="Y350" s="317"/>
      <c r="Z350" s="317"/>
      <c r="AA350" s="317"/>
      <c r="AB350" s="318"/>
      <c r="AD350" s="316"/>
      <c r="AE350" s="317"/>
      <c r="AF350" s="317"/>
      <c r="AG350" s="317"/>
      <c r="AH350" s="317"/>
      <c r="AI350" s="318"/>
    </row>
    <row r="351" spans="2:35" x14ac:dyDescent="0.25">
      <c r="B351" s="49" t="s">
        <v>6</v>
      </c>
      <c r="C351" s="50"/>
      <c r="D351" s="51"/>
      <c r="E351" s="50"/>
      <c r="F351" s="51"/>
      <c r="G351" s="50"/>
      <c r="H351" s="51"/>
      <c r="I351" s="50"/>
      <c r="J351" s="51"/>
      <c r="K351" s="50"/>
      <c r="L351" s="51"/>
      <c r="M351" s="50"/>
      <c r="N351" s="51"/>
      <c r="O351" s="50"/>
      <c r="P351" s="51"/>
      <c r="Q351" s="50"/>
      <c r="R351" s="51"/>
      <c r="S351" s="50"/>
      <c r="T351" s="51"/>
      <c r="W351" s="319" t="s">
        <v>0</v>
      </c>
      <c r="X351" s="320"/>
      <c r="Y351" s="320"/>
      <c r="Z351" s="320"/>
      <c r="AA351" s="320"/>
      <c r="AB351" s="321"/>
      <c r="AD351" s="319" t="s">
        <v>0</v>
      </c>
      <c r="AE351" s="320"/>
      <c r="AF351" s="320"/>
      <c r="AG351" s="320"/>
      <c r="AH351" s="320"/>
      <c r="AI351" s="321"/>
    </row>
    <row r="352" spans="2:35" ht="16.5" x14ac:dyDescent="0.3">
      <c r="B352" s="49" t="s">
        <v>7</v>
      </c>
      <c r="C352" s="50"/>
      <c r="D352" s="51"/>
      <c r="E352" s="50"/>
      <c r="F352" s="51"/>
      <c r="G352" s="50"/>
      <c r="H352" s="51"/>
      <c r="I352" s="50"/>
      <c r="J352" s="51"/>
      <c r="K352" s="50"/>
      <c r="L352" s="51"/>
      <c r="M352" s="50"/>
      <c r="N352" s="51"/>
      <c r="O352" s="50"/>
      <c r="P352" s="51"/>
      <c r="Q352" s="50"/>
      <c r="R352" s="51"/>
      <c r="S352" s="50"/>
      <c r="T352" s="51"/>
      <c r="W352" s="322" t="s">
        <v>2</v>
      </c>
      <c r="X352" s="323"/>
      <c r="Y352" s="323"/>
      <c r="Z352" s="323"/>
      <c r="AA352" s="323"/>
      <c r="AB352" s="324"/>
      <c r="AD352" s="322" t="s">
        <v>2</v>
      </c>
      <c r="AE352" s="323"/>
      <c r="AF352" s="323"/>
      <c r="AG352" s="323"/>
      <c r="AH352" s="323"/>
      <c r="AI352" s="324"/>
    </row>
    <row r="353" spans="2:35" ht="16.5" x14ac:dyDescent="0.3">
      <c r="B353" s="52" t="s">
        <v>8</v>
      </c>
      <c r="C353" s="53"/>
      <c r="D353" s="54"/>
      <c r="E353" s="53"/>
      <c r="F353" s="54"/>
      <c r="G353" s="53"/>
      <c r="H353" s="54"/>
      <c r="I353" s="53"/>
      <c r="J353" s="54"/>
      <c r="K353" s="53"/>
      <c r="L353" s="54"/>
      <c r="M353" s="53"/>
      <c r="N353" s="54"/>
      <c r="O353" s="53"/>
      <c r="P353" s="54"/>
      <c r="Q353" s="53"/>
      <c r="R353" s="54"/>
      <c r="S353" s="53"/>
      <c r="T353" s="54"/>
      <c r="W353" s="322" t="s">
        <v>1</v>
      </c>
      <c r="X353" s="323"/>
      <c r="Y353" s="323"/>
      <c r="Z353" s="323"/>
      <c r="AA353" s="323"/>
      <c r="AB353" s="324"/>
      <c r="AD353" s="322" t="s">
        <v>1</v>
      </c>
      <c r="AE353" s="323"/>
      <c r="AF353" s="323"/>
      <c r="AG353" s="323"/>
      <c r="AH353" s="323"/>
      <c r="AI353" s="324"/>
    </row>
    <row r="354" spans="2:35" ht="17.25" thickBot="1" x14ac:dyDescent="0.35">
      <c r="B354" s="55" t="s">
        <v>82</v>
      </c>
      <c r="C354" s="56"/>
      <c r="D354" s="57"/>
      <c r="E354" s="56"/>
      <c r="F354" s="57"/>
      <c r="G354" s="56"/>
      <c r="H354" s="57"/>
      <c r="I354" s="56"/>
      <c r="J354" s="57"/>
      <c r="K354" s="56"/>
      <c r="L354" s="57"/>
      <c r="M354" s="56"/>
      <c r="N354" s="57"/>
      <c r="O354" s="56"/>
      <c r="P354" s="57"/>
      <c r="Q354" s="56"/>
      <c r="R354" s="57"/>
      <c r="S354" s="56"/>
      <c r="T354" s="57"/>
      <c r="W354" s="325" t="s">
        <v>55</v>
      </c>
      <c r="X354" s="326"/>
      <c r="Y354" s="326"/>
      <c r="Z354" s="326"/>
      <c r="AA354" s="326"/>
      <c r="AB354" s="327"/>
      <c r="AD354" s="325" t="s">
        <v>55</v>
      </c>
      <c r="AE354" s="326"/>
      <c r="AF354" s="326"/>
      <c r="AG354" s="326"/>
      <c r="AH354" s="326"/>
      <c r="AI354" s="327"/>
    </row>
    <row r="355" spans="2:35" ht="17.25" thickBot="1" x14ac:dyDescent="0.35">
      <c r="B355" s="49" t="s">
        <v>11</v>
      </c>
      <c r="C355" s="50"/>
      <c r="D355" s="51"/>
      <c r="E355" s="50"/>
      <c r="F355" s="51"/>
      <c r="G355" s="50"/>
      <c r="H355" s="51"/>
      <c r="I355" s="50"/>
      <c r="J355" s="51"/>
      <c r="K355" s="50"/>
      <c r="L355" s="51"/>
      <c r="M355" s="50"/>
      <c r="N355" s="51"/>
      <c r="O355" s="50"/>
      <c r="P355" s="51"/>
      <c r="Q355" s="50"/>
      <c r="R355" s="51"/>
      <c r="S355" s="50"/>
      <c r="T355" s="51"/>
      <c r="U355" s="19"/>
      <c r="W355" s="297" t="s">
        <v>3</v>
      </c>
      <c r="X355" s="298"/>
      <c r="Y355" s="301" t="s">
        <v>39</v>
      </c>
      <c r="Z355" s="302"/>
      <c r="AA355" s="302"/>
      <c r="AB355" s="303"/>
      <c r="AD355" s="297" t="s">
        <v>3</v>
      </c>
      <c r="AE355" s="298"/>
      <c r="AF355" s="301" t="s">
        <v>52</v>
      </c>
      <c r="AG355" s="302"/>
      <c r="AH355" s="302"/>
      <c r="AI355" s="303"/>
    </row>
    <row r="356" spans="2:35" ht="17.25" thickBot="1" x14ac:dyDescent="0.35">
      <c r="B356" s="49" t="s">
        <v>83</v>
      </c>
      <c r="C356" s="50"/>
      <c r="D356" s="51"/>
      <c r="E356" s="50"/>
      <c r="F356" s="51"/>
      <c r="G356" s="59">
        <v>316</v>
      </c>
      <c r="H356" s="58">
        <v>0.47299999999999998</v>
      </c>
      <c r="I356" s="50"/>
      <c r="J356" s="51"/>
      <c r="K356" s="50"/>
      <c r="L356" s="51"/>
      <c r="M356" s="50"/>
      <c r="N356" s="58"/>
      <c r="O356" s="50"/>
      <c r="P356" s="51"/>
      <c r="Q356" s="50"/>
      <c r="R356" s="51"/>
      <c r="S356" s="59">
        <v>1152</v>
      </c>
      <c r="T356" s="51">
        <v>0.75600000000000001</v>
      </c>
      <c r="U356" s="18"/>
      <c r="W356" s="299"/>
      <c r="X356" s="300"/>
      <c r="Y356" s="304" t="s">
        <v>18</v>
      </c>
      <c r="Z356" s="304"/>
      <c r="AA356" s="304" t="s">
        <v>19</v>
      </c>
      <c r="AB356" s="304"/>
      <c r="AD356" s="299"/>
      <c r="AE356" s="300"/>
      <c r="AF356" s="304" t="s">
        <v>18</v>
      </c>
      <c r="AG356" s="304"/>
      <c r="AH356" s="304" t="s">
        <v>19</v>
      </c>
      <c r="AI356" s="304"/>
    </row>
    <row r="357" spans="2:35" ht="16.5" x14ac:dyDescent="0.3">
      <c r="B357" s="49" t="s">
        <v>84</v>
      </c>
      <c r="C357" s="50"/>
      <c r="D357" s="51"/>
      <c r="E357" s="50"/>
      <c r="F357" s="51"/>
      <c r="G357" s="59">
        <v>342</v>
      </c>
      <c r="H357" s="58">
        <v>0.44600000000000001</v>
      </c>
      <c r="I357" s="50"/>
      <c r="J357" s="51"/>
      <c r="K357" s="50"/>
      <c r="L357" s="51"/>
      <c r="M357" s="50"/>
      <c r="N357" s="58"/>
      <c r="O357" s="50"/>
      <c r="P357" s="51"/>
      <c r="Q357" s="50"/>
      <c r="R357" s="51"/>
      <c r="S357" s="59">
        <v>1477</v>
      </c>
      <c r="T357" s="51">
        <v>0.76400000000000001</v>
      </c>
      <c r="U357" s="18"/>
      <c r="W357" s="305" t="s">
        <v>10</v>
      </c>
      <c r="X357" s="306"/>
      <c r="Y357" s="345">
        <v>1152</v>
      </c>
      <c r="Z357" s="346"/>
      <c r="AA357" s="342">
        <v>0.75600000000000001</v>
      </c>
      <c r="AB357" s="342"/>
      <c r="AD357" s="305" t="s">
        <v>10</v>
      </c>
      <c r="AE357" s="306"/>
      <c r="AF357" s="307">
        <v>316</v>
      </c>
      <c r="AG357" s="308"/>
      <c r="AH357" s="342">
        <v>0.47299999999999998</v>
      </c>
      <c r="AI357" s="342"/>
    </row>
    <row r="358" spans="2:35" ht="16.5" x14ac:dyDescent="0.3">
      <c r="B358" s="49" t="s">
        <v>85</v>
      </c>
      <c r="C358" s="50"/>
      <c r="D358" s="51"/>
      <c r="E358" s="50"/>
      <c r="F358" s="51"/>
      <c r="G358" s="59">
        <v>359</v>
      </c>
      <c r="H358" s="58">
        <v>0.41799999999999998</v>
      </c>
      <c r="I358" s="50"/>
      <c r="J358" s="51"/>
      <c r="K358" s="50"/>
      <c r="L358" s="51"/>
      <c r="M358" s="50"/>
      <c r="N358" s="58"/>
      <c r="O358" s="50"/>
      <c r="P358" s="51"/>
      <c r="Q358" s="50"/>
      <c r="R358" s="51"/>
      <c r="S358" s="59">
        <v>1844</v>
      </c>
      <c r="T358" s="51">
        <v>0.77</v>
      </c>
      <c r="U358" s="18"/>
      <c r="W358" s="287" t="s">
        <v>12</v>
      </c>
      <c r="X358" s="288"/>
      <c r="Y358" s="344">
        <v>1477</v>
      </c>
      <c r="Z358" s="351"/>
      <c r="AA358" s="294">
        <v>0.76400000000000001</v>
      </c>
      <c r="AB358" s="294"/>
      <c r="AD358" s="287" t="s">
        <v>12</v>
      </c>
      <c r="AE358" s="288"/>
      <c r="AF358" s="289">
        <v>342</v>
      </c>
      <c r="AG358" s="296"/>
      <c r="AH358" s="294">
        <v>0.44600000000000001</v>
      </c>
      <c r="AI358" s="294"/>
    </row>
    <row r="359" spans="2:35" ht="16.5" x14ac:dyDescent="0.3">
      <c r="B359" s="49" t="s">
        <v>14</v>
      </c>
      <c r="C359" s="50"/>
      <c r="D359" s="51"/>
      <c r="E359" s="50"/>
      <c r="F359" s="51"/>
      <c r="G359" s="59">
        <v>366</v>
      </c>
      <c r="H359" s="58">
        <v>0.40100000000000002</v>
      </c>
      <c r="I359" s="50"/>
      <c r="J359" s="51"/>
      <c r="K359" s="50"/>
      <c r="L359" s="51"/>
      <c r="M359" s="50"/>
      <c r="N359" s="58"/>
      <c r="O359" s="50"/>
      <c r="P359" s="51"/>
      <c r="Q359" s="50"/>
      <c r="R359" s="51"/>
      <c r="S359" s="59">
        <v>2079</v>
      </c>
      <c r="T359" s="51">
        <v>0.77300000000000002</v>
      </c>
      <c r="U359" s="18"/>
      <c r="W359" s="287" t="s">
        <v>13</v>
      </c>
      <c r="X359" s="288"/>
      <c r="Y359" s="344">
        <v>1844</v>
      </c>
      <c r="Z359" s="344"/>
      <c r="AA359" s="329">
        <v>0.77</v>
      </c>
      <c r="AB359" s="294"/>
      <c r="AD359" s="287" t="s">
        <v>13</v>
      </c>
      <c r="AE359" s="288"/>
      <c r="AF359" s="289">
        <v>359</v>
      </c>
      <c r="AG359" s="289"/>
      <c r="AH359" s="329">
        <v>0.41799999999999998</v>
      </c>
      <c r="AI359" s="294"/>
    </row>
    <row r="360" spans="2:35" ht="16.5" x14ac:dyDescent="0.3">
      <c r="B360" s="49" t="s">
        <v>15</v>
      </c>
      <c r="C360" s="50"/>
      <c r="D360" s="51"/>
      <c r="E360" s="50"/>
      <c r="F360" s="51"/>
      <c r="G360" s="59">
        <v>371</v>
      </c>
      <c r="H360" s="58">
        <v>0.38</v>
      </c>
      <c r="I360" s="50"/>
      <c r="J360" s="51"/>
      <c r="K360" s="50"/>
      <c r="L360" s="51"/>
      <c r="M360" s="50"/>
      <c r="N360" s="51"/>
      <c r="O360" s="60"/>
      <c r="P360" s="51"/>
      <c r="Q360" s="50"/>
      <c r="R360" s="51"/>
      <c r="S360" s="59">
        <v>2402</v>
      </c>
      <c r="T360" s="51">
        <v>0.77700000000000002</v>
      </c>
      <c r="U360" s="18"/>
      <c r="W360" s="287" t="s">
        <v>14</v>
      </c>
      <c r="X360" s="288"/>
      <c r="Y360" s="344">
        <v>2079</v>
      </c>
      <c r="Z360" s="344"/>
      <c r="AA360" s="337">
        <v>0.77300000000000002</v>
      </c>
      <c r="AB360" s="335"/>
      <c r="AD360" s="287" t="s">
        <v>14</v>
      </c>
      <c r="AE360" s="288"/>
      <c r="AF360" s="289">
        <v>366</v>
      </c>
      <c r="AG360" s="289"/>
      <c r="AH360" s="337">
        <v>0.40100000000000002</v>
      </c>
      <c r="AI360" s="335"/>
    </row>
    <row r="361" spans="2:35" ht="16.5" x14ac:dyDescent="0.3">
      <c r="B361" s="52" t="s">
        <v>16</v>
      </c>
      <c r="C361" s="53"/>
      <c r="D361" s="54"/>
      <c r="E361" s="53"/>
      <c r="F361" s="54"/>
      <c r="G361" s="61">
        <v>371</v>
      </c>
      <c r="H361" s="62">
        <v>0.34799999999999998</v>
      </c>
      <c r="I361" s="53"/>
      <c r="J361" s="54"/>
      <c r="K361" s="53"/>
      <c r="L361" s="54"/>
      <c r="M361" s="53"/>
      <c r="N361" s="54"/>
      <c r="O361" s="63"/>
      <c r="P361" s="54"/>
      <c r="Q361" s="63"/>
      <c r="R361" s="62"/>
      <c r="S361" s="61">
        <v>2892</v>
      </c>
      <c r="T361" s="54">
        <v>0.78100000000000003</v>
      </c>
      <c r="U361" s="18"/>
      <c r="W361" s="287" t="s">
        <v>15</v>
      </c>
      <c r="X361" s="292"/>
      <c r="Y361" s="344">
        <v>2402</v>
      </c>
      <c r="Z361" s="344"/>
      <c r="AA361" s="294">
        <v>0.77700000000000002</v>
      </c>
      <c r="AB361" s="294"/>
      <c r="AD361" s="287" t="s">
        <v>15</v>
      </c>
      <c r="AE361" s="292"/>
      <c r="AF361" s="289">
        <v>371</v>
      </c>
      <c r="AG361" s="289"/>
      <c r="AH361" s="294">
        <v>0.38</v>
      </c>
      <c r="AI361" s="294"/>
    </row>
    <row r="362" spans="2:35" ht="17.25" thickBot="1" x14ac:dyDescent="0.35">
      <c r="B362" s="64" t="s">
        <v>41</v>
      </c>
      <c r="C362" s="65"/>
      <c r="D362" s="66"/>
      <c r="E362" s="65"/>
      <c r="F362" s="66"/>
      <c r="G362" s="65"/>
      <c r="H362" s="66"/>
      <c r="I362" s="65"/>
      <c r="J362" s="66"/>
      <c r="K362" s="65"/>
      <c r="L362" s="66"/>
      <c r="M362" s="65"/>
      <c r="N362" s="67"/>
      <c r="O362" s="66"/>
      <c r="P362" s="67"/>
      <c r="Q362" s="66"/>
      <c r="R362" s="66"/>
      <c r="S362" s="65"/>
      <c r="T362" s="67"/>
      <c r="U362" s="19"/>
      <c r="W362" s="283" t="s">
        <v>16</v>
      </c>
      <c r="X362" s="284"/>
      <c r="Y362" s="347">
        <v>2892</v>
      </c>
      <c r="Z362" s="347"/>
      <c r="AA362" s="332">
        <v>0.78100000000000003</v>
      </c>
      <c r="AB362" s="332"/>
      <c r="AD362" s="283" t="s">
        <v>16</v>
      </c>
      <c r="AE362" s="284"/>
      <c r="AF362" s="285">
        <v>371</v>
      </c>
      <c r="AG362" s="285"/>
      <c r="AH362" s="332">
        <v>0.34799999999999998</v>
      </c>
      <c r="AI362" s="332"/>
    </row>
    <row r="363" spans="2:35" x14ac:dyDescent="0.25">
      <c r="B363" s="49" t="s">
        <v>24</v>
      </c>
      <c r="C363" s="68"/>
      <c r="D363" s="69"/>
      <c r="E363" s="68"/>
      <c r="F363" s="69"/>
      <c r="G363" s="68"/>
      <c r="H363" s="69"/>
      <c r="I363" s="68"/>
      <c r="J363" s="69"/>
      <c r="K363" s="68"/>
      <c r="L363" s="69"/>
      <c r="M363" s="68"/>
      <c r="N363" s="70"/>
      <c r="O363" s="69"/>
      <c r="P363" s="70"/>
      <c r="Q363" s="69"/>
      <c r="R363" s="69"/>
      <c r="S363" s="68"/>
      <c r="T363" s="70"/>
    </row>
    <row r="364" spans="2:35" x14ac:dyDescent="0.25">
      <c r="B364" s="49" t="s">
        <v>25</v>
      </c>
      <c r="C364" s="68"/>
      <c r="D364" s="69"/>
      <c r="E364" s="68"/>
      <c r="F364" s="69"/>
      <c r="G364" s="68"/>
      <c r="H364" s="69"/>
      <c r="I364" s="68"/>
      <c r="J364" s="69"/>
      <c r="K364" s="68"/>
      <c r="L364" s="69"/>
      <c r="M364" s="68"/>
      <c r="N364" s="70"/>
      <c r="O364" s="69"/>
      <c r="P364" s="70"/>
      <c r="Q364" s="69"/>
      <c r="R364" s="69"/>
      <c r="S364" s="68"/>
      <c r="T364" s="70"/>
    </row>
    <row r="365" spans="2:35" x14ac:dyDescent="0.25">
      <c r="B365" s="49" t="s">
        <v>26</v>
      </c>
      <c r="C365" s="68"/>
      <c r="D365" s="69"/>
      <c r="E365" s="68"/>
      <c r="F365" s="69"/>
      <c r="G365" s="68"/>
      <c r="H365" s="69"/>
      <c r="I365" s="68"/>
      <c r="J365" s="69"/>
      <c r="K365" s="68"/>
      <c r="L365" s="69"/>
      <c r="M365" s="68"/>
      <c r="N365" s="70"/>
      <c r="O365" s="69"/>
      <c r="P365" s="70"/>
      <c r="Q365" s="69"/>
      <c r="R365" s="69"/>
      <c r="S365" s="68"/>
      <c r="T365" s="70"/>
    </row>
    <row r="366" spans="2:35" x14ac:dyDescent="0.25">
      <c r="B366" s="49" t="s">
        <v>27</v>
      </c>
      <c r="C366" s="68"/>
      <c r="D366" s="69"/>
      <c r="E366" s="68"/>
      <c r="F366" s="69"/>
      <c r="G366" s="68"/>
      <c r="H366" s="69"/>
      <c r="I366" s="68"/>
      <c r="J366" s="69"/>
      <c r="K366" s="68"/>
      <c r="L366" s="69"/>
      <c r="M366" s="68"/>
      <c r="N366" s="70"/>
      <c r="O366" s="69"/>
      <c r="P366" s="70"/>
      <c r="Q366" s="69"/>
      <c r="R366" s="69"/>
      <c r="S366" s="68"/>
      <c r="T366" s="70"/>
    </row>
    <row r="367" spans="2:35" x14ac:dyDescent="0.25">
      <c r="B367" s="49" t="s">
        <v>28</v>
      </c>
      <c r="C367" s="68"/>
      <c r="D367" s="69"/>
      <c r="E367" s="68"/>
      <c r="F367" s="69"/>
      <c r="G367" s="68"/>
      <c r="H367" s="69"/>
      <c r="I367" s="68"/>
      <c r="J367" s="69"/>
      <c r="K367" s="68"/>
      <c r="L367" s="69"/>
      <c r="M367" s="68"/>
      <c r="N367" s="70"/>
      <c r="O367" s="69"/>
      <c r="P367" s="70"/>
      <c r="Q367" s="69"/>
      <c r="R367" s="69"/>
      <c r="S367" s="68"/>
      <c r="T367" s="70"/>
    </row>
    <row r="368" spans="2:35" x14ac:dyDescent="0.25">
      <c r="B368" s="49" t="s">
        <v>29</v>
      </c>
      <c r="C368" s="68"/>
      <c r="D368" s="69"/>
      <c r="E368" s="68"/>
      <c r="F368" s="69"/>
      <c r="G368" s="68"/>
      <c r="H368" s="69"/>
      <c r="I368" s="68"/>
      <c r="J368" s="69"/>
      <c r="K368" s="68"/>
      <c r="L368" s="69"/>
      <c r="M368" s="68"/>
      <c r="N368" s="70"/>
      <c r="O368" s="69"/>
      <c r="P368" s="70"/>
      <c r="Q368" s="69"/>
      <c r="R368" s="69"/>
      <c r="S368" s="68"/>
      <c r="T368" s="70"/>
    </row>
    <row r="369" spans="2:20" x14ac:dyDescent="0.25">
      <c r="B369" s="52" t="s">
        <v>30</v>
      </c>
      <c r="C369" s="71"/>
      <c r="D369" s="72"/>
      <c r="E369" s="71"/>
      <c r="F369" s="72"/>
      <c r="G369" s="71"/>
      <c r="H369" s="72"/>
      <c r="I369" s="71"/>
      <c r="J369" s="72"/>
      <c r="K369" s="71"/>
      <c r="L369" s="72"/>
      <c r="M369" s="71"/>
      <c r="N369" s="73"/>
      <c r="O369" s="72"/>
      <c r="P369" s="72"/>
      <c r="Q369" s="71"/>
      <c r="R369" s="72"/>
      <c r="S369" s="71"/>
      <c r="T369" s="73"/>
    </row>
    <row r="372" spans="2:20" x14ac:dyDescent="0.25">
      <c r="B372" s="109"/>
      <c r="C372" s="109"/>
      <c r="D372" s="109"/>
      <c r="E372" s="12"/>
    </row>
    <row r="373" spans="2:20" x14ac:dyDescent="0.25">
      <c r="B373" s="134"/>
      <c r="C373" s="134"/>
      <c r="D373" s="134"/>
      <c r="E373" s="12"/>
    </row>
    <row r="374" spans="2:20" x14ac:dyDescent="0.25">
      <c r="B374" s="134"/>
      <c r="C374" s="134"/>
      <c r="D374" s="134"/>
      <c r="E374" s="12"/>
    </row>
    <row r="375" spans="2:20" x14ac:dyDescent="0.25">
      <c r="B375" s="134"/>
      <c r="C375" s="134"/>
      <c r="D375" s="134"/>
      <c r="E375" s="12"/>
    </row>
    <row r="376" spans="2:20" x14ac:dyDescent="0.25">
      <c r="B376" s="134"/>
      <c r="C376" s="134"/>
      <c r="D376" s="134"/>
      <c r="E376" s="12"/>
    </row>
    <row r="377" spans="2:20" x14ac:dyDescent="0.25">
      <c r="B377" s="12"/>
      <c r="C377" s="12"/>
      <c r="D377" s="12"/>
      <c r="E377" s="12"/>
    </row>
  </sheetData>
  <mergeCells count="1305">
    <mergeCell ref="Y169:Z169"/>
    <mergeCell ref="AA169:AB169"/>
    <mergeCell ref="AK169:AL169"/>
    <mergeCell ref="AM169:AN169"/>
    <mergeCell ref="AO169:AP169"/>
    <mergeCell ref="W165:X165"/>
    <mergeCell ref="Y165:Z165"/>
    <mergeCell ref="AA165:AB165"/>
    <mergeCell ref="AK165:AL165"/>
    <mergeCell ref="AM165:AN165"/>
    <mergeCell ref="AO165:AP165"/>
    <mergeCell ref="W166:X166"/>
    <mergeCell ref="Y166:Z166"/>
    <mergeCell ref="AA166:AB166"/>
    <mergeCell ref="AK166:AL166"/>
    <mergeCell ref="AM166:AN166"/>
    <mergeCell ref="AO166:AP166"/>
    <mergeCell ref="W167:X167"/>
    <mergeCell ref="Y167:Z167"/>
    <mergeCell ref="AA167:AB167"/>
    <mergeCell ref="AK167:AL167"/>
    <mergeCell ref="AM167:AN167"/>
    <mergeCell ref="AO167:AP167"/>
    <mergeCell ref="B20:G20"/>
    <mergeCell ref="AD360:AE360"/>
    <mergeCell ref="AF360:AG360"/>
    <mergeCell ref="AH360:AI360"/>
    <mergeCell ref="AD361:AE361"/>
    <mergeCell ref="AF361:AG361"/>
    <mergeCell ref="AH361:AI361"/>
    <mergeCell ref="AD362:AE362"/>
    <mergeCell ref="AF362:AG362"/>
    <mergeCell ref="AH362:AI362"/>
    <mergeCell ref="AD357:AE357"/>
    <mergeCell ref="AF357:AG357"/>
    <mergeCell ref="AH357:AI357"/>
    <mergeCell ref="AD358:AE358"/>
    <mergeCell ref="AF358:AG358"/>
    <mergeCell ref="AH358:AI358"/>
    <mergeCell ref="AD359:AE359"/>
    <mergeCell ref="AF359:AG359"/>
    <mergeCell ref="AH359:AI359"/>
    <mergeCell ref="AD346:AI350"/>
    <mergeCell ref="AD351:AI351"/>
    <mergeCell ref="AD352:AI352"/>
    <mergeCell ref="AD353:AI353"/>
    <mergeCell ref="AD354:AI354"/>
    <mergeCell ref="AD355:AE356"/>
    <mergeCell ref="AF355:AI355"/>
    <mergeCell ref="AF356:AG356"/>
    <mergeCell ref="W360:X360"/>
    <mergeCell ref="Y360:Z360"/>
    <mergeCell ref="AA360:AB360"/>
    <mergeCell ref="W361:X361"/>
    <mergeCell ref="Y361:Z361"/>
    <mergeCell ref="AA361:AB361"/>
    <mergeCell ref="W362:X362"/>
    <mergeCell ref="Y362:Z362"/>
    <mergeCell ref="AA362:AB362"/>
    <mergeCell ref="W357:X357"/>
    <mergeCell ref="Y357:Z357"/>
    <mergeCell ref="AA357:AB357"/>
    <mergeCell ref="W358:X358"/>
    <mergeCell ref="Y358:Z358"/>
    <mergeCell ref="AA358:AB358"/>
    <mergeCell ref="W359:X359"/>
    <mergeCell ref="Y359:Z359"/>
    <mergeCell ref="AA359:AB359"/>
    <mergeCell ref="W346:AB350"/>
    <mergeCell ref="W351:AB351"/>
    <mergeCell ref="W352:AB352"/>
    <mergeCell ref="W353:AB353"/>
    <mergeCell ref="W354:AB354"/>
    <mergeCell ref="W355:X356"/>
    <mergeCell ref="Y355:AB355"/>
    <mergeCell ref="Y356:Z356"/>
    <mergeCell ref="AA356:AB356"/>
    <mergeCell ref="AD336:AE336"/>
    <mergeCell ref="AF336:AG336"/>
    <mergeCell ref="AH336:AI336"/>
    <mergeCell ref="AD337:AE337"/>
    <mergeCell ref="AF337:AG337"/>
    <mergeCell ref="AH337:AI337"/>
    <mergeCell ref="W336:X336"/>
    <mergeCell ref="Y336:Z336"/>
    <mergeCell ref="AA336:AB336"/>
    <mergeCell ref="W337:X337"/>
    <mergeCell ref="Y337:Z337"/>
    <mergeCell ref="AA337:AB337"/>
    <mergeCell ref="AH356:AI356"/>
    <mergeCell ref="AD321:AI325"/>
    <mergeCell ref="AD326:AI326"/>
    <mergeCell ref="AD327:AI327"/>
    <mergeCell ref="AD328:AI328"/>
    <mergeCell ref="AD329:AI329"/>
    <mergeCell ref="AD330:AE331"/>
    <mergeCell ref="AF330:AI330"/>
    <mergeCell ref="AF331:AG331"/>
    <mergeCell ref="AH331:AI331"/>
    <mergeCell ref="AD332:AE332"/>
    <mergeCell ref="AF332:AG332"/>
    <mergeCell ref="AH332:AI332"/>
    <mergeCell ref="AD333:AE333"/>
    <mergeCell ref="AF333:AG333"/>
    <mergeCell ref="AH333:AI333"/>
    <mergeCell ref="AD334:AE334"/>
    <mergeCell ref="AF334:AG334"/>
    <mergeCell ref="AH334:AI334"/>
    <mergeCell ref="W333:X333"/>
    <mergeCell ref="Y333:Z333"/>
    <mergeCell ref="AA333:AB333"/>
    <mergeCell ref="W334:X334"/>
    <mergeCell ref="Y334:Z334"/>
    <mergeCell ref="AA334:AB334"/>
    <mergeCell ref="W335:X335"/>
    <mergeCell ref="Y335:Z335"/>
    <mergeCell ref="AA335:AB335"/>
    <mergeCell ref="W328:AB328"/>
    <mergeCell ref="W329:AB329"/>
    <mergeCell ref="W330:X331"/>
    <mergeCell ref="Y330:AB330"/>
    <mergeCell ref="Y331:Z331"/>
    <mergeCell ref="AA331:AB331"/>
    <mergeCell ref="W332:X332"/>
    <mergeCell ref="Y332:Z332"/>
    <mergeCell ref="AA332:AB332"/>
    <mergeCell ref="AD335:AE335"/>
    <mergeCell ref="AF335:AG335"/>
    <mergeCell ref="AH335:AI335"/>
    <mergeCell ref="AR313:AS313"/>
    <mergeCell ref="AT313:AU313"/>
    <mergeCell ref="AV313:AW313"/>
    <mergeCell ref="AR314:AS314"/>
    <mergeCell ref="AT314:AU314"/>
    <mergeCell ref="AV314:AW314"/>
    <mergeCell ref="W321:AB325"/>
    <mergeCell ref="W326:AB326"/>
    <mergeCell ref="W327:AB327"/>
    <mergeCell ref="AR310:AS310"/>
    <mergeCell ref="AT310:AU310"/>
    <mergeCell ref="AV310:AW310"/>
    <mergeCell ref="AR311:AS311"/>
    <mergeCell ref="AT311:AU311"/>
    <mergeCell ref="AV311:AW311"/>
    <mergeCell ref="AR312:AS312"/>
    <mergeCell ref="AT312:AU312"/>
    <mergeCell ref="AV312:AW312"/>
    <mergeCell ref="AK310:AL310"/>
    <mergeCell ref="AM310:AN310"/>
    <mergeCell ref="AO310:AP310"/>
    <mergeCell ref="AK311:AL311"/>
    <mergeCell ref="AM311:AN311"/>
    <mergeCell ref="AO311:AP311"/>
    <mergeCell ref="AK312:AL312"/>
    <mergeCell ref="AM312:AN312"/>
    <mergeCell ref="AO312:AP312"/>
    <mergeCell ref="AD313:AE313"/>
    <mergeCell ref="AF313:AG313"/>
    <mergeCell ref="AH313:AI313"/>
    <mergeCell ref="AD314:AE314"/>
    <mergeCell ref="AF314:AG314"/>
    <mergeCell ref="AR307:AS307"/>
    <mergeCell ref="AT307:AU307"/>
    <mergeCell ref="AV307:AW307"/>
    <mergeCell ref="AR308:AS308"/>
    <mergeCell ref="AT308:AU308"/>
    <mergeCell ref="AV308:AW308"/>
    <mergeCell ref="AR309:AS309"/>
    <mergeCell ref="AT309:AU309"/>
    <mergeCell ref="AV309:AW309"/>
    <mergeCell ref="AR296:AW300"/>
    <mergeCell ref="AR301:AW301"/>
    <mergeCell ref="AR302:AW302"/>
    <mergeCell ref="AR303:AW303"/>
    <mergeCell ref="AR304:AW304"/>
    <mergeCell ref="AR305:AS306"/>
    <mergeCell ref="AT305:AW305"/>
    <mergeCell ref="AT306:AU306"/>
    <mergeCell ref="AV306:AW306"/>
    <mergeCell ref="AH314:AI314"/>
    <mergeCell ref="AK296:AP300"/>
    <mergeCell ref="AK301:AP301"/>
    <mergeCell ref="AK302:AP302"/>
    <mergeCell ref="AK303:AP303"/>
    <mergeCell ref="AK304:AP304"/>
    <mergeCell ref="AK305:AL306"/>
    <mergeCell ref="AM305:AP305"/>
    <mergeCell ref="AM306:AN306"/>
    <mergeCell ref="AO306:AP306"/>
    <mergeCell ref="AK307:AL307"/>
    <mergeCell ref="AM307:AN307"/>
    <mergeCell ref="AO307:AP307"/>
    <mergeCell ref="AK308:AL308"/>
    <mergeCell ref="AM308:AN308"/>
    <mergeCell ref="AO308:AP308"/>
    <mergeCell ref="AK309:AL309"/>
    <mergeCell ref="AM309:AN309"/>
    <mergeCell ref="AO309:AP309"/>
    <mergeCell ref="AD296:AI300"/>
    <mergeCell ref="AD301:AI301"/>
    <mergeCell ref="AD302:AI302"/>
    <mergeCell ref="AD303:AI303"/>
    <mergeCell ref="AD304:AI304"/>
    <mergeCell ref="AD305:AE306"/>
    <mergeCell ref="AF305:AI305"/>
    <mergeCell ref="AF306:AG306"/>
    <mergeCell ref="AH306:AI306"/>
    <mergeCell ref="AD310:AE310"/>
    <mergeCell ref="AF310:AG310"/>
    <mergeCell ref="AH310:AI310"/>
    <mergeCell ref="AD311:AE311"/>
    <mergeCell ref="AF311:AG311"/>
    <mergeCell ref="AH311:AI311"/>
    <mergeCell ref="AD312:AE312"/>
    <mergeCell ref="AF312:AG312"/>
    <mergeCell ref="AH312:AI312"/>
    <mergeCell ref="AD307:AE307"/>
    <mergeCell ref="AF307:AG307"/>
    <mergeCell ref="AH307:AI307"/>
    <mergeCell ref="AD308:AE308"/>
    <mergeCell ref="AF308:AG308"/>
    <mergeCell ref="AH308:AI308"/>
    <mergeCell ref="AD309:AE309"/>
    <mergeCell ref="AF309:AG309"/>
    <mergeCell ref="AH309:AI309"/>
    <mergeCell ref="W310:X310"/>
    <mergeCell ref="Y310:Z310"/>
    <mergeCell ref="AA310:AB310"/>
    <mergeCell ref="W311:X311"/>
    <mergeCell ref="Y311:Z311"/>
    <mergeCell ref="AA311:AB311"/>
    <mergeCell ref="W312:X312"/>
    <mergeCell ref="Y312:Z312"/>
    <mergeCell ref="AA312:AB312"/>
    <mergeCell ref="W307:X307"/>
    <mergeCell ref="Y307:Z307"/>
    <mergeCell ref="AA307:AB307"/>
    <mergeCell ref="W308:X308"/>
    <mergeCell ref="Y308:Z308"/>
    <mergeCell ref="AA308:AB308"/>
    <mergeCell ref="W309:X309"/>
    <mergeCell ref="Y309:Z309"/>
    <mergeCell ref="AA309:AB309"/>
    <mergeCell ref="W296:AB300"/>
    <mergeCell ref="W301:AB301"/>
    <mergeCell ref="W302:AB302"/>
    <mergeCell ref="W303:AB303"/>
    <mergeCell ref="W304:AB304"/>
    <mergeCell ref="W305:X306"/>
    <mergeCell ref="Y305:AB305"/>
    <mergeCell ref="Y306:Z306"/>
    <mergeCell ref="AA306:AB306"/>
    <mergeCell ref="AD285:AE285"/>
    <mergeCell ref="AF285:AG285"/>
    <mergeCell ref="AH285:AI285"/>
    <mergeCell ref="AD286:AE286"/>
    <mergeCell ref="AF286:AG286"/>
    <mergeCell ref="AH286:AI286"/>
    <mergeCell ref="AD287:AE287"/>
    <mergeCell ref="AF287:AG287"/>
    <mergeCell ref="AH287:AI287"/>
    <mergeCell ref="W285:X285"/>
    <mergeCell ref="Y285:Z285"/>
    <mergeCell ref="AA285:AB285"/>
    <mergeCell ref="W286:X286"/>
    <mergeCell ref="Y286:Z286"/>
    <mergeCell ref="AA286:AB286"/>
    <mergeCell ref="W287:X287"/>
    <mergeCell ref="Y287:Z287"/>
    <mergeCell ref="AA287:AB287"/>
    <mergeCell ref="AD282:AE282"/>
    <mergeCell ref="AF282:AG282"/>
    <mergeCell ref="AH282:AI282"/>
    <mergeCell ref="AD283:AE283"/>
    <mergeCell ref="AF283:AG283"/>
    <mergeCell ref="AH283:AI283"/>
    <mergeCell ref="AD284:AE284"/>
    <mergeCell ref="AF284:AG284"/>
    <mergeCell ref="AH284:AI284"/>
    <mergeCell ref="AD271:AI275"/>
    <mergeCell ref="AD276:AI276"/>
    <mergeCell ref="AD277:AI277"/>
    <mergeCell ref="AD278:AI278"/>
    <mergeCell ref="AD279:AI279"/>
    <mergeCell ref="AD280:AE281"/>
    <mergeCell ref="AF280:AI280"/>
    <mergeCell ref="AF281:AG281"/>
    <mergeCell ref="AH281:AI281"/>
    <mergeCell ref="W266:X266"/>
    <mergeCell ref="W246:AB250"/>
    <mergeCell ref="W251:AB251"/>
    <mergeCell ref="W252:AB252"/>
    <mergeCell ref="W253:AB253"/>
    <mergeCell ref="W254:AB254"/>
    <mergeCell ref="W255:X256"/>
    <mergeCell ref="Y255:Z255"/>
    <mergeCell ref="AA255:AB255"/>
    <mergeCell ref="W257:X257"/>
    <mergeCell ref="W282:X282"/>
    <mergeCell ref="Y282:Z282"/>
    <mergeCell ref="AA282:AB282"/>
    <mergeCell ref="W283:X283"/>
    <mergeCell ref="Y283:Z283"/>
    <mergeCell ref="AA283:AB283"/>
    <mergeCell ref="W284:X284"/>
    <mergeCell ref="Y284:Z284"/>
    <mergeCell ref="AA284:AB284"/>
    <mergeCell ref="W267:X267"/>
    <mergeCell ref="W268:X268"/>
    <mergeCell ref="W269:X269"/>
    <mergeCell ref="W271:AB275"/>
    <mergeCell ref="W276:AB276"/>
    <mergeCell ref="W277:AB277"/>
    <mergeCell ref="W278:AB278"/>
    <mergeCell ref="W279:AB279"/>
    <mergeCell ref="W280:X281"/>
    <mergeCell ref="Y280:AB280"/>
    <mergeCell ref="Y281:Z281"/>
    <mergeCell ref="AA281:AB281"/>
    <mergeCell ref="BA236:BB236"/>
    <mergeCell ref="BC236:BD236"/>
    <mergeCell ref="AY237:AZ237"/>
    <mergeCell ref="BA237:BB237"/>
    <mergeCell ref="W258:X258"/>
    <mergeCell ref="W259:X259"/>
    <mergeCell ref="W260:X260"/>
    <mergeCell ref="W261:X261"/>
    <mergeCell ref="W262:X262"/>
    <mergeCell ref="W263:X263"/>
    <mergeCell ref="W264:X264"/>
    <mergeCell ref="W265:X265"/>
    <mergeCell ref="BF235:BG235"/>
    <mergeCell ref="BH235:BI235"/>
    <mergeCell ref="BJ235:BK235"/>
    <mergeCell ref="BF236:BG236"/>
    <mergeCell ref="BH236:BI236"/>
    <mergeCell ref="BJ236:BK236"/>
    <mergeCell ref="BF237:BG237"/>
    <mergeCell ref="BH237:BI237"/>
    <mergeCell ref="BJ237:BK237"/>
    <mergeCell ref="AY238:AZ238"/>
    <mergeCell ref="BA238:BB238"/>
    <mergeCell ref="BC238:BD238"/>
    <mergeCell ref="AY239:AZ239"/>
    <mergeCell ref="BA239:BB239"/>
    <mergeCell ref="BC239:BD239"/>
    <mergeCell ref="AK238:AL238"/>
    <mergeCell ref="AM238:AN238"/>
    <mergeCell ref="AO238:AP238"/>
    <mergeCell ref="AK239:AL239"/>
    <mergeCell ref="AM239:AN239"/>
    <mergeCell ref="BF221:BK225"/>
    <mergeCell ref="BF226:BK226"/>
    <mergeCell ref="BF227:BK227"/>
    <mergeCell ref="BF228:BK228"/>
    <mergeCell ref="BF229:BK229"/>
    <mergeCell ref="BF230:BG231"/>
    <mergeCell ref="BH230:BK230"/>
    <mergeCell ref="BH231:BI231"/>
    <mergeCell ref="BJ231:BK231"/>
    <mergeCell ref="BF232:BG232"/>
    <mergeCell ref="BH232:BI232"/>
    <mergeCell ref="BJ232:BK232"/>
    <mergeCell ref="BF233:BG233"/>
    <mergeCell ref="BH233:BI233"/>
    <mergeCell ref="BJ233:BK233"/>
    <mergeCell ref="BF234:BG234"/>
    <mergeCell ref="BH234:BI234"/>
    <mergeCell ref="BJ234:BK234"/>
    <mergeCell ref="AY221:BD225"/>
    <mergeCell ref="AY226:BD226"/>
    <mergeCell ref="AY227:BD227"/>
    <mergeCell ref="AY228:BD228"/>
    <mergeCell ref="AY229:BD229"/>
    <mergeCell ref="AY230:AZ231"/>
    <mergeCell ref="BA230:BD230"/>
    <mergeCell ref="BA231:BB231"/>
    <mergeCell ref="BC231:BD231"/>
    <mergeCell ref="AR235:AS235"/>
    <mergeCell ref="AT235:AU235"/>
    <mergeCell ref="AV235:AW235"/>
    <mergeCell ref="AR236:AS236"/>
    <mergeCell ref="AT236:AU236"/>
    <mergeCell ref="AV236:AW236"/>
    <mergeCell ref="AR237:AS237"/>
    <mergeCell ref="AT237:AU237"/>
    <mergeCell ref="AV237:AW237"/>
    <mergeCell ref="BC237:BD237"/>
    <mergeCell ref="AY232:AZ232"/>
    <mergeCell ref="BA232:BB232"/>
    <mergeCell ref="BC232:BD232"/>
    <mergeCell ref="AY233:AZ233"/>
    <mergeCell ref="BA233:BB233"/>
    <mergeCell ref="BC233:BD233"/>
    <mergeCell ref="AY234:AZ234"/>
    <mergeCell ref="BA234:BB234"/>
    <mergeCell ref="BC234:BD234"/>
    <mergeCell ref="AY235:AZ235"/>
    <mergeCell ref="BA235:BB235"/>
    <mergeCell ref="BC235:BD235"/>
    <mergeCell ref="AY236:AZ236"/>
    <mergeCell ref="AO239:AP239"/>
    <mergeCell ref="AR221:AW225"/>
    <mergeCell ref="AR226:AW226"/>
    <mergeCell ref="AR227:AW227"/>
    <mergeCell ref="AR228:AW228"/>
    <mergeCell ref="AR229:AW229"/>
    <mergeCell ref="AR230:AS231"/>
    <mergeCell ref="AT230:AW230"/>
    <mergeCell ref="AT231:AU231"/>
    <mergeCell ref="AV231:AW231"/>
    <mergeCell ref="AR232:AS232"/>
    <mergeCell ref="AT232:AU232"/>
    <mergeCell ref="AV232:AW232"/>
    <mergeCell ref="AR233:AS233"/>
    <mergeCell ref="AT233:AU233"/>
    <mergeCell ref="AV233:AW233"/>
    <mergeCell ref="AR234:AS234"/>
    <mergeCell ref="AT234:AU234"/>
    <mergeCell ref="AV234:AW234"/>
    <mergeCell ref="AO234:AP234"/>
    <mergeCell ref="AK235:AL235"/>
    <mergeCell ref="AM235:AN235"/>
    <mergeCell ref="AO235:AP235"/>
    <mergeCell ref="AK236:AL236"/>
    <mergeCell ref="AM236:AN236"/>
    <mergeCell ref="AO236:AP236"/>
    <mergeCell ref="AK237:AL237"/>
    <mergeCell ref="AM237:AN237"/>
    <mergeCell ref="AO237:AP237"/>
    <mergeCell ref="AD236:AE236"/>
    <mergeCell ref="AF236:AG236"/>
    <mergeCell ref="AH236:AI236"/>
    <mergeCell ref="AD237:AE237"/>
    <mergeCell ref="AF237:AG237"/>
    <mergeCell ref="AH237:AI237"/>
    <mergeCell ref="AK221:AP225"/>
    <mergeCell ref="AK226:AP226"/>
    <mergeCell ref="AK227:AP227"/>
    <mergeCell ref="AK228:AP228"/>
    <mergeCell ref="AK229:AP229"/>
    <mergeCell ref="AK230:AL231"/>
    <mergeCell ref="AM230:AP230"/>
    <mergeCell ref="AM231:AN231"/>
    <mergeCell ref="AO231:AP231"/>
    <mergeCell ref="AK232:AL232"/>
    <mergeCell ref="AM232:AN232"/>
    <mergeCell ref="AO232:AP232"/>
    <mergeCell ref="AK233:AL233"/>
    <mergeCell ref="AM233:AN233"/>
    <mergeCell ref="AO233:AP233"/>
    <mergeCell ref="AK234:AL234"/>
    <mergeCell ref="AM234:AN234"/>
    <mergeCell ref="W239:X239"/>
    <mergeCell ref="Y239:Z239"/>
    <mergeCell ref="AA239:AB239"/>
    <mergeCell ref="AD221:AI225"/>
    <mergeCell ref="AD226:AI226"/>
    <mergeCell ref="AD227:AI227"/>
    <mergeCell ref="AD228:AI228"/>
    <mergeCell ref="AD229:AI229"/>
    <mergeCell ref="AD230:AE231"/>
    <mergeCell ref="AF230:AI230"/>
    <mergeCell ref="AF231:AG231"/>
    <mergeCell ref="AH231:AI231"/>
    <mergeCell ref="AD232:AE232"/>
    <mergeCell ref="AF232:AG232"/>
    <mergeCell ref="AH232:AI232"/>
    <mergeCell ref="AD233:AE233"/>
    <mergeCell ref="AF233:AG233"/>
    <mergeCell ref="AH233:AI233"/>
    <mergeCell ref="AD234:AE234"/>
    <mergeCell ref="AF234:AG234"/>
    <mergeCell ref="AH234:AI234"/>
    <mergeCell ref="AD235:AE235"/>
    <mergeCell ref="AF235:AG235"/>
    <mergeCell ref="AH235:AI235"/>
    <mergeCell ref="W236:X236"/>
    <mergeCell ref="Y236:Z236"/>
    <mergeCell ref="AA236:AB236"/>
    <mergeCell ref="W237:X237"/>
    <mergeCell ref="Y237:Z237"/>
    <mergeCell ref="AA237:AB237"/>
    <mergeCell ref="W238:X238"/>
    <mergeCell ref="Y238:Z238"/>
    <mergeCell ref="AA238:AB238"/>
    <mergeCell ref="W233:X233"/>
    <mergeCell ref="Y233:Z233"/>
    <mergeCell ref="AA233:AB233"/>
    <mergeCell ref="W234:X234"/>
    <mergeCell ref="Y234:Z234"/>
    <mergeCell ref="AA234:AB234"/>
    <mergeCell ref="W235:X235"/>
    <mergeCell ref="Y235:Z235"/>
    <mergeCell ref="AA235:AB235"/>
    <mergeCell ref="W228:AB228"/>
    <mergeCell ref="W229:AB229"/>
    <mergeCell ref="W230:X231"/>
    <mergeCell ref="Y230:AB230"/>
    <mergeCell ref="Y231:Z231"/>
    <mergeCell ref="AA231:AB231"/>
    <mergeCell ref="W232:X232"/>
    <mergeCell ref="Y232:Z232"/>
    <mergeCell ref="AA232:AB232"/>
    <mergeCell ref="AD212:AE212"/>
    <mergeCell ref="AF212:AG212"/>
    <mergeCell ref="AH212:AI212"/>
    <mergeCell ref="W221:AB225"/>
    <mergeCell ref="W226:AB226"/>
    <mergeCell ref="W227:AB227"/>
    <mergeCell ref="W212:X212"/>
    <mergeCell ref="Y212:Z212"/>
    <mergeCell ref="AA212:AB212"/>
    <mergeCell ref="AD196:AI200"/>
    <mergeCell ref="AD201:AI201"/>
    <mergeCell ref="AD202:AI202"/>
    <mergeCell ref="AD203:AI203"/>
    <mergeCell ref="AD204:AI204"/>
    <mergeCell ref="AD205:AE206"/>
    <mergeCell ref="AF205:AI205"/>
    <mergeCell ref="AF206:AG206"/>
    <mergeCell ref="AH206:AI206"/>
    <mergeCell ref="AD207:AE207"/>
    <mergeCell ref="AF207:AG207"/>
    <mergeCell ref="AH207:AI207"/>
    <mergeCell ref="AD208:AE208"/>
    <mergeCell ref="AF208:AG208"/>
    <mergeCell ref="AH208:AI208"/>
    <mergeCell ref="AD209:AE209"/>
    <mergeCell ref="AF209:AG209"/>
    <mergeCell ref="AH209:AI209"/>
    <mergeCell ref="AD210:AE210"/>
    <mergeCell ref="AF210:AG210"/>
    <mergeCell ref="AH210:AI210"/>
    <mergeCell ref="W209:X209"/>
    <mergeCell ref="Y209:Z209"/>
    <mergeCell ref="AA209:AB209"/>
    <mergeCell ref="W210:X210"/>
    <mergeCell ref="Y210:Z210"/>
    <mergeCell ref="AA210:AB210"/>
    <mergeCell ref="W211:X211"/>
    <mergeCell ref="Y211:Z211"/>
    <mergeCell ref="AA211:AB211"/>
    <mergeCell ref="W205:X206"/>
    <mergeCell ref="Y205:AB205"/>
    <mergeCell ref="Y206:Z206"/>
    <mergeCell ref="AA206:AB206"/>
    <mergeCell ref="W207:X207"/>
    <mergeCell ref="Y207:Z207"/>
    <mergeCell ref="AA207:AB207"/>
    <mergeCell ref="W208:X208"/>
    <mergeCell ref="Y208:Z208"/>
    <mergeCell ref="AA208:AB208"/>
    <mergeCell ref="AD211:AE211"/>
    <mergeCell ref="AF211:AG211"/>
    <mergeCell ref="AH211:AI211"/>
    <mergeCell ref="W21:AB25"/>
    <mergeCell ref="W26:AB26"/>
    <mergeCell ref="W27:AB27"/>
    <mergeCell ref="W28:AB28"/>
    <mergeCell ref="W29:AB29"/>
    <mergeCell ref="C346:T346"/>
    <mergeCell ref="C196:T196"/>
    <mergeCell ref="C221:T221"/>
    <mergeCell ref="C246:T246"/>
    <mergeCell ref="C271:T271"/>
    <mergeCell ref="C296:T296"/>
    <mergeCell ref="C321:T321"/>
    <mergeCell ref="C171:T171"/>
    <mergeCell ref="C21:T21"/>
    <mergeCell ref="C46:T46"/>
    <mergeCell ref="C71:T71"/>
    <mergeCell ref="C96:T96"/>
    <mergeCell ref="C121:T121"/>
    <mergeCell ref="C146:T146"/>
    <mergeCell ref="W196:AB200"/>
    <mergeCell ref="W201:AB201"/>
    <mergeCell ref="W202:AB202"/>
    <mergeCell ref="W203:AB203"/>
    <mergeCell ref="W204:AB204"/>
    <mergeCell ref="W33:X33"/>
    <mergeCell ref="Y33:Z33"/>
    <mergeCell ref="AA33:AB33"/>
    <mergeCell ref="W34:X34"/>
    <mergeCell ref="Y34:Z34"/>
    <mergeCell ref="AA34:AB34"/>
    <mergeCell ref="W30:X31"/>
    <mergeCell ref="Y30:AB30"/>
    <mergeCell ref="Y31:Z31"/>
    <mergeCell ref="AA31:AB31"/>
    <mergeCell ref="W32:X32"/>
    <mergeCell ref="Y32:Z32"/>
    <mergeCell ref="AA32:AB32"/>
    <mergeCell ref="AF33:AG33"/>
    <mergeCell ref="AH33:AI33"/>
    <mergeCell ref="AD34:AE34"/>
    <mergeCell ref="AF34:AG34"/>
    <mergeCell ref="AH34:AI34"/>
    <mergeCell ref="W37:X37"/>
    <mergeCell ref="Y37:Z37"/>
    <mergeCell ref="AA37:AB37"/>
    <mergeCell ref="AD21:AI25"/>
    <mergeCell ref="AD26:AI26"/>
    <mergeCell ref="AD27:AI27"/>
    <mergeCell ref="AD28:AI28"/>
    <mergeCell ref="AD29:AI29"/>
    <mergeCell ref="AD30:AE31"/>
    <mergeCell ref="AF30:AI30"/>
    <mergeCell ref="AF31:AG31"/>
    <mergeCell ref="AH31:AI31"/>
    <mergeCell ref="AD32:AE32"/>
    <mergeCell ref="AF32:AG32"/>
    <mergeCell ref="AH32:AI32"/>
    <mergeCell ref="AD33:AE33"/>
    <mergeCell ref="W35:X35"/>
    <mergeCell ref="Y35:Z35"/>
    <mergeCell ref="AA35:AB35"/>
    <mergeCell ref="AD37:AE37"/>
    <mergeCell ref="AF37:AG37"/>
    <mergeCell ref="AH37:AI37"/>
    <mergeCell ref="W46:AB50"/>
    <mergeCell ref="W51:AB51"/>
    <mergeCell ref="AD46:AI50"/>
    <mergeCell ref="AD51:AI51"/>
    <mergeCell ref="AD35:AE35"/>
    <mergeCell ref="AF35:AG35"/>
    <mergeCell ref="AH35:AI35"/>
    <mergeCell ref="AD36:AE36"/>
    <mergeCell ref="AF36:AG36"/>
    <mergeCell ref="AH36:AI36"/>
    <mergeCell ref="W36:X36"/>
    <mergeCell ref="Y36:Z36"/>
    <mergeCell ref="AA36:AB36"/>
    <mergeCell ref="W57:X57"/>
    <mergeCell ref="Y57:Z57"/>
    <mergeCell ref="AA57:AB57"/>
    <mergeCell ref="W58:X58"/>
    <mergeCell ref="Y58:Z58"/>
    <mergeCell ref="AA58:AB58"/>
    <mergeCell ref="W52:AB52"/>
    <mergeCell ref="W53:AB53"/>
    <mergeCell ref="W54:AB54"/>
    <mergeCell ref="W55:X56"/>
    <mergeCell ref="Y55:AB55"/>
    <mergeCell ref="Y56:Z56"/>
    <mergeCell ref="AA56:AB56"/>
    <mergeCell ref="AD52:AI52"/>
    <mergeCell ref="AD53:AI53"/>
    <mergeCell ref="AD54:AI54"/>
    <mergeCell ref="AD55:AE56"/>
    <mergeCell ref="AF55:AI55"/>
    <mergeCell ref="AF56:AG56"/>
    <mergeCell ref="W61:X61"/>
    <mergeCell ref="Y61:Z61"/>
    <mergeCell ref="AA61:AB61"/>
    <mergeCell ref="W62:X62"/>
    <mergeCell ref="Y62:Z62"/>
    <mergeCell ref="AA62:AB62"/>
    <mergeCell ref="W59:X59"/>
    <mergeCell ref="Y59:Z59"/>
    <mergeCell ref="AA59:AB59"/>
    <mergeCell ref="W60:X60"/>
    <mergeCell ref="Y60:Z60"/>
    <mergeCell ref="AA60:AB60"/>
    <mergeCell ref="AF57:AG57"/>
    <mergeCell ref="AH57:AI57"/>
    <mergeCell ref="AD58:AE58"/>
    <mergeCell ref="AF58:AG58"/>
    <mergeCell ref="AH58:AI58"/>
    <mergeCell ref="AH56:AI56"/>
    <mergeCell ref="AK46:AP50"/>
    <mergeCell ref="AK51:AP51"/>
    <mergeCell ref="AK52:AP52"/>
    <mergeCell ref="AK53:AP53"/>
    <mergeCell ref="AK54:AP54"/>
    <mergeCell ref="AD57:AE57"/>
    <mergeCell ref="AO58:AP58"/>
    <mergeCell ref="AK59:AL59"/>
    <mergeCell ref="AM59:AN59"/>
    <mergeCell ref="AO59:AP59"/>
    <mergeCell ref="AK55:AL56"/>
    <mergeCell ref="AM55:AP55"/>
    <mergeCell ref="AM56:AN56"/>
    <mergeCell ref="AO56:AP56"/>
    <mergeCell ref="AK57:AL57"/>
    <mergeCell ref="AM57:AN57"/>
    <mergeCell ref="AO57:AP57"/>
    <mergeCell ref="AD63:AE63"/>
    <mergeCell ref="AF63:AG63"/>
    <mergeCell ref="AH63:AI63"/>
    <mergeCell ref="AD64:AE64"/>
    <mergeCell ref="AF64:AG64"/>
    <mergeCell ref="AH64:AI64"/>
    <mergeCell ref="AD61:AE61"/>
    <mergeCell ref="AF61:AG61"/>
    <mergeCell ref="AH61:AI61"/>
    <mergeCell ref="AD62:AE62"/>
    <mergeCell ref="AF62:AG62"/>
    <mergeCell ref="AH62:AI62"/>
    <mergeCell ref="AD59:AE59"/>
    <mergeCell ref="AF59:AG59"/>
    <mergeCell ref="AH59:AI59"/>
    <mergeCell ref="AD60:AE60"/>
    <mergeCell ref="AF60:AG60"/>
    <mergeCell ref="AH60:AI60"/>
    <mergeCell ref="AK62:AL62"/>
    <mergeCell ref="AM62:AN62"/>
    <mergeCell ref="AO62:AP62"/>
    <mergeCell ref="AR46:AW50"/>
    <mergeCell ref="AR51:AW51"/>
    <mergeCell ref="AR52:AW52"/>
    <mergeCell ref="AR53:AW53"/>
    <mergeCell ref="AR54:AW54"/>
    <mergeCell ref="AR55:AS56"/>
    <mergeCell ref="AT55:AW55"/>
    <mergeCell ref="AT56:AU56"/>
    <mergeCell ref="AV56:AW56"/>
    <mergeCell ref="AR57:AS57"/>
    <mergeCell ref="AT57:AU57"/>
    <mergeCell ref="AV57:AW57"/>
    <mergeCell ref="AR58:AS58"/>
    <mergeCell ref="AK60:AL60"/>
    <mergeCell ref="AM60:AN60"/>
    <mergeCell ref="AO60:AP60"/>
    <mergeCell ref="AK61:AL61"/>
    <mergeCell ref="AM61:AN61"/>
    <mergeCell ref="AO61:AP61"/>
    <mergeCell ref="AK58:AL58"/>
    <mergeCell ref="AM58:AN58"/>
    <mergeCell ref="AR62:AS62"/>
    <mergeCell ref="AT62:AU62"/>
    <mergeCell ref="AV62:AW62"/>
    <mergeCell ref="AR63:AS63"/>
    <mergeCell ref="AT63:AU63"/>
    <mergeCell ref="AV63:AW63"/>
    <mergeCell ref="AR60:AS60"/>
    <mergeCell ref="AT60:AU60"/>
    <mergeCell ref="AV60:AW60"/>
    <mergeCell ref="AR61:AS61"/>
    <mergeCell ref="AT61:AU61"/>
    <mergeCell ref="AV61:AW61"/>
    <mergeCell ref="AT58:AU58"/>
    <mergeCell ref="AV58:AW58"/>
    <mergeCell ref="AR59:AS59"/>
    <mergeCell ref="AT59:AU59"/>
    <mergeCell ref="AV59:AW59"/>
    <mergeCell ref="BH63:BI63"/>
    <mergeCell ref="AY46:BD50"/>
    <mergeCell ref="AY51:BD51"/>
    <mergeCell ref="AY52:BD52"/>
    <mergeCell ref="AY53:BD53"/>
    <mergeCell ref="AY54:BD54"/>
    <mergeCell ref="AY55:AZ56"/>
    <mergeCell ref="BA55:BD55"/>
    <mergeCell ref="BA56:BB56"/>
    <mergeCell ref="BC56:BD56"/>
    <mergeCell ref="AY61:AZ61"/>
    <mergeCell ref="BA61:BB61"/>
    <mergeCell ref="BC61:BD61"/>
    <mergeCell ref="BA58:BB58"/>
    <mergeCell ref="BC58:BD58"/>
    <mergeCell ref="AY59:AZ59"/>
    <mergeCell ref="BA59:BB59"/>
    <mergeCell ref="BC59:BD59"/>
    <mergeCell ref="AY57:AZ57"/>
    <mergeCell ref="BA57:BB57"/>
    <mergeCell ref="BC57:BD57"/>
    <mergeCell ref="AY58:AZ58"/>
    <mergeCell ref="BH58:BI58"/>
    <mergeCell ref="BJ58:BK58"/>
    <mergeCell ref="BF59:BG59"/>
    <mergeCell ref="BH59:BI59"/>
    <mergeCell ref="BJ59:BK59"/>
    <mergeCell ref="AY62:AZ62"/>
    <mergeCell ref="BA62:BB62"/>
    <mergeCell ref="BC62:BD62"/>
    <mergeCell ref="BF46:BK50"/>
    <mergeCell ref="BF51:BK51"/>
    <mergeCell ref="BF52:BK52"/>
    <mergeCell ref="BF53:BK53"/>
    <mergeCell ref="BF54:BK54"/>
    <mergeCell ref="BF55:BG56"/>
    <mergeCell ref="BH55:BK55"/>
    <mergeCell ref="BH56:BI56"/>
    <mergeCell ref="BJ56:BK56"/>
    <mergeCell ref="BF57:BG57"/>
    <mergeCell ref="BH57:BI57"/>
    <mergeCell ref="BJ57:BK57"/>
    <mergeCell ref="BF58:BG58"/>
    <mergeCell ref="AY60:AZ60"/>
    <mergeCell ref="BA60:BB60"/>
    <mergeCell ref="BC60:BD60"/>
    <mergeCell ref="BF62:BG62"/>
    <mergeCell ref="BH62:BI62"/>
    <mergeCell ref="BJ62:BK62"/>
    <mergeCell ref="Y80:AB80"/>
    <mergeCell ref="Y81:Z81"/>
    <mergeCell ref="AA81:AB81"/>
    <mergeCell ref="AD77:AI77"/>
    <mergeCell ref="AD78:AI78"/>
    <mergeCell ref="AD79:AI79"/>
    <mergeCell ref="AD80:AE81"/>
    <mergeCell ref="AF80:AI80"/>
    <mergeCell ref="AF81:AG81"/>
    <mergeCell ref="AH81:AI81"/>
    <mergeCell ref="BJ63:BK63"/>
    <mergeCell ref="BF60:BG60"/>
    <mergeCell ref="BH60:BI60"/>
    <mergeCell ref="BJ60:BK60"/>
    <mergeCell ref="BF61:BG61"/>
    <mergeCell ref="BH61:BI61"/>
    <mergeCell ref="BJ61:BK61"/>
    <mergeCell ref="BF64:BG64"/>
    <mergeCell ref="BH64:BI64"/>
    <mergeCell ref="BJ64:BK64"/>
    <mergeCell ref="W71:AB75"/>
    <mergeCell ref="W76:AB76"/>
    <mergeCell ref="AD71:AI75"/>
    <mergeCell ref="AD76:AI76"/>
    <mergeCell ref="AK71:AP75"/>
    <mergeCell ref="AK76:AP76"/>
    <mergeCell ref="AR71:AW75"/>
    <mergeCell ref="AR76:AW76"/>
    <mergeCell ref="AR64:AS64"/>
    <mergeCell ref="AT64:AU64"/>
    <mergeCell ref="AV64:AW64"/>
    <mergeCell ref="BF63:BG63"/>
    <mergeCell ref="AK77:AP77"/>
    <mergeCell ref="AK78:AP78"/>
    <mergeCell ref="AK79:AP79"/>
    <mergeCell ref="AK80:AL81"/>
    <mergeCell ref="AM80:AP80"/>
    <mergeCell ref="AM81:AN81"/>
    <mergeCell ref="AO81:AP81"/>
    <mergeCell ref="W88:X88"/>
    <mergeCell ref="Y88:Z88"/>
    <mergeCell ref="AA88:AB88"/>
    <mergeCell ref="W86:X86"/>
    <mergeCell ref="Y86:Z86"/>
    <mergeCell ref="AA86:AB86"/>
    <mergeCell ref="W87:X87"/>
    <mergeCell ref="Y87:Z87"/>
    <mergeCell ref="AA87:AB87"/>
    <mergeCell ref="W84:X84"/>
    <mergeCell ref="Y84:Z84"/>
    <mergeCell ref="AA84:AB84"/>
    <mergeCell ref="W85:X85"/>
    <mergeCell ref="Y85:Z85"/>
    <mergeCell ref="AA85:AB85"/>
    <mergeCell ref="W82:X82"/>
    <mergeCell ref="Y82:Z82"/>
    <mergeCell ref="AA82:AB82"/>
    <mergeCell ref="W83:X83"/>
    <mergeCell ref="Y83:Z83"/>
    <mergeCell ref="AA83:AB83"/>
    <mergeCell ref="W77:AB77"/>
    <mergeCell ref="W78:AB78"/>
    <mergeCell ref="W79:AB79"/>
    <mergeCell ref="W80:X81"/>
    <mergeCell ref="AR84:AS84"/>
    <mergeCell ref="AT84:AU84"/>
    <mergeCell ref="AV84:AW84"/>
    <mergeCell ref="AR85:AS85"/>
    <mergeCell ref="AT85:AU85"/>
    <mergeCell ref="AV85:AW85"/>
    <mergeCell ref="AR82:AS82"/>
    <mergeCell ref="AT82:AU82"/>
    <mergeCell ref="AH85:AI85"/>
    <mergeCell ref="AD82:AE82"/>
    <mergeCell ref="AF82:AG82"/>
    <mergeCell ref="AH82:AI82"/>
    <mergeCell ref="AD83:AE83"/>
    <mergeCell ref="AF83:AG83"/>
    <mergeCell ref="AH83:AI83"/>
    <mergeCell ref="AO82:AP82"/>
    <mergeCell ref="AK83:AL83"/>
    <mergeCell ref="AM83:AN83"/>
    <mergeCell ref="AO83:AP83"/>
    <mergeCell ref="W89:X89"/>
    <mergeCell ref="Y89:Z89"/>
    <mergeCell ref="AA89:AB89"/>
    <mergeCell ref="AD84:AE84"/>
    <mergeCell ref="AF84:AG84"/>
    <mergeCell ref="AH84:AI84"/>
    <mergeCell ref="AD85:AE85"/>
    <mergeCell ref="AF85:AG85"/>
    <mergeCell ref="AR77:AW77"/>
    <mergeCell ref="AR78:AW78"/>
    <mergeCell ref="AR79:AW79"/>
    <mergeCell ref="AR80:AS81"/>
    <mergeCell ref="AT80:AW80"/>
    <mergeCell ref="AT81:AU81"/>
    <mergeCell ref="AV81:AW81"/>
    <mergeCell ref="AK88:AL88"/>
    <mergeCell ref="AM88:AN88"/>
    <mergeCell ref="AO88:AP88"/>
    <mergeCell ref="AK86:AL86"/>
    <mergeCell ref="AM86:AN86"/>
    <mergeCell ref="AO86:AP86"/>
    <mergeCell ref="AK87:AL87"/>
    <mergeCell ref="AM87:AN87"/>
    <mergeCell ref="AO87:AP87"/>
    <mergeCell ref="AK84:AL84"/>
    <mergeCell ref="AM84:AN84"/>
    <mergeCell ref="AO84:AP84"/>
    <mergeCell ref="AK85:AL85"/>
    <mergeCell ref="AM85:AN85"/>
    <mergeCell ref="AO85:AP85"/>
    <mergeCell ref="AK82:AL82"/>
    <mergeCell ref="AM82:AN82"/>
    <mergeCell ref="W107:X107"/>
    <mergeCell ref="Y107:Z107"/>
    <mergeCell ref="AA107:AB107"/>
    <mergeCell ref="AF108:AG108"/>
    <mergeCell ref="AH108:AI108"/>
    <mergeCell ref="AD109:AE109"/>
    <mergeCell ref="AF109:AG109"/>
    <mergeCell ref="AH109:AI109"/>
    <mergeCell ref="AV82:AW82"/>
    <mergeCell ref="AR83:AS83"/>
    <mergeCell ref="AT83:AU83"/>
    <mergeCell ref="AV83:AW83"/>
    <mergeCell ref="W96:AB100"/>
    <mergeCell ref="W101:AB101"/>
    <mergeCell ref="W102:AB102"/>
    <mergeCell ref="W103:AB103"/>
    <mergeCell ref="W104:AB104"/>
    <mergeCell ref="AR86:AS86"/>
    <mergeCell ref="AT86:AU86"/>
    <mergeCell ref="AV86:AW86"/>
    <mergeCell ref="AR87:AS87"/>
    <mergeCell ref="AT87:AU87"/>
    <mergeCell ref="AV87:AW87"/>
    <mergeCell ref="AK89:AL89"/>
    <mergeCell ref="AM89:AN89"/>
    <mergeCell ref="AO89:AP89"/>
    <mergeCell ref="AD86:AE86"/>
    <mergeCell ref="AF86:AG86"/>
    <mergeCell ref="AH86:AI86"/>
    <mergeCell ref="AD87:AE87"/>
    <mergeCell ref="AF87:AG87"/>
    <mergeCell ref="AH87:AI87"/>
    <mergeCell ref="W112:X112"/>
    <mergeCell ref="Y112:Z112"/>
    <mergeCell ref="AA112:AB112"/>
    <mergeCell ref="AD96:AI100"/>
    <mergeCell ref="AD101:AI101"/>
    <mergeCell ref="AD102:AI102"/>
    <mergeCell ref="AD103:AI103"/>
    <mergeCell ref="AD104:AI104"/>
    <mergeCell ref="AD105:AE106"/>
    <mergeCell ref="AF105:AI105"/>
    <mergeCell ref="AF106:AG106"/>
    <mergeCell ref="AH106:AI106"/>
    <mergeCell ref="AD107:AE107"/>
    <mergeCell ref="AF107:AG107"/>
    <mergeCell ref="AH107:AI107"/>
    <mergeCell ref="AD108:AE108"/>
    <mergeCell ref="W110:X110"/>
    <mergeCell ref="Y110:Z110"/>
    <mergeCell ref="AA110:AB110"/>
    <mergeCell ref="AD112:AE112"/>
    <mergeCell ref="AF112:AG112"/>
    <mergeCell ref="AH112:AI112"/>
    <mergeCell ref="W108:X108"/>
    <mergeCell ref="Y108:Z108"/>
    <mergeCell ref="AA108:AB108"/>
    <mergeCell ref="W109:X109"/>
    <mergeCell ref="Y109:Z109"/>
    <mergeCell ref="AA109:AB109"/>
    <mergeCell ref="W105:X106"/>
    <mergeCell ref="Y105:AB105"/>
    <mergeCell ref="Y106:Z106"/>
    <mergeCell ref="AA106:AB106"/>
    <mergeCell ref="W121:AB125"/>
    <mergeCell ref="W126:AB126"/>
    <mergeCell ref="AD121:AI125"/>
    <mergeCell ref="AD126:AI126"/>
    <mergeCell ref="AD110:AE110"/>
    <mergeCell ref="AF110:AG110"/>
    <mergeCell ref="AH110:AI110"/>
    <mergeCell ref="AD111:AE111"/>
    <mergeCell ref="AF111:AG111"/>
    <mergeCell ref="AH111:AI111"/>
    <mergeCell ref="W111:X111"/>
    <mergeCell ref="Y111:Z111"/>
    <mergeCell ref="AA111:AB111"/>
    <mergeCell ref="W132:X132"/>
    <mergeCell ref="Y132:Z132"/>
    <mergeCell ref="AA132:AB132"/>
    <mergeCell ref="W133:X133"/>
    <mergeCell ref="Y133:Z133"/>
    <mergeCell ref="AA133:AB133"/>
    <mergeCell ref="W127:AB127"/>
    <mergeCell ref="W128:AB128"/>
    <mergeCell ref="W129:AB129"/>
    <mergeCell ref="W130:X131"/>
    <mergeCell ref="Y130:AB130"/>
    <mergeCell ref="Y131:Z131"/>
    <mergeCell ref="AA131:AB131"/>
    <mergeCell ref="AD127:AI127"/>
    <mergeCell ref="AD128:AI128"/>
    <mergeCell ref="AD129:AI129"/>
    <mergeCell ref="AD130:AE131"/>
    <mergeCell ref="AF130:AI130"/>
    <mergeCell ref="AF131:AG131"/>
    <mergeCell ref="AO133:AP133"/>
    <mergeCell ref="AK134:AL134"/>
    <mergeCell ref="AM134:AN134"/>
    <mergeCell ref="AO134:AP134"/>
    <mergeCell ref="AK130:AL131"/>
    <mergeCell ref="AM130:AP130"/>
    <mergeCell ref="AM131:AN131"/>
    <mergeCell ref="W134:X134"/>
    <mergeCell ref="Y134:Z134"/>
    <mergeCell ref="AA134:AB134"/>
    <mergeCell ref="W135:X135"/>
    <mergeCell ref="Y135:Z135"/>
    <mergeCell ref="AA135:AB135"/>
    <mergeCell ref="AF132:AG132"/>
    <mergeCell ref="AH132:AI132"/>
    <mergeCell ref="AD133:AE133"/>
    <mergeCell ref="AF133:AG133"/>
    <mergeCell ref="AH133:AI133"/>
    <mergeCell ref="AO136:AP136"/>
    <mergeCell ref="AK133:AL133"/>
    <mergeCell ref="AM133:AN133"/>
    <mergeCell ref="AR137:AS137"/>
    <mergeCell ref="AT137:AU137"/>
    <mergeCell ref="AV137:AW137"/>
    <mergeCell ref="AT133:AU133"/>
    <mergeCell ref="AH131:AI131"/>
    <mergeCell ref="AK121:AP125"/>
    <mergeCell ref="AK126:AP126"/>
    <mergeCell ref="AK127:AP127"/>
    <mergeCell ref="AK128:AP128"/>
    <mergeCell ref="AK129:AP129"/>
    <mergeCell ref="AD138:AE138"/>
    <mergeCell ref="AF138:AG138"/>
    <mergeCell ref="AH138:AI138"/>
    <mergeCell ref="AD139:AE139"/>
    <mergeCell ref="AF139:AG139"/>
    <mergeCell ref="AH139:AI139"/>
    <mergeCell ref="AD136:AE136"/>
    <mergeCell ref="AF136:AG136"/>
    <mergeCell ref="AH136:AI136"/>
    <mergeCell ref="AD137:AE137"/>
    <mergeCell ref="AF137:AG137"/>
    <mergeCell ref="AH137:AI137"/>
    <mergeCell ref="AD134:AE134"/>
    <mergeCell ref="AF134:AG134"/>
    <mergeCell ref="AH134:AI134"/>
    <mergeCell ref="AD135:AE135"/>
    <mergeCell ref="AF135:AG135"/>
    <mergeCell ref="AH135:AI135"/>
    <mergeCell ref="AD132:AE132"/>
    <mergeCell ref="AY132:AZ132"/>
    <mergeCell ref="BA132:BB132"/>
    <mergeCell ref="BC132:BD132"/>
    <mergeCell ref="AY133:AZ133"/>
    <mergeCell ref="AR135:AS135"/>
    <mergeCell ref="AT135:AU135"/>
    <mergeCell ref="AV135:AW135"/>
    <mergeCell ref="AO131:AP131"/>
    <mergeCell ref="AK132:AL132"/>
    <mergeCell ref="AM132:AN132"/>
    <mergeCell ref="AO132:AP132"/>
    <mergeCell ref="AK137:AL137"/>
    <mergeCell ref="AM137:AN137"/>
    <mergeCell ref="AO137:AP137"/>
    <mergeCell ref="AR121:AW125"/>
    <mergeCell ref="AR126:AW126"/>
    <mergeCell ref="AR127:AW127"/>
    <mergeCell ref="AR128:AW128"/>
    <mergeCell ref="AR129:AW129"/>
    <mergeCell ref="AR130:AS131"/>
    <mergeCell ref="AT130:AW130"/>
    <mergeCell ref="AT131:AU131"/>
    <mergeCell ref="AV131:AW131"/>
    <mergeCell ref="AR132:AS132"/>
    <mergeCell ref="AT132:AU132"/>
    <mergeCell ref="AV132:AW132"/>
    <mergeCell ref="AR133:AS133"/>
    <mergeCell ref="AK135:AL135"/>
    <mergeCell ref="AM135:AN135"/>
    <mergeCell ref="AO135:AP135"/>
    <mergeCell ref="AK136:AL136"/>
    <mergeCell ref="AM136:AN136"/>
    <mergeCell ref="BF121:BK125"/>
    <mergeCell ref="BF126:BK126"/>
    <mergeCell ref="BF127:BK127"/>
    <mergeCell ref="BF128:BK128"/>
    <mergeCell ref="BF129:BK129"/>
    <mergeCell ref="BF130:BG131"/>
    <mergeCell ref="BH130:BK130"/>
    <mergeCell ref="BH131:BI131"/>
    <mergeCell ref="BJ131:BK131"/>
    <mergeCell ref="BF132:BG132"/>
    <mergeCell ref="BH132:BI132"/>
    <mergeCell ref="BJ132:BK132"/>
    <mergeCell ref="BF133:BG133"/>
    <mergeCell ref="AY135:AZ135"/>
    <mergeCell ref="BA135:BB135"/>
    <mergeCell ref="BC135:BD135"/>
    <mergeCell ref="BF137:BG137"/>
    <mergeCell ref="BH137:BI137"/>
    <mergeCell ref="BF135:BG135"/>
    <mergeCell ref="BH135:BI135"/>
    <mergeCell ref="BJ135:BK135"/>
    <mergeCell ref="AY121:BD125"/>
    <mergeCell ref="AY126:BD126"/>
    <mergeCell ref="AY127:BD127"/>
    <mergeCell ref="AY128:BD128"/>
    <mergeCell ref="AY129:BD129"/>
    <mergeCell ref="AY130:AZ131"/>
    <mergeCell ref="BA130:BD130"/>
    <mergeCell ref="BA131:BB131"/>
    <mergeCell ref="BC131:BD131"/>
    <mergeCell ref="AY136:AZ136"/>
    <mergeCell ref="BA136:BB136"/>
    <mergeCell ref="BJ138:BK138"/>
    <mergeCell ref="AR152:AW152"/>
    <mergeCell ref="AR153:AW153"/>
    <mergeCell ref="AR154:AW154"/>
    <mergeCell ref="AR155:AS156"/>
    <mergeCell ref="AT155:AW155"/>
    <mergeCell ref="AT156:AU156"/>
    <mergeCell ref="AV156:AW156"/>
    <mergeCell ref="AR138:AS138"/>
    <mergeCell ref="AT138:AU138"/>
    <mergeCell ref="AV138:AW138"/>
    <mergeCell ref="AR139:AS139"/>
    <mergeCell ref="AT139:AU139"/>
    <mergeCell ref="AV139:AW139"/>
    <mergeCell ref="BH133:BI133"/>
    <mergeCell ref="BJ133:BK133"/>
    <mergeCell ref="BF134:BG134"/>
    <mergeCell ref="BH134:BI134"/>
    <mergeCell ref="BJ134:BK134"/>
    <mergeCell ref="AY137:AZ137"/>
    <mergeCell ref="BA137:BB137"/>
    <mergeCell ref="BC137:BD137"/>
    <mergeCell ref="AV133:AW133"/>
    <mergeCell ref="AR134:AS134"/>
    <mergeCell ref="AT134:AU134"/>
    <mergeCell ref="AV134:AW134"/>
    <mergeCell ref="BC136:BD136"/>
    <mergeCell ref="BA133:BB133"/>
    <mergeCell ref="BC133:BD133"/>
    <mergeCell ref="AY134:AZ134"/>
    <mergeCell ref="BA134:BB134"/>
    <mergeCell ref="BC134:BD134"/>
    <mergeCell ref="W136:X136"/>
    <mergeCell ref="Y136:Z136"/>
    <mergeCell ref="AA136:AB136"/>
    <mergeCell ref="W137:X137"/>
    <mergeCell ref="Y137:Z137"/>
    <mergeCell ref="AA137:AB137"/>
    <mergeCell ref="W152:AB152"/>
    <mergeCell ref="W153:AB153"/>
    <mergeCell ref="W154:AB154"/>
    <mergeCell ref="W155:X156"/>
    <mergeCell ref="Y155:AB155"/>
    <mergeCell ref="Y156:Z156"/>
    <mergeCell ref="AA156:AB156"/>
    <mergeCell ref="AD152:AI152"/>
    <mergeCell ref="AD153:AI153"/>
    <mergeCell ref="AD154:AI154"/>
    <mergeCell ref="AD155:AE156"/>
    <mergeCell ref="AF155:AI155"/>
    <mergeCell ref="AF156:AG156"/>
    <mergeCell ref="AH156:AI156"/>
    <mergeCell ref="W159:X159"/>
    <mergeCell ref="Y159:Z159"/>
    <mergeCell ref="AA159:AB159"/>
    <mergeCell ref="W160:X160"/>
    <mergeCell ref="Y160:Z160"/>
    <mergeCell ref="AA160:AB160"/>
    <mergeCell ref="W157:X157"/>
    <mergeCell ref="Y157:Z157"/>
    <mergeCell ref="AA157:AB157"/>
    <mergeCell ref="W158:X158"/>
    <mergeCell ref="Y158:Z158"/>
    <mergeCell ref="AA158:AB158"/>
    <mergeCell ref="BF136:BG136"/>
    <mergeCell ref="BH136:BI136"/>
    <mergeCell ref="BJ136:BK136"/>
    <mergeCell ref="BF139:BG139"/>
    <mergeCell ref="BH139:BI139"/>
    <mergeCell ref="BJ139:BK139"/>
    <mergeCell ref="W146:AB150"/>
    <mergeCell ref="W151:AB151"/>
    <mergeCell ref="AD146:AI150"/>
    <mergeCell ref="AD151:AI151"/>
    <mergeCell ref="AK146:AP150"/>
    <mergeCell ref="AK151:AP151"/>
    <mergeCell ref="AR146:AW150"/>
    <mergeCell ref="AR151:AW151"/>
    <mergeCell ref="BJ137:BK137"/>
    <mergeCell ref="BF138:BG138"/>
    <mergeCell ref="BH138:BI138"/>
    <mergeCell ref="AR136:AS136"/>
    <mergeCell ref="AT136:AU136"/>
    <mergeCell ref="AV136:AW136"/>
    <mergeCell ref="AD157:AE157"/>
    <mergeCell ref="AF157:AG157"/>
    <mergeCell ref="AH157:AI157"/>
    <mergeCell ref="AD158:AE158"/>
    <mergeCell ref="AF158:AG158"/>
    <mergeCell ref="AH158:AI158"/>
    <mergeCell ref="AO157:AP157"/>
    <mergeCell ref="AK158:AL158"/>
    <mergeCell ref="AM158:AN158"/>
    <mergeCell ref="AO158:AP158"/>
    <mergeCell ref="AK152:AP152"/>
    <mergeCell ref="AK153:AP153"/>
    <mergeCell ref="AK154:AP154"/>
    <mergeCell ref="AK155:AL156"/>
    <mergeCell ref="AM155:AP155"/>
    <mergeCell ref="AM156:AN156"/>
    <mergeCell ref="AO156:AP156"/>
    <mergeCell ref="AK159:AL159"/>
    <mergeCell ref="AM159:AN159"/>
    <mergeCell ref="AO159:AP159"/>
    <mergeCell ref="AK160:AL160"/>
    <mergeCell ref="AM160:AN160"/>
    <mergeCell ref="AO160:AP160"/>
    <mergeCell ref="AK157:AL157"/>
    <mergeCell ref="AM157:AN157"/>
    <mergeCell ref="AR159:AS159"/>
    <mergeCell ref="AT159:AU159"/>
    <mergeCell ref="AV159:AW159"/>
    <mergeCell ref="AR160:AS160"/>
    <mergeCell ref="AT160:AU160"/>
    <mergeCell ref="AV160:AW160"/>
    <mergeCell ref="AR157:AS157"/>
    <mergeCell ref="AT157:AU157"/>
    <mergeCell ref="AV157:AW157"/>
    <mergeCell ref="AR158:AS158"/>
    <mergeCell ref="AT158:AU158"/>
    <mergeCell ref="AV158:AW158"/>
    <mergeCell ref="W179:AB179"/>
    <mergeCell ref="AR161:AS161"/>
    <mergeCell ref="AT161:AU161"/>
    <mergeCell ref="AV161:AW161"/>
    <mergeCell ref="AR162:AS162"/>
    <mergeCell ref="AT162:AU162"/>
    <mergeCell ref="AV162:AW162"/>
    <mergeCell ref="AD161:AE161"/>
    <mergeCell ref="AF161:AG161"/>
    <mergeCell ref="AH161:AI161"/>
    <mergeCell ref="AD162:AE162"/>
    <mergeCell ref="AF162:AG162"/>
    <mergeCell ref="AH162:AI162"/>
    <mergeCell ref="AK161:AL161"/>
    <mergeCell ref="AM161:AN161"/>
    <mergeCell ref="AO161:AP161"/>
    <mergeCell ref="AK162:AL162"/>
    <mergeCell ref="AM162:AN162"/>
    <mergeCell ref="AO162:AP162"/>
    <mergeCell ref="W161:X161"/>
    <mergeCell ref="Y161:Z161"/>
    <mergeCell ref="AA161:AB161"/>
    <mergeCell ref="W162:X162"/>
    <mergeCell ref="Y162:Z162"/>
    <mergeCell ref="AA162:AB162"/>
    <mergeCell ref="W168:X168"/>
    <mergeCell ref="Y168:Z168"/>
    <mergeCell ref="AA168:AB168"/>
    <mergeCell ref="AK168:AL168"/>
    <mergeCell ref="AM168:AN168"/>
    <mergeCell ref="AO168:AP168"/>
    <mergeCell ref="W169:X169"/>
    <mergeCell ref="W187:X187"/>
    <mergeCell ref="Y187:Z187"/>
    <mergeCell ref="AA187:AB187"/>
    <mergeCell ref="W185:X185"/>
    <mergeCell ref="Y185:Z185"/>
    <mergeCell ref="AA185:AB185"/>
    <mergeCell ref="W186:X186"/>
    <mergeCell ref="Y186:Z186"/>
    <mergeCell ref="AA186:AB186"/>
    <mergeCell ref="AD159:AE159"/>
    <mergeCell ref="AF159:AG159"/>
    <mergeCell ref="AH159:AI159"/>
    <mergeCell ref="AD160:AE160"/>
    <mergeCell ref="AF160:AG160"/>
    <mergeCell ref="W183:X183"/>
    <mergeCell ref="Y183:Z183"/>
    <mergeCell ref="AA183:AB183"/>
    <mergeCell ref="W184:X184"/>
    <mergeCell ref="Y184:Z184"/>
    <mergeCell ref="AA184:AB184"/>
    <mergeCell ref="W180:X181"/>
    <mergeCell ref="Y180:AB180"/>
    <mergeCell ref="Y181:Z181"/>
    <mergeCell ref="AA181:AB181"/>
    <mergeCell ref="W182:X182"/>
    <mergeCell ref="Y182:Z182"/>
    <mergeCell ref="AA182:AB182"/>
    <mergeCell ref="AH160:AI160"/>
    <mergeCell ref="W171:AB175"/>
    <mergeCell ref="W176:AB176"/>
    <mergeCell ref="W177:AB177"/>
    <mergeCell ref="W178:AB178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2"/>
  <sheetViews>
    <sheetView workbookViewId="0">
      <selection activeCell="A9" sqref="A9"/>
    </sheetView>
  </sheetViews>
  <sheetFormatPr baseColWidth="10" defaultRowHeight="15" x14ac:dyDescent="0.25"/>
  <cols>
    <col min="1" max="1" width="20.5703125" bestFit="1" customWidth="1"/>
    <col min="2" max="2" width="12.7109375" customWidth="1"/>
    <col min="4" max="4" width="16.42578125" bestFit="1" customWidth="1"/>
  </cols>
  <sheetData>
    <row r="1" spans="1:4" ht="15.75" thickBot="1" x14ac:dyDescent="0.3">
      <c r="A1" s="367" t="s">
        <v>75</v>
      </c>
      <c r="B1" t="s">
        <v>164</v>
      </c>
      <c r="D1" s="364" t="s">
        <v>179</v>
      </c>
    </row>
    <row r="2" spans="1:4" x14ac:dyDescent="0.25">
      <c r="A2" s="368" t="s">
        <v>66</v>
      </c>
      <c r="B2" s="369" t="s">
        <v>165</v>
      </c>
      <c r="D2" s="374" t="s">
        <v>4</v>
      </c>
    </row>
    <row r="3" spans="1:4" x14ac:dyDescent="0.25">
      <c r="A3" s="370" t="s">
        <v>67</v>
      </c>
      <c r="B3" s="371" t="s">
        <v>166</v>
      </c>
      <c r="D3" s="365" t="s">
        <v>5</v>
      </c>
    </row>
    <row r="4" spans="1:4" x14ac:dyDescent="0.25">
      <c r="A4" s="370" t="s">
        <v>80</v>
      </c>
      <c r="B4" s="371" t="s">
        <v>167</v>
      </c>
      <c r="D4" s="365" t="s">
        <v>6</v>
      </c>
    </row>
    <row r="5" spans="1:4" x14ac:dyDescent="0.25">
      <c r="A5" s="370" t="s">
        <v>79</v>
      </c>
      <c r="B5" s="371" t="s">
        <v>168</v>
      </c>
      <c r="D5" s="365" t="s">
        <v>7</v>
      </c>
    </row>
    <row r="6" spans="1:4" x14ac:dyDescent="0.25">
      <c r="A6" s="370" t="s">
        <v>78</v>
      </c>
      <c r="B6" s="371" t="s">
        <v>169</v>
      </c>
      <c r="D6" s="365" t="s">
        <v>8</v>
      </c>
    </row>
    <row r="7" spans="1:4" x14ac:dyDescent="0.25">
      <c r="A7" s="370" t="s">
        <v>86</v>
      </c>
      <c r="B7" s="371" t="s">
        <v>170</v>
      </c>
      <c r="D7" s="365" t="s">
        <v>82</v>
      </c>
    </row>
    <row r="8" spans="1:4" x14ac:dyDescent="0.25">
      <c r="A8" s="370" t="s">
        <v>77</v>
      </c>
      <c r="B8" s="371" t="s">
        <v>171</v>
      </c>
      <c r="D8" s="365" t="s">
        <v>11</v>
      </c>
    </row>
    <row r="9" spans="1:4" x14ac:dyDescent="0.25">
      <c r="A9" s="370" t="s">
        <v>68</v>
      </c>
      <c r="B9" s="371" t="s">
        <v>172</v>
      </c>
      <c r="D9" s="365" t="s">
        <v>83</v>
      </c>
    </row>
    <row r="10" spans="1:4" x14ac:dyDescent="0.25">
      <c r="A10" s="370" t="s">
        <v>76</v>
      </c>
      <c r="B10" s="371" t="s">
        <v>173</v>
      </c>
      <c r="D10" s="365" t="s">
        <v>84</v>
      </c>
    </row>
    <row r="11" spans="1:4" x14ac:dyDescent="0.25">
      <c r="A11" s="370" t="s">
        <v>70</v>
      </c>
      <c r="B11" s="371" t="s">
        <v>174</v>
      </c>
      <c r="D11" s="365" t="s">
        <v>85</v>
      </c>
    </row>
    <row r="12" spans="1:4" x14ac:dyDescent="0.25">
      <c r="A12" s="370" t="s">
        <v>71</v>
      </c>
      <c r="B12" s="371" t="s">
        <v>175</v>
      </c>
      <c r="D12" s="365" t="s">
        <v>14</v>
      </c>
    </row>
    <row r="13" spans="1:4" x14ac:dyDescent="0.25">
      <c r="A13" s="370" t="s">
        <v>72</v>
      </c>
      <c r="B13" s="371" t="s">
        <v>176</v>
      </c>
      <c r="D13" s="365" t="s">
        <v>15</v>
      </c>
    </row>
    <row r="14" spans="1:4" x14ac:dyDescent="0.25">
      <c r="A14" s="370" t="s">
        <v>73</v>
      </c>
      <c r="B14" s="371" t="s">
        <v>177</v>
      </c>
      <c r="D14" s="365" t="s">
        <v>16</v>
      </c>
    </row>
    <row r="15" spans="1:4" ht="15.75" thickBot="1" x14ac:dyDescent="0.3">
      <c r="A15" s="372" t="s">
        <v>74</v>
      </c>
      <c r="B15" s="373" t="s">
        <v>178</v>
      </c>
      <c r="D15" s="365" t="s">
        <v>41</v>
      </c>
    </row>
    <row r="16" spans="1:4" x14ac:dyDescent="0.25">
      <c r="D16" s="365" t="s">
        <v>24</v>
      </c>
    </row>
    <row r="17" spans="4:4" x14ac:dyDescent="0.25">
      <c r="D17" s="365" t="s">
        <v>25</v>
      </c>
    </row>
    <row r="18" spans="4:4" x14ac:dyDescent="0.25">
      <c r="D18" s="365" t="s">
        <v>26</v>
      </c>
    </row>
    <row r="19" spans="4:4" x14ac:dyDescent="0.25">
      <c r="D19" s="365" t="s">
        <v>27</v>
      </c>
    </row>
    <row r="20" spans="4:4" x14ac:dyDescent="0.25">
      <c r="D20" s="365" t="s">
        <v>28</v>
      </c>
    </row>
    <row r="21" spans="4:4" x14ac:dyDescent="0.25">
      <c r="D21" s="365" t="s">
        <v>29</v>
      </c>
    </row>
    <row r="22" spans="4:4" ht="15.75" thickBot="1" x14ac:dyDescent="0.3">
      <c r="D22" s="366" t="s">
        <v>30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Choix de l'ouvrage</vt:lpstr>
      <vt:lpstr>Dimensionnement</vt:lpstr>
      <vt:lpstr>Coefficients de Montana</vt:lpstr>
      <vt:lpstr>Listes</vt:lpstr>
      <vt:lpstr>pl_1</vt:lpstr>
      <vt:lpstr>pl_10</vt:lpstr>
      <vt:lpstr>pl_11</vt:lpstr>
      <vt:lpstr>pl_12</vt:lpstr>
      <vt:lpstr>pl_13</vt:lpstr>
      <vt:lpstr>pl_15</vt:lpstr>
      <vt:lpstr>pl_2</vt:lpstr>
      <vt:lpstr>pl_3</vt:lpstr>
      <vt:lpstr>pl_4</vt:lpstr>
      <vt:lpstr>pl_5</vt:lpstr>
      <vt:lpstr>pl_6</vt:lpstr>
      <vt:lpstr>pl_7</vt:lpstr>
      <vt:lpstr>pl_8</vt:lpstr>
      <vt:lpstr>pl_9</vt:lpstr>
      <vt:lpstr>Dimensionnement!Zone_d_impression</vt:lpstr>
    </vt:vector>
  </TitlesOfParts>
  <Company>ARTELIA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DARBON Ilona</dc:creator>
  <cp:lastModifiedBy>yal</cp:lastModifiedBy>
  <cp:lastPrinted>2022-04-26T13:15:38Z</cp:lastPrinted>
  <dcterms:created xsi:type="dcterms:W3CDTF">2022-04-11T07:18:22Z</dcterms:created>
  <dcterms:modified xsi:type="dcterms:W3CDTF">2022-04-29T12:04:41Z</dcterms:modified>
</cp:coreProperties>
</file>